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EB Filings\2016\2016 IRM4\"/>
    </mc:Choice>
  </mc:AlternateContent>
  <bookViews>
    <workbookView xWindow="0" yWindow="120" windowWidth="19155" windowHeight="11820" tabRatio="723" firstSheet="4" activeTab="4"/>
  </bookViews>
  <sheets>
    <sheet name="Rates" sheetId="3" state="hidden" r:id="rId1"/>
    <sheet name="Summary " sheetId="15" state="hidden" r:id="rId2"/>
    <sheet name="Residential, 100 kWh" sheetId="1" state="hidden" r:id="rId3"/>
    <sheet name="Residential, 250 kWh" sheetId="16" state="hidden" r:id="rId4"/>
    <sheet name="Residential, 346 kWh" sheetId="44" r:id="rId5"/>
    <sheet name="Residential, 500 kWh" sheetId="38" r:id="rId6"/>
    <sheet name="Residential, 800 kWh" sheetId="39" r:id="rId7"/>
    <sheet name="Residential, 1000 kWh" sheetId="40" r:id="rId8"/>
    <sheet name="Residential, 1500 kWh" sheetId="41" r:id="rId9"/>
    <sheet name="Residential, 2000 kWh" sheetId="42" r:id="rId10"/>
    <sheet name="GS&lt;50, 1000 kWh" sheetId="4" r:id="rId11"/>
    <sheet name="GS&lt;50, 2000 kWh" sheetId="43" r:id="rId12"/>
    <sheet name="GS&lt;50, 5000 kWh" sheetId="25" r:id="rId13"/>
    <sheet name="GS&lt;50, 10000 kWh" sheetId="26" r:id="rId14"/>
    <sheet name="GS&lt;50, 15000 kWh" sheetId="27" r:id="rId15"/>
    <sheet name="GS&gt;50, 100 kW" sheetId="5" r:id="rId16"/>
    <sheet name="GS&gt;50, 167 kW" sheetId="33" r:id="rId17"/>
    <sheet name="GS&gt;50, 500 kW" sheetId="28" r:id="rId18"/>
    <sheet name="GS&gt;700-4,999 kW, 1000 kW" sheetId="7" r:id="rId19"/>
    <sheet name="GS&gt;700-4,999 kW, 1432 kW" sheetId="34" r:id="rId20"/>
    <sheet name="GS&gt;700-4,999 kW, 2100 kW" sheetId="29" r:id="rId21"/>
    <sheet name="Large Users, 9500 kW" sheetId="8" r:id="rId22"/>
    <sheet name="Large Users, 20000 kW" sheetId="30" r:id="rId23"/>
    <sheet name="USL, 150 kWh" sheetId="9" r:id="rId24"/>
    <sheet name="USL, 21296kWh" sheetId="35" r:id="rId25"/>
    <sheet name="USL, 75390 kWh" sheetId="31" r:id="rId26"/>
    <sheet name="Street Lighting, 151 kW" sheetId="10" r:id="rId27"/>
    <sheet name="Street Lighting, 7922 kW" sheetId="32" r:id="rId28"/>
    <sheet name="Standby " sheetId="12" r:id="rId29"/>
    <sheet name="Embedded" sheetId="13" r:id="rId30"/>
    <sheet name="Distributor Generation" sheetId="14" r:id="rId31"/>
    <sheet name="Energy From Waste" sheetId="45" r:id="rId32"/>
  </sheets>
  <externalReferences>
    <externalReference r:id="rId33"/>
    <externalReference r:id="rId34"/>
  </externalReferences>
  <definedNames>
    <definedName name="BaseInput">'[1]Measure Inputs'!$R$114:$R$571</definedName>
    <definedName name="Class1">'[1]Program level'!$K$4:$K$110</definedName>
    <definedName name="Class10">'[1]Program level'!$T$4:$T$110</definedName>
    <definedName name="Class2">'[1]Program level'!$L$4:$L$110</definedName>
    <definedName name="Class3">'[1]Program level'!$M$4:$M$110</definedName>
    <definedName name="Class4">'[1]Program level'!$N$4:$N$110</definedName>
    <definedName name="Class5">'[1]Program level'!$O$4:$O$110</definedName>
    <definedName name="Class6">'[1]Program level'!$P$4:$P$110</definedName>
    <definedName name="Class7">'[1]Program level'!$Q$4:$Q$110</definedName>
    <definedName name="Class8">'[1]Program level'!$R$4:$R$110</definedName>
    <definedName name="Class9">'[1]Program level'!$S$4:$S$110</definedName>
    <definedName name="CostOmit">'[1]Measure level'!$EH$114:$EH$571</definedName>
    <definedName name="CostsInput">'[1]Program level'!$H$4:$H$110</definedName>
    <definedName name="datesinput">'[1]Year Inputs'!$D$1:$D$15</definedName>
    <definedName name="DiscountInput">'[1]Discount Rates'!$C$3:$C$44</definedName>
    <definedName name="DiscountInputQ1">'[1]Discount Rates'!$F$3:$F$44</definedName>
    <definedName name="DiscountInputQ2">'[1]Discount Rates'!$G$3:$G$44</definedName>
    <definedName name="DiscountInputQ3">'[1]Discount Rates'!$H$3:$H$44</definedName>
    <definedName name="DiscountInputQ4">'[1]Discount Rates'!$I$3:$I$44</definedName>
    <definedName name="DiscountTable">'[1]Discount Rates'!$M$3:$V$44</definedName>
    <definedName name="EEInput">'[1]Measure Inputs'!$S$114:$S$571</definedName>
    <definedName name="eligibleInput">'[1]Measure Inputs'!$G$114:$G$571</definedName>
    <definedName name="ESavingsInput">'[1]Measure Inputs'!$T$114:$T$571</definedName>
    <definedName name="FirstYearSavingsInput">'[1]Measure Inputs'!$P$114:$P$571</definedName>
    <definedName name="FRCont">'[1]Measure level'!$AV$114:$AV$571</definedName>
    <definedName name="FRInput">'[1]Program level'!$F$4:$F$110</definedName>
    <definedName name="FundingInput">'[1]Program level'!$E$4:$E$110</definedName>
    <definedName name="FundingOutput">'[1]Energy savings by rate class'!$AB$8:$AB$118</definedName>
    <definedName name="FundingOutput2">'[1]LRAM Summary'!$R$4:$R$114</definedName>
    <definedName name="GrossBenefit">'[1]Measure Inputs'!$N$114:$N$571</definedName>
    <definedName name="GrossCost">'[1]Measure Inputs'!$O$114:$O$571</definedName>
    <definedName name="GrossTRC">'[1]Measure level'!$AD$114:$AD$571</definedName>
    <definedName name="kWforecast">'[2]kW load forecast'!$B$28:$B$216</definedName>
    <definedName name="kWhForecast">'[2]kWh load forecast'!$B$28:$B$216</definedName>
    <definedName name="kWhForecastTable">'[2]kWh load forecast'!$B$28:$KX$158</definedName>
    <definedName name="LRAM">'[1]measure calcs'!$CL$114:$CL$571</definedName>
    <definedName name="LRAM1">'[1]measure calcs'!$EC$114:$EC$571</definedName>
    <definedName name="LRAM10">'[1]measure calcs'!$EL$114:$EL$571</definedName>
    <definedName name="LRAM2">'[1]measure calcs'!$ED$114:$ED$571</definedName>
    <definedName name="LRAM3">'[1]measure calcs'!$EE$114:$EE$571</definedName>
    <definedName name="LRAM4">'[1]measure calcs'!$EF$114:$EF$571</definedName>
    <definedName name="LRAM5">'[1]measure calcs'!$EG$114:$EG$571</definedName>
    <definedName name="LRAM6">'[1]measure calcs'!$EH$114:$EH$571</definedName>
    <definedName name="LRAM7">'[1]measure calcs'!$EI$114:$EI$571</definedName>
    <definedName name="LRAM8">'[1]measure calcs'!$EJ$114:$EJ$571</definedName>
    <definedName name="LRAM9">'[1]measure calcs'!$EK$114:$EK$571</definedName>
    <definedName name="LRAMFRInput">'[1]Measure level'!$F$114:$F$571</definedName>
    <definedName name="NameInput">'[1]Program level'!$D$4:$D$110</definedName>
    <definedName name="OpTimeInput">'[1]Measure Inputs'!$Q$114:$Q$571</definedName>
    <definedName name="PrgA">'[1]measure calcs'!$CM$114:$CM$571</definedName>
    <definedName name="PrgB">'[1]measure calcs'!$CN$114:$CN$571</definedName>
    <definedName name="PrgC">'[1]measure calcs'!$CO$114:$CO$571</definedName>
    <definedName name="PrgD">'[1]measure calcs'!$CP$114:$CP$571</definedName>
    <definedName name="PrgE">'[1]measure calcs'!$CQ$114:$CQ$571</definedName>
    <definedName name="PrgF">'[1]measure calcs'!$CR$114:$CR$571</definedName>
    <definedName name="PrgG">'[1]measure calcs'!$CS$114:$CS$571</definedName>
    <definedName name="PrgH">'[1]measure calcs'!$CT$114:$CT$571</definedName>
    <definedName name="PrgI">'[1]measure calcs'!$CU$114:$CU$571</definedName>
    <definedName name="PrgJ">'[1]measure calcs'!$CV$114:$CV$571</definedName>
    <definedName name="Prgm1">'[1]measure calcs'!$CW$114:$CW$571</definedName>
    <definedName name="prgm10">'[1]measure calcs'!$DF$114:$DF$571</definedName>
    <definedName name="Prgm2">'[1]measure calcs'!$CX$114:$CX$571</definedName>
    <definedName name="prgm3">'[1]measure calcs'!$CY$114:$CY$571</definedName>
    <definedName name="prgm4">'[1]measure calcs'!$CZ$114:$CZ$571</definedName>
    <definedName name="prgm5">'[1]measure calcs'!$DA$114:$DA$571</definedName>
    <definedName name="prgm6">'[1]measure calcs'!$DB$114:$DB$571</definedName>
    <definedName name="prgm7">'[1]measure calcs'!$DC$114:$DC$571</definedName>
    <definedName name="prgm8">'[1]measure calcs'!$DD$114:$DD$571</definedName>
    <definedName name="prgm9">'[1]measure calcs'!$DE$114:$DE$571</definedName>
    <definedName name="Prgrm">'[1]Program level'!$B$4:$B$110</definedName>
    <definedName name="_xlnm.Print_Area" localSheetId="30">'Distributor Generation'!$A$9:$O$52</definedName>
    <definedName name="_xlnm.Print_Area" localSheetId="29">Embedded!$A$9:$O$45</definedName>
    <definedName name="_xlnm.Print_Area" localSheetId="31">'Energy From Waste'!$A$9:$O$34</definedName>
    <definedName name="_xlnm.Print_Area" localSheetId="10">'GS&lt;50, 1000 kWh'!$A$9:$O$59</definedName>
    <definedName name="_xlnm.Print_Area" localSheetId="13">'GS&lt;50, 10000 kWh'!$A$9:$O$59</definedName>
    <definedName name="_xlnm.Print_Area" localSheetId="14">'GS&lt;50, 15000 kWh'!$A$9:$O$59</definedName>
    <definedName name="_xlnm.Print_Area" localSheetId="11">'GS&lt;50, 2000 kWh'!$A$9:$O$59</definedName>
    <definedName name="_xlnm.Print_Area" localSheetId="12">'GS&lt;50, 5000 kWh'!$A$9:$O$59</definedName>
    <definedName name="_xlnm.Print_Area" localSheetId="15">'GS&gt;50, 100 kW'!$A$9:$O$56</definedName>
    <definedName name="_xlnm.Print_Area" localSheetId="16">'GS&gt;50, 167 kW'!$A$9:$O$56</definedName>
    <definedName name="_xlnm.Print_Area" localSheetId="17">'GS&gt;50, 500 kW'!$A$9:$O$56</definedName>
    <definedName name="_xlnm.Print_Area" localSheetId="18">'GS&gt;700-4,999 kW, 1000 kW'!$A$9:$O$54</definedName>
    <definedName name="_xlnm.Print_Area" localSheetId="19">'GS&gt;700-4,999 kW, 1432 kW'!$A$9:$O$54</definedName>
    <definedName name="_xlnm.Print_Area" localSheetId="20">'GS&gt;700-4,999 kW, 2100 kW'!$A$9:$O$54</definedName>
    <definedName name="_xlnm.Print_Area" localSheetId="22">'Large Users, 20000 kW'!$A$9:$O$54</definedName>
    <definedName name="_xlnm.Print_Area" localSheetId="21">'Large Users, 9500 kW'!$A$9:$O$54</definedName>
    <definedName name="_xlnm.Print_Area" localSheetId="0">Rates!$B$2:$E$143</definedName>
    <definedName name="_xlnm.Print_Area" localSheetId="2">'Residential, 100 kWh'!$A$9:$O$59</definedName>
    <definedName name="_xlnm.Print_Area" localSheetId="7">'Residential, 1000 kWh'!$A$9:$O$59</definedName>
    <definedName name="_xlnm.Print_Area" localSheetId="8">'Residential, 1500 kWh'!$A$9:$O$59</definedName>
    <definedName name="_xlnm.Print_Area" localSheetId="9">'Residential, 2000 kWh'!$A$9:$O$59</definedName>
    <definedName name="_xlnm.Print_Area" localSheetId="3">'Residential, 250 kWh'!$A$9:$O$59</definedName>
    <definedName name="_xlnm.Print_Area" localSheetId="4">'Residential, 346 kWh'!$A$9:$O$59</definedName>
    <definedName name="_xlnm.Print_Area" localSheetId="5">'Residential, 500 kWh'!$A$9:$O$59</definedName>
    <definedName name="_xlnm.Print_Area" localSheetId="6">'Residential, 800 kWh'!$A$9:$O$59</definedName>
    <definedName name="_xlnm.Print_Area" localSheetId="28">'Standby '!$A$9:$O$34</definedName>
    <definedName name="_xlnm.Print_Area" localSheetId="26">'Street Lighting, 151 kW'!$A$9:$O$53</definedName>
    <definedName name="_xlnm.Print_Area" localSheetId="27">'Street Lighting, 7922 kW'!$A$9:$O$53</definedName>
    <definedName name="_xlnm.Print_Area" localSheetId="23">'USL, 150 kWh'!$A$9:$O$52</definedName>
    <definedName name="_xlnm.Print_Area" localSheetId="24">'USL, 21296kWh'!$A$9:$O$52</definedName>
    <definedName name="_xlnm.Print_Area" localSheetId="25">'USL, 75390 kWh'!$A$9:$O$52</definedName>
    <definedName name="ProgramInput">'[1]Measure Inputs'!$B$114:$B$571</definedName>
    <definedName name="ProgramNameOutput2">'[1]LRAM Summary'!$T$4:$T$114</definedName>
    <definedName name="ProgramNameOutput3">'[1]Energy savings by rate class'!$AD$11:$AD$118</definedName>
    <definedName name="ProgramOutput">'[1]Energy savings by rate class'!$AC$8:$AC$118</definedName>
    <definedName name="ProgramOutput2">'[1]LRAM Summary'!$S$4:$S$114</definedName>
    <definedName name="ProgramYearOutput2">'[1]LRAM Summary'!$U$4:$U$114</definedName>
    <definedName name="PSavingsInput">'[1]Measure Inputs'!$U$114:$U$571</definedName>
    <definedName name="RateClass">'[1]Rate Information'!$B$8:$B$19</definedName>
    <definedName name="RateClassInput">'[1]Rate Information'!$B$8:$B$19</definedName>
    <definedName name="RateInput">'[1]Program level'!$J$4:$J$110</definedName>
    <definedName name="ReductionInput1">'[1]Measure Inputs'!$H$114:$H$571</definedName>
    <definedName name="ReductionInput2">'[1]Measure Inputs'!$I$114:$I$571</definedName>
    <definedName name="ReductionInput3">'[1]Measure Inputs'!$J$114:$J$571</definedName>
    <definedName name="ReductionInput4">'[1]Measure Inputs'!$K$114:$K$571</definedName>
    <definedName name="ReductionInput5">'[1]Measure Inputs'!$L$114:$L$571</definedName>
    <definedName name="ReductionInput6">'[1]Measure Inputs'!$M$114:$M$571</definedName>
    <definedName name="SSMFRInput">'[1]Measure level'!$E$114:$E$571</definedName>
    <definedName name="tbl">'[1]Measure level'!$B$114:$B$571</definedName>
    <definedName name="tbltwo">'[1]measure calcs'!$A$114:$A$571</definedName>
    <definedName name="TechLifeInput">'[1]Measure Inputs'!$F$114:$F$571</definedName>
    <definedName name="testx">OFFSET([1]Graphs!$S$3,0,0,1,31)</definedName>
    <definedName name="Users">'[1]Measure Inputs'!$E$114:$E$571</definedName>
    <definedName name="x_range">OFFSET([1]Graphs!$S$3,0,[1]Graphs!$S$2,1,COUNT(OFFSET([1]Graphs!$S$3,0,[1]Graphs!$S$2,1,40)))</definedName>
    <definedName name="y_range">OFFSET([1]Graphs!$S$4,0,[1]Graphs!$S$2,1,COUNT(OFFSET([1]Graphs!$S$4,0,[1]Graphs!$S$2,1,40)))</definedName>
    <definedName name="YearInput">'[1]Program level'!$C$4:$C$110</definedName>
    <definedName name="YearOutput">'[1]Energy savings by rate class'!$AE$8:$AE$118</definedName>
  </definedNames>
  <calcPr calcId="152511"/>
</workbook>
</file>

<file path=xl/calcChain.xml><?xml version="1.0" encoding="utf-8"?>
<calcChain xmlns="http://schemas.openxmlformats.org/spreadsheetml/2006/main">
  <c r="K31" i="15" l="1"/>
  <c r="J31" i="15"/>
  <c r="I31" i="15"/>
  <c r="H31" i="15"/>
  <c r="G31" i="15"/>
  <c r="F31" i="15"/>
  <c r="K30" i="15"/>
  <c r="J30" i="15"/>
  <c r="I30" i="15"/>
  <c r="H30" i="15"/>
  <c r="F30" i="15"/>
  <c r="D30" i="15"/>
  <c r="G30" i="15"/>
  <c r="J22" i="45" l="1"/>
  <c r="L22" i="45" s="1"/>
  <c r="F22" i="45"/>
  <c r="H22" i="45" s="1"/>
  <c r="K23" i="45"/>
  <c r="L23" i="45" s="1"/>
  <c r="G23" i="45"/>
  <c r="H23" i="45" s="1"/>
  <c r="H25" i="45" l="1"/>
  <c r="H26" i="45" s="1"/>
  <c r="H27" i="45" s="1"/>
  <c r="N22" i="45"/>
  <c r="L25" i="45"/>
  <c r="N23" i="45"/>
  <c r="O23" i="45" s="1"/>
  <c r="N25" i="45" l="1"/>
  <c r="O25" i="45" s="1"/>
  <c r="L26" i="45"/>
  <c r="N26" i="45" s="1"/>
  <c r="O26" i="45" s="1"/>
  <c r="L27" i="45" l="1"/>
  <c r="N27" i="45" s="1"/>
  <c r="O27" i="45" s="1"/>
  <c r="H54" i="25" l="1"/>
  <c r="K28" i="13" l="1"/>
  <c r="K27" i="13"/>
  <c r="G28" i="13"/>
  <c r="G27" i="13"/>
  <c r="J40" i="14" l="1"/>
  <c r="J33" i="13"/>
  <c r="J41" i="32"/>
  <c r="J41" i="10"/>
  <c r="J42" i="30"/>
  <c r="J42" i="8"/>
  <c r="J42" i="29"/>
  <c r="J42" i="34"/>
  <c r="J42" i="7"/>
  <c r="J44" i="28"/>
  <c r="J44" i="33"/>
  <c r="E29" i="15" l="1"/>
  <c r="G24" i="10"/>
  <c r="F40" i="31"/>
  <c r="F39" i="31"/>
  <c r="F40" i="35"/>
  <c r="F39" i="35"/>
  <c r="J23" i="44" l="1"/>
  <c r="J27" i="44"/>
  <c r="J26" i="44"/>
  <c r="J28" i="44"/>
  <c r="J31" i="44"/>
  <c r="J32" i="44"/>
  <c r="J36" i="44"/>
  <c r="D4" i="15" l="1"/>
  <c r="F31" i="14" l="1"/>
  <c r="F35" i="28"/>
  <c r="F35" i="33"/>
  <c r="F35" i="5"/>
  <c r="F32" i="42"/>
  <c r="F32" i="41"/>
  <c r="F32" i="40"/>
  <c r="F32" i="39"/>
  <c r="F32" i="38"/>
  <c r="F32" i="16"/>
  <c r="F32" i="1"/>
  <c r="F32" i="44"/>
  <c r="J54" i="44"/>
  <c r="F54" i="44"/>
  <c r="G37" i="44" s="1"/>
  <c r="G45" i="44"/>
  <c r="K45" i="44" s="1"/>
  <c r="F45" i="44"/>
  <c r="J45" i="44" s="1"/>
  <c r="G44" i="44"/>
  <c r="F44" i="44"/>
  <c r="J44" i="44" s="1"/>
  <c r="G43" i="44"/>
  <c r="K43" i="44" s="1"/>
  <c r="F43" i="44"/>
  <c r="G42" i="44"/>
  <c r="H42" i="44" s="1"/>
  <c r="J41" i="44"/>
  <c r="L41" i="44" s="1"/>
  <c r="F41" i="44"/>
  <c r="H41" i="44" s="1"/>
  <c r="J40" i="44"/>
  <c r="F40" i="44"/>
  <c r="J39" i="44"/>
  <c r="F39" i="44"/>
  <c r="F37" i="44"/>
  <c r="F36" i="44"/>
  <c r="J34" i="44"/>
  <c r="L34" i="44" s="1"/>
  <c r="F34" i="44"/>
  <c r="H34" i="44" s="1"/>
  <c r="K32" i="44"/>
  <c r="G32" i="44"/>
  <c r="K31" i="44"/>
  <c r="G31" i="44"/>
  <c r="F31" i="44"/>
  <c r="K29" i="44"/>
  <c r="J29" i="44"/>
  <c r="G29" i="44"/>
  <c r="F29" i="44"/>
  <c r="K28" i="44"/>
  <c r="G28" i="44"/>
  <c r="F28" i="44"/>
  <c r="K27" i="44"/>
  <c r="G27" i="44"/>
  <c r="F27" i="44"/>
  <c r="L26" i="44"/>
  <c r="F26" i="44"/>
  <c r="H26" i="44" s="1"/>
  <c r="L25" i="44"/>
  <c r="F25" i="44"/>
  <c r="H25" i="44" s="1"/>
  <c r="L24" i="44"/>
  <c r="F24" i="44"/>
  <c r="H24" i="44" s="1"/>
  <c r="F23" i="44"/>
  <c r="H23" i="44" s="1"/>
  <c r="L29" i="44" l="1"/>
  <c r="G36" i="44"/>
  <c r="H28" i="44"/>
  <c r="H29" i="44"/>
  <c r="N26" i="44"/>
  <c r="O26" i="44" s="1"/>
  <c r="N34" i="44"/>
  <c r="O34" i="44" s="1"/>
  <c r="N24" i="44"/>
  <c r="O24" i="44" s="1"/>
  <c r="H27" i="44"/>
  <c r="H31" i="44"/>
  <c r="L28" i="44"/>
  <c r="G40" i="44"/>
  <c r="H40" i="44" s="1"/>
  <c r="H45" i="44"/>
  <c r="L31" i="44"/>
  <c r="N31" i="44" s="1"/>
  <c r="O31" i="44" s="1"/>
  <c r="G33" i="44"/>
  <c r="G39" i="44"/>
  <c r="H39" i="44" s="1"/>
  <c r="L45" i="44"/>
  <c r="N45" i="44" s="1"/>
  <c r="L32" i="44"/>
  <c r="H37" i="44"/>
  <c r="H32" i="44"/>
  <c r="K40" i="44"/>
  <c r="L40" i="44" s="1"/>
  <c r="K33" i="44"/>
  <c r="N41" i="44"/>
  <c r="J43" i="44"/>
  <c r="L43" i="44" s="1"/>
  <c r="H43" i="44"/>
  <c r="F33" i="44"/>
  <c r="K44" i="44"/>
  <c r="L44" i="44" s="1"/>
  <c r="H44" i="44"/>
  <c r="K36" i="44"/>
  <c r="K39" i="44"/>
  <c r="L39" i="44" s="1"/>
  <c r="N25" i="44"/>
  <c r="O25" i="44" s="1"/>
  <c r="J33" i="44"/>
  <c r="H36" i="44"/>
  <c r="K37" i="44"/>
  <c r="E135" i="3"/>
  <c r="J37" i="44"/>
  <c r="L27" i="44"/>
  <c r="L23" i="44"/>
  <c r="N23" i="44" s="1"/>
  <c r="O23" i="44" s="1"/>
  <c r="H33" i="44" l="1"/>
  <c r="N29" i="44"/>
  <c r="O29" i="44" s="1"/>
  <c r="N28" i="44"/>
  <c r="O28" i="44" s="1"/>
  <c r="N32" i="44"/>
  <c r="O32" i="44" s="1"/>
  <c r="H30" i="44"/>
  <c r="H35" i="44" s="1"/>
  <c r="H38" i="44" s="1"/>
  <c r="L33" i="44"/>
  <c r="N33" i="44" s="1"/>
  <c r="O33" i="44" s="1"/>
  <c r="N40" i="44"/>
  <c r="L36" i="44"/>
  <c r="N36" i="44" s="1"/>
  <c r="O36" i="44" s="1"/>
  <c r="L37" i="44"/>
  <c r="N37" i="44" s="1"/>
  <c r="O37" i="44" s="1"/>
  <c r="N27" i="44"/>
  <c r="O27" i="44" s="1"/>
  <c r="L30" i="44"/>
  <c r="N43" i="44"/>
  <c r="N39" i="44"/>
  <c r="N44" i="44"/>
  <c r="H47" i="44" l="1"/>
  <c r="H48" i="44" s="1"/>
  <c r="H49" i="44" s="1"/>
  <c r="H50" i="44" s="1"/>
  <c r="H51" i="44" s="1"/>
  <c r="L35" i="44"/>
  <c r="N35" i="44" s="1"/>
  <c r="N30" i="44"/>
  <c r="O30" i="44" s="1"/>
  <c r="L38" i="44" l="1"/>
  <c r="N38" i="44" s="1"/>
  <c r="O35" i="44"/>
  <c r="G4" i="15" s="1"/>
  <c r="F4" i="15"/>
  <c r="F44" i="28"/>
  <c r="F42" i="7" s="1"/>
  <c r="F44" i="33"/>
  <c r="F19" i="5"/>
  <c r="L47" i="44" l="1"/>
  <c r="N47" i="44" s="1"/>
  <c r="O47" i="44" s="1"/>
  <c r="O38" i="44"/>
  <c r="I4" i="15" s="1"/>
  <c r="H4" i="15"/>
  <c r="D11" i="15"/>
  <c r="D10" i="15"/>
  <c r="J54" i="43"/>
  <c r="K40" i="43" s="1"/>
  <c r="F54" i="43"/>
  <c r="G40" i="43" s="1"/>
  <c r="G45" i="43"/>
  <c r="K45" i="43" s="1"/>
  <c r="F45" i="43"/>
  <c r="J45" i="43" s="1"/>
  <c r="G44" i="43"/>
  <c r="K44" i="43" s="1"/>
  <c r="F44" i="43"/>
  <c r="G43" i="43"/>
  <c r="K43" i="43" s="1"/>
  <c r="F43" i="43"/>
  <c r="J43" i="43" s="1"/>
  <c r="K42" i="43"/>
  <c r="L42" i="43" s="1"/>
  <c r="G42" i="43"/>
  <c r="H42" i="43" s="1"/>
  <c r="J41" i="43"/>
  <c r="L41" i="43" s="1"/>
  <c r="F41" i="43"/>
  <c r="H41" i="43" s="1"/>
  <c r="J40" i="43"/>
  <c r="F40" i="43"/>
  <c r="J39" i="43"/>
  <c r="F39" i="43"/>
  <c r="K37" i="43"/>
  <c r="J37" i="43"/>
  <c r="F37" i="43"/>
  <c r="K36" i="43"/>
  <c r="J36" i="43"/>
  <c r="F36" i="43"/>
  <c r="J34" i="43"/>
  <c r="L34" i="43" s="1"/>
  <c r="F34" i="43"/>
  <c r="H34" i="43" s="1"/>
  <c r="K33" i="43"/>
  <c r="K32" i="43"/>
  <c r="J32" i="43"/>
  <c r="G32" i="43"/>
  <c r="F32" i="43"/>
  <c r="K31" i="43"/>
  <c r="J31" i="43"/>
  <c r="G31" i="43"/>
  <c r="F31" i="43"/>
  <c r="K29" i="43"/>
  <c r="J29" i="43"/>
  <c r="G29" i="43"/>
  <c r="F29" i="43"/>
  <c r="K28" i="43"/>
  <c r="L28" i="43" s="1"/>
  <c r="G28" i="43"/>
  <c r="H28" i="43" s="1"/>
  <c r="K27" i="43"/>
  <c r="J27" i="43"/>
  <c r="G27" i="43"/>
  <c r="F27" i="43"/>
  <c r="J26" i="43"/>
  <c r="L26" i="43" s="1"/>
  <c r="F26" i="43"/>
  <c r="H26" i="43" s="1"/>
  <c r="J25" i="43"/>
  <c r="L25" i="43" s="1"/>
  <c r="F25" i="43"/>
  <c r="H25" i="43" s="1"/>
  <c r="J24" i="43"/>
  <c r="L24" i="43" s="1"/>
  <c r="F24" i="43"/>
  <c r="H24" i="43" s="1"/>
  <c r="J23" i="43"/>
  <c r="L23" i="43" s="1"/>
  <c r="F23" i="43"/>
  <c r="H23" i="43" s="1"/>
  <c r="D9" i="15"/>
  <c r="D8" i="15"/>
  <c r="D7" i="15"/>
  <c r="D6" i="15"/>
  <c r="D5" i="15"/>
  <c r="J54" i="42"/>
  <c r="F54" i="42"/>
  <c r="G40" i="42" s="1"/>
  <c r="G45" i="42"/>
  <c r="K45" i="42" s="1"/>
  <c r="F45" i="42"/>
  <c r="G44" i="42"/>
  <c r="K44" i="42" s="1"/>
  <c r="F44" i="42"/>
  <c r="J44" i="42" s="1"/>
  <c r="G43" i="42"/>
  <c r="K43" i="42" s="1"/>
  <c r="F43" i="42"/>
  <c r="G42" i="42"/>
  <c r="H42" i="42" s="1"/>
  <c r="J41" i="42"/>
  <c r="L41" i="42" s="1"/>
  <c r="F41" i="42"/>
  <c r="H41" i="42" s="1"/>
  <c r="K40" i="42"/>
  <c r="J40" i="42"/>
  <c r="F40" i="42"/>
  <c r="K39" i="42"/>
  <c r="J39" i="42"/>
  <c r="F39" i="42"/>
  <c r="K37" i="42"/>
  <c r="J37" i="42"/>
  <c r="F37" i="42"/>
  <c r="K36" i="42"/>
  <c r="J36" i="42"/>
  <c r="F36" i="42"/>
  <c r="J34" i="42"/>
  <c r="L34" i="42" s="1"/>
  <c r="F34" i="42"/>
  <c r="H34" i="42" s="1"/>
  <c r="K33" i="42"/>
  <c r="G33" i="42"/>
  <c r="K32" i="42"/>
  <c r="J32" i="42"/>
  <c r="G32" i="42"/>
  <c r="H32" i="42" s="1"/>
  <c r="K31" i="42"/>
  <c r="J31" i="42"/>
  <c r="G31" i="42"/>
  <c r="F31" i="42"/>
  <c r="K29" i="42"/>
  <c r="J29" i="42"/>
  <c r="G29" i="42"/>
  <c r="F29" i="42"/>
  <c r="H29" i="42" s="1"/>
  <c r="K28" i="42"/>
  <c r="J28" i="42"/>
  <c r="G28" i="42"/>
  <c r="F28" i="42"/>
  <c r="K27" i="42"/>
  <c r="J27" i="42"/>
  <c r="G27" i="42"/>
  <c r="F27" i="42"/>
  <c r="J26" i="42"/>
  <c r="L26" i="42" s="1"/>
  <c r="F26" i="42"/>
  <c r="H26" i="42" s="1"/>
  <c r="L25" i="42"/>
  <c r="F25" i="42"/>
  <c r="H25" i="42" s="1"/>
  <c r="L24" i="42"/>
  <c r="F24" i="42"/>
  <c r="H24" i="42" s="1"/>
  <c r="J23" i="42"/>
  <c r="L23" i="42" s="1"/>
  <c r="F23" i="42"/>
  <c r="H23" i="42" s="1"/>
  <c r="J54" i="41"/>
  <c r="K39" i="41" s="1"/>
  <c r="F54" i="41"/>
  <c r="G40" i="41" s="1"/>
  <c r="G45" i="41"/>
  <c r="K45" i="41" s="1"/>
  <c r="F45" i="41"/>
  <c r="G44" i="41"/>
  <c r="K44" i="41" s="1"/>
  <c r="F44" i="41"/>
  <c r="J44" i="41" s="1"/>
  <c r="G43" i="41"/>
  <c r="F43" i="41"/>
  <c r="G42" i="41"/>
  <c r="H42" i="41" s="1"/>
  <c r="J41" i="41"/>
  <c r="L41" i="41" s="1"/>
  <c r="F41" i="41"/>
  <c r="H41" i="41" s="1"/>
  <c r="J40" i="41"/>
  <c r="F40" i="41"/>
  <c r="H40" i="41" s="1"/>
  <c r="J39" i="41"/>
  <c r="F39" i="41"/>
  <c r="K37" i="41"/>
  <c r="J37" i="41"/>
  <c r="F37" i="41"/>
  <c r="K36" i="41"/>
  <c r="J36" i="41"/>
  <c r="L36" i="41" s="1"/>
  <c r="F36" i="41"/>
  <c r="J34" i="41"/>
  <c r="L34" i="41" s="1"/>
  <c r="F34" i="41"/>
  <c r="H34" i="41" s="1"/>
  <c r="K33" i="41"/>
  <c r="K32" i="41"/>
  <c r="J32" i="41"/>
  <c r="G32" i="41"/>
  <c r="H32" i="41" s="1"/>
  <c r="K31" i="41"/>
  <c r="J31" i="41"/>
  <c r="G31" i="41"/>
  <c r="F31" i="41"/>
  <c r="K29" i="41"/>
  <c r="J29" i="41"/>
  <c r="G29" i="41"/>
  <c r="F29" i="41"/>
  <c r="H29" i="41" s="1"/>
  <c r="K28" i="41"/>
  <c r="J28" i="41"/>
  <c r="G28" i="41"/>
  <c r="F28" i="41"/>
  <c r="K27" i="41"/>
  <c r="J27" i="41"/>
  <c r="G27" i="41"/>
  <c r="F27" i="41"/>
  <c r="J26" i="41"/>
  <c r="L26" i="41" s="1"/>
  <c r="F26" i="41"/>
  <c r="H26" i="41" s="1"/>
  <c r="L25" i="41"/>
  <c r="F25" i="41"/>
  <c r="H25" i="41" s="1"/>
  <c r="L24" i="41"/>
  <c r="F24" i="41"/>
  <c r="H24" i="41" s="1"/>
  <c r="J23" i="41"/>
  <c r="L23" i="41" s="1"/>
  <c r="F23" i="41"/>
  <c r="H23" i="41" s="1"/>
  <c r="J54" i="40"/>
  <c r="F54" i="40"/>
  <c r="G40" i="40" s="1"/>
  <c r="G45" i="40"/>
  <c r="K45" i="40" s="1"/>
  <c r="F45" i="40"/>
  <c r="G44" i="40"/>
  <c r="K44" i="40" s="1"/>
  <c r="F44" i="40"/>
  <c r="J44" i="40" s="1"/>
  <c r="G43" i="40"/>
  <c r="F43" i="40"/>
  <c r="J43" i="40" s="1"/>
  <c r="G42" i="40"/>
  <c r="H42" i="40" s="1"/>
  <c r="J41" i="40"/>
  <c r="L41" i="40" s="1"/>
  <c r="F41" i="40"/>
  <c r="H41" i="40" s="1"/>
  <c r="K40" i="40"/>
  <c r="J40" i="40"/>
  <c r="F40" i="40"/>
  <c r="H40" i="40" s="1"/>
  <c r="K39" i="40"/>
  <c r="J39" i="40"/>
  <c r="F39" i="40"/>
  <c r="K37" i="40"/>
  <c r="J37" i="40"/>
  <c r="F37" i="40"/>
  <c r="K36" i="40"/>
  <c r="J36" i="40"/>
  <c r="F36" i="40"/>
  <c r="J34" i="40"/>
  <c r="L34" i="40" s="1"/>
  <c r="F34" i="40"/>
  <c r="H34" i="40" s="1"/>
  <c r="K33" i="40"/>
  <c r="K32" i="40"/>
  <c r="J32" i="40"/>
  <c r="L32" i="40" s="1"/>
  <c r="G32" i="40"/>
  <c r="H32" i="40" s="1"/>
  <c r="K31" i="40"/>
  <c r="J31" i="40"/>
  <c r="G31" i="40"/>
  <c r="F31" i="40"/>
  <c r="K29" i="40"/>
  <c r="J29" i="40"/>
  <c r="G29" i="40"/>
  <c r="F29" i="40"/>
  <c r="K28" i="40"/>
  <c r="J28" i="40"/>
  <c r="G28" i="40"/>
  <c r="F28" i="40"/>
  <c r="K27" i="40"/>
  <c r="J27" i="40"/>
  <c r="G27" i="40"/>
  <c r="F27" i="40"/>
  <c r="J26" i="40"/>
  <c r="L26" i="40" s="1"/>
  <c r="F26" i="40"/>
  <c r="H26" i="40" s="1"/>
  <c r="L25" i="40"/>
  <c r="F25" i="40"/>
  <c r="H25" i="40" s="1"/>
  <c r="L24" i="40"/>
  <c r="F24" i="40"/>
  <c r="H24" i="40" s="1"/>
  <c r="J23" i="40"/>
  <c r="L23" i="40" s="1"/>
  <c r="F23" i="40"/>
  <c r="H23" i="40" s="1"/>
  <c r="J54" i="39"/>
  <c r="K39" i="39" s="1"/>
  <c r="F54" i="39"/>
  <c r="G40" i="39" s="1"/>
  <c r="G45" i="39"/>
  <c r="K45" i="39" s="1"/>
  <c r="F45" i="39"/>
  <c r="G44" i="39"/>
  <c r="K44" i="39" s="1"/>
  <c r="F44" i="39"/>
  <c r="J44" i="39" s="1"/>
  <c r="G43" i="39"/>
  <c r="F43" i="39"/>
  <c r="G42" i="39"/>
  <c r="H42" i="39" s="1"/>
  <c r="J41" i="39"/>
  <c r="L41" i="39" s="1"/>
  <c r="F41" i="39"/>
  <c r="H41" i="39" s="1"/>
  <c r="J40" i="39"/>
  <c r="F40" i="39"/>
  <c r="H40" i="39" s="1"/>
  <c r="J39" i="39"/>
  <c r="G39" i="39"/>
  <c r="F39" i="39"/>
  <c r="J37" i="39"/>
  <c r="G37" i="39"/>
  <c r="F37" i="39"/>
  <c r="J36" i="39"/>
  <c r="G36" i="39"/>
  <c r="F36" i="39"/>
  <c r="J34" i="39"/>
  <c r="L34" i="39" s="1"/>
  <c r="F34" i="39"/>
  <c r="H34" i="39" s="1"/>
  <c r="K33" i="39"/>
  <c r="G33" i="39"/>
  <c r="K32" i="39"/>
  <c r="J32" i="39"/>
  <c r="G32" i="39"/>
  <c r="H32" i="39" s="1"/>
  <c r="K31" i="39"/>
  <c r="J31" i="39"/>
  <c r="L31" i="39" s="1"/>
  <c r="G31" i="39"/>
  <c r="F31" i="39"/>
  <c r="K29" i="39"/>
  <c r="J29" i="39"/>
  <c r="L29" i="39" s="1"/>
  <c r="G29" i="39"/>
  <c r="F29" i="39"/>
  <c r="K28" i="39"/>
  <c r="J28" i="39"/>
  <c r="L28" i="39" s="1"/>
  <c r="G28" i="39"/>
  <c r="F28" i="39"/>
  <c r="K27" i="39"/>
  <c r="J27" i="39"/>
  <c r="L27" i="39" s="1"/>
  <c r="G27" i="39"/>
  <c r="F27" i="39"/>
  <c r="H27" i="39" s="1"/>
  <c r="J26" i="39"/>
  <c r="L26" i="39" s="1"/>
  <c r="F26" i="39"/>
  <c r="H26" i="39" s="1"/>
  <c r="L25" i="39"/>
  <c r="F25" i="39"/>
  <c r="H25" i="39" s="1"/>
  <c r="L24" i="39"/>
  <c r="N24" i="39" s="1"/>
  <c r="O24" i="39" s="1"/>
  <c r="F24" i="39"/>
  <c r="H24" i="39" s="1"/>
  <c r="J23" i="39"/>
  <c r="L23" i="39" s="1"/>
  <c r="F23" i="39"/>
  <c r="H23" i="39" s="1"/>
  <c r="J54" i="38"/>
  <c r="K37" i="38" s="1"/>
  <c r="F54" i="38"/>
  <c r="G40" i="38" s="1"/>
  <c r="G45" i="38"/>
  <c r="K45" i="38" s="1"/>
  <c r="F45" i="38"/>
  <c r="G44" i="38"/>
  <c r="K44" i="38" s="1"/>
  <c r="F44" i="38"/>
  <c r="J44" i="38" s="1"/>
  <c r="G43" i="38"/>
  <c r="K43" i="38" s="1"/>
  <c r="F43" i="38"/>
  <c r="J43" i="38" s="1"/>
  <c r="G42" i="38"/>
  <c r="H42" i="38" s="1"/>
  <c r="J41" i="38"/>
  <c r="L41" i="38" s="1"/>
  <c r="F41" i="38"/>
  <c r="H41" i="38" s="1"/>
  <c r="J40" i="38"/>
  <c r="F40" i="38"/>
  <c r="K39" i="38"/>
  <c r="J39" i="38"/>
  <c r="F39" i="38"/>
  <c r="J37" i="38"/>
  <c r="F37" i="38"/>
  <c r="K36" i="38"/>
  <c r="J36" i="38"/>
  <c r="F36" i="38"/>
  <c r="J34" i="38"/>
  <c r="L34" i="38" s="1"/>
  <c r="F34" i="38"/>
  <c r="H34" i="38" s="1"/>
  <c r="G33" i="38"/>
  <c r="K32" i="38"/>
  <c r="J32" i="38"/>
  <c r="L32" i="38" s="1"/>
  <c r="G32" i="38"/>
  <c r="H32" i="38" s="1"/>
  <c r="K31" i="38"/>
  <c r="J31" i="38"/>
  <c r="G31" i="38"/>
  <c r="F31" i="38"/>
  <c r="K29" i="38"/>
  <c r="J29" i="38"/>
  <c r="G29" i="38"/>
  <c r="F29" i="38"/>
  <c r="K28" i="38"/>
  <c r="J28" i="38"/>
  <c r="G28" i="38"/>
  <c r="F28" i="38"/>
  <c r="K27" i="38"/>
  <c r="J27" i="38"/>
  <c r="G27" i="38"/>
  <c r="F27" i="38"/>
  <c r="J26" i="38"/>
  <c r="L26" i="38" s="1"/>
  <c r="F26" i="38"/>
  <c r="H26" i="38" s="1"/>
  <c r="L25" i="38"/>
  <c r="F25" i="38"/>
  <c r="H25" i="38" s="1"/>
  <c r="L24" i="38"/>
  <c r="F24" i="38"/>
  <c r="H24" i="38" s="1"/>
  <c r="J23" i="38"/>
  <c r="L23" i="38" s="1"/>
  <c r="F23" i="38"/>
  <c r="H23" i="38" s="1"/>
  <c r="F44" i="16"/>
  <c r="F45" i="16"/>
  <c r="F43" i="16"/>
  <c r="L36" i="43" l="1"/>
  <c r="L40" i="42"/>
  <c r="K40" i="41"/>
  <c r="L40" i="41" s="1"/>
  <c r="N40" i="41" s="1"/>
  <c r="N24" i="41"/>
  <c r="O24" i="41" s="1"/>
  <c r="N26" i="41"/>
  <c r="O26" i="41" s="1"/>
  <c r="G33" i="41"/>
  <c r="N24" i="40"/>
  <c r="O24" i="40" s="1"/>
  <c r="L37" i="40"/>
  <c r="N37" i="40" s="1"/>
  <c r="O37" i="40" s="1"/>
  <c r="H27" i="40"/>
  <c r="L40" i="40"/>
  <c r="K40" i="39"/>
  <c r="N34" i="39"/>
  <c r="O34" i="39" s="1"/>
  <c r="K36" i="39"/>
  <c r="K37" i="39"/>
  <c r="L28" i="38"/>
  <c r="N34" i="38"/>
  <c r="O34" i="38" s="1"/>
  <c r="K40" i="38"/>
  <c r="L40" i="38" s="1"/>
  <c r="K33" i="38"/>
  <c r="L44" i="38"/>
  <c r="F33" i="40"/>
  <c r="N41" i="38"/>
  <c r="L43" i="43"/>
  <c r="H40" i="43"/>
  <c r="L45" i="43"/>
  <c r="N41" i="43"/>
  <c r="O41" i="43" s="1"/>
  <c r="N25" i="43"/>
  <c r="O25" i="43" s="1"/>
  <c r="H27" i="43"/>
  <c r="L29" i="43"/>
  <c r="L30" i="43" s="1"/>
  <c r="L31" i="43"/>
  <c r="L32" i="43"/>
  <c r="L40" i="43"/>
  <c r="H43" i="43"/>
  <c r="L27" i="43"/>
  <c r="H31" i="43"/>
  <c r="G33" i="43"/>
  <c r="L37" i="43"/>
  <c r="K39" i="43"/>
  <c r="L39" i="43" s="1"/>
  <c r="H40" i="42"/>
  <c r="N40" i="42" s="1"/>
  <c r="L29" i="42"/>
  <c r="N29" i="42" s="1"/>
  <c r="O29" i="42" s="1"/>
  <c r="L31" i="42"/>
  <c r="N31" i="42" s="1"/>
  <c r="O31" i="42" s="1"/>
  <c r="N34" i="42"/>
  <c r="O34" i="42" s="1"/>
  <c r="L39" i="42"/>
  <c r="N25" i="42"/>
  <c r="O25" i="42" s="1"/>
  <c r="H27" i="42"/>
  <c r="H30" i="42" s="1"/>
  <c r="H28" i="42"/>
  <c r="L28" i="42"/>
  <c r="H31" i="42"/>
  <c r="L32" i="42"/>
  <c r="N32" i="42" s="1"/>
  <c r="O32" i="42" s="1"/>
  <c r="G36" i="42"/>
  <c r="H36" i="42" s="1"/>
  <c r="G37" i="42"/>
  <c r="H37" i="42" s="1"/>
  <c r="G39" i="42"/>
  <c r="H39" i="42" s="1"/>
  <c r="H45" i="42"/>
  <c r="L29" i="41"/>
  <c r="N34" i="41"/>
  <c r="O34" i="41" s="1"/>
  <c r="N29" i="41"/>
  <c r="O29" i="41" s="1"/>
  <c r="L39" i="41"/>
  <c r="N39" i="41" s="1"/>
  <c r="H27" i="41"/>
  <c r="H28" i="41"/>
  <c r="L27" i="41"/>
  <c r="H31" i="41"/>
  <c r="G36" i="41"/>
  <c r="H36" i="41" s="1"/>
  <c r="N36" i="41" s="1"/>
  <c r="O36" i="41" s="1"/>
  <c r="G37" i="41"/>
  <c r="H37" i="41" s="1"/>
  <c r="G39" i="41"/>
  <c r="H39" i="41" s="1"/>
  <c r="H28" i="40"/>
  <c r="H29" i="40"/>
  <c r="H30" i="40" s="1"/>
  <c r="H31" i="40"/>
  <c r="N34" i="40"/>
  <c r="O34" i="40" s="1"/>
  <c r="N26" i="40"/>
  <c r="O26" i="40" s="1"/>
  <c r="L27" i="40"/>
  <c r="N27" i="40" s="1"/>
  <c r="O27" i="40" s="1"/>
  <c r="L28" i="40"/>
  <c r="L29" i="40"/>
  <c r="N29" i="40" s="1"/>
  <c r="O29" i="40" s="1"/>
  <c r="L31" i="40"/>
  <c r="N31" i="40" s="1"/>
  <c r="O31" i="40" s="1"/>
  <c r="G36" i="40"/>
  <c r="H36" i="40" s="1"/>
  <c r="G37" i="40"/>
  <c r="H37" i="40" s="1"/>
  <c r="G39" i="40"/>
  <c r="H39" i="40" s="1"/>
  <c r="N40" i="40"/>
  <c r="N41" i="40"/>
  <c r="G33" i="40"/>
  <c r="H33" i="40" s="1"/>
  <c r="L39" i="40"/>
  <c r="H36" i="39"/>
  <c r="H37" i="39"/>
  <c r="H39" i="39"/>
  <c r="N26" i="39"/>
  <c r="O26" i="39" s="1"/>
  <c r="H28" i="39"/>
  <c r="N28" i="39" s="1"/>
  <c r="O28" i="39" s="1"/>
  <c r="H29" i="39"/>
  <c r="H30" i="39" s="1"/>
  <c r="H31" i="39"/>
  <c r="N31" i="39" s="1"/>
  <c r="O31" i="39" s="1"/>
  <c r="L32" i="39"/>
  <c r="N32" i="39" s="1"/>
  <c r="O32" i="39" s="1"/>
  <c r="L37" i="39"/>
  <c r="L40" i="39"/>
  <c r="N37" i="39"/>
  <c r="O37" i="39" s="1"/>
  <c r="L39" i="39"/>
  <c r="N25" i="39"/>
  <c r="O25" i="39" s="1"/>
  <c r="H45" i="39"/>
  <c r="H29" i="38"/>
  <c r="L39" i="38"/>
  <c r="H40" i="38"/>
  <c r="N25" i="38"/>
  <c r="O25" i="38" s="1"/>
  <c r="N24" i="38"/>
  <c r="O24" i="38" s="1"/>
  <c r="N26" i="38"/>
  <c r="O26" i="38" s="1"/>
  <c r="H27" i="38"/>
  <c r="H28" i="38"/>
  <c r="H30" i="38" s="1"/>
  <c r="H31" i="38"/>
  <c r="G36" i="38"/>
  <c r="H36" i="38" s="1"/>
  <c r="G37" i="38"/>
  <c r="H37" i="38" s="1"/>
  <c r="G39" i="38"/>
  <c r="H39" i="38" s="1"/>
  <c r="N39" i="38" s="1"/>
  <c r="L29" i="38"/>
  <c r="L31" i="38"/>
  <c r="L37" i="38"/>
  <c r="N37" i="38" s="1"/>
  <c r="O37" i="38" s="1"/>
  <c r="J45" i="39"/>
  <c r="L45" i="39" s="1"/>
  <c r="H44" i="42"/>
  <c r="J45" i="42"/>
  <c r="L45" i="42" s="1"/>
  <c r="J43" i="39"/>
  <c r="F33" i="39"/>
  <c r="H33" i="39" s="1"/>
  <c r="H45" i="40"/>
  <c r="J45" i="40"/>
  <c r="L45" i="40" s="1"/>
  <c r="J33" i="40"/>
  <c r="L33" i="40" s="1"/>
  <c r="J33" i="42"/>
  <c r="L33" i="42" s="1"/>
  <c r="J43" i="42"/>
  <c r="F33" i="42"/>
  <c r="H33" i="42" s="1"/>
  <c r="J33" i="41"/>
  <c r="L33" i="41" s="1"/>
  <c r="H44" i="41"/>
  <c r="J44" i="43"/>
  <c r="L44" i="43" s="1"/>
  <c r="F33" i="43"/>
  <c r="H33" i="43" s="1"/>
  <c r="H45" i="38"/>
  <c r="J45" i="38"/>
  <c r="L45" i="38" s="1"/>
  <c r="J43" i="41"/>
  <c r="F33" i="41"/>
  <c r="H33" i="41" s="1"/>
  <c r="J33" i="38"/>
  <c r="L33" i="38" s="1"/>
  <c r="H44" i="38"/>
  <c r="N44" i="38" s="1"/>
  <c r="F33" i="38"/>
  <c r="H33" i="38" s="1"/>
  <c r="J33" i="39"/>
  <c r="L33" i="39" s="1"/>
  <c r="H45" i="41"/>
  <c r="J45" i="41"/>
  <c r="L45" i="41" s="1"/>
  <c r="L43" i="42"/>
  <c r="H44" i="43"/>
  <c r="H45" i="43"/>
  <c r="N41" i="42"/>
  <c r="N40" i="39"/>
  <c r="N41" i="39"/>
  <c r="N41" i="41"/>
  <c r="J33" i="43"/>
  <c r="L33" i="43" s="1"/>
  <c r="L48" i="44"/>
  <c r="N48" i="44" s="1"/>
  <c r="O48" i="44" s="1"/>
  <c r="L37" i="41"/>
  <c r="N37" i="41" s="1"/>
  <c r="O37" i="41" s="1"/>
  <c r="L37" i="42"/>
  <c r="L36" i="38"/>
  <c r="L36" i="39"/>
  <c r="L36" i="40"/>
  <c r="N36" i="40" s="1"/>
  <c r="O36" i="40" s="1"/>
  <c r="L36" i="42"/>
  <c r="N28" i="43"/>
  <c r="O28" i="43" s="1"/>
  <c r="N24" i="43"/>
  <c r="O24" i="43" s="1"/>
  <c r="N26" i="43"/>
  <c r="O26" i="43" s="1"/>
  <c r="N34" i="43"/>
  <c r="O34" i="43" s="1"/>
  <c r="N42" i="43"/>
  <c r="O42" i="43" s="1"/>
  <c r="N23" i="43"/>
  <c r="O23" i="43" s="1"/>
  <c r="H29" i="43"/>
  <c r="H32" i="43"/>
  <c r="G36" i="43"/>
  <c r="H36" i="43" s="1"/>
  <c r="N36" i="43" s="1"/>
  <c r="O36" i="43" s="1"/>
  <c r="G37" i="43"/>
  <c r="H37" i="43" s="1"/>
  <c r="G39" i="43"/>
  <c r="H39" i="43" s="1"/>
  <c r="L27" i="42"/>
  <c r="L44" i="42"/>
  <c r="L28" i="41"/>
  <c r="N28" i="41" s="1"/>
  <c r="O28" i="41" s="1"/>
  <c r="L31" i="41"/>
  <c r="L32" i="41"/>
  <c r="N32" i="41" s="1"/>
  <c r="O32" i="41" s="1"/>
  <c r="L44" i="41"/>
  <c r="N24" i="42"/>
  <c r="O24" i="42" s="1"/>
  <c r="N26" i="42"/>
  <c r="O26" i="42" s="1"/>
  <c r="N23" i="42"/>
  <c r="O23" i="42" s="1"/>
  <c r="N39" i="42"/>
  <c r="H43" i="42"/>
  <c r="N23" i="41"/>
  <c r="O23" i="41" s="1"/>
  <c r="K43" i="41"/>
  <c r="H43" i="41"/>
  <c r="N25" i="41"/>
  <c r="O25" i="41" s="1"/>
  <c r="H44" i="40"/>
  <c r="N32" i="40"/>
  <c r="O32" i="40" s="1"/>
  <c r="L44" i="40"/>
  <c r="N23" i="40"/>
  <c r="O23" i="40" s="1"/>
  <c r="K43" i="40"/>
  <c r="L43" i="40" s="1"/>
  <c r="H43" i="40"/>
  <c r="N25" i="40"/>
  <c r="O25" i="40" s="1"/>
  <c r="N29" i="39"/>
  <c r="O29" i="39" s="1"/>
  <c r="N27" i="39"/>
  <c r="O27" i="39" s="1"/>
  <c r="H44" i="39"/>
  <c r="L44" i="39"/>
  <c r="N23" i="39"/>
  <c r="O23" i="39" s="1"/>
  <c r="K43" i="39"/>
  <c r="H43" i="39"/>
  <c r="L30" i="39"/>
  <c r="N28" i="38"/>
  <c r="O28" i="38" s="1"/>
  <c r="N29" i="38"/>
  <c r="O29" i="38" s="1"/>
  <c r="N31" i="38"/>
  <c r="O31" i="38" s="1"/>
  <c r="N32" i="38"/>
  <c r="O32" i="38" s="1"/>
  <c r="L27" i="38"/>
  <c r="N23" i="38"/>
  <c r="O23" i="38" s="1"/>
  <c r="L43" i="38"/>
  <c r="H43" i="38"/>
  <c r="N40" i="43" l="1"/>
  <c r="O40" i="43" s="1"/>
  <c r="N31" i="43"/>
  <c r="O31" i="43" s="1"/>
  <c r="N45" i="42"/>
  <c r="N45" i="41"/>
  <c r="L30" i="40"/>
  <c r="N39" i="40"/>
  <c r="N36" i="39"/>
  <c r="O36" i="39" s="1"/>
  <c r="N39" i="39"/>
  <c r="N36" i="38"/>
  <c r="O36" i="38" s="1"/>
  <c r="N40" i="38"/>
  <c r="H35" i="39"/>
  <c r="H38" i="39" s="1"/>
  <c r="N33" i="42"/>
  <c r="O33" i="42" s="1"/>
  <c r="N43" i="43"/>
  <c r="O43" i="43" s="1"/>
  <c r="N33" i="40"/>
  <c r="O33" i="40" s="1"/>
  <c r="N37" i="43"/>
  <c r="O37" i="43" s="1"/>
  <c r="N45" i="43"/>
  <c r="O45" i="43" s="1"/>
  <c r="N27" i="43"/>
  <c r="O27" i="43" s="1"/>
  <c r="N32" i="43"/>
  <c r="O32" i="43" s="1"/>
  <c r="N44" i="43"/>
  <c r="O44" i="43" s="1"/>
  <c r="N39" i="43"/>
  <c r="O39" i="43" s="1"/>
  <c r="H30" i="43"/>
  <c r="H35" i="43" s="1"/>
  <c r="H38" i="43" s="1"/>
  <c r="H47" i="43" s="1"/>
  <c r="N27" i="42"/>
  <c r="O27" i="42" s="1"/>
  <c r="N28" i="42"/>
  <c r="O28" i="42" s="1"/>
  <c r="N36" i="42"/>
  <c r="O36" i="42" s="1"/>
  <c r="N37" i="42"/>
  <c r="O37" i="42" s="1"/>
  <c r="L30" i="41"/>
  <c r="H30" i="41"/>
  <c r="N30" i="41" s="1"/>
  <c r="O30" i="41" s="1"/>
  <c r="N33" i="41"/>
  <c r="O33" i="41" s="1"/>
  <c r="N27" i="41"/>
  <c r="O27" i="41" s="1"/>
  <c r="N31" i="41"/>
  <c r="O31" i="41" s="1"/>
  <c r="N28" i="40"/>
  <c r="O28" i="40" s="1"/>
  <c r="H35" i="40"/>
  <c r="H38" i="40" s="1"/>
  <c r="H47" i="40" s="1"/>
  <c r="N45" i="40"/>
  <c r="L43" i="39"/>
  <c r="N43" i="39" s="1"/>
  <c r="N45" i="39"/>
  <c r="N27" i="38"/>
  <c r="O27" i="38" s="1"/>
  <c r="N33" i="38"/>
  <c r="O33" i="38" s="1"/>
  <c r="N45" i="38"/>
  <c r="N33" i="43"/>
  <c r="O33" i="43" s="1"/>
  <c r="N44" i="42"/>
  <c r="N33" i="39"/>
  <c r="O33" i="39" s="1"/>
  <c r="H35" i="38"/>
  <c r="H38" i="38" s="1"/>
  <c r="L43" i="41"/>
  <c r="N43" i="41" s="1"/>
  <c r="N43" i="42"/>
  <c r="N44" i="41"/>
  <c r="L49" i="44"/>
  <c r="N49" i="44" s="1"/>
  <c r="O49" i="44" s="1"/>
  <c r="L30" i="38"/>
  <c r="N30" i="38" s="1"/>
  <c r="O30" i="38" s="1"/>
  <c r="N29" i="43"/>
  <c r="O29" i="43" s="1"/>
  <c r="L35" i="43"/>
  <c r="H35" i="42"/>
  <c r="H38" i="42" s="1"/>
  <c r="H47" i="42" s="1"/>
  <c r="H48" i="42" s="1"/>
  <c r="H49" i="42" s="1"/>
  <c r="L30" i="42"/>
  <c r="L35" i="42" s="1"/>
  <c r="L35" i="41"/>
  <c r="N44" i="40"/>
  <c r="N43" i="40"/>
  <c r="N30" i="40"/>
  <c r="O30" i="40" s="1"/>
  <c r="L35" i="40"/>
  <c r="N44" i="39"/>
  <c r="L35" i="39"/>
  <c r="N30" i="39"/>
  <c r="O30" i="39" s="1"/>
  <c r="H47" i="39"/>
  <c r="N43" i="38"/>
  <c r="N30" i="43" l="1"/>
  <c r="O30" i="43" s="1"/>
  <c r="H35" i="41"/>
  <c r="H38" i="41" s="1"/>
  <c r="H47" i="41" s="1"/>
  <c r="L35" i="38"/>
  <c r="L38" i="38" s="1"/>
  <c r="H47" i="38"/>
  <c r="H48" i="38" s="1"/>
  <c r="H49" i="38" s="1"/>
  <c r="L51" i="44"/>
  <c r="N51" i="44" s="1"/>
  <c r="N30" i="42"/>
  <c r="O30" i="42" s="1"/>
  <c r="H48" i="43"/>
  <c r="H49" i="43" s="1"/>
  <c r="L38" i="43"/>
  <c r="N35" i="43"/>
  <c r="H50" i="42"/>
  <c r="H51" i="42" s="1"/>
  <c r="L38" i="42"/>
  <c r="N35" i="42"/>
  <c r="H48" i="41"/>
  <c r="H49" i="41" s="1"/>
  <c r="N35" i="41"/>
  <c r="L38" i="41"/>
  <c r="H48" i="40"/>
  <c r="H49" i="40" s="1"/>
  <c r="N35" i="40"/>
  <c r="L38" i="40"/>
  <c r="H48" i="39"/>
  <c r="H49" i="39" s="1"/>
  <c r="N35" i="39"/>
  <c r="L38" i="39"/>
  <c r="K30" i="14"/>
  <c r="J28" i="14"/>
  <c r="G30" i="14"/>
  <c r="F30" i="14"/>
  <c r="F28" i="14"/>
  <c r="K28" i="14"/>
  <c r="G28" i="14"/>
  <c r="J30" i="14"/>
  <c r="H28" i="14" l="1"/>
  <c r="N35" i="38"/>
  <c r="O35" i="38" s="1"/>
  <c r="G5" i="15" s="1"/>
  <c r="J4" i="15"/>
  <c r="O51" i="44"/>
  <c r="K4" i="15" s="1"/>
  <c r="O35" i="40"/>
  <c r="G7" i="15" s="1"/>
  <c r="F7" i="15"/>
  <c r="O35" i="41"/>
  <c r="G8" i="15" s="1"/>
  <c r="F8" i="15"/>
  <c r="O35" i="42"/>
  <c r="G9" i="15" s="1"/>
  <c r="F9" i="15"/>
  <c r="O35" i="39"/>
  <c r="G6" i="15" s="1"/>
  <c r="F6" i="15"/>
  <c r="O35" i="43"/>
  <c r="G11" i="15" s="1"/>
  <c r="F11" i="15"/>
  <c r="H50" i="43"/>
  <c r="H51" i="43" s="1"/>
  <c r="L47" i="43"/>
  <c r="N38" i="43"/>
  <c r="L47" i="42"/>
  <c r="N38" i="42"/>
  <c r="H50" i="41"/>
  <c r="H51" i="41" s="1"/>
  <c r="L47" i="41"/>
  <c r="N38" i="41"/>
  <c r="H50" i="40"/>
  <c r="H51" i="40" s="1"/>
  <c r="L47" i="40"/>
  <c r="N38" i="40"/>
  <c r="H50" i="39"/>
  <c r="H51" i="39" s="1"/>
  <c r="L47" i="39"/>
  <c r="N38" i="39"/>
  <c r="H50" i="38"/>
  <c r="H51" i="38" s="1"/>
  <c r="L47" i="38"/>
  <c r="N38" i="38"/>
  <c r="H30" i="14"/>
  <c r="L30" i="14"/>
  <c r="L28" i="14"/>
  <c r="N28" i="14"/>
  <c r="O28" i="14" s="1"/>
  <c r="F27" i="13"/>
  <c r="F28" i="13"/>
  <c r="G31" i="14"/>
  <c r="H31" i="14" s="1"/>
  <c r="K31" i="14"/>
  <c r="J31" i="14"/>
  <c r="J19" i="32"/>
  <c r="G24" i="32" s="1"/>
  <c r="F5" i="15" l="1"/>
  <c r="O38" i="41"/>
  <c r="I8" i="15" s="1"/>
  <c r="H8" i="15"/>
  <c r="O38" i="42"/>
  <c r="I9" i="15" s="1"/>
  <c r="H9" i="15"/>
  <c r="O38" i="38"/>
  <c r="I5" i="15" s="1"/>
  <c r="H5" i="15"/>
  <c r="O38" i="39"/>
  <c r="I6" i="15" s="1"/>
  <c r="H6" i="15"/>
  <c r="O38" i="40"/>
  <c r="I7" i="15" s="1"/>
  <c r="H7" i="15"/>
  <c r="O38" i="43"/>
  <c r="I11" i="15" s="1"/>
  <c r="H11" i="15"/>
  <c r="L48" i="43"/>
  <c r="N48" i="43" s="1"/>
  <c r="O48" i="43" s="1"/>
  <c r="N47" i="43"/>
  <c r="O47" i="43" s="1"/>
  <c r="L48" i="42"/>
  <c r="N48" i="42" s="1"/>
  <c r="O48" i="42" s="1"/>
  <c r="N47" i="42"/>
  <c r="O47" i="42" s="1"/>
  <c r="L48" i="41"/>
  <c r="N48" i="41" s="1"/>
  <c r="O48" i="41" s="1"/>
  <c r="N47" i="41"/>
  <c r="O47" i="41" s="1"/>
  <c r="L48" i="40"/>
  <c r="N48" i="40" s="1"/>
  <c r="O48" i="40" s="1"/>
  <c r="N47" i="40"/>
  <c r="O47" i="40" s="1"/>
  <c r="L48" i="39"/>
  <c r="N48" i="39" s="1"/>
  <c r="O48" i="39" s="1"/>
  <c r="N47" i="39"/>
  <c r="O47" i="39" s="1"/>
  <c r="L48" i="38"/>
  <c r="N48" i="38" s="1"/>
  <c r="O48" i="38" s="1"/>
  <c r="N47" i="38"/>
  <c r="O47" i="38" s="1"/>
  <c r="N30" i="14"/>
  <c r="O30" i="14" s="1"/>
  <c r="L31" i="14"/>
  <c r="N31" i="14" s="1"/>
  <c r="O31" i="14" s="1"/>
  <c r="F32" i="32"/>
  <c r="F31" i="32"/>
  <c r="F30" i="32"/>
  <c r="F30" i="10"/>
  <c r="F32" i="10"/>
  <c r="F30" i="35"/>
  <c r="F30" i="31"/>
  <c r="F30" i="9"/>
  <c r="F33" i="30"/>
  <c r="F32" i="30"/>
  <c r="F31" i="30"/>
  <c r="F33" i="8"/>
  <c r="F32" i="8"/>
  <c r="F31" i="8"/>
  <c r="F33" i="29"/>
  <c r="F32" i="29"/>
  <c r="F31" i="29"/>
  <c r="F33" i="34"/>
  <c r="J32" i="34"/>
  <c r="F32" i="34"/>
  <c r="F31" i="34"/>
  <c r="F33" i="7"/>
  <c r="F31" i="7"/>
  <c r="F32" i="7"/>
  <c r="E139" i="3"/>
  <c r="E138" i="3"/>
  <c r="J29" i="14"/>
  <c r="E126" i="3"/>
  <c r="E125" i="3"/>
  <c r="E115" i="3"/>
  <c r="E114" i="3"/>
  <c r="J30" i="32"/>
  <c r="J32" i="32"/>
  <c r="J31" i="32"/>
  <c r="E101" i="3"/>
  <c r="E100" i="3"/>
  <c r="J33" i="35"/>
  <c r="J32" i="35"/>
  <c r="J27" i="35"/>
  <c r="J30" i="35"/>
  <c r="J29" i="35"/>
  <c r="E87" i="3"/>
  <c r="J36" i="35" s="1"/>
  <c r="E86" i="3"/>
  <c r="J35" i="35" s="1"/>
  <c r="J31" i="30"/>
  <c r="J32" i="30"/>
  <c r="E72" i="3"/>
  <c r="J39" i="34" s="1"/>
  <c r="E71" i="3"/>
  <c r="J36" i="34"/>
  <c r="J35" i="34"/>
  <c r="J28" i="34"/>
  <c r="J31" i="29"/>
  <c r="J33" i="29"/>
  <c r="J32" i="7"/>
  <c r="J30" i="34"/>
  <c r="L30" i="34" s="1"/>
  <c r="E57" i="3"/>
  <c r="E56" i="3"/>
  <c r="J40" i="33" s="1"/>
  <c r="J38" i="33"/>
  <c r="J37" i="33"/>
  <c r="J30" i="33"/>
  <c r="J33" i="33"/>
  <c r="J35" i="33"/>
  <c r="F24" i="33"/>
  <c r="H24" i="33" s="1"/>
  <c r="E39" i="3"/>
  <c r="E38" i="3"/>
  <c r="E22" i="3"/>
  <c r="E21" i="3"/>
  <c r="E20" i="3"/>
  <c r="E9" i="3"/>
  <c r="F26" i="1"/>
  <c r="D24" i="15"/>
  <c r="J47" i="35"/>
  <c r="K36" i="35" s="1"/>
  <c r="F47" i="35"/>
  <c r="G36" i="35" s="1"/>
  <c r="G40" i="35" s="1"/>
  <c r="J40" i="35"/>
  <c r="G39" i="35"/>
  <c r="K39" i="35" s="1"/>
  <c r="J39" i="35"/>
  <c r="L39" i="35" s="1"/>
  <c r="K38" i="35"/>
  <c r="L38" i="35" s="1"/>
  <c r="G38" i="35"/>
  <c r="H38" i="35" s="1"/>
  <c r="J37" i="35"/>
  <c r="L37" i="35" s="1"/>
  <c r="F37" i="35"/>
  <c r="H37" i="35" s="1"/>
  <c r="F36" i="35"/>
  <c r="F35" i="35"/>
  <c r="F33" i="35"/>
  <c r="F32" i="35"/>
  <c r="K30" i="35"/>
  <c r="G30" i="35"/>
  <c r="K29" i="35"/>
  <c r="G29" i="35"/>
  <c r="F29" i="35"/>
  <c r="K27" i="35"/>
  <c r="G27" i="35"/>
  <c r="F27" i="35"/>
  <c r="K26" i="35"/>
  <c r="G26" i="35"/>
  <c r="F26" i="35"/>
  <c r="K25" i="35"/>
  <c r="G25" i="35"/>
  <c r="F25" i="35"/>
  <c r="K24" i="35"/>
  <c r="G24" i="35"/>
  <c r="F24" i="35"/>
  <c r="E19" i="15"/>
  <c r="J49" i="34"/>
  <c r="F49" i="34"/>
  <c r="F42" i="34"/>
  <c r="J40" i="34"/>
  <c r="L40" i="34" s="1"/>
  <c r="F40" i="34"/>
  <c r="H40" i="34" s="1"/>
  <c r="F39" i="34"/>
  <c r="J38" i="34"/>
  <c r="F38" i="34"/>
  <c r="K36" i="34"/>
  <c r="G36" i="34"/>
  <c r="F36" i="34"/>
  <c r="K35" i="34"/>
  <c r="G35" i="34"/>
  <c r="F35" i="34"/>
  <c r="H35" i="34" s="1"/>
  <c r="K33" i="34"/>
  <c r="G33" i="34"/>
  <c r="K32" i="34"/>
  <c r="G32" i="34"/>
  <c r="H32" i="34" s="1"/>
  <c r="K31" i="34"/>
  <c r="G31" i="34"/>
  <c r="K30" i="34"/>
  <c r="G30" i="34"/>
  <c r="F30" i="34"/>
  <c r="K28" i="34"/>
  <c r="G28" i="34"/>
  <c r="F28" i="34"/>
  <c r="K27" i="34"/>
  <c r="G27" i="34"/>
  <c r="F27" i="34"/>
  <c r="K26" i="34"/>
  <c r="G26" i="34"/>
  <c r="F26" i="34"/>
  <c r="H26" i="34" s="1"/>
  <c r="J25" i="34"/>
  <c r="L25" i="34" s="1"/>
  <c r="F25" i="34"/>
  <c r="H25" i="34" s="1"/>
  <c r="F24" i="34"/>
  <c r="H24" i="34" s="1"/>
  <c r="F19" i="34"/>
  <c r="E16" i="15"/>
  <c r="J51" i="33"/>
  <c r="F51" i="33"/>
  <c r="J42" i="33"/>
  <c r="L42" i="33" s="1"/>
  <c r="F42" i="33"/>
  <c r="H42" i="33" s="1"/>
  <c r="J41" i="33"/>
  <c r="F41" i="33"/>
  <c r="F40" i="33"/>
  <c r="K38" i="33"/>
  <c r="G38" i="33"/>
  <c r="F38" i="33"/>
  <c r="K37" i="33"/>
  <c r="G37" i="33"/>
  <c r="F37" i="33"/>
  <c r="H37" i="33" s="1"/>
  <c r="K35" i="33"/>
  <c r="G35" i="33"/>
  <c r="H35" i="33" s="1"/>
  <c r="K34" i="33"/>
  <c r="J34" i="33"/>
  <c r="L34" i="33" s="1"/>
  <c r="G34" i="33"/>
  <c r="F34" i="33"/>
  <c r="K33" i="33"/>
  <c r="G33" i="33"/>
  <c r="F33" i="33"/>
  <c r="K32" i="33"/>
  <c r="J32" i="33"/>
  <c r="G32" i="33"/>
  <c r="F32" i="33"/>
  <c r="K30" i="33"/>
  <c r="G30" i="33"/>
  <c r="F30" i="33"/>
  <c r="H30" i="33" s="1"/>
  <c r="K29" i="33"/>
  <c r="G29" i="33"/>
  <c r="F29" i="33"/>
  <c r="K28" i="33"/>
  <c r="G28" i="33"/>
  <c r="F28" i="33"/>
  <c r="F27" i="33"/>
  <c r="H27" i="33" s="1"/>
  <c r="J26" i="33"/>
  <c r="L26" i="33" s="1"/>
  <c r="N26" i="33" s="1"/>
  <c r="O26" i="33" s="1"/>
  <c r="F26" i="33"/>
  <c r="H26" i="33" s="1"/>
  <c r="J25" i="33"/>
  <c r="L25" i="33" s="1"/>
  <c r="N25" i="33" s="1"/>
  <c r="O25" i="33" s="1"/>
  <c r="F25" i="33"/>
  <c r="H25" i="33" s="1"/>
  <c r="F19" i="33"/>
  <c r="C29" i="15"/>
  <c r="F19" i="13"/>
  <c r="D29" i="15" s="1"/>
  <c r="N38" i="35" l="1"/>
  <c r="O38" i="35" s="1"/>
  <c r="N37" i="35"/>
  <c r="O37" i="35" s="1"/>
  <c r="L32" i="34"/>
  <c r="H30" i="34"/>
  <c r="N30" i="34" s="1"/>
  <c r="O30" i="34" s="1"/>
  <c r="H29" i="33"/>
  <c r="L32" i="33"/>
  <c r="N32" i="33" s="1"/>
  <c r="O32" i="33" s="1"/>
  <c r="L37" i="33"/>
  <c r="L49" i="43"/>
  <c r="L49" i="41"/>
  <c r="L49" i="42"/>
  <c r="L49" i="40"/>
  <c r="L49" i="39"/>
  <c r="L49" i="38"/>
  <c r="J32" i="8"/>
  <c r="G35" i="35"/>
  <c r="L35" i="33"/>
  <c r="N35" i="33" s="1"/>
  <c r="O35" i="33" s="1"/>
  <c r="L38" i="33"/>
  <c r="L35" i="34"/>
  <c r="N35" i="34" s="1"/>
  <c r="O35" i="34" s="1"/>
  <c r="H33" i="34"/>
  <c r="J32" i="29"/>
  <c r="L28" i="34"/>
  <c r="H28" i="33"/>
  <c r="H31" i="33" s="1"/>
  <c r="H34" i="33"/>
  <c r="H28" i="34"/>
  <c r="L33" i="33"/>
  <c r="L36" i="34"/>
  <c r="H31" i="34"/>
  <c r="H32" i="33"/>
  <c r="H33" i="33"/>
  <c r="H38" i="33"/>
  <c r="H27" i="34"/>
  <c r="H36" i="34"/>
  <c r="H25" i="35"/>
  <c r="L30" i="33"/>
  <c r="N30" i="33" s="1"/>
  <c r="O30" i="33" s="1"/>
  <c r="N34" i="33"/>
  <c r="O34" i="33" s="1"/>
  <c r="K42" i="34"/>
  <c r="L42" i="34" s="1"/>
  <c r="G32" i="35"/>
  <c r="H32" i="35" s="1"/>
  <c r="H26" i="35"/>
  <c r="H27" i="35"/>
  <c r="G33" i="35"/>
  <c r="H33" i="35" s="1"/>
  <c r="H29" i="35"/>
  <c r="L27" i="35"/>
  <c r="H30" i="35"/>
  <c r="L29" i="35"/>
  <c r="N32" i="34"/>
  <c r="O32" i="34" s="1"/>
  <c r="K44" i="33"/>
  <c r="K32" i="35"/>
  <c r="L32" i="35" s="1"/>
  <c r="K33" i="35"/>
  <c r="L33" i="35" s="1"/>
  <c r="K35" i="35"/>
  <c r="K40" i="35" s="1"/>
  <c r="L40" i="35" s="1"/>
  <c r="H24" i="35"/>
  <c r="H35" i="35"/>
  <c r="H36" i="35"/>
  <c r="L36" i="35"/>
  <c r="N36" i="35" s="1"/>
  <c r="O36" i="35" s="1"/>
  <c r="L30" i="35"/>
  <c r="J31" i="34"/>
  <c r="L31" i="34" s="1"/>
  <c r="N31" i="34" s="1"/>
  <c r="O31" i="34" s="1"/>
  <c r="J33" i="34"/>
  <c r="L33" i="34" s="1"/>
  <c r="J31" i="8"/>
  <c r="J30" i="9"/>
  <c r="J30" i="31"/>
  <c r="J31" i="7"/>
  <c r="J33" i="7"/>
  <c r="J32" i="10"/>
  <c r="J30" i="10"/>
  <c r="H39" i="35"/>
  <c r="N39" i="35" s="1"/>
  <c r="O39" i="35" s="1"/>
  <c r="H40" i="35"/>
  <c r="D19" i="15"/>
  <c r="N25" i="34"/>
  <c r="O25" i="34" s="1"/>
  <c r="N40" i="34"/>
  <c r="O40" i="34" s="1"/>
  <c r="G38" i="34"/>
  <c r="H38" i="34" s="1"/>
  <c r="K38" i="34"/>
  <c r="L38" i="34" s="1"/>
  <c r="G39" i="34"/>
  <c r="H39" i="34" s="1"/>
  <c r="K39" i="34"/>
  <c r="L39" i="34" s="1"/>
  <c r="G41" i="34"/>
  <c r="H41" i="34" s="1"/>
  <c r="K41" i="34"/>
  <c r="L41" i="34" s="1"/>
  <c r="G42" i="34"/>
  <c r="H42" i="34" s="1"/>
  <c r="D16" i="15"/>
  <c r="N37" i="33"/>
  <c r="O37" i="33" s="1"/>
  <c r="N42" i="33"/>
  <c r="O42" i="33" s="1"/>
  <c r="L44" i="33"/>
  <c r="G40" i="33"/>
  <c r="H40" i="33" s="1"/>
  <c r="K40" i="33"/>
  <c r="L40" i="33" s="1"/>
  <c r="G41" i="33"/>
  <c r="H41" i="33" s="1"/>
  <c r="K41" i="33"/>
  <c r="L41" i="33" s="1"/>
  <c r="G43" i="33"/>
  <c r="H43" i="33" s="1"/>
  <c r="K43" i="33"/>
  <c r="L43" i="33" s="1"/>
  <c r="G44" i="33"/>
  <c r="H44" i="33" s="1"/>
  <c r="E28" i="15"/>
  <c r="F41" i="32"/>
  <c r="F41" i="10"/>
  <c r="E27" i="15"/>
  <c r="D27" i="15"/>
  <c r="J48" i="32"/>
  <c r="F48" i="32"/>
  <c r="G38" i="32" s="1"/>
  <c r="K40" i="32"/>
  <c r="L40" i="32" s="1"/>
  <c r="G40" i="32"/>
  <c r="H40" i="32" s="1"/>
  <c r="J39" i="32"/>
  <c r="L39" i="32" s="1"/>
  <c r="F39" i="32"/>
  <c r="H39" i="32" s="1"/>
  <c r="J38" i="32"/>
  <c r="F38" i="32"/>
  <c r="J37" i="32"/>
  <c r="F37" i="32"/>
  <c r="K35" i="32"/>
  <c r="J35" i="32"/>
  <c r="L35" i="32" s="1"/>
  <c r="G35" i="32"/>
  <c r="F35" i="32"/>
  <c r="H35" i="32" s="1"/>
  <c r="K34" i="32"/>
  <c r="J34" i="32"/>
  <c r="L34" i="32" s="1"/>
  <c r="G34" i="32"/>
  <c r="F34" i="32"/>
  <c r="H34" i="32" s="1"/>
  <c r="K32" i="32"/>
  <c r="G32" i="32"/>
  <c r="H32" i="32" s="1"/>
  <c r="K31" i="32"/>
  <c r="G31" i="32"/>
  <c r="H31" i="32" s="1"/>
  <c r="K30" i="32"/>
  <c r="L30" i="32"/>
  <c r="G30" i="32"/>
  <c r="H30" i="32" s="1"/>
  <c r="K29" i="32"/>
  <c r="J29" i="32"/>
  <c r="L29" i="32" s="1"/>
  <c r="G29" i="32"/>
  <c r="F29" i="32"/>
  <c r="K27" i="32"/>
  <c r="G27" i="32"/>
  <c r="F27" i="32"/>
  <c r="K26" i="32"/>
  <c r="G26" i="32"/>
  <c r="F26" i="32"/>
  <c r="H26" i="32" s="1"/>
  <c r="K25" i="32"/>
  <c r="G25" i="32"/>
  <c r="F25" i="32"/>
  <c r="F24" i="32"/>
  <c r="K24" i="32"/>
  <c r="E26" i="15"/>
  <c r="D26" i="15"/>
  <c r="D25" i="15"/>
  <c r="J47" i="31"/>
  <c r="K33" i="31" s="1"/>
  <c r="F47" i="31"/>
  <c r="G36" i="31" s="1"/>
  <c r="G40" i="31" s="1"/>
  <c r="J40" i="31"/>
  <c r="G39" i="31"/>
  <c r="K39" i="31" s="1"/>
  <c r="J39" i="31"/>
  <c r="L39" i="31" s="1"/>
  <c r="K38" i="31"/>
  <c r="L38" i="31" s="1"/>
  <c r="G38" i="31"/>
  <c r="H38" i="31" s="1"/>
  <c r="J37" i="31"/>
  <c r="L37" i="31" s="1"/>
  <c r="F37" i="31"/>
  <c r="H37" i="31" s="1"/>
  <c r="J36" i="31"/>
  <c r="F36" i="31"/>
  <c r="J35" i="31"/>
  <c r="F35" i="31"/>
  <c r="J33" i="31"/>
  <c r="F33" i="31"/>
  <c r="J32" i="31"/>
  <c r="F32" i="31"/>
  <c r="K30" i="31"/>
  <c r="G30" i="31"/>
  <c r="H30" i="31" s="1"/>
  <c r="K29" i="31"/>
  <c r="J29" i="31"/>
  <c r="G29" i="31"/>
  <c r="F29" i="31"/>
  <c r="K27" i="31"/>
  <c r="G27" i="31"/>
  <c r="F27" i="31"/>
  <c r="K26" i="31"/>
  <c r="G26" i="31"/>
  <c r="F26" i="31"/>
  <c r="K25" i="31"/>
  <c r="G25" i="31"/>
  <c r="F25" i="31"/>
  <c r="K24" i="31"/>
  <c r="G24" i="31"/>
  <c r="F24" i="31"/>
  <c r="D23" i="15"/>
  <c r="E22" i="15"/>
  <c r="F42" i="30"/>
  <c r="J40" i="30"/>
  <c r="L40" i="30" s="1"/>
  <c r="F40" i="30"/>
  <c r="H40" i="30" s="1"/>
  <c r="J39" i="30"/>
  <c r="F39" i="30"/>
  <c r="J38" i="30"/>
  <c r="F38" i="30"/>
  <c r="K36" i="30"/>
  <c r="J36" i="30"/>
  <c r="G36" i="30"/>
  <c r="F36" i="30"/>
  <c r="K35" i="30"/>
  <c r="J35" i="30"/>
  <c r="G35" i="30"/>
  <c r="F35" i="30"/>
  <c r="H35" i="30" s="1"/>
  <c r="K33" i="30"/>
  <c r="G33" i="30"/>
  <c r="H33" i="30" s="1"/>
  <c r="K32" i="30"/>
  <c r="G32" i="30"/>
  <c r="H32" i="30" s="1"/>
  <c r="K31" i="30"/>
  <c r="L31" i="30" s="1"/>
  <c r="N31" i="30" s="1"/>
  <c r="O31" i="30" s="1"/>
  <c r="G31" i="30"/>
  <c r="H31" i="30" s="1"/>
  <c r="K30" i="30"/>
  <c r="J30" i="30"/>
  <c r="L30" i="30" s="1"/>
  <c r="G30" i="30"/>
  <c r="F30" i="30"/>
  <c r="K28" i="30"/>
  <c r="G28" i="30"/>
  <c r="F28" i="30"/>
  <c r="K27" i="30"/>
  <c r="G27" i="30"/>
  <c r="F27" i="30"/>
  <c r="H27" i="30" s="1"/>
  <c r="K26" i="30"/>
  <c r="G26" i="30"/>
  <c r="F26" i="30"/>
  <c r="J25" i="30"/>
  <c r="L25" i="30" s="1"/>
  <c r="N25" i="30" s="1"/>
  <c r="O25" i="30" s="1"/>
  <c r="F25" i="30"/>
  <c r="H25" i="30" s="1"/>
  <c r="F24" i="30"/>
  <c r="H24" i="30" s="1"/>
  <c r="F19" i="30"/>
  <c r="K42" i="30" s="1"/>
  <c r="E21" i="15"/>
  <c r="E20" i="15"/>
  <c r="J49" i="29"/>
  <c r="F49" i="29"/>
  <c r="F42" i="29"/>
  <c r="J40" i="29"/>
  <c r="L40" i="29" s="1"/>
  <c r="F40" i="29"/>
  <c r="H40" i="29" s="1"/>
  <c r="J39" i="29"/>
  <c r="F39" i="29"/>
  <c r="J38" i="29"/>
  <c r="F38" i="29"/>
  <c r="K36" i="29"/>
  <c r="J36" i="29"/>
  <c r="G36" i="29"/>
  <c r="F36" i="29"/>
  <c r="H36" i="29" s="1"/>
  <c r="K35" i="29"/>
  <c r="J35" i="29"/>
  <c r="G35" i="29"/>
  <c r="F35" i="29"/>
  <c r="H35" i="29" s="1"/>
  <c r="K33" i="29"/>
  <c r="G33" i="29"/>
  <c r="H33" i="29" s="1"/>
  <c r="K32" i="29"/>
  <c r="G32" i="29"/>
  <c r="H32" i="29"/>
  <c r="K31" i="29"/>
  <c r="L31" i="29"/>
  <c r="G31" i="29"/>
  <c r="H31" i="29"/>
  <c r="K30" i="29"/>
  <c r="J30" i="29"/>
  <c r="L30" i="29" s="1"/>
  <c r="G30" i="29"/>
  <c r="F30" i="29"/>
  <c r="H30" i="29" s="1"/>
  <c r="K28" i="29"/>
  <c r="G28" i="29"/>
  <c r="F28" i="29"/>
  <c r="K27" i="29"/>
  <c r="G27" i="29"/>
  <c r="F27" i="29"/>
  <c r="H27" i="29" s="1"/>
  <c r="K26" i="29"/>
  <c r="G26" i="29"/>
  <c r="F26" i="29"/>
  <c r="J25" i="29"/>
  <c r="L25" i="29" s="1"/>
  <c r="F25" i="29"/>
  <c r="H25" i="29" s="1"/>
  <c r="F24" i="29"/>
  <c r="H24" i="29" s="1"/>
  <c r="F19" i="29"/>
  <c r="E18" i="15"/>
  <c r="E17" i="15"/>
  <c r="J51" i="28"/>
  <c r="F51" i="28"/>
  <c r="J42" i="28"/>
  <c r="L42" i="28" s="1"/>
  <c r="F42" i="28"/>
  <c r="H42" i="28" s="1"/>
  <c r="J41" i="28"/>
  <c r="F41" i="28"/>
  <c r="J40" i="28"/>
  <c r="F40" i="28"/>
  <c r="K38" i="28"/>
  <c r="J38" i="28"/>
  <c r="L38" i="28" s="1"/>
  <c r="G38" i="28"/>
  <c r="F38" i="28"/>
  <c r="K37" i="28"/>
  <c r="J37" i="28"/>
  <c r="L37" i="28" s="1"/>
  <c r="G37" i="28"/>
  <c r="F37" i="28"/>
  <c r="K35" i="28"/>
  <c r="G35" i="28"/>
  <c r="H35" i="28" s="1"/>
  <c r="K34" i="28"/>
  <c r="J34" i="28"/>
  <c r="G34" i="28"/>
  <c r="F34" i="28"/>
  <c r="H34" i="28" s="1"/>
  <c r="K33" i="28"/>
  <c r="G33" i="28"/>
  <c r="F33" i="28"/>
  <c r="K32" i="28"/>
  <c r="J32" i="28"/>
  <c r="G32" i="28"/>
  <c r="F32" i="28"/>
  <c r="K30" i="28"/>
  <c r="G30" i="28"/>
  <c r="F30" i="28"/>
  <c r="K29" i="28"/>
  <c r="G29" i="28"/>
  <c r="F29" i="28"/>
  <c r="K28" i="28"/>
  <c r="G28" i="28"/>
  <c r="F28" i="28"/>
  <c r="H28" i="28" s="1"/>
  <c r="F27" i="28"/>
  <c r="H27" i="28" s="1"/>
  <c r="J26" i="28"/>
  <c r="L26" i="28" s="1"/>
  <c r="F26" i="28"/>
  <c r="H26" i="28" s="1"/>
  <c r="J25" i="28"/>
  <c r="L25" i="28" s="1"/>
  <c r="F25" i="28"/>
  <c r="H25" i="28" s="1"/>
  <c r="F19" i="28"/>
  <c r="E15" i="15"/>
  <c r="D14" i="15"/>
  <c r="J54" i="27"/>
  <c r="K33" i="27" s="1"/>
  <c r="F54" i="27"/>
  <c r="G37" i="27" s="1"/>
  <c r="G45" i="27"/>
  <c r="K45" i="27" s="1"/>
  <c r="F45" i="27"/>
  <c r="J45" i="27" s="1"/>
  <c r="G44" i="27"/>
  <c r="K44" i="27" s="1"/>
  <c r="F44" i="27"/>
  <c r="J44" i="27" s="1"/>
  <c r="G43" i="27"/>
  <c r="K43" i="27" s="1"/>
  <c r="F43" i="27"/>
  <c r="J43" i="27" s="1"/>
  <c r="K42" i="27"/>
  <c r="L42" i="27" s="1"/>
  <c r="G42" i="27"/>
  <c r="H42" i="27" s="1"/>
  <c r="N42" i="27" s="1"/>
  <c r="O42" i="27" s="1"/>
  <c r="J41" i="27"/>
  <c r="L41" i="27" s="1"/>
  <c r="F41" i="27"/>
  <c r="H41" i="27" s="1"/>
  <c r="K40" i="27"/>
  <c r="J40" i="27"/>
  <c r="F40" i="27"/>
  <c r="J39" i="27"/>
  <c r="F39" i="27"/>
  <c r="J37" i="27"/>
  <c r="F37" i="27"/>
  <c r="J36" i="27"/>
  <c r="F36" i="27"/>
  <c r="J34" i="27"/>
  <c r="L34" i="27" s="1"/>
  <c r="F34" i="27"/>
  <c r="H34" i="27" s="1"/>
  <c r="K32" i="27"/>
  <c r="G32" i="27"/>
  <c r="F32" i="27"/>
  <c r="H32" i="27" s="1"/>
  <c r="K31" i="27"/>
  <c r="J31" i="27"/>
  <c r="G31" i="27"/>
  <c r="F31" i="27"/>
  <c r="H31" i="27" s="1"/>
  <c r="K29" i="27"/>
  <c r="G29" i="27"/>
  <c r="F29" i="27"/>
  <c r="K28" i="27"/>
  <c r="L28" i="27" s="1"/>
  <c r="G28" i="27"/>
  <c r="H28" i="27" s="1"/>
  <c r="K27" i="27"/>
  <c r="G27" i="27"/>
  <c r="F27" i="27"/>
  <c r="H27" i="27" s="1"/>
  <c r="F26" i="27"/>
  <c r="H26" i="27" s="1"/>
  <c r="J25" i="27"/>
  <c r="L25" i="27" s="1"/>
  <c r="F25" i="27"/>
  <c r="H25" i="27" s="1"/>
  <c r="J24" i="27"/>
  <c r="L24" i="27" s="1"/>
  <c r="F24" i="27"/>
  <c r="H24" i="27" s="1"/>
  <c r="D13" i="15"/>
  <c r="J54" i="26"/>
  <c r="K37" i="26" s="1"/>
  <c r="F54" i="26"/>
  <c r="G40" i="26" s="1"/>
  <c r="G45" i="26"/>
  <c r="K45" i="26" s="1"/>
  <c r="F45" i="26"/>
  <c r="J45" i="26" s="1"/>
  <c r="G44" i="26"/>
  <c r="K44" i="26" s="1"/>
  <c r="F44" i="26"/>
  <c r="J44" i="26" s="1"/>
  <c r="G43" i="26"/>
  <c r="K43" i="26" s="1"/>
  <c r="F43" i="26"/>
  <c r="J43" i="26" s="1"/>
  <c r="K42" i="26"/>
  <c r="L42" i="26" s="1"/>
  <c r="G42" i="26"/>
  <c r="H42" i="26" s="1"/>
  <c r="J41" i="26"/>
  <c r="L41" i="26" s="1"/>
  <c r="F41" i="26"/>
  <c r="H41" i="26" s="1"/>
  <c r="K40" i="26"/>
  <c r="J40" i="26"/>
  <c r="F40" i="26"/>
  <c r="J39" i="26"/>
  <c r="F39" i="26"/>
  <c r="J37" i="26"/>
  <c r="F37" i="26"/>
  <c r="J36" i="26"/>
  <c r="F36" i="26"/>
  <c r="J34" i="26"/>
  <c r="L34" i="26" s="1"/>
  <c r="F34" i="26"/>
  <c r="H34" i="26" s="1"/>
  <c r="K32" i="26"/>
  <c r="G32" i="26"/>
  <c r="F32" i="26"/>
  <c r="H32" i="26" s="1"/>
  <c r="K31" i="26"/>
  <c r="J31" i="26"/>
  <c r="G31" i="26"/>
  <c r="F31" i="26"/>
  <c r="H31" i="26" s="1"/>
  <c r="K29" i="26"/>
  <c r="G29" i="26"/>
  <c r="F29" i="26"/>
  <c r="K28" i="26"/>
  <c r="L28" i="26" s="1"/>
  <c r="G28" i="26"/>
  <c r="H28" i="26" s="1"/>
  <c r="K27" i="26"/>
  <c r="G27" i="26"/>
  <c r="F27" i="26"/>
  <c r="H27" i="26" s="1"/>
  <c r="F26" i="26"/>
  <c r="H26" i="26" s="1"/>
  <c r="J25" i="26"/>
  <c r="L25" i="26" s="1"/>
  <c r="F25" i="26"/>
  <c r="H25" i="26" s="1"/>
  <c r="J24" i="26"/>
  <c r="L24" i="26" s="1"/>
  <c r="F24" i="26"/>
  <c r="H24" i="26" s="1"/>
  <c r="D12" i="15"/>
  <c r="J54" i="25"/>
  <c r="K33" i="25" s="1"/>
  <c r="F54" i="25"/>
  <c r="G39" i="25" s="1"/>
  <c r="G45" i="25"/>
  <c r="K45" i="25" s="1"/>
  <c r="F45" i="25"/>
  <c r="J45" i="25" s="1"/>
  <c r="G44" i="25"/>
  <c r="K44" i="25" s="1"/>
  <c r="F44" i="25"/>
  <c r="J44" i="25" s="1"/>
  <c r="G43" i="25"/>
  <c r="K43" i="25" s="1"/>
  <c r="F43" i="25"/>
  <c r="J43" i="25" s="1"/>
  <c r="K42" i="25"/>
  <c r="L42" i="25" s="1"/>
  <c r="G42" i="25"/>
  <c r="H42" i="25" s="1"/>
  <c r="J41" i="25"/>
  <c r="L41" i="25" s="1"/>
  <c r="F41" i="25"/>
  <c r="H41" i="25" s="1"/>
  <c r="K40" i="25"/>
  <c r="J40" i="25"/>
  <c r="F40" i="25"/>
  <c r="J39" i="25"/>
  <c r="F39" i="25"/>
  <c r="J37" i="25"/>
  <c r="F37" i="25"/>
  <c r="J36" i="25"/>
  <c r="F36" i="25"/>
  <c r="J34" i="25"/>
  <c r="L34" i="25" s="1"/>
  <c r="F34" i="25"/>
  <c r="H34" i="25" s="1"/>
  <c r="K32" i="25"/>
  <c r="G32" i="25"/>
  <c r="F32" i="25"/>
  <c r="K31" i="25"/>
  <c r="J31" i="25"/>
  <c r="G31" i="25"/>
  <c r="F31" i="25"/>
  <c r="K29" i="25"/>
  <c r="G29" i="25"/>
  <c r="F29" i="25"/>
  <c r="K28" i="25"/>
  <c r="L28" i="25" s="1"/>
  <c r="G28" i="25"/>
  <c r="H28" i="25" s="1"/>
  <c r="K27" i="25"/>
  <c r="G27" i="25"/>
  <c r="F27" i="25"/>
  <c r="F26" i="25"/>
  <c r="H26" i="25" s="1"/>
  <c r="J25" i="25"/>
  <c r="L25" i="25" s="1"/>
  <c r="F25" i="25"/>
  <c r="H25" i="25" s="1"/>
  <c r="J24" i="25"/>
  <c r="L24" i="25" s="1"/>
  <c r="F24" i="25"/>
  <c r="H24" i="25" s="1"/>
  <c r="J54" i="16"/>
  <c r="K39" i="16" s="1"/>
  <c r="F54" i="16"/>
  <c r="G40" i="16" s="1"/>
  <c r="J45" i="16"/>
  <c r="G45" i="16"/>
  <c r="K45" i="16" s="1"/>
  <c r="J44" i="16"/>
  <c r="G44" i="16"/>
  <c r="K44" i="16" s="1"/>
  <c r="J43" i="16"/>
  <c r="G43" i="16"/>
  <c r="K43" i="16" s="1"/>
  <c r="G42" i="16"/>
  <c r="H42" i="16" s="1"/>
  <c r="J41" i="16"/>
  <c r="L41" i="16" s="1"/>
  <c r="F41" i="16"/>
  <c r="H41" i="16" s="1"/>
  <c r="J40" i="16"/>
  <c r="F40" i="16"/>
  <c r="J39" i="16"/>
  <c r="F39" i="16"/>
  <c r="J37" i="16"/>
  <c r="F37" i="16"/>
  <c r="J36" i="16"/>
  <c r="F36" i="16"/>
  <c r="J34" i="16"/>
  <c r="L34" i="16" s="1"/>
  <c r="F34" i="16"/>
  <c r="H34" i="16" s="1"/>
  <c r="J33" i="16"/>
  <c r="F33" i="16"/>
  <c r="K32" i="16"/>
  <c r="G32" i="16"/>
  <c r="H32" i="16" s="1"/>
  <c r="K31" i="16"/>
  <c r="G31" i="16"/>
  <c r="F31" i="16"/>
  <c r="K29" i="16"/>
  <c r="G29" i="16"/>
  <c r="F29" i="16"/>
  <c r="K28" i="16"/>
  <c r="G28" i="16"/>
  <c r="F28" i="16"/>
  <c r="K27" i="16"/>
  <c r="G27" i="16"/>
  <c r="F27" i="16"/>
  <c r="F26" i="16"/>
  <c r="H26" i="16" s="1"/>
  <c r="L25" i="16"/>
  <c r="F25" i="16"/>
  <c r="H25" i="16" s="1"/>
  <c r="L24" i="16"/>
  <c r="F24" i="16"/>
  <c r="H24" i="16" s="1"/>
  <c r="F40" i="14"/>
  <c r="J37" i="14"/>
  <c r="J38" i="14"/>
  <c r="L38" i="14" s="1"/>
  <c r="J36" i="14"/>
  <c r="F37" i="14"/>
  <c r="F38" i="14"/>
  <c r="H38" i="14" s="1"/>
  <c r="F36" i="14"/>
  <c r="J34" i="14"/>
  <c r="J33" i="14"/>
  <c r="F34" i="14"/>
  <c r="F33" i="14"/>
  <c r="F29" i="14"/>
  <c r="F26" i="14"/>
  <c r="A26" i="14"/>
  <c r="F25" i="14"/>
  <c r="F24" i="14"/>
  <c r="H24" i="14" s="1"/>
  <c r="J47" i="14"/>
  <c r="K40" i="14" s="1"/>
  <c r="F47" i="14"/>
  <c r="G37" i="14" s="1"/>
  <c r="K39" i="14"/>
  <c r="L39" i="14" s="1"/>
  <c r="G39" i="14"/>
  <c r="H39" i="14" s="1"/>
  <c r="K36" i="14"/>
  <c r="K29" i="14"/>
  <c r="G29" i="14"/>
  <c r="K26" i="14"/>
  <c r="G26" i="14"/>
  <c r="K25" i="14"/>
  <c r="G25" i="14"/>
  <c r="J31" i="13"/>
  <c r="J32" i="13"/>
  <c r="L32" i="13" s="1"/>
  <c r="J30" i="13"/>
  <c r="F31" i="13"/>
  <c r="F32" i="13"/>
  <c r="H32" i="13" s="1"/>
  <c r="F30" i="13"/>
  <c r="J28" i="13"/>
  <c r="L28" i="13" s="1"/>
  <c r="J27" i="13"/>
  <c r="H28" i="13"/>
  <c r="H27" i="13"/>
  <c r="F25" i="13"/>
  <c r="K25" i="13"/>
  <c r="G25" i="13"/>
  <c r="F24" i="13"/>
  <c r="H24" i="13" s="1"/>
  <c r="F33" i="13"/>
  <c r="K33" i="13"/>
  <c r="F23" i="12"/>
  <c r="F22" i="12"/>
  <c r="K23" i="12"/>
  <c r="G23" i="12"/>
  <c r="K22" i="12"/>
  <c r="G22" i="12"/>
  <c r="K35" i="10"/>
  <c r="J35" i="10"/>
  <c r="J34" i="10"/>
  <c r="F35" i="10"/>
  <c r="F34" i="10"/>
  <c r="H34" i="10" s="1"/>
  <c r="K34" i="10"/>
  <c r="G35" i="10"/>
  <c r="G34" i="10"/>
  <c r="K32" i="10"/>
  <c r="K31" i="10"/>
  <c r="K30" i="10"/>
  <c r="K29" i="10"/>
  <c r="G32" i="10"/>
  <c r="H32" i="10" s="1"/>
  <c r="G31" i="10"/>
  <c r="G30" i="10"/>
  <c r="H30" i="10" s="1"/>
  <c r="G29" i="10"/>
  <c r="K27" i="10"/>
  <c r="K26" i="10"/>
  <c r="K25" i="10"/>
  <c r="G27" i="10"/>
  <c r="G26" i="10"/>
  <c r="G25" i="10"/>
  <c r="F27" i="10"/>
  <c r="H27" i="10" s="1"/>
  <c r="F26" i="10"/>
  <c r="J31" i="10"/>
  <c r="J29" i="10"/>
  <c r="L29" i="10" s="1"/>
  <c r="F31" i="10"/>
  <c r="F29" i="10"/>
  <c r="H29" i="10" s="1"/>
  <c r="F25" i="10"/>
  <c r="F24" i="10"/>
  <c r="J48" i="10"/>
  <c r="F48" i="10"/>
  <c r="K40" i="10"/>
  <c r="L40" i="10" s="1"/>
  <c r="G40" i="10"/>
  <c r="H40" i="10" s="1"/>
  <c r="J39" i="10"/>
  <c r="L39" i="10" s="1"/>
  <c r="F39" i="10"/>
  <c r="H39" i="10" s="1"/>
  <c r="J38" i="10"/>
  <c r="F38" i="10"/>
  <c r="J37" i="10"/>
  <c r="F37" i="10"/>
  <c r="K24" i="10"/>
  <c r="J47" i="9"/>
  <c r="F47" i="9"/>
  <c r="J33" i="9"/>
  <c r="J32" i="9"/>
  <c r="F33" i="9"/>
  <c r="F32" i="9"/>
  <c r="K30" i="9"/>
  <c r="K29" i="9"/>
  <c r="G30" i="9"/>
  <c r="G29" i="9"/>
  <c r="K27" i="9"/>
  <c r="K26" i="9"/>
  <c r="K25" i="9"/>
  <c r="G26" i="9"/>
  <c r="G27" i="9"/>
  <c r="G25" i="9"/>
  <c r="F27" i="9"/>
  <c r="F26" i="9"/>
  <c r="H26" i="9" s="1"/>
  <c r="J29" i="9"/>
  <c r="H30" i="9"/>
  <c r="F29" i="9"/>
  <c r="G24" i="9"/>
  <c r="K24" i="9"/>
  <c r="F25" i="9"/>
  <c r="H25" i="9" s="1"/>
  <c r="F24" i="9"/>
  <c r="J37" i="9"/>
  <c r="L37" i="9" s="1"/>
  <c r="F37" i="9"/>
  <c r="H37" i="9" s="1"/>
  <c r="J36" i="9"/>
  <c r="F36" i="9"/>
  <c r="J35" i="9"/>
  <c r="F35" i="9"/>
  <c r="J39" i="8"/>
  <c r="J40" i="8"/>
  <c r="L40" i="8" s="1"/>
  <c r="J38" i="8"/>
  <c r="F40" i="8"/>
  <c r="H40" i="8" s="1"/>
  <c r="F39" i="8"/>
  <c r="F42" i="8"/>
  <c r="F38" i="8"/>
  <c r="J36" i="8"/>
  <c r="J35" i="8"/>
  <c r="F36" i="8"/>
  <c r="F35" i="8"/>
  <c r="J30" i="8"/>
  <c r="F30" i="8"/>
  <c r="J25" i="8"/>
  <c r="L25" i="8" s="1"/>
  <c r="F28" i="8"/>
  <c r="F27" i="8"/>
  <c r="F26" i="8"/>
  <c r="F25" i="8"/>
  <c r="H25" i="8" s="1"/>
  <c r="F24" i="8"/>
  <c r="H24" i="8" s="1"/>
  <c r="K36" i="8"/>
  <c r="G36" i="8"/>
  <c r="H36" i="8" s="1"/>
  <c r="K35" i="8"/>
  <c r="G35" i="8"/>
  <c r="K33" i="8"/>
  <c r="G33" i="8"/>
  <c r="H33" i="8" s="1"/>
  <c r="K32" i="8"/>
  <c r="G32" i="8"/>
  <c r="H32" i="8" s="1"/>
  <c r="K31" i="8"/>
  <c r="G31" i="8"/>
  <c r="H31" i="8"/>
  <c r="K30" i="8"/>
  <c r="G30" i="8"/>
  <c r="K28" i="8"/>
  <c r="G28" i="8"/>
  <c r="K27" i="8"/>
  <c r="G27" i="8"/>
  <c r="K26" i="8"/>
  <c r="G26" i="8"/>
  <c r="F19" i="8"/>
  <c r="D21" i="15" s="1"/>
  <c r="J39" i="7"/>
  <c r="J40" i="7"/>
  <c r="L40" i="7" s="1"/>
  <c r="J38" i="7"/>
  <c r="J36" i="7"/>
  <c r="J35" i="7"/>
  <c r="F39" i="7"/>
  <c r="F40" i="7"/>
  <c r="H40" i="7" s="1"/>
  <c r="F38" i="7"/>
  <c r="F36" i="7"/>
  <c r="F35" i="7"/>
  <c r="J30" i="7"/>
  <c r="H31" i="7"/>
  <c r="F30" i="7"/>
  <c r="F28" i="7"/>
  <c r="F27" i="7"/>
  <c r="F26" i="7"/>
  <c r="J25" i="7"/>
  <c r="L25" i="7" s="1"/>
  <c r="F25" i="7"/>
  <c r="H25" i="7" s="1"/>
  <c r="F24" i="7"/>
  <c r="H24" i="7" s="1"/>
  <c r="J49" i="7"/>
  <c r="F49" i="7"/>
  <c r="K36" i="7"/>
  <c r="G36" i="7"/>
  <c r="K35" i="7"/>
  <c r="G35" i="7"/>
  <c r="H35" i="7"/>
  <c r="K33" i="7"/>
  <c r="G33" i="7"/>
  <c r="H33" i="7" s="1"/>
  <c r="K32" i="7"/>
  <c r="G32" i="7"/>
  <c r="H32" i="7" s="1"/>
  <c r="K31" i="7"/>
  <c r="G31" i="7"/>
  <c r="K30" i="7"/>
  <c r="G30" i="7"/>
  <c r="K28" i="7"/>
  <c r="G28" i="7"/>
  <c r="H28" i="7"/>
  <c r="K27" i="7"/>
  <c r="G27" i="7"/>
  <c r="K26" i="7"/>
  <c r="G26" i="7"/>
  <c r="F19" i="7"/>
  <c r="D18" i="15" s="1"/>
  <c r="J32" i="5"/>
  <c r="J34" i="5"/>
  <c r="K34" i="5"/>
  <c r="K35" i="5"/>
  <c r="G34" i="5"/>
  <c r="G35" i="5"/>
  <c r="H35" i="5" s="1"/>
  <c r="F34" i="5"/>
  <c r="F32" i="5"/>
  <c r="F44" i="4"/>
  <c r="F45" i="4"/>
  <c r="F43" i="4"/>
  <c r="K38" i="5"/>
  <c r="K37" i="5"/>
  <c r="G38" i="5"/>
  <c r="G37" i="5"/>
  <c r="J41" i="5"/>
  <c r="J42" i="5"/>
  <c r="L42" i="5" s="1"/>
  <c r="J40" i="5"/>
  <c r="F41" i="5"/>
  <c r="F42" i="5"/>
  <c r="H42" i="5" s="1"/>
  <c r="F40" i="5"/>
  <c r="J38" i="5"/>
  <c r="J37" i="5"/>
  <c r="F38" i="5"/>
  <c r="H38" i="5" s="1"/>
  <c r="F37" i="5"/>
  <c r="H37" i="5" s="1"/>
  <c r="K33" i="5"/>
  <c r="G33" i="5"/>
  <c r="F33" i="5"/>
  <c r="K32" i="5"/>
  <c r="G32" i="5"/>
  <c r="K30" i="5"/>
  <c r="K29" i="5"/>
  <c r="K28" i="5"/>
  <c r="F30" i="5"/>
  <c r="F29" i="5"/>
  <c r="G29" i="5"/>
  <c r="G30" i="5"/>
  <c r="G28" i="5"/>
  <c r="F28" i="5"/>
  <c r="H28" i="5" s="1"/>
  <c r="F27" i="5"/>
  <c r="H27" i="5" s="1"/>
  <c r="J26" i="5"/>
  <c r="L26" i="5" s="1"/>
  <c r="N26" i="5" s="1"/>
  <c r="O26" i="5" s="1"/>
  <c r="F26" i="5"/>
  <c r="H26" i="5" s="1"/>
  <c r="J25" i="5"/>
  <c r="L25" i="5" s="1"/>
  <c r="F25" i="5"/>
  <c r="H25" i="5" s="1"/>
  <c r="J51" i="5"/>
  <c r="K41" i="5" s="1"/>
  <c r="F51" i="5"/>
  <c r="K43" i="5"/>
  <c r="L43" i="5" s="1"/>
  <c r="G43" i="5"/>
  <c r="H43" i="5" s="1"/>
  <c r="F32" i="4"/>
  <c r="J40" i="4"/>
  <c r="J41" i="4"/>
  <c r="J39" i="4"/>
  <c r="F40" i="4"/>
  <c r="F41" i="4"/>
  <c r="F39" i="4"/>
  <c r="F37" i="4"/>
  <c r="F36" i="4"/>
  <c r="J34" i="4"/>
  <c r="F34" i="4"/>
  <c r="J31" i="4"/>
  <c r="F31" i="4"/>
  <c r="F29" i="4"/>
  <c r="F27" i="4"/>
  <c r="F26" i="4"/>
  <c r="J25" i="4"/>
  <c r="F25" i="4"/>
  <c r="J24" i="4"/>
  <c r="F24" i="4"/>
  <c r="H22" i="12" l="1"/>
  <c r="H29" i="32"/>
  <c r="N29" i="32" s="1"/>
  <c r="O29" i="32" s="1"/>
  <c r="L35" i="10"/>
  <c r="N30" i="35"/>
  <c r="O30" i="35" s="1"/>
  <c r="N27" i="35"/>
  <c r="O27" i="35" s="1"/>
  <c r="N40" i="30"/>
  <c r="O40" i="30" s="1"/>
  <c r="H28" i="30"/>
  <c r="L31" i="8"/>
  <c r="N31" i="8" s="1"/>
  <c r="O31" i="8" s="1"/>
  <c r="N25" i="8"/>
  <c r="O25" i="8" s="1"/>
  <c r="N40" i="8"/>
  <c r="O40" i="8" s="1"/>
  <c r="L35" i="29"/>
  <c r="L36" i="29"/>
  <c r="N36" i="29" s="1"/>
  <c r="O36" i="29" s="1"/>
  <c r="L35" i="7"/>
  <c r="N35" i="7" s="1"/>
  <c r="O35" i="7" s="1"/>
  <c r="K44" i="28"/>
  <c r="H29" i="28"/>
  <c r="L32" i="28"/>
  <c r="N25" i="5"/>
  <c r="O25" i="5" s="1"/>
  <c r="H29" i="5"/>
  <c r="H34" i="5"/>
  <c r="G44" i="5"/>
  <c r="G40" i="5"/>
  <c r="H23" i="12"/>
  <c r="N24" i="27"/>
  <c r="O24" i="27" s="1"/>
  <c r="N28" i="27"/>
  <c r="O28" i="27" s="1"/>
  <c r="N34" i="27"/>
  <c r="O34" i="27" s="1"/>
  <c r="N25" i="27"/>
  <c r="O25" i="27" s="1"/>
  <c r="L31" i="27"/>
  <c r="N31" i="27" s="1"/>
  <c r="O31" i="27" s="1"/>
  <c r="N41" i="27"/>
  <c r="O41" i="27" s="1"/>
  <c r="L31" i="26"/>
  <c r="N31" i="26" s="1"/>
  <c r="O31" i="26" s="1"/>
  <c r="L43" i="26"/>
  <c r="H27" i="25"/>
  <c r="H31" i="25"/>
  <c r="N31" i="25" s="1"/>
  <c r="O31" i="25" s="1"/>
  <c r="H32" i="25"/>
  <c r="N42" i="25"/>
  <c r="O42" i="25" s="1"/>
  <c r="N24" i="25"/>
  <c r="O24" i="25" s="1"/>
  <c r="N28" i="25"/>
  <c r="O28" i="25" s="1"/>
  <c r="N34" i="25"/>
  <c r="O34" i="25" s="1"/>
  <c r="N25" i="25"/>
  <c r="O25" i="25" s="1"/>
  <c r="L31" i="25"/>
  <c r="N41" i="25"/>
  <c r="O41" i="25" s="1"/>
  <c r="L43" i="25"/>
  <c r="H29" i="16"/>
  <c r="K40" i="16"/>
  <c r="L40" i="16" s="1"/>
  <c r="H27" i="16"/>
  <c r="N40" i="35"/>
  <c r="O40" i="35" s="1"/>
  <c r="N49" i="41"/>
  <c r="O49" i="41" s="1"/>
  <c r="N49" i="43"/>
  <c r="O49" i="43" s="1"/>
  <c r="N49" i="42"/>
  <c r="O49" i="42" s="1"/>
  <c r="L51" i="41"/>
  <c r="N51" i="41" s="1"/>
  <c r="N49" i="40"/>
  <c r="O49" i="40" s="1"/>
  <c r="L51" i="40"/>
  <c r="N51" i="40" s="1"/>
  <c r="N49" i="39"/>
  <c r="O49" i="39" s="1"/>
  <c r="N49" i="38"/>
  <c r="O49" i="38" s="1"/>
  <c r="K36" i="16"/>
  <c r="H29" i="34"/>
  <c r="H34" i="34" s="1"/>
  <c r="H37" i="34" s="1"/>
  <c r="H36" i="33"/>
  <c r="H39" i="33" s="1"/>
  <c r="K36" i="25"/>
  <c r="L36" i="25" s="1"/>
  <c r="N29" i="35"/>
  <c r="O29" i="35" s="1"/>
  <c r="N28" i="34"/>
  <c r="O28" i="34" s="1"/>
  <c r="H26" i="8"/>
  <c r="N33" i="34"/>
  <c r="O33" i="34" s="1"/>
  <c r="L41" i="5"/>
  <c r="N38" i="33"/>
  <c r="O38" i="33" s="1"/>
  <c r="H29" i="14"/>
  <c r="N33" i="33"/>
  <c r="O33" i="33" s="1"/>
  <c r="H24" i="10"/>
  <c r="K39" i="26"/>
  <c r="L39" i="26" s="1"/>
  <c r="K35" i="31"/>
  <c r="K40" i="31" s="1"/>
  <c r="L40" i="31" s="1"/>
  <c r="K33" i="16"/>
  <c r="L33" i="16" s="1"/>
  <c r="K37" i="16"/>
  <c r="L37" i="16" s="1"/>
  <c r="K37" i="25"/>
  <c r="L37" i="25" s="1"/>
  <c r="N36" i="34"/>
  <c r="O36" i="34" s="1"/>
  <c r="L34" i="10"/>
  <c r="N34" i="10" s="1"/>
  <c r="O34" i="10" s="1"/>
  <c r="H26" i="7"/>
  <c r="H35" i="8"/>
  <c r="H27" i="7"/>
  <c r="L30" i="7"/>
  <c r="N30" i="7" s="1"/>
  <c r="O30" i="7" s="1"/>
  <c r="L36" i="7"/>
  <c r="K42" i="8"/>
  <c r="H30" i="8"/>
  <c r="G33" i="9"/>
  <c r="H33" i="9" s="1"/>
  <c r="G39" i="9"/>
  <c r="H39" i="9" s="1"/>
  <c r="G35" i="9"/>
  <c r="H35" i="9" s="1"/>
  <c r="G41" i="10"/>
  <c r="H41" i="10" s="1"/>
  <c r="G37" i="10"/>
  <c r="H37" i="10" s="1"/>
  <c r="H25" i="10"/>
  <c r="L31" i="10"/>
  <c r="L27" i="13"/>
  <c r="N27" i="13" s="1"/>
  <c r="O27" i="13" s="1"/>
  <c r="H25" i="14"/>
  <c r="H28" i="16"/>
  <c r="H29" i="25"/>
  <c r="J33" i="26"/>
  <c r="H29" i="27"/>
  <c r="K39" i="27"/>
  <c r="L39" i="27" s="1"/>
  <c r="L43" i="27"/>
  <c r="H28" i="29"/>
  <c r="H36" i="30"/>
  <c r="H25" i="32"/>
  <c r="K37" i="32"/>
  <c r="L37" i="32" s="1"/>
  <c r="K41" i="32"/>
  <c r="L31" i="7"/>
  <c r="N31" i="7" s="1"/>
  <c r="O31" i="7" s="1"/>
  <c r="L32" i="5"/>
  <c r="H27" i="8"/>
  <c r="L35" i="8"/>
  <c r="K33" i="9"/>
  <c r="L33" i="9" s="1"/>
  <c r="K39" i="9"/>
  <c r="K35" i="9"/>
  <c r="K36" i="9"/>
  <c r="L36" i="9" s="1"/>
  <c r="K38" i="10"/>
  <c r="L38" i="10" s="1"/>
  <c r="K41" i="10"/>
  <c r="L41" i="10" s="1"/>
  <c r="H25" i="13"/>
  <c r="K37" i="27"/>
  <c r="L37" i="27" s="1"/>
  <c r="H32" i="28"/>
  <c r="H33" i="28"/>
  <c r="H26" i="30"/>
  <c r="H29" i="30" s="1"/>
  <c r="H34" i="30" s="1"/>
  <c r="H30" i="5"/>
  <c r="H30" i="7"/>
  <c r="H36" i="7"/>
  <c r="H28" i="8"/>
  <c r="L30" i="8"/>
  <c r="N30" i="8" s="1"/>
  <c r="O30" i="8" s="1"/>
  <c r="L36" i="8"/>
  <c r="N36" i="8" s="1"/>
  <c r="O36" i="8" s="1"/>
  <c r="H31" i="10"/>
  <c r="H26" i="14"/>
  <c r="H31" i="16"/>
  <c r="H29" i="26"/>
  <c r="K36" i="27"/>
  <c r="L36" i="27" s="1"/>
  <c r="H30" i="28"/>
  <c r="L34" i="28"/>
  <c r="H37" i="28"/>
  <c r="H38" i="28"/>
  <c r="N38" i="28" s="1"/>
  <c r="O38" i="28" s="1"/>
  <c r="H26" i="29"/>
  <c r="H30" i="30"/>
  <c r="N30" i="30" s="1"/>
  <c r="O30" i="30" s="1"/>
  <c r="L35" i="30"/>
  <c r="N35" i="30" s="1"/>
  <c r="O35" i="30" s="1"/>
  <c r="L36" i="30"/>
  <c r="N36" i="30" s="1"/>
  <c r="O36" i="30" s="1"/>
  <c r="H24" i="32"/>
  <c r="H27" i="32"/>
  <c r="L36" i="14"/>
  <c r="K39" i="25"/>
  <c r="L39" i="25" s="1"/>
  <c r="L35" i="35"/>
  <c r="N35" i="35" s="1"/>
  <c r="O35" i="35" s="1"/>
  <c r="N33" i="35"/>
  <c r="O33" i="35" s="1"/>
  <c r="K33" i="14"/>
  <c r="L33" i="14" s="1"/>
  <c r="N34" i="28"/>
  <c r="O34" i="28" s="1"/>
  <c r="N32" i="35"/>
  <c r="O32" i="35" s="1"/>
  <c r="G33" i="25"/>
  <c r="G37" i="25"/>
  <c r="H37" i="25" s="1"/>
  <c r="G40" i="25"/>
  <c r="H40" i="25" s="1"/>
  <c r="G36" i="27"/>
  <c r="H36" i="27" s="1"/>
  <c r="G39" i="27"/>
  <c r="H39" i="27" s="1"/>
  <c r="G40" i="27"/>
  <c r="H40" i="27" s="1"/>
  <c r="F33" i="25"/>
  <c r="K36" i="26"/>
  <c r="L36" i="26" s="1"/>
  <c r="G33" i="27"/>
  <c r="G36" i="25"/>
  <c r="H36" i="25" s="1"/>
  <c r="F33" i="26"/>
  <c r="J33" i="27"/>
  <c r="L33" i="27" s="1"/>
  <c r="K32" i="31"/>
  <c r="L32" i="31" s="1"/>
  <c r="K36" i="31"/>
  <c r="L36" i="31" s="1"/>
  <c r="K40" i="5"/>
  <c r="L40" i="5" s="1"/>
  <c r="K33" i="26"/>
  <c r="F33" i="27"/>
  <c r="H27" i="31"/>
  <c r="H24" i="31"/>
  <c r="H25" i="31"/>
  <c r="H28" i="35"/>
  <c r="H31" i="35" s="1"/>
  <c r="H34" i="35" s="1"/>
  <c r="H42" i="35" s="1"/>
  <c r="H43" i="35" s="1"/>
  <c r="H44" i="35" s="1"/>
  <c r="L29" i="9"/>
  <c r="H37" i="14"/>
  <c r="L36" i="16"/>
  <c r="G33" i="26"/>
  <c r="K38" i="32"/>
  <c r="L38" i="32" s="1"/>
  <c r="N41" i="33"/>
  <c r="O41" i="33" s="1"/>
  <c r="N29" i="10"/>
  <c r="O29" i="10" s="1"/>
  <c r="K37" i="10"/>
  <c r="L37" i="10" s="1"/>
  <c r="K34" i="14"/>
  <c r="L34" i="14" s="1"/>
  <c r="K37" i="14"/>
  <c r="L37" i="14" s="1"/>
  <c r="H40" i="5"/>
  <c r="K42" i="7"/>
  <c r="L42" i="7" s="1"/>
  <c r="H27" i="9"/>
  <c r="L39" i="16"/>
  <c r="J33" i="25"/>
  <c r="L33" i="25" s="1"/>
  <c r="G36" i="26"/>
  <c r="H36" i="26" s="1"/>
  <c r="G37" i="26"/>
  <c r="H37" i="26" s="1"/>
  <c r="G39" i="26"/>
  <c r="H39" i="26" s="1"/>
  <c r="N43" i="33"/>
  <c r="O43" i="33" s="1"/>
  <c r="N40" i="33"/>
  <c r="O40" i="33" s="1"/>
  <c r="G32" i="31"/>
  <c r="H32" i="31" s="1"/>
  <c r="G33" i="31"/>
  <c r="H33" i="31" s="1"/>
  <c r="G35" i="31"/>
  <c r="H35" i="31" s="1"/>
  <c r="H24" i="9"/>
  <c r="H29" i="9"/>
  <c r="L30" i="9"/>
  <c r="N30" i="9" s="1"/>
  <c r="O30" i="9" s="1"/>
  <c r="L30" i="31"/>
  <c r="N30" i="31" s="1"/>
  <c r="O30" i="31" s="1"/>
  <c r="L37" i="26"/>
  <c r="H40" i="26"/>
  <c r="L40" i="26"/>
  <c r="L44" i="26"/>
  <c r="L45" i="26"/>
  <c r="L30" i="10"/>
  <c r="N30" i="10" s="1"/>
  <c r="O30" i="10" s="1"/>
  <c r="H26" i="10"/>
  <c r="H35" i="10"/>
  <c r="N35" i="10" s="1"/>
  <c r="O35" i="10" s="1"/>
  <c r="L32" i="10"/>
  <c r="N32" i="10" s="1"/>
  <c r="O32" i="10" s="1"/>
  <c r="G40" i="14"/>
  <c r="H40" i="14" s="1"/>
  <c r="H40" i="16"/>
  <c r="H38" i="32"/>
  <c r="G41" i="32"/>
  <c r="L41" i="32" s="1"/>
  <c r="G38" i="10"/>
  <c r="H38" i="10" s="1"/>
  <c r="H25" i="12"/>
  <c r="G33" i="14"/>
  <c r="H33" i="14" s="1"/>
  <c r="G34" i="14"/>
  <c r="H34" i="14" s="1"/>
  <c r="G36" i="14"/>
  <c r="H36" i="14" s="1"/>
  <c r="L40" i="14"/>
  <c r="G33" i="16"/>
  <c r="H33" i="16" s="1"/>
  <c r="G36" i="16"/>
  <c r="H36" i="16" s="1"/>
  <c r="G37" i="16"/>
  <c r="H37" i="16" s="1"/>
  <c r="G39" i="16"/>
  <c r="H39" i="16" s="1"/>
  <c r="H39" i="25"/>
  <c r="L40" i="25"/>
  <c r="L44" i="25"/>
  <c r="L45" i="25"/>
  <c r="H37" i="27"/>
  <c r="L40" i="27"/>
  <c r="L44" i="27"/>
  <c r="L45" i="27"/>
  <c r="K42" i="29"/>
  <c r="L42" i="29" s="1"/>
  <c r="G37" i="32"/>
  <c r="H37" i="32" s="1"/>
  <c r="N41" i="34"/>
  <c r="O41" i="34" s="1"/>
  <c r="H26" i="31"/>
  <c r="H29" i="31"/>
  <c r="L29" i="31"/>
  <c r="L33" i="31"/>
  <c r="H36" i="31"/>
  <c r="G41" i="5"/>
  <c r="H41" i="5" s="1"/>
  <c r="H33" i="5"/>
  <c r="H32" i="5"/>
  <c r="L34" i="5"/>
  <c r="K44" i="5"/>
  <c r="L44" i="5" s="1"/>
  <c r="D15" i="15"/>
  <c r="N39" i="34"/>
  <c r="O39" i="34" s="1"/>
  <c r="N38" i="34"/>
  <c r="O38" i="34" s="1"/>
  <c r="H44" i="34"/>
  <c r="N42" i="34"/>
  <c r="O42" i="34" s="1"/>
  <c r="H46" i="33"/>
  <c r="N44" i="33"/>
  <c r="O44" i="33" s="1"/>
  <c r="N30" i="32"/>
  <c r="O30" i="32" s="1"/>
  <c r="N34" i="32"/>
  <c r="O34" i="32" s="1"/>
  <c r="N35" i="32"/>
  <c r="O35" i="32" s="1"/>
  <c r="N39" i="32"/>
  <c r="O39" i="32" s="1"/>
  <c r="N40" i="32"/>
  <c r="O40" i="32" s="1"/>
  <c r="N37" i="31"/>
  <c r="O37" i="31" s="1"/>
  <c r="N38" i="31"/>
  <c r="O38" i="31" s="1"/>
  <c r="H39" i="31"/>
  <c r="N39" i="31" s="1"/>
  <c r="O39" i="31" s="1"/>
  <c r="H40" i="31"/>
  <c r="D22" i="15"/>
  <c r="L42" i="30"/>
  <c r="G38" i="30"/>
  <c r="H38" i="30" s="1"/>
  <c r="K38" i="30"/>
  <c r="L38" i="30" s="1"/>
  <c r="G39" i="30"/>
  <c r="H39" i="30" s="1"/>
  <c r="K39" i="30"/>
  <c r="L39" i="30" s="1"/>
  <c r="N39" i="30" s="1"/>
  <c r="O39" i="30" s="1"/>
  <c r="G41" i="30"/>
  <c r="H41" i="30" s="1"/>
  <c r="K41" i="30"/>
  <c r="L41" i="30" s="1"/>
  <c r="N41" i="30" s="1"/>
  <c r="O41" i="30" s="1"/>
  <c r="G42" i="30"/>
  <c r="H42" i="30"/>
  <c r="D20" i="15"/>
  <c r="N25" i="29"/>
  <c r="O25" i="29" s="1"/>
  <c r="N30" i="29"/>
  <c r="O30" i="29" s="1"/>
  <c r="N31" i="29"/>
  <c r="O31" i="29" s="1"/>
  <c r="N35" i="29"/>
  <c r="O35" i="29" s="1"/>
  <c r="N40" i="29"/>
  <c r="O40" i="29" s="1"/>
  <c r="G38" i="29"/>
  <c r="H38" i="29" s="1"/>
  <c r="K38" i="29"/>
  <c r="L38" i="29" s="1"/>
  <c r="G39" i="29"/>
  <c r="H39" i="29" s="1"/>
  <c r="K39" i="29"/>
  <c r="L39" i="29" s="1"/>
  <c r="G41" i="29"/>
  <c r="H41" i="29" s="1"/>
  <c r="K41" i="29"/>
  <c r="L41" i="29" s="1"/>
  <c r="G42" i="29"/>
  <c r="H42" i="29" s="1"/>
  <c r="D17" i="15"/>
  <c r="N25" i="28"/>
  <c r="O25" i="28" s="1"/>
  <c r="N26" i="28"/>
  <c r="O26" i="28" s="1"/>
  <c r="N37" i="28"/>
  <c r="O37" i="28" s="1"/>
  <c r="N42" i="28"/>
  <c r="O42" i="28" s="1"/>
  <c r="L44" i="28"/>
  <c r="G40" i="28"/>
  <c r="H40" i="28" s="1"/>
  <c r="K40" i="28"/>
  <c r="L40" i="28" s="1"/>
  <c r="G41" i="28"/>
  <c r="H41" i="28" s="1"/>
  <c r="K41" i="28"/>
  <c r="L41" i="28" s="1"/>
  <c r="G43" i="28"/>
  <c r="H43" i="28" s="1"/>
  <c r="K43" i="28"/>
  <c r="L43" i="28" s="1"/>
  <c r="G44" i="28"/>
  <c r="H44" i="28" s="1"/>
  <c r="H43" i="27"/>
  <c r="H44" i="27"/>
  <c r="H45" i="27"/>
  <c r="N24" i="26"/>
  <c r="O24" i="26" s="1"/>
  <c r="N25" i="26"/>
  <c r="O25" i="26" s="1"/>
  <c r="N28" i="26"/>
  <c r="O28" i="26" s="1"/>
  <c r="N34" i="26"/>
  <c r="O34" i="26" s="1"/>
  <c r="N41" i="26"/>
  <c r="O41" i="26" s="1"/>
  <c r="N42" i="26"/>
  <c r="O42" i="26" s="1"/>
  <c r="H43" i="26"/>
  <c r="H44" i="26"/>
  <c r="H45" i="26"/>
  <c r="H43" i="25"/>
  <c r="H44" i="25"/>
  <c r="H45" i="25"/>
  <c r="N24" i="16"/>
  <c r="O24" i="16" s="1"/>
  <c r="N25" i="16"/>
  <c r="O25" i="16" s="1"/>
  <c r="N34" i="16"/>
  <c r="O34" i="16" s="1"/>
  <c r="N41" i="16"/>
  <c r="L43" i="16"/>
  <c r="L44" i="16"/>
  <c r="L45" i="16"/>
  <c r="H43" i="16"/>
  <c r="H44" i="16"/>
  <c r="H45" i="16"/>
  <c r="N38" i="14"/>
  <c r="O38" i="14" s="1"/>
  <c r="N39" i="14"/>
  <c r="O39" i="14" s="1"/>
  <c r="H26" i="13"/>
  <c r="H29" i="13" s="1"/>
  <c r="N28" i="13"/>
  <c r="O28" i="13" s="1"/>
  <c r="N32" i="13"/>
  <c r="O32" i="13" s="1"/>
  <c r="L33" i="13"/>
  <c r="G30" i="13"/>
  <c r="H30" i="13" s="1"/>
  <c r="K30" i="13"/>
  <c r="L30" i="13" s="1"/>
  <c r="G31" i="13"/>
  <c r="H31" i="13" s="1"/>
  <c r="K31" i="13"/>
  <c r="L31" i="13" s="1"/>
  <c r="G33" i="13"/>
  <c r="H33" i="13" s="1"/>
  <c r="J39" i="9"/>
  <c r="J40" i="9"/>
  <c r="N39" i="10"/>
  <c r="O39" i="10" s="1"/>
  <c r="N40" i="10"/>
  <c r="O40" i="10" s="1"/>
  <c r="G32" i="9"/>
  <c r="H32" i="9" s="1"/>
  <c r="K32" i="9"/>
  <c r="L32" i="9" s="1"/>
  <c r="N37" i="9"/>
  <c r="O37" i="9" s="1"/>
  <c r="G36" i="9"/>
  <c r="G38" i="9"/>
  <c r="H38" i="9" s="1"/>
  <c r="K38" i="9"/>
  <c r="L38" i="9" s="1"/>
  <c r="L42" i="8"/>
  <c r="N42" i="8" s="1"/>
  <c r="O42" i="8" s="1"/>
  <c r="G38" i="8"/>
  <c r="H38" i="8" s="1"/>
  <c r="K38" i="8"/>
  <c r="L38" i="8" s="1"/>
  <c r="G39" i="8"/>
  <c r="H39" i="8" s="1"/>
  <c r="K39" i="8"/>
  <c r="L39" i="8" s="1"/>
  <c r="N39" i="8" s="1"/>
  <c r="O39" i="8" s="1"/>
  <c r="G41" i="8"/>
  <c r="H41" i="8" s="1"/>
  <c r="K41" i="8"/>
  <c r="L41" i="8" s="1"/>
  <c r="G42" i="8"/>
  <c r="H42" i="8" s="1"/>
  <c r="N25" i="7"/>
  <c r="O25" i="7" s="1"/>
  <c r="N40" i="7"/>
  <c r="O40" i="7" s="1"/>
  <c r="G38" i="7"/>
  <c r="H38" i="7" s="1"/>
  <c r="K38" i="7"/>
  <c r="L38" i="7" s="1"/>
  <c r="G39" i="7"/>
  <c r="H39" i="7" s="1"/>
  <c r="K39" i="7"/>
  <c r="L39" i="7" s="1"/>
  <c r="G41" i="7"/>
  <c r="H41" i="7" s="1"/>
  <c r="K41" i="7"/>
  <c r="L41" i="7" s="1"/>
  <c r="G42" i="7"/>
  <c r="H42" i="7" s="1"/>
  <c r="N42" i="5"/>
  <c r="O42" i="5" s="1"/>
  <c r="N43" i="5"/>
  <c r="O43" i="5" s="1"/>
  <c r="H44" i="5"/>
  <c r="N31" i="10" l="1"/>
  <c r="O31" i="10" s="1"/>
  <c r="N41" i="8"/>
  <c r="O41" i="8" s="1"/>
  <c r="H29" i="29"/>
  <c r="H34" i="29" s="1"/>
  <c r="H37" i="29" s="1"/>
  <c r="N43" i="28"/>
  <c r="O43" i="28" s="1"/>
  <c r="N32" i="28"/>
  <c r="O32" i="28" s="1"/>
  <c r="N34" i="5"/>
  <c r="O34" i="5" s="1"/>
  <c r="H28" i="10"/>
  <c r="H33" i="10" s="1"/>
  <c r="H36" i="10" s="1"/>
  <c r="H43" i="10" s="1"/>
  <c r="H44" i="10" s="1"/>
  <c r="H45" i="10" s="1"/>
  <c r="N40" i="27"/>
  <c r="O40" i="27" s="1"/>
  <c r="N40" i="25"/>
  <c r="O40" i="25" s="1"/>
  <c r="N43" i="25"/>
  <c r="O43" i="25" s="1"/>
  <c r="N37" i="25"/>
  <c r="O37" i="25" s="1"/>
  <c r="N44" i="25"/>
  <c r="O44" i="25" s="1"/>
  <c r="N40" i="16"/>
  <c r="N44" i="27"/>
  <c r="O44" i="27" s="1"/>
  <c r="N45" i="25"/>
  <c r="O45" i="25" s="1"/>
  <c r="H33" i="26"/>
  <c r="N33" i="26" s="1"/>
  <c r="O33" i="26" s="1"/>
  <c r="N43" i="27"/>
  <c r="O43" i="27" s="1"/>
  <c r="N40" i="31"/>
  <c r="O40" i="31" s="1"/>
  <c r="N45" i="27"/>
  <c r="O45" i="27" s="1"/>
  <c r="N42" i="30"/>
  <c r="O42" i="30" s="1"/>
  <c r="N40" i="14"/>
  <c r="O40" i="14" s="1"/>
  <c r="O51" i="40"/>
  <c r="K7" i="15" s="1"/>
  <c r="J7" i="15"/>
  <c r="O51" i="41"/>
  <c r="K8" i="15" s="1"/>
  <c r="J8" i="15"/>
  <c r="L51" i="43"/>
  <c r="N51" i="43" s="1"/>
  <c r="L51" i="42"/>
  <c r="N51" i="42" s="1"/>
  <c r="L51" i="39"/>
  <c r="N51" i="39" s="1"/>
  <c r="L51" i="38"/>
  <c r="N51" i="38" s="1"/>
  <c r="L33" i="26"/>
  <c r="H28" i="9"/>
  <c r="N32" i="5"/>
  <c r="O32" i="5" s="1"/>
  <c r="L39" i="9"/>
  <c r="N39" i="9" s="1"/>
  <c r="O39" i="9" s="1"/>
  <c r="N29" i="9"/>
  <c r="O29" i="9" s="1"/>
  <c r="H28" i="32"/>
  <c r="H33" i="32" s="1"/>
  <c r="H36" i="32" s="1"/>
  <c r="H29" i="7"/>
  <c r="H34" i="7" s="1"/>
  <c r="H37" i="7" s="1"/>
  <c r="H44" i="7" s="1"/>
  <c r="N37" i="16"/>
  <c r="O37" i="16" s="1"/>
  <c r="H33" i="25"/>
  <c r="N33" i="25" s="1"/>
  <c r="O33" i="25" s="1"/>
  <c r="N35" i="8"/>
  <c r="O35" i="8" s="1"/>
  <c r="H29" i="8"/>
  <c r="H34" i="8" s="1"/>
  <c r="H37" i="8" s="1"/>
  <c r="H44" i="8" s="1"/>
  <c r="N40" i="5"/>
  <c r="O40" i="5" s="1"/>
  <c r="N41" i="5"/>
  <c r="O41" i="5" s="1"/>
  <c r="N36" i="14"/>
  <c r="O36" i="14" s="1"/>
  <c r="H27" i="14"/>
  <c r="H32" i="14" s="1"/>
  <c r="H35" i="14" s="1"/>
  <c r="H42" i="14" s="1"/>
  <c r="H43" i="14" s="1"/>
  <c r="H44" i="14" s="1"/>
  <c r="N39" i="26"/>
  <c r="O39" i="26" s="1"/>
  <c r="N37" i="32"/>
  <c r="O37" i="32" s="1"/>
  <c r="L35" i="31"/>
  <c r="N35" i="31" s="1"/>
  <c r="O35" i="31" s="1"/>
  <c r="N36" i="7"/>
  <c r="O36" i="7" s="1"/>
  <c r="N39" i="27"/>
  <c r="O39" i="27" s="1"/>
  <c r="N45" i="26"/>
  <c r="O45" i="26" s="1"/>
  <c r="H37" i="30"/>
  <c r="H44" i="30" s="1"/>
  <c r="N38" i="32"/>
  <c r="O38" i="32" s="1"/>
  <c r="N33" i="31"/>
  <c r="O33" i="31" s="1"/>
  <c r="N33" i="14"/>
  <c r="O33" i="14" s="1"/>
  <c r="N34" i="14"/>
  <c r="O34" i="14" s="1"/>
  <c r="N38" i="10"/>
  <c r="O38" i="10" s="1"/>
  <c r="N39" i="25"/>
  <c r="O39" i="25" s="1"/>
  <c r="N40" i="26"/>
  <c r="O40" i="26" s="1"/>
  <c r="H33" i="27"/>
  <c r="N33" i="27" s="1"/>
  <c r="O33" i="27" s="1"/>
  <c r="N41" i="10"/>
  <c r="O41" i="10" s="1"/>
  <c r="N33" i="16"/>
  <c r="O33" i="16" s="1"/>
  <c r="N37" i="14"/>
  <c r="O37" i="14" s="1"/>
  <c r="N44" i="26"/>
  <c r="O44" i="26" s="1"/>
  <c r="N36" i="27"/>
  <c r="O36" i="27" s="1"/>
  <c r="N36" i="25"/>
  <c r="O36" i="25" s="1"/>
  <c r="N37" i="26"/>
  <c r="O37" i="26" s="1"/>
  <c r="H28" i="31"/>
  <c r="H31" i="31" s="1"/>
  <c r="H34" i="31" s="1"/>
  <c r="H42" i="31" s="1"/>
  <c r="H43" i="31" s="1"/>
  <c r="H44" i="31" s="1"/>
  <c r="N36" i="31"/>
  <c r="O36" i="31" s="1"/>
  <c r="H31" i="9"/>
  <c r="H34" i="9" s="1"/>
  <c r="H41" i="32"/>
  <c r="N32" i="9"/>
  <c r="O32" i="9" s="1"/>
  <c r="N30" i="13"/>
  <c r="O30" i="13" s="1"/>
  <c r="N40" i="28"/>
  <c r="O40" i="28" s="1"/>
  <c r="N41" i="29"/>
  <c r="O41" i="29" s="1"/>
  <c r="N38" i="29"/>
  <c r="O38" i="29" s="1"/>
  <c r="N37" i="27"/>
  <c r="O37" i="27" s="1"/>
  <c r="N36" i="16"/>
  <c r="O36" i="16" s="1"/>
  <c r="N36" i="26"/>
  <c r="O36" i="26" s="1"/>
  <c r="H35" i="13"/>
  <c r="N41" i="28"/>
  <c r="O41" i="28" s="1"/>
  <c r="N39" i="29"/>
  <c r="O39" i="29" s="1"/>
  <c r="N39" i="16"/>
  <c r="N33" i="9"/>
  <c r="O33" i="9" s="1"/>
  <c r="N41" i="7"/>
  <c r="O41" i="7" s="1"/>
  <c r="N39" i="7"/>
  <c r="O39" i="7" s="1"/>
  <c r="N38" i="7"/>
  <c r="O38" i="7" s="1"/>
  <c r="N38" i="9"/>
  <c r="O38" i="9" s="1"/>
  <c r="N37" i="10"/>
  <c r="O37" i="10" s="1"/>
  <c r="N38" i="30"/>
  <c r="O38" i="30" s="1"/>
  <c r="N32" i="31"/>
  <c r="O32" i="31" s="1"/>
  <c r="N29" i="31"/>
  <c r="O29" i="31" s="1"/>
  <c r="N31" i="13"/>
  <c r="O31" i="13" s="1"/>
  <c r="N38" i="8"/>
  <c r="O38" i="8" s="1"/>
  <c r="H45" i="34"/>
  <c r="H46" i="34" s="1"/>
  <c r="H47" i="33"/>
  <c r="H48" i="33" s="1"/>
  <c r="H44" i="29"/>
  <c r="N42" i="29"/>
  <c r="O42" i="29" s="1"/>
  <c r="N44" i="28"/>
  <c r="O44" i="28" s="1"/>
  <c r="N43" i="26"/>
  <c r="O43" i="26" s="1"/>
  <c r="N45" i="16"/>
  <c r="N44" i="16"/>
  <c r="N43" i="16"/>
  <c r="N33" i="13"/>
  <c r="O33" i="13" s="1"/>
  <c r="H36" i="9"/>
  <c r="H40" i="9"/>
  <c r="L35" i="9"/>
  <c r="N35" i="9" s="1"/>
  <c r="O35" i="9" s="1"/>
  <c r="L40" i="9"/>
  <c r="N36" i="9"/>
  <c r="O36" i="9" s="1"/>
  <c r="H26" i="12"/>
  <c r="H27" i="12" s="1"/>
  <c r="N42" i="7"/>
  <c r="O42" i="7" s="1"/>
  <c r="N44" i="5"/>
  <c r="O44" i="5" s="1"/>
  <c r="H43" i="32" l="1"/>
  <c r="H44" i="32" s="1"/>
  <c r="H45" i="32" s="1"/>
  <c r="N40" i="9"/>
  <c r="O40" i="9" s="1"/>
  <c r="O51" i="38"/>
  <c r="K5" i="15" s="1"/>
  <c r="J5" i="15"/>
  <c r="O51" i="39"/>
  <c r="J6" i="15"/>
  <c r="O51" i="42"/>
  <c r="K9" i="15" s="1"/>
  <c r="J9" i="15"/>
  <c r="O51" i="43"/>
  <c r="K11" i="15" s="1"/>
  <c r="J11" i="15"/>
  <c r="N41" i="32"/>
  <c r="O41" i="32" s="1"/>
  <c r="H42" i="9"/>
  <c r="H43" i="9" s="1"/>
  <c r="H44" i="9" s="1"/>
  <c r="H45" i="30"/>
  <c r="H46" i="30" s="1"/>
  <c r="H45" i="29"/>
  <c r="H46" i="29" s="1"/>
  <c r="H36" i="13"/>
  <c r="H37" i="13" s="1"/>
  <c r="H45" i="8"/>
  <c r="H46" i="8" s="1"/>
  <c r="H45" i="7"/>
  <c r="H46" i="7" s="1"/>
  <c r="K6" i="15" l="1"/>
  <c r="J54" i="4"/>
  <c r="K39" i="4" s="1"/>
  <c r="L39" i="4" s="1"/>
  <c r="F54" i="4"/>
  <c r="G36" i="4" s="1"/>
  <c r="H36" i="4" s="1"/>
  <c r="J45" i="4"/>
  <c r="G45" i="4"/>
  <c r="K45" i="4" s="1"/>
  <c r="J44" i="4"/>
  <c r="G44" i="4"/>
  <c r="K44" i="4" s="1"/>
  <c r="J43" i="4"/>
  <c r="G43" i="4"/>
  <c r="K43" i="4" s="1"/>
  <c r="K42" i="4"/>
  <c r="L42" i="4" s="1"/>
  <c r="G42" i="4"/>
  <c r="H42" i="4" s="1"/>
  <c r="L41" i="4"/>
  <c r="H41" i="4"/>
  <c r="L34" i="4"/>
  <c r="H34" i="4"/>
  <c r="J33" i="4"/>
  <c r="F33" i="4"/>
  <c r="K32" i="4"/>
  <c r="G32" i="4"/>
  <c r="H32" i="4" s="1"/>
  <c r="K31" i="4"/>
  <c r="L31" i="4" s="1"/>
  <c r="N31" i="4" s="1"/>
  <c r="G31" i="4"/>
  <c r="H31" i="4" s="1"/>
  <c r="K29" i="4"/>
  <c r="G29" i="4"/>
  <c r="H29" i="4" s="1"/>
  <c r="K28" i="4"/>
  <c r="L28" i="4" s="1"/>
  <c r="G28" i="4"/>
  <c r="H28" i="4" s="1"/>
  <c r="K27" i="4"/>
  <c r="G27" i="4"/>
  <c r="H27" i="4" s="1"/>
  <c r="H26" i="4"/>
  <c r="L25" i="4"/>
  <c r="H25" i="4"/>
  <c r="L24" i="4"/>
  <c r="H24" i="4"/>
  <c r="N42" i="4" l="1"/>
  <c r="O42" i="4" s="1"/>
  <c r="N24" i="4"/>
  <c r="O24" i="4" s="1"/>
  <c r="N28" i="4"/>
  <c r="O28" i="4" s="1"/>
  <c r="N25" i="4"/>
  <c r="O25" i="4" s="1"/>
  <c r="N34" i="4"/>
  <c r="O34" i="4" s="1"/>
  <c r="N41" i="4"/>
  <c r="O41" i="4" s="1"/>
  <c r="G40" i="4"/>
  <c r="H40" i="4" s="1"/>
  <c r="K37" i="4"/>
  <c r="G37" i="4"/>
  <c r="H37" i="4" s="1"/>
  <c r="K40" i="4"/>
  <c r="L40" i="4" s="1"/>
  <c r="K33" i="4"/>
  <c r="L33" i="4" s="1"/>
  <c r="K36" i="4"/>
  <c r="G39" i="4"/>
  <c r="H39" i="4" s="1"/>
  <c r="N39" i="4" s="1"/>
  <c r="O39" i="4" s="1"/>
  <c r="G33" i="4"/>
  <c r="H33" i="4" s="1"/>
  <c r="O31" i="4"/>
  <c r="L43" i="4"/>
  <c r="L44" i="4"/>
  <c r="L45" i="4"/>
  <c r="H43" i="4"/>
  <c r="H44" i="4"/>
  <c r="H45" i="4"/>
  <c r="N40" i="4" l="1"/>
  <c r="O40" i="4" s="1"/>
  <c r="N43" i="4"/>
  <c r="O43" i="4" s="1"/>
  <c r="N33" i="4"/>
  <c r="O33" i="4" s="1"/>
  <c r="N45" i="4"/>
  <c r="O45" i="4" s="1"/>
  <c r="N44" i="4"/>
  <c r="O44" i="4" s="1"/>
  <c r="J54" i="1"/>
  <c r="K37" i="1" s="1"/>
  <c r="F54" i="1"/>
  <c r="G40" i="1" s="1"/>
  <c r="J44" i="1"/>
  <c r="J45" i="1"/>
  <c r="J43" i="1"/>
  <c r="L25" i="1"/>
  <c r="L24" i="1"/>
  <c r="K32" i="1"/>
  <c r="K31" i="1"/>
  <c r="K28" i="1"/>
  <c r="K29" i="1"/>
  <c r="K27" i="1"/>
  <c r="J40" i="1"/>
  <c r="J41" i="1"/>
  <c r="L41" i="1" s="1"/>
  <c r="J39" i="1"/>
  <c r="J34" i="1"/>
  <c r="L34" i="1" s="1"/>
  <c r="J33" i="1"/>
  <c r="F40" i="1"/>
  <c r="F41" i="1"/>
  <c r="H41" i="1" s="1"/>
  <c r="F39" i="1"/>
  <c r="F37" i="1"/>
  <c r="F36" i="1"/>
  <c r="F34" i="1"/>
  <c r="H34" i="1" s="1"/>
  <c r="F33" i="1"/>
  <c r="F31" i="1"/>
  <c r="F29" i="1"/>
  <c r="F28" i="1"/>
  <c r="F27" i="1"/>
  <c r="H26" i="1"/>
  <c r="F25" i="1"/>
  <c r="H25" i="1" s="1"/>
  <c r="F24" i="1"/>
  <c r="H24" i="1" s="1"/>
  <c r="G45" i="1"/>
  <c r="K45" i="1" s="1"/>
  <c r="G44" i="1"/>
  <c r="K44" i="1" s="1"/>
  <c r="G43" i="1"/>
  <c r="K43" i="1" s="1"/>
  <c r="G42" i="1"/>
  <c r="H42" i="1" s="1"/>
  <c r="G32" i="1"/>
  <c r="H32" i="1" s="1"/>
  <c r="G31" i="1"/>
  <c r="G28" i="1"/>
  <c r="G29" i="1"/>
  <c r="G27" i="1"/>
  <c r="L29" i="14"/>
  <c r="N29" i="14" s="1"/>
  <c r="O29" i="14" s="1"/>
  <c r="J37" i="1"/>
  <c r="J36" i="1"/>
  <c r="L44" i="1" l="1"/>
  <c r="N25" i="1"/>
  <c r="O25" i="1" s="1"/>
  <c r="K40" i="1"/>
  <c r="L43" i="1"/>
  <c r="N24" i="1"/>
  <c r="O24" i="1" s="1"/>
  <c r="G33" i="1"/>
  <c r="H31" i="1"/>
  <c r="L45" i="1"/>
  <c r="H29" i="1"/>
  <c r="K36" i="1"/>
  <c r="L36" i="1" s="1"/>
  <c r="K33" i="1"/>
  <c r="L33" i="1" s="1"/>
  <c r="G37" i="1"/>
  <c r="H37" i="1" s="1"/>
  <c r="G39" i="1"/>
  <c r="H39" i="1" s="1"/>
  <c r="K39" i="1"/>
  <c r="L39" i="1" s="1"/>
  <c r="G36" i="1"/>
  <c r="H36" i="1" s="1"/>
  <c r="H28" i="1"/>
  <c r="H40" i="1"/>
  <c r="H27" i="1"/>
  <c r="L31" i="32"/>
  <c r="N31" i="32" s="1"/>
  <c r="O31" i="32" s="1"/>
  <c r="L32" i="32"/>
  <c r="N32" i="32" s="1"/>
  <c r="O32" i="32" s="1"/>
  <c r="J27" i="10"/>
  <c r="L27" i="10" s="1"/>
  <c r="N27" i="10" s="1"/>
  <c r="O27" i="10" s="1"/>
  <c r="J27" i="32"/>
  <c r="L27" i="32" s="1"/>
  <c r="N27" i="32" s="1"/>
  <c r="O27" i="32" s="1"/>
  <c r="F23" i="1"/>
  <c r="H23" i="1" s="1"/>
  <c r="F23" i="16"/>
  <c r="H23" i="16" s="1"/>
  <c r="H30" i="16" s="1"/>
  <c r="H35" i="16" s="1"/>
  <c r="H38" i="16" s="1"/>
  <c r="J31" i="1"/>
  <c r="L31" i="1" s="1"/>
  <c r="J31" i="16"/>
  <c r="L31" i="16" s="1"/>
  <c r="N31" i="16" s="1"/>
  <c r="O31" i="16" s="1"/>
  <c r="J32" i="1"/>
  <c r="L32" i="1" s="1"/>
  <c r="N32" i="1" s="1"/>
  <c r="J32" i="16"/>
  <c r="L32" i="16" s="1"/>
  <c r="N32" i="16" s="1"/>
  <c r="O32" i="16" s="1"/>
  <c r="F23" i="4"/>
  <c r="H23" i="4" s="1"/>
  <c r="H30" i="4" s="1"/>
  <c r="H35" i="4" s="1"/>
  <c r="H38" i="4" s="1"/>
  <c r="F23" i="27"/>
  <c r="H23" i="27" s="1"/>
  <c r="H30" i="27" s="1"/>
  <c r="H35" i="27" s="1"/>
  <c r="H38" i="27" s="1"/>
  <c r="F23" i="26"/>
  <c r="H23" i="26" s="1"/>
  <c r="H30" i="26" s="1"/>
  <c r="H35" i="26" s="1"/>
  <c r="H38" i="26" s="1"/>
  <c r="F23" i="25"/>
  <c r="H23" i="25" s="1"/>
  <c r="H30" i="25" s="1"/>
  <c r="H35" i="25" s="1"/>
  <c r="H38" i="25" s="1"/>
  <c r="J32" i="27"/>
  <c r="L32" i="27" s="1"/>
  <c r="N32" i="27" s="1"/>
  <c r="O32" i="27" s="1"/>
  <c r="J32" i="26"/>
  <c r="L32" i="26" s="1"/>
  <c r="N32" i="26" s="1"/>
  <c r="O32" i="26" s="1"/>
  <c r="J32" i="25"/>
  <c r="L32" i="25" s="1"/>
  <c r="N32" i="25" s="1"/>
  <c r="O32" i="25" s="1"/>
  <c r="F24" i="5"/>
  <c r="H24" i="5" s="1"/>
  <c r="H31" i="5" s="1"/>
  <c r="H36" i="5" s="1"/>
  <c r="H39" i="5" s="1"/>
  <c r="H46" i="5" s="1"/>
  <c r="H47" i="5" s="1"/>
  <c r="H48" i="5" s="1"/>
  <c r="F24" i="28"/>
  <c r="H24" i="28" s="1"/>
  <c r="H31" i="28" s="1"/>
  <c r="H36" i="28" s="1"/>
  <c r="H39" i="28" s="1"/>
  <c r="H46" i="28" s="1"/>
  <c r="H47" i="28" s="1"/>
  <c r="H48" i="28" s="1"/>
  <c r="J35" i="28"/>
  <c r="L35" i="28" s="1"/>
  <c r="N35" i="28" s="1"/>
  <c r="O35" i="28" s="1"/>
  <c r="J35" i="5"/>
  <c r="L35" i="5" s="1"/>
  <c r="N35" i="5" s="1"/>
  <c r="O35" i="5" s="1"/>
  <c r="J33" i="28"/>
  <c r="L33" i="28" s="1"/>
  <c r="N33" i="28" s="1"/>
  <c r="O33" i="28" s="1"/>
  <c r="J33" i="5"/>
  <c r="L33" i="5" s="1"/>
  <c r="N33" i="5" s="1"/>
  <c r="O33" i="5" s="1"/>
  <c r="J30" i="5"/>
  <c r="L30" i="5" s="1"/>
  <c r="N30" i="5" s="1"/>
  <c r="O30" i="5" s="1"/>
  <c r="J30" i="28"/>
  <c r="L30" i="28" s="1"/>
  <c r="N30" i="28" s="1"/>
  <c r="O30" i="28" s="1"/>
  <c r="L32" i="29"/>
  <c r="N32" i="29" s="1"/>
  <c r="O32" i="29" s="1"/>
  <c r="L32" i="7"/>
  <c r="N32" i="7" s="1"/>
  <c r="O32" i="7" s="1"/>
  <c r="L33" i="29"/>
  <c r="N33" i="29" s="1"/>
  <c r="O33" i="29" s="1"/>
  <c r="L33" i="7"/>
  <c r="N33" i="7" s="1"/>
  <c r="O33" i="7" s="1"/>
  <c r="J28" i="29"/>
  <c r="L28" i="29" s="1"/>
  <c r="N28" i="29" s="1"/>
  <c r="O28" i="29" s="1"/>
  <c r="J28" i="7"/>
  <c r="L28" i="7" s="1"/>
  <c r="N28" i="7" s="1"/>
  <c r="O28" i="7" s="1"/>
  <c r="L32" i="30"/>
  <c r="N32" i="30" s="1"/>
  <c r="O32" i="30" s="1"/>
  <c r="L32" i="8"/>
  <c r="N32" i="8" s="1"/>
  <c r="O32" i="8" s="1"/>
  <c r="L33" i="30"/>
  <c r="N33" i="30" s="1"/>
  <c r="O33" i="30" s="1"/>
  <c r="L33" i="8"/>
  <c r="N33" i="8" s="1"/>
  <c r="O33" i="8" s="1"/>
  <c r="J28" i="30"/>
  <c r="L28" i="30" s="1"/>
  <c r="N28" i="30" s="1"/>
  <c r="O28" i="30" s="1"/>
  <c r="J28" i="8"/>
  <c r="L28" i="8" s="1"/>
  <c r="N28" i="8" s="1"/>
  <c r="O28" i="8" s="1"/>
  <c r="J27" i="31"/>
  <c r="L27" i="31" s="1"/>
  <c r="N27" i="31" s="1"/>
  <c r="O27" i="31" s="1"/>
  <c r="J27" i="9"/>
  <c r="L27" i="9" s="1"/>
  <c r="N27" i="9" s="1"/>
  <c r="O27" i="9" s="1"/>
  <c r="N34" i="1"/>
  <c r="O34" i="1" s="1"/>
  <c r="N41" i="1"/>
  <c r="O41" i="1" s="1"/>
  <c r="L40" i="1"/>
  <c r="J32" i="4"/>
  <c r="L32" i="4" s="1"/>
  <c r="N32" i="4" s="1"/>
  <c r="O32" i="4" s="1"/>
  <c r="L37" i="5"/>
  <c r="N37" i="5" s="1"/>
  <c r="O37" i="5" s="1"/>
  <c r="J36" i="4"/>
  <c r="L36" i="4" s="1"/>
  <c r="N36" i="4" s="1"/>
  <c r="O36" i="4" s="1"/>
  <c r="L38" i="5"/>
  <c r="N38" i="5" s="1"/>
  <c r="O38" i="5" s="1"/>
  <c r="J37" i="4"/>
  <c r="L37" i="4" s="1"/>
  <c r="N37" i="4" s="1"/>
  <c r="O37" i="4" s="1"/>
  <c r="L37" i="1"/>
  <c r="H45" i="1"/>
  <c r="H44" i="1"/>
  <c r="N44" i="1" s="1"/>
  <c r="O44" i="1" s="1"/>
  <c r="H43" i="1"/>
  <c r="H33" i="1"/>
  <c r="N39" i="1" l="1"/>
  <c r="O39" i="1" s="1"/>
  <c r="N43" i="1"/>
  <c r="O43" i="1" s="1"/>
  <c r="H47" i="4"/>
  <c r="H48" i="4" s="1"/>
  <c r="H49" i="4" s="1"/>
  <c r="H50" i="4" s="1"/>
  <c r="H51" i="4" s="1"/>
  <c r="N31" i="1"/>
  <c r="O31" i="1" s="1"/>
  <c r="N45" i="1"/>
  <c r="O45" i="1" s="1"/>
  <c r="N37" i="1"/>
  <c r="O37" i="1" s="1"/>
  <c r="N40" i="1"/>
  <c r="O40" i="1" s="1"/>
  <c r="H30" i="1"/>
  <c r="H35" i="1" s="1"/>
  <c r="H38" i="1" s="1"/>
  <c r="N36" i="1"/>
  <c r="O36" i="1" s="1"/>
  <c r="N33" i="1"/>
  <c r="O33" i="1" s="1"/>
  <c r="H47" i="25"/>
  <c r="H48" i="25" s="1"/>
  <c r="H49" i="25" s="1"/>
  <c r="H47" i="26"/>
  <c r="H48" i="26" s="1"/>
  <c r="H49" i="26" s="1"/>
  <c r="H47" i="27"/>
  <c r="H48" i="27" s="1"/>
  <c r="H49" i="27" s="1"/>
  <c r="H47" i="16"/>
  <c r="H48" i="16" s="1"/>
  <c r="H49" i="16" s="1"/>
  <c r="H50" i="16" s="1"/>
  <c r="H51" i="16" s="1"/>
  <c r="H50" i="27" l="1"/>
  <c r="H51" i="27" s="1"/>
  <c r="H50" i="26"/>
  <c r="H51" i="26" s="1"/>
  <c r="H50" i="25"/>
  <c r="H51" i="25" s="1"/>
  <c r="H47" i="1"/>
  <c r="H48" i="1" l="1"/>
  <c r="H49" i="1" l="1"/>
  <c r="H50" i="1" l="1"/>
  <c r="H51" i="1" s="1"/>
  <c r="J26" i="14" l="1"/>
  <c r="L26" i="14" s="1"/>
  <c r="N26" i="14" s="1"/>
  <c r="O26" i="14" s="1"/>
  <c r="J29" i="4" l="1"/>
  <c r="L29" i="4" s="1"/>
  <c r="N29" i="4" s="1"/>
  <c r="O29" i="4" s="1"/>
  <c r="J29" i="26"/>
  <c r="L29" i="26" s="1"/>
  <c r="N29" i="26" s="1"/>
  <c r="O29" i="26" s="1"/>
  <c r="J29" i="27"/>
  <c r="L29" i="27" s="1"/>
  <c r="N29" i="27" s="1"/>
  <c r="O29" i="27" s="1"/>
  <c r="J29" i="25"/>
  <c r="L29" i="25" s="1"/>
  <c r="N29" i="25" s="1"/>
  <c r="O29" i="25" s="1"/>
  <c r="J29" i="1" l="1"/>
  <c r="L29" i="1" s="1"/>
  <c r="N29" i="1" s="1"/>
  <c r="O29" i="1" s="1"/>
  <c r="J29" i="16"/>
  <c r="L29" i="16" s="1"/>
  <c r="N29" i="16" s="1"/>
  <c r="O29" i="16" s="1"/>
  <c r="J29" i="33" l="1"/>
  <c r="L29" i="33" s="1"/>
  <c r="N29" i="33" s="1"/>
  <c r="O29" i="33" s="1"/>
  <c r="J29" i="5"/>
  <c r="L29" i="5" s="1"/>
  <c r="N29" i="5" s="1"/>
  <c r="O29" i="5" s="1"/>
  <c r="J29" i="28"/>
  <c r="L29" i="28" s="1"/>
  <c r="N29" i="28" s="1"/>
  <c r="O29" i="28" s="1"/>
  <c r="J26" i="1"/>
  <c r="L26" i="1" s="1"/>
  <c r="N26" i="1" s="1"/>
  <c r="O26" i="1" s="1"/>
  <c r="J26" i="16"/>
  <c r="L26" i="16" s="1"/>
  <c r="N26" i="16" s="1"/>
  <c r="O26" i="16" s="1"/>
  <c r="J26" i="32" l="1"/>
  <c r="L26" i="32" s="1"/>
  <c r="N26" i="32" s="1"/>
  <c r="O26" i="32" s="1"/>
  <c r="J26" i="10"/>
  <c r="L26" i="10" s="1"/>
  <c r="N26" i="10" s="1"/>
  <c r="O26" i="10" s="1"/>
  <c r="J26" i="9"/>
  <c r="L26" i="9" s="1"/>
  <c r="N26" i="9" s="1"/>
  <c r="O26" i="9" s="1"/>
  <c r="J26" i="35"/>
  <c r="L26" i="35" s="1"/>
  <c r="N26" i="35" s="1"/>
  <c r="O26" i="35" s="1"/>
  <c r="J26" i="31"/>
  <c r="L26" i="31" s="1"/>
  <c r="N26" i="31" s="1"/>
  <c r="O26" i="31" s="1"/>
  <c r="J26" i="25"/>
  <c r="L26" i="25" s="1"/>
  <c r="N26" i="25" s="1"/>
  <c r="O26" i="25" s="1"/>
  <c r="J26" i="4"/>
  <c r="L26" i="4" s="1"/>
  <c r="N26" i="4" s="1"/>
  <c r="O26" i="4" s="1"/>
  <c r="J26" i="27"/>
  <c r="L26" i="27" s="1"/>
  <c r="N26" i="27" s="1"/>
  <c r="O26" i="27" s="1"/>
  <c r="J26" i="26"/>
  <c r="L26" i="26" s="1"/>
  <c r="N26" i="26" s="1"/>
  <c r="O26" i="26" s="1"/>
  <c r="J27" i="29"/>
  <c r="L27" i="29" s="1"/>
  <c r="N27" i="29" s="1"/>
  <c r="O27" i="29" s="1"/>
  <c r="J27" i="34"/>
  <c r="L27" i="34" s="1"/>
  <c r="N27" i="34" s="1"/>
  <c r="O27" i="34" s="1"/>
  <c r="J27" i="7"/>
  <c r="L27" i="7" s="1"/>
  <c r="N27" i="7" s="1"/>
  <c r="O27" i="7" s="1"/>
  <c r="J27" i="33"/>
  <c r="L27" i="33" s="1"/>
  <c r="N27" i="33" s="1"/>
  <c r="O27" i="33" s="1"/>
  <c r="J27" i="5"/>
  <c r="L27" i="5" s="1"/>
  <c r="N27" i="5" s="1"/>
  <c r="O27" i="5" s="1"/>
  <c r="J27" i="28"/>
  <c r="L27" i="28" s="1"/>
  <c r="N27" i="28" s="1"/>
  <c r="O27" i="28" s="1"/>
  <c r="J28" i="16" l="1"/>
  <c r="L28" i="16" s="1"/>
  <c r="N28" i="16" s="1"/>
  <c r="O28" i="16" s="1"/>
  <c r="J28" i="1"/>
  <c r="L28" i="1" s="1"/>
  <c r="N28" i="1" s="1"/>
  <c r="O28" i="1" s="1"/>
  <c r="J27" i="8"/>
  <c r="L27" i="8" s="1"/>
  <c r="N27" i="8" s="1"/>
  <c r="O27" i="8" s="1"/>
  <c r="J27" i="30"/>
  <c r="L27" i="30" s="1"/>
  <c r="N27" i="30" s="1"/>
  <c r="O27" i="30" s="1"/>
  <c r="J24" i="13" l="1"/>
  <c r="L24" i="13" s="1"/>
  <c r="J24" i="14"/>
  <c r="L24" i="14" s="1"/>
  <c r="J24" i="30" l="1"/>
  <c r="L24" i="30" s="1"/>
  <c r="J24" i="8"/>
  <c r="L24" i="8" s="1"/>
  <c r="N24" i="14"/>
  <c r="O24" i="14" s="1"/>
  <c r="J24" i="10"/>
  <c r="L24" i="10" s="1"/>
  <c r="J24" i="32"/>
  <c r="L24" i="32" s="1"/>
  <c r="J24" i="29"/>
  <c r="L24" i="29" s="1"/>
  <c r="J24" i="7"/>
  <c r="L24" i="7" s="1"/>
  <c r="J24" i="34"/>
  <c r="L24" i="34" s="1"/>
  <c r="J23" i="27"/>
  <c r="L23" i="27" s="1"/>
  <c r="J23" i="25"/>
  <c r="L23" i="25" s="1"/>
  <c r="J23" i="4"/>
  <c r="L23" i="4" s="1"/>
  <c r="N23" i="4" s="1"/>
  <c r="J23" i="26"/>
  <c r="L23" i="26" s="1"/>
  <c r="J24" i="31"/>
  <c r="L24" i="31" s="1"/>
  <c r="J24" i="9"/>
  <c r="L24" i="9" s="1"/>
  <c r="J24" i="35"/>
  <c r="L24" i="35" s="1"/>
  <c r="J24" i="33"/>
  <c r="L24" i="33" s="1"/>
  <c r="J24" i="5"/>
  <c r="L24" i="5" s="1"/>
  <c r="J24" i="28"/>
  <c r="L24" i="28" s="1"/>
  <c r="N24" i="13"/>
  <c r="O24" i="13" s="1"/>
  <c r="J23" i="1" l="1"/>
  <c r="L23" i="1" s="1"/>
  <c r="N23" i="1" s="1"/>
  <c r="O23" i="1" s="1"/>
  <c r="J23" i="16"/>
  <c r="L23" i="16" s="1"/>
  <c r="N24" i="5"/>
  <c r="O24" i="5" s="1"/>
  <c r="N24" i="35"/>
  <c r="O24" i="35" s="1"/>
  <c r="N24" i="31"/>
  <c r="O24" i="31" s="1"/>
  <c r="O23" i="4"/>
  <c r="N23" i="25"/>
  <c r="O23" i="25" s="1"/>
  <c r="N24" i="34"/>
  <c r="O24" i="34" s="1"/>
  <c r="N24" i="29"/>
  <c r="O24" i="29" s="1"/>
  <c r="N24" i="10"/>
  <c r="O24" i="10" s="1"/>
  <c r="N24" i="30"/>
  <c r="O24" i="30" s="1"/>
  <c r="N24" i="28"/>
  <c r="O24" i="28" s="1"/>
  <c r="N24" i="33"/>
  <c r="O24" i="33" s="1"/>
  <c r="N24" i="9"/>
  <c r="O24" i="9" s="1"/>
  <c r="N23" i="26"/>
  <c r="O23" i="26" s="1"/>
  <c r="N23" i="27"/>
  <c r="O23" i="27" s="1"/>
  <c r="N24" i="7"/>
  <c r="O24" i="7" s="1"/>
  <c r="N24" i="32"/>
  <c r="O24" i="32" s="1"/>
  <c r="N24" i="8"/>
  <c r="O24" i="8" s="1"/>
  <c r="J25" i="14"/>
  <c r="L25" i="14" s="1"/>
  <c r="N25" i="14" l="1"/>
  <c r="O25" i="14" s="1"/>
  <c r="L27" i="14"/>
  <c r="N23" i="16"/>
  <c r="O23" i="16" s="1"/>
  <c r="J25" i="13"/>
  <c r="L25" i="13" s="1"/>
  <c r="J22" i="12"/>
  <c r="L22" i="12" s="1"/>
  <c r="N22" i="12" l="1"/>
  <c r="N25" i="13"/>
  <c r="O25" i="13" s="1"/>
  <c r="L26" i="13"/>
  <c r="L29" i="13" s="1"/>
  <c r="L32" i="14"/>
  <c r="N27" i="14"/>
  <c r="O27" i="14" s="1"/>
  <c r="J26" i="30" l="1"/>
  <c r="L26" i="30" s="1"/>
  <c r="N26" i="30" s="1"/>
  <c r="O26" i="30" s="1"/>
  <c r="J26" i="8"/>
  <c r="L26" i="8" s="1"/>
  <c r="N26" i="8" s="1"/>
  <c r="O26" i="8" s="1"/>
  <c r="J28" i="28"/>
  <c r="L28" i="28" s="1"/>
  <c r="J28" i="33"/>
  <c r="L28" i="33" s="1"/>
  <c r="N28" i="33" s="1"/>
  <c r="O28" i="33" s="1"/>
  <c r="J28" i="5"/>
  <c r="L28" i="5" s="1"/>
  <c r="N28" i="5" s="1"/>
  <c r="O28" i="5" s="1"/>
  <c r="J26" i="7"/>
  <c r="L26" i="7" s="1"/>
  <c r="J26" i="34"/>
  <c r="L26" i="34" s="1"/>
  <c r="J26" i="29"/>
  <c r="L26" i="29" s="1"/>
  <c r="J25" i="32"/>
  <c r="L25" i="32" s="1"/>
  <c r="J25" i="10"/>
  <c r="L25" i="10" s="1"/>
  <c r="N25" i="10" s="1"/>
  <c r="O25" i="10" s="1"/>
  <c r="L35" i="14"/>
  <c r="N32" i="14"/>
  <c r="N26" i="13"/>
  <c r="J27" i="4"/>
  <c r="L27" i="4" s="1"/>
  <c r="N27" i="4" s="1"/>
  <c r="O27" i="4" s="1"/>
  <c r="J27" i="27"/>
  <c r="L27" i="27" s="1"/>
  <c r="N27" i="27" s="1"/>
  <c r="O27" i="27" s="1"/>
  <c r="J27" i="26"/>
  <c r="L27" i="26" s="1"/>
  <c r="J27" i="25"/>
  <c r="L27" i="25" s="1"/>
  <c r="N27" i="25" s="1"/>
  <c r="O27" i="25" s="1"/>
  <c r="J25" i="35"/>
  <c r="L25" i="35" s="1"/>
  <c r="N25" i="35" s="1"/>
  <c r="O25" i="35" s="1"/>
  <c r="J25" i="31"/>
  <c r="L25" i="31" s="1"/>
  <c r="J25" i="9"/>
  <c r="L25" i="9" s="1"/>
  <c r="N25" i="9" l="1"/>
  <c r="O25" i="9" s="1"/>
  <c r="L28" i="9"/>
  <c r="L28" i="35"/>
  <c r="L30" i="25"/>
  <c r="L30" i="27"/>
  <c r="F29" i="15"/>
  <c r="O26" i="13"/>
  <c r="G29" i="15" s="1"/>
  <c r="O32" i="14"/>
  <c r="N25" i="32"/>
  <c r="O25" i="32" s="1"/>
  <c r="L28" i="32"/>
  <c r="N26" i="34"/>
  <c r="O26" i="34" s="1"/>
  <c r="L29" i="34"/>
  <c r="L31" i="5"/>
  <c r="N28" i="28"/>
  <c r="O28" i="28" s="1"/>
  <c r="L31" i="28"/>
  <c r="L29" i="30"/>
  <c r="N25" i="31"/>
  <c r="O25" i="31" s="1"/>
  <c r="L28" i="31"/>
  <c r="N27" i="26"/>
  <c r="O27" i="26" s="1"/>
  <c r="L30" i="26"/>
  <c r="L30" i="4"/>
  <c r="N30" i="4" s="1"/>
  <c r="L35" i="13"/>
  <c r="N29" i="13"/>
  <c r="N35" i="14"/>
  <c r="L42" i="14"/>
  <c r="J27" i="16"/>
  <c r="L27" i="16" s="1"/>
  <c r="J27" i="1"/>
  <c r="L27" i="1" s="1"/>
  <c r="N27" i="1" s="1"/>
  <c r="O27" i="1" s="1"/>
  <c r="L28" i="10"/>
  <c r="N26" i="29"/>
  <c r="O26" i="29" s="1"/>
  <c r="L29" i="29"/>
  <c r="N26" i="7"/>
  <c r="O26" i="7" s="1"/>
  <c r="L29" i="7"/>
  <c r="L31" i="33"/>
  <c r="L29" i="8"/>
  <c r="N29" i="8" l="1"/>
  <c r="O29" i="8" s="1"/>
  <c r="L34" i="8"/>
  <c r="L34" i="7"/>
  <c r="N29" i="7"/>
  <c r="O29" i="7" s="1"/>
  <c r="N28" i="10"/>
  <c r="O28" i="10" s="1"/>
  <c r="L33" i="10"/>
  <c r="L30" i="1"/>
  <c r="N30" i="1" s="1"/>
  <c r="O30" i="1" s="1"/>
  <c r="L43" i="14"/>
  <c r="N43" i="14" s="1"/>
  <c r="O43" i="14" s="1"/>
  <c r="N42" i="14"/>
  <c r="O42" i="14" s="1"/>
  <c r="O29" i="13"/>
  <c r="I29" i="15" s="1"/>
  <c r="H29" i="15"/>
  <c r="O30" i="4"/>
  <c r="L35" i="4"/>
  <c r="L35" i="26"/>
  <c r="N30" i="26"/>
  <c r="O30" i="26" s="1"/>
  <c r="L31" i="31"/>
  <c r="N28" i="31"/>
  <c r="O28" i="31" s="1"/>
  <c r="J23" i="12"/>
  <c r="L23" i="12" s="1"/>
  <c r="L36" i="33"/>
  <c r="N31" i="33"/>
  <c r="O31" i="33" s="1"/>
  <c r="L34" i="29"/>
  <c r="N29" i="29"/>
  <c r="O29" i="29" s="1"/>
  <c r="N27" i="16"/>
  <c r="O27" i="16" s="1"/>
  <c r="L30" i="16"/>
  <c r="O35" i="14"/>
  <c r="N35" i="13"/>
  <c r="O35" i="13" s="1"/>
  <c r="L36" i="13"/>
  <c r="N36" i="13" s="1"/>
  <c r="O36" i="13" s="1"/>
  <c r="L34" i="30"/>
  <c r="N29" i="30"/>
  <c r="O29" i="30" s="1"/>
  <c r="N31" i="28"/>
  <c r="O31" i="28" s="1"/>
  <c r="L36" i="28"/>
  <c r="L36" i="5"/>
  <c r="N31" i="5"/>
  <c r="O31" i="5" s="1"/>
  <c r="L34" i="34"/>
  <c r="N29" i="34"/>
  <c r="O29" i="34" s="1"/>
  <c r="L33" i="32"/>
  <c r="N28" i="32"/>
  <c r="O28" i="32" s="1"/>
  <c r="N30" i="27"/>
  <c r="O30" i="27" s="1"/>
  <c r="L35" i="27"/>
  <c r="L35" i="25"/>
  <c r="N30" i="25"/>
  <c r="O30" i="25" s="1"/>
  <c r="N28" i="35"/>
  <c r="O28" i="35" s="1"/>
  <c r="L31" i="35"/>
  <c r="N28" i="9"/>
  <c r="O28" i="9" s="1"/>
  <c r="L31" i="9"/>
  <c r="L44" i="14" l="1"/>
  <c r="N44" i="14" s="1"/>
  <c r="O44" i="14" s="1"/>
  <c r="L37" i="13"/>
  <c r="N37" i="13" s="1"/>
  <c r="N35" i="25"/>
  <c r="L38" i="25"/>
  <c r="L36" i="32"/>
  <c r="N33" i="32"/>
  <c r="L37" i="34"/>
  <c r="N34" i="34"/>
  <c r="L39" i="5"/>
  <c r="N36" i="5"/>
  <c r="N34" i="30"/>
  <c r="O34" i="30" s="1"/>
  <c r="L37" i="30"/>
  <c r="N30" i="16"/>
  <c r="O30" i="16" s="1"/>
  <c r="L35" i="16"/>
  <c r="N23" i="12"/>
  <c r="O23" i="12" s="1"/>
  <c r="L25" i="12"/>
  <c r="L38" i="4"/>
  <c r="L47" i="4" s="1"/>
  <c r="N35" i="4"/>
  <c r="N34" i="7"/>
  <c r="L37" i="7"/>
  <c r="N31" i="9"/>
  <c r="L34" i="9"/>
  <c r="N31" i="35"/>
  <c r="L34" i="35"/>
  <c r="L38" i="27"/>
  <c r="N35" i="27"/>
  <c r="L39" i="28"/>
  <c r="N36" i="28"/>
  <c r="N34" i="29"/>
  <c r="L37" i="29"/>
  <c r="L39" i="33"/>
  <c r="N36" i="33"/>
  <c r="L34" i="31"/>
  <c r="N31" i="31"/>
  <c r="L38" i="26"/>
  <c r="N35" i="26"/>
  <c r="L35" i="1"/>
  <c r="L36" i="10"/>
  <c r="N33" i="10"/>
  <c r="N34" i="8"/>
  <c r="L37" i="8"/>
  <c r="N37" i="8" l="1"/>
  <c r="O37" i="8" s="1"/>
  <c r="L44" i="8"/>
  <c r="O34" i="8"/>
  <c r="G21" i="15" s="1"/>
  <c r="F21" i="15"/>
  <c r="N36" i="10"/>
  <c r="O36" i="10" s="1"/>
  <c r="L43" i="10"/>
  <c r="N38" i="26"/>
  <c r="L47" i="26"/>
  <c r="N34" i="31"/>
  <c r="L42" i="31"/>
  <c r="L46" i="33"/>
  <c r="N39" i="33"/>
  <c r="O34" i="29"/>
  <c r="G20" i="15" s="1"/>
  <c r="F20" i="15"/>
  <c r="J29" i="15"/>
  <c r="O37" i="13"/>
  <c r="L46" i="28"/>
  <c r="N39" i="28"/>
  <c r="N38" i="27"/>
  <c r="L47" i="27"/>
  <c r="F24" i="15"/>
  <c r="O31" i="35"/>
  <c r="G24" i="15" s="1"/>
  <c r="F23" i="15"/>
  <c r="O31" i="9"/>
  <c r="G23" i="15" s="1"/>
  <c r="F18" i="15"/>
  <c r="O34" i="7"/>
  <c r="G18" i="15" s="1"/>
  <c r="F10" i="15"/>
  <c r="O35" i="4"/>
  <c r="G10" i="15" s="1"/>
  <c r="N25" i="12"/>
  <c r="L26" i="12"/>
  <c r="N26" i="12" s="1"/>
  <c r="O26" i="12" s="1"/>
  <c r="N35" i="16"/>
  <c r="L38" i="16"/>
  <c r="L44" i="30"/>
  <c r="N37" i="30"/>
  <c r="F15" i="15"/>
  <c r="O36" i="5"/>
  <c r="G15" i="15" s="1"/>
  <c r="O34" i="34"/>
  <c r="G19" i="15" s="1"/>
  <c r="F19" i="15"/>
  <c r="O33" i="32"/>
  <c r="G27" i="15" s="1"/>
  <c r="F27" i="15"/>
  <c r="L47" i="25"/>
  <c r="N38" i="25"/>
  <c r="F26" i="15"/>
  <c r="O33" i="10"/>
  <c r="G26" i="15" s="1"/>
  <c r="N35" i="1"/>
  <c r="L38" i="1"/>
  <c r="N38" i="1" s="1"/>
  <c r="O38" i="1" s="1"/>
  <c r="O35" i="26"/>
  <c r="G13" i="15" s="1"/>
  <c r="F13" i="15"/>
  <c r="O31" i="31"/>
  <c r="G25" i="15" s="1"/>
  <c r="F25" i="15"/>
  <c r="O36" i="33"/>
  <c r="G16" i="15" s="1"/>
  <c r="F16" i="15"/>
  <c r="N37" i="29"/>
  <c r="L44" i="29"/>
  <c r="F17" i="15"/>
  <c r="O36" i="28"/>
  <c r="G17" i="15" s="1"/>
  <c r="F14" i="15"/>
  <c r="O35" i="27"/>
  <c r="G14" i="15" s="1"/>
  <c r="L42" i="35"/>
  <c r="N34" i="35"/>
  <c r="N34" i="9"/>
  <c r="L42" i="9"/>
  <c r="N37" i="7"/>
  <c r="L44" i="7"/>
  <c r="N38" i="4"/>
  <c r="F22" i="15"/>
  <c r="G22" i="15"/>
  <c r="N39" i="5"/>
  <c r="L46" i="5"/>
  <c r="N37" i="34"/>
  <c r="L44" i="34"/>
  <c r="N36" i="32"/>
  <c r="L43" i="32"/>
  <c r="O35" i="25"/>
  <c r="G12" i="15" s="1"/>
  <c r="F12" i="15"/>
  <c r="O25" i="12" l="1"/>
  <c r="F28" i="15"/>
  <c r="H28" i="15"/>
  <c r="O36" i="32"/>
  <c r="I27" i="15" s="1"/>
  <c r="H27" i="15"/>
  <c r="L44" i="32"/>
  <c r="N44" i="32" s="1"/>
  <c r="O44" i="32" s="1"/>
  <c r="N43" i="32"/>
  <c r="O43" i="32" s="1"/>
  <c r="N44" i="34"/>
  <c r="O44" i="34" s="1"/>
  <c r="L45" i="34"/>
  <c r="N45" i="34" s="1"/>
  <c r="O45" i="34" s="1"/>
  <c r="L47" i="5"/>
  <c r="N47" i="5" s="1"/>
  <c r="O47" i="5" s="1"/>
  <c r="N46" i="5"/>
  <c r="O46" i="5" s="1"/>
  <c r="H10" i="15"/>
  <c r="O38" i="4"/>
  <c r="I10" i="15" s="1"/>
  <c r="O37" i="7"/>
  <c r="I18" i="15" s="1"/>
  <c r="H18" i="15"/>
  <c r="H23" i="15"/>
  <c r="O34" i="9"/>
  <c r="I23" i="15" s="1"/>
  <c r="L43" i="35"/>
  <c r="N43" i="35" s="1"/>
  <c r="O43" i="35" s="1"/>
  <c r="N42" i="35"/>
  <c r="O42" i="35" s="1"/>
  <c r="H20" i="15"/>
  <c r="O37" i="29"/>
  <c r="I20" i="15" s="1"/>
  <c r="O35" i="1"/>
  <c r="O37" i="30"/>
  <c r="I22" i="15" s="1"/>
  <c r="H22" i="15"/>
  <c r="N38" i="16"/>
  <c r="L47" i="16"/>
  <c r="N47" i="27"/>
  <c r="O47" i="27" s="1"/>
  <c r="L48" i="27"/>
  <c r="N48" i="27" s="1"/>
  <c r="O48" i="27" s="1"/>
  <c r="N46" i="28"/>
  <c r="O46" i="28" s="1"/>
  <c r="L47" i="28"/>
  <c r="N47" i="28" s="1"/>
  <c r="O47" i="28" s="1"/>
  <c r="O39" i="33"/>
  <c r="I16" i="15" s="1"/>
  <c r="H16" i="15"/>
  <c r="L43" i="31"/>
  <c r="N43" i="31" s="1"/>
  <c r="O43" i="31" s="1"/>
  <c r="N42" i="31"/>
  <c r="O42" i="31" s="1"/>
  <c r="O38" i="26"/>
  <c r="I13" i="15" s="1"/>
  <c r="H13" i="15"/>
  <c r="H26" i="15"/>
  <c r="I26" i="15"/>
  <c r="H21" i="15"/>
  <c r="I21" i="15"/>
  <c r="L27" i="12"/>
  <c r="N27" i="12" s="1"/>
  <c r="H19" i="15"/>
  <c r="O37" i="34"/>
  <c r="I19" i="15" s="1"/>
  <c r="O39" i="5"/>
  <c r="I15" i="15" s="1"/>
  <c r="H15" i="15"/>
  <c r="N47" i="4"/>
  <c r="O47" i="4" s="1"/>
  <c r="L48" i="4"/>
  <c r="L45" i="7"/>
  <c r="N45" i="7" s="1"/>
  <c r="O45" i="7" s="1"/>
  <c r="N44" i="7"/>
  <c r="O44" i="7" s="1"/>
  <c r="N42" i="9"/>
  <c r="O42" i="9" s="1"/>
  <c r="L43" i="9"/>
  <c r="N43" i="9" s="1"/>
  <c r="O43" i="9" s="1"/>
  <c r="O34" i="35"/>
  <c r="I24" i="15" s="1"/>
  <c r="H24" i="15"/>
  <c r="N44" i="29"/>
  <c r="O44" i="29" s="1"/>
  <c r="L45" i="29"/>
  <c r="N45" i="29" s="1"/>
  <c r="O45" i="29" s="1"/>
  <c r="L47" i="1"/>
  <c r="H12" i="15"/>
  <c r="O38" i="25"/>
  <c r="I12" i="15" s="1"/>
  <c r="L48" i="25"/>
  <c r="N48" i="25" s="1"/>
  <c r="O48" i="25" s="1"/>
  <c r="N47" i="25"/>
  <c r="O47" i="25" s="1"/>
  <c r="N44" i="30"/>
  <c r="O44" i="30" s="1"/>
  <c r="L45" i="30"/>
  <c r="O35" i="16"/>
  <c r="O38" i="27"/>
  <c r="I14" i="15" s="1"/>
  <c r="H14" i="15"/>
  <c r="O39" i="28"/>
  <c r="I17" i="15" s="1"/>
  <c r="H17" i="15"/>
  <c r="K29" i="15"/>
  <c r="XFD37" i="13"/>
  <c r="L47" i="33"/>
  <c r="N47" i="33" s="1"/>
  <c r="O47" i="33" s="1"/>
  <c r="N46" i="33"/>
  <c r="O46" i="33" s="1"/>
  <c r="O34" i="31"/>
  <c r="I25" i="15" s="1"/>
  <c r="H25" i="15"/>
  <c r="N47" i="26"/>
  <c r="O47" i="26" s="1"/>
  <c r="L48" i="26"/>
  <c r="N48" i="26" s="1"/>
  <c r="O48" i="26" s="1"/>
  <c r="L44" i="10"/>
  <c r="N44" i="10" s="1"/>
  <c r="O44" i="10" s="1"/>
  <c r="N43" i="10"/>
  <c r="O43" i="10" s="1"/>
  <c r="L45" i="8"/>
  <c r="N45" i="8" s="1"/>
  <c r="O45" i="8" s="1"/>
  <c r="N44" i="8"/>
  <c r="O44" i="8" s="1"/>
  <c r="I28" i="15" l="1"/>
  <c r="G28" i="15"/>
  <c r="N45" i="30"/>
  <c r="O45" i="30" s="1"/>
  <c r="N48" i="4"/>
  <c r="O48" i="4" s="1"/>
  <c r="L48" i="5"/>
  <c r="N48" i="5" s="1"/>
  <c r="O48" i="5" s="1"/>
  <c r="K15" i="15" s="1"/>
  <c r="L45" i="10"/>
  <c r="N45" i="10" s="1"/>
  <c r="O45" i="10" s="1"/>
  <c r="K26" i="15" s="1"/>
  <c r="L44" i="31"/>
  <c r="N44" i="31" s="1"/>
  <c r="J25" i="15" s="1"/>
  <c r="L44" i="35"/>
  <c r="N44" i="35" s="1"/>
  <c r="O44" i="35" s="1"/>
  <c r="L48" i="33"/>
  <c r="N48" i="33" s="1"/>
  <c r="L49" i="25"/>
  <c r="N49" i="25" s="1"/>
  <c r="O49" i="25" s="1"/>
  <c r="L46" i="7"/>
  <c r="N46" i="7" s="1"/>
  <c r="O46" i="7" s="1"/>
  <c r="K18" i="15" s="1"/>
  <c r="L45" i="32"/>
  <c r="N45" i="32" s="1"/>
  <c r="O45" i="32" s="1"/>
  <c r="L46" i="34"/>
  <c r="N46" i="34" s="1"/>
  <c r="O46" i="34" s="1"/>
  <c r="L46" i="8"/>
  <c r="N46" i="8" s="1"/>
  <c r="L46" i="29"/>
  <c r="N46" i="29" s="1"/>
  <c r="J20" i="15" s="1"/>
  <c r="L48" i="1"/>
  <c r="N48" i="1" s="1"/>
  <c r="O48" i="1" s="1"/>
  <c r="N47" i="1"/>
  <c r="O47" i="1" s="1"/>
  <c r="L48" i="16"/>
  <c r="N48" i="16" s="1"/>
  <c r="O48" i="16" s="1"/>
  <c r="N47" i="16"/>
  <c r="O47" i="16" s="1"/>
  <c r="L49" i="26"/>
  <c r="L46" i="30"/>
  <c r="N46" i="30" s="1"/>
  <c r="L44" i="9"/>
  <c r="N44" i="9" s="1"/>
  <c r="L49" i="4"/>
  <c r="N49" i="4" s="1"/>
  <c r="L48" i="28"/>
  <c r="N48" i="28" s="1"/>
  <c r="L49" i="27"/>
  <c r="J28" i="15"/>
  <c r="O27" i="12"/>
  <c r="O38" i="16"/>
  <c r="J26" i="15" l="1"/>
  <c r="J16" i="15"/>
  <c r="J15" i="15"/>
  <c r="J24" i="15"/>
  <c r="O46" i="29"/>
  <c r="K20" i="15" s="1"/>
  <c r="L49" i="1"/>
  <c r="N49" i="1" s="1"/>
  <c r="O49" i="1" s="1"/>
  <c r="J19" i="15"/>
  <c r="O44" i="31"/>
  <c r="K25" i="15" s="1"/>
  <c r="O46" i="8"/>
  <c r="J18" i="15"/>
  <c r="J21" i="15"/>
  <c r="O48" i="33"/>
  <c r="K16" i="15" s="1"/>
  <c r="J27" i="15"/>
  <c r="L49" i="16"/>
  <c r="K28" i="15"/>
  <c r="K19" i="15"/>
  <c r="K24" i="15"/>
  <c r="O48" i="28"/>
  <c r="K17" i="15" s="1"/>
  <c r="J17" i="15"/>
  <c r="O49" i="4"/>
  <c r="N49" i="27"/>
  <c r="O49" i="27" s="1"/>
  <c r="J23" i="15"/>
  <c r="O44" i="9"/>
  <c r="K23" i="15" s="1"/>
  <c r="N49" i="26"/>
  <c r="O49" i="26" s="1"/>
  <c r="K27" i="15"/>
  <c r="K21" i="15" l="1"/>
  <c r="N49" i="16"/>
  <c r="O49" i="16" s="1"/>
  <c r="XFD46" i="8"/>
  <c r="L51" i="25"/>
  <c r="N51" i="25" s="1"/>
  <c r="O51" i="25" s="1"/>
  <c r="K12" i="15" s="1"/>
  <c r="L51" i="26"/>
  <c r="N51" i="26" s="1"/>
  <c r="O51" i="26" s="1"/>
  <c r="K13" i="15" s="1"/>
  <c r="L51" i="16"/>
  <c r="N51" i="16" s="1"/>
  <c r="L51" i="1"/>
  <c r="N51" i="1" s="1"/>
  <c r="L51" i="4"/>
  <c r="J22" i="15"/>
  <c r="O46" i="30"/>
  <c r="L51" i="27"/>
  <c r="N51" i="27" l="1"/>
  <c r="J14" i="15" s="1"/>
  <c r="L53" i="27"/>
  <c r="N51" i="4"/>
  <c r="J10" i="15" s="1"/>
  <c r="J13" i="15"/>
  <c r="J12" i="15"/>
  <c r="O51" i="16"/>
  <c r="O51" i="1"/>
  <c r="K22" i="15"/>
  <c r="XFD46" i="30"/>
  <c r="O51" i="27" l="1"/>
  <c r="K14" i="15" s="1"/>
  <c r="O51" i="4"/>
  <c r="K10" i="15" s="1"/>
</calcChain>
</file>

<file path=xl/sharedStrings.xml><?xml version="1.0" encoding="utf-8"?>
<sst xmlns="http://schemas.openxmlformats.org/spreadsheetml/2006/main" count="2549" uniqueCount="154">
  <si>
    <t>File Number:</t>
  </si>
  <si>
    <t>Exhibit:</t>
  </si>
  <si>
    <t>Tab:</t>
  </si>
  <si>
    <t>Schedule:</t>
  </si>
  <si>
    <t>Page:</t>
  </si>
  <si>
    <t>Date:</t>
  </si>
  <si>
    <t>Appendix 2-W</t>
  </si>
  <si>
    <t>Bill Impacts</t>
  </si>
  <si>
    <t>Customer Class:</t>
  </si>
  <si>
    <t>Residential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</si>
  <si>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</si>
  <si>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</si>
  <si>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</si>
  <si>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</si>
  <si>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</si>
  <si>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</si>
  <si>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</si>
  <si>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</si>
  <si>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</si>
  <si>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</si>
  <si>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</si>
  <si>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</si>
  <si>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</si>
  <si>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</si>
  <si>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</si>
  <si>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</si>
  <si>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Distribution Volumetric Rate</t>
  </si>
  <si>
    <t>per kWh</t>
  </si>
  <si>
    <t>LRAM &amp; SSM Rate Rider</t>
  </si>
  <si>
    <t>Sub-Total A (excluding pass through)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</si>
  <si>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</si>
  <si>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</si>
  <si>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</si>
  <si>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</si>
  <si>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</si>
  <si>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</si>
  <si>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</si>
  <si>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</si>
  <si>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</si>
  <si>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</si>
  <si>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</si>
  <si>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</si>
  <si>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</si>
  <si>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</si>
  <si>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</si>
  <si>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</si>
  <si>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</si>
  <si>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</si>
  <si>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</si>
  <si>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</si>
  <si>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</si>
  <si>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</si>
  <si>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Rate Description</t>
  </si>
  <si>
    <t>Unit</t>
  </si>
  <si>
    <t>Amount</t>
  </si>
  <si>
    <t>RESIDENTIAL</t>
  </si>
  <si>
    <t>Service Charge</t>
  </si>
  <si>
    <t>$</t>
  </si>
  <si>
    <t>Rate Rider for Disposition of Residual Historical Smart Meter Costs - effective until December 31, 2014</t>
  </si>
  <si>
    <t>Rate Rider for Recovery of Smart Meter Incremental Revenue Requirement - effective until the date of the next cost of service-based rate order</t>
  </si>
  <si>
    <t>Green Energy Act Initiatives Funding Adder - in effect until the effective Date of the next cost of service-based rate order</t>
  </si>
  <si>
    <t>Rate Rider for Smart Metering Entity Charge - effective until October 31, 2018</t>
  </si>
  <si>
    <t>$/kWh</t>
  </si>
  <si>
    <t>Rate Rider for Deferral/Variance Account Disposition (2014) - effective until December 30, 2015</t>
  </si>
  <si>
    <t>Rate Rider for Global Adjustment Sub-Account Disposition (2014) - effective until December 30, 2015 Applicable only for Non-RPP Customers</t>
  </si>
  <si>
    <t>Rate Rider for Global Adjustment Sub-Account Disposition (2015) - effective until December 30, 2015 Applicable only for Non-RPP Customers</t>
  </si>
  <si>
    <t>Rate Rider for Deferral/Variance Account Disposition (2015) - effective until December 30, 2016 - Group 1 and Group 2</t>
  </si>
  <si>
    <t>LRAM VA Disposition Rider</t>
  </si>
  <si>
    <t>Disposition 1576</t>
  </si>
  <si>
    <t>Stranded Meter Disposition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</si>
  <si>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</si>
  <si>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</si>
  <si>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</si>
  <si>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</si>
  <si>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Standard Supply Service - Administrative Charge (if applicable)</t>
  </si>
  <si>
    <t>GENERAL SERVICE LESS THAN 50 KW</t>
  </si>
  <si>
    <t>GENERAL SERVICE 50 TO 699 KW</t>
  </si>
  <si>
    <t>$/kW</t>
  </si>
  <si>
    <t>GENERAL SERVICE 700 TO 4,999 KW</t>
  </si>
  <si>
    <t>LARGE USE</t>
  </si>
  <si>
    <t>UNMETERED SCATTERED LOAD</t>
  </si>
  <si>
    <t>Service Charge - per connection</t>
  </si>
  <si>
    <t>STREET LIGHTING</t>
  </si>
  <si>
    <t>STANDBY POWER</t>
  </si>
  <si>
    <t xml:space="preserve">Service Charge </t>
  </si>
  <si>
    <t>EMBEDDED DISTRIBUTOR</t>
  </si>
  <si>
    <t>DISTRIBUTED GENERATOR</t>
  </si>
  <si>
    <t>ENERGY FROM WASTE GENERATION</t>
  </si>
  <si>
    <t>Smart Meter Disposition Rate Rider</t>
  </si>
  <si>
    <t>Stranded Meter Disposition Rider</t>
  </si>
  <si>
    <t>Green Energy Act Initiatives Funding Adder</t>
  </si>
  <si>
    <t>Deferral/Variance Account Disposition Rate Rider (2014)</t>
  </si>
  <si>
    <t>Deferral/Variance Account Disposition Rate Rider (2015)</t>
  </si>
  <si>
    <t>CGAAP Accounting Changes Rate Rider</t>
  </si>
  <si>
    <t>GS &lt; 50 kW</t>
  </si>
  <si>
    <t>GS &gt; 50 kW</t>
  </si>
  <si>
    <t>per kW</t>
  </si>
  <si>
    <t>Demand</t>
  </si>
  <si>
    <t>kW</t>
  </si>
  <si>
    <t>Load Factor</t>
  </si>
  <si>
    <t xml:space="preserve">Rate Rider for Global Adjustment Sub-Account Disposition (2014) </t>
  </si>
  <si>
    <t>GS &gt; 700 - 4,999 kW</t>
  </si>
  <si>
    <t>Large Use &gt; 5,000 kW</t>
  </si>
  <si>
    <t>Unmetered Scattered Load</t>
  </si>
  <si>
    <t>Connections</t>
  </si>
  <si>
    <t>RPP Tier One</t>
  </si>
  <si>
    <t>kWh</t>
  </si>
  <si>
    <t>Energy First Tier (kWh)</t>
  </si>
  <si>
    <t>Energy Second Tier (kWh)</t>
  </si>
  <si>
    <t>Street Lighting</t>
  </si>
  <si>
    <t xml:space="preserve">Lights </t>
  </si>
  <si>
    <t xml:space="preserve">Standby Power </t>
  </si>
  <si>
    <t>Total Bill (including HST)</t>
  </si>
  <si>
    <t>Total Bill  (including HST)</t>
  </si>
  <si>
    <t>Total Bill (before Taxes)</t>
  </si>
  <si>
    <t>Total Bill  (before Taxes)</t>
  </si>
  <si>
    <t>Total Bill(before Taxes)</t>
  </si>
  <si>
    <t>Embedded Distributor</t>
  </si>
  <si>
    <t>Hourly Demand - Coincident (Provincial Peak)</t>
  </si>
  <si>
    <t>Hourly Demand - Coincident (Delivery Point Peak)</t>
  </si>
  <si>
    <t>Energy (Including Global Adjustment)</t>
  </si>
  <si>
    <t>Sub-Total A - Distribution</t>
  </si>
  <si>
    <t>Sub-Total B - Delivery (including Sub-Total A)</t>
  </si>
  <si>
    <t>Distributor Generator</t>
  </si>
  <si>
    <t>Rate Class</t>
  </si>
  <si>
    <t>Variable Metric</t>
  </si>
  <si>
    <t>kWh Quantity</t>
  </si>
  <si>
    <t>kW Quantity</t>
  </si>
  <si>
    <t>Distribution $ Change</t>
  </si>
  <si>
    <t>Distribution % Change</t>
  </si>
  <si>
    <t>Delivery % Change</t>
  </si>
  <si>
    <t>Total Bill % Change</t>
  </si>
  <si>
    <t>General Service Less Than 50 kW</t>
  </si>
  <si>
    <t>General Service 50 to 699 kW</t>
  </si>
  <si>
    <t>General Service 700 to 4,999 kW</t>
  </si>
  <si>
    <t>Large Use &gt; 5000 kW</t>
  </si>
  <si>
    <t>Standby Power</t>
  </si>
  <si>
    <t>Table 1: Summary of Bill Impacts</t>
  </si>
  <si>
    <t xml:space="preserve"> kW</t>
  </si>
  <si>
    <t xml:space="preserve">Volume </t>
  </si>
  <si>
    <t>n/a</t>
  </si>
  <si>
    <t xml:space="preserve">Rate Rider for Global Adjustment Sub-Account Disposition (2015) </t>
  </si>
  <si>
    <t>Delivery      $ Change</t>
  </si>
  <si>
    <t>Total Bill      $ Change</t>
  </si>
  <si>
    <t>Current Rates (2015)</t>
  </si>
  <si>
    <t>Rate Rider for Deferral/Variance Account Disposition (2015) - effective until December 30, 2015 - Group 1 and Group 2</t>
  </si>
  <si>
    <t>Proposed Rates (2016)</t>
  </si>
  <si>
    <t>Checked</t>
  </si>
  <si>
    <t>Service Charge -  per connection</t>
  </si>
  <si>
    <t>Energy From Waste</t>
  </si>
  <si>
    <t>Energy from Waste</t>
  </si>
  <si>
    <t>-</t>
  </si>
  <si>
    <t>N/A</t>
  </si>
  <si>
    <t>Distributor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</si>
</sst>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.0000_-;\-&quot;$&quot;* #,##0.0000_-;_-&quot;$&quot;* &quot;-&quot;??_-;_-@_-"/>
    <numFmt numFmtId="168" formatCode="#,##0.0000;[Red]\(#,##0.0000\)"/>
    <numFmt numFmtId="169" formatCode="#,##0.00;[Red]\(#,##0.00\)"/>
    <numFmt numFmtId="170" formatCode="_(* #,##0.0_);_(* \(#,##0.0\);_(* &quot;-&quot;??_);_(@_)"/>
    <numFmt numFmtId="171" formatCode="#,##0.0"/>
    <numFmt numFmtId="172" formatCode="mm/dd/yyyy"/>
    <numFmt numFmtId="173" formatCode="0\-0"/>
    <numFmt numFmtId="174" formatCode="##\-#"/>
    <numFmt numFmtId="175" formatCode="_(* #,##0_);_(* \(#,##0\);_(* &quot;-&quot;??_);_(@_)"/>
    <numFmt numFmtId="176" formatCode="&quot;£ &quot;#,##0.00;[Red]\-&quot;£ &quot;#,##0.00"/>
    <numFmt numFmtId="177" formatCode="_(* #,##0.0000_);_(* \(#,##0.0000\);_(* &quot;-&quot;??_);_(@_)"/>
    <numFmt numFmtId="178" formatCode="#,##0.00000_);\(#,##0.00000\)"/>
    <numFmt numFmtId="179" formatCode="_(&quot;$&quot;* #,##0_);_(&quot;$&quot;* \(#,##0\);_(&quot;$&quot;* &quot;-&quot;??_);_(@_)"/>
    <numFmt numFmtId="180" formatCode="#,##0.0_);\(#,##0.0\)"/>
    <numFmt numFmtId="181" formatCode="0.0\x"/>
    <numFmt numFmtId="182" formatCode="#,##0.000_);\(#,##0.000\)"/>
    <numFmt numFmtId="183" formatCode="0.0\ \ "/>
    <numFmt numFmtId="184" formatCode="* #,##0.00;* \-#,##0.00;* &quot;-&quot;??;@"/>
    <numFmt numFmtId="185" formatCode="#,##0;&quot;\&quot;&quot;\&quot;&quot;\&quot;&quot;\&quot;\(#,##0&quot;\&quot;&quot;\&quot;&quot;\&quot;&quot;\&quot;\)"/>
    <numFmt numFmtId="186" formatCode="&quot;\&quot;&quot;\&quot;&quot;\&quot;&quot;\&quot;\$#,##0.00;&quot;\&quot;&quot;\&quot;&quot;\&quot;&quot;\&quot;\(&quot;\&quot;&quot;\&quot;&quot;\&quot;&quot;\&quot;\$#,##0.00&quot;\&quot;&quot;\&quot;&quot;\&quot;&quot;\&quot;\)"/>
    <numFmt numFmtId="187" formatCode="&quot;\&quot;&quot;\&quot;&quot;\&quot;&quot;\&quot;\$#,##0;&quot;\&quot;&quot;\&quot;&quot;\&quot;&quot;\&quot;\(&quot;\&quot;&quot;\&quot;&quot;\&quot;&quot;\&quot;\$#,##0&quot;\&quot;&quot;\&quot;&quot;\&quot;&quot;\&quot;\)"/>
    <numFmt numFmtId="188" formatCode="#,##0.000"/>
    <numFmt numFmtId="189" formatCode="_(* #,##0.000000_);_(* \(#,##0.000000\);_(* &quot;-&quot;??_);_(@_)"/>
    <numFmt numFmtId="190" formatCode="0.00\x"/>
    <numFmt numFmtId="191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Algerian"/>
      <family val="5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14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ahoma"/>
      <family val="2"/>
    </font>
    <font>
      <sz val="12"/>
      <name val="Optima LT Std"/>
    </font>
    <font>
      <sz val="12"/>
      <name val="SWISS"/>
    </font>
    <font>
      <sz val="8"/>
      <name val="Times New Roman"/>
      <family val="1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mediumGray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503">
    <xf numFmtId="0" fontId="0" fillId="0" borderId="0"/>
    <xf numFmtId="0" fontId="17" fillId="12" borderId="0" applyNumberFormat="0" applyBorder="0" applyAlignment="0" applyProtection="0"/>
    <xf numFmtId="0" fontId="18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4" borderId="0" applyNumberFormat="0" applyBorder="0" applyAlignment="0" applyProtection="0"/>
    <xf numFmtId="0" fontId="27" fillId="51" borderId="10" applyNumberFormat="0" applyAlignment="0" applyProtection="0"/>
    <xf numFmtId="0" fontId="28" fillId="52" borderId="11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10" applyNumberFormat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19" fillId="54" borderId="16" applyNumberFormat="0" applyFont="0" applyAlignment="0" applyProtection="0"/>
    <xf numFmtId="0" fontId="37" fillId="51" borderId="17" applyNumberFormat="0" applyAlignment="0" applyProtection="0"/>
    <xf numFmtId="9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9" fillId="0" borderId="0"/>
    <xf numFmtId="171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2" fontId="19" fillId="0" borderId="0"/>
    <xf numFmtId="173" fontId="19" fillId="0" borderId="0"/>
    <xf numFmtId="172" fontId="19" fillId="0" borderId="0"/>
    <xf numFmtId="3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8" fontId="20" fillId="56" borderId="0" applyNumberFormat="0" applyBorder="0" applyAlignment="0" applyProtection="0"/>
    <xf numFmtId="10" fontId="20" fillId="63" borderId="19" applyNumberFormat="0" applyBorder="0" applyAlignment="0" applyProtection="0"/>
    <xf numFmtId="174" fontId="19" fillId="0" borderId="0"/>
    <xf numFmtId="175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6" fontId="19" fillId="0" borderId="0"/>
    <xf numFmtId="1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70" fontId="18" fillId="0" borderId="0"/>
    <xf numFmtId="175" fontId="18" fillId="0" borderId="0"/>
    <xf numFmtId="175" fontId="18" fillId="0" borderId="0"/>
    <xf numFmtId="170" fontId="18" fillId="0" borderId="0"/>
    <xf numFmtId="175" fontId="18" fillId="0" borderId="0"/>
    <xf numFmtId="171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9" fontId="57" fillId="0" borderId="0"/>
    <xf numFmtId="179" fontId="57" fillId="0" borderId="0"/>
    <xf numFmtId="179" fontId="57" fillId="0" borderId="0"/>
    <xf numFmtId="0" fontId="57" fillId="0" borderId="0"/>
    <xf numFmtId="0" fontId="57" fillId="0" borderId="0"/>
    <xf numFmtId="179" fontId="57" fillId="0" borderId="0"/>
    <xf numFmtId="179" fontId="57" fillId="0" borderId="0"/>
    <xf numFmtId="172" fontId="18" fillId="0" borderId="0"/>
    <xf numFmtId="173" fontId="18" fillId="0" borderId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65" borderId="0" applyNumberFormat="0" applyBorder="0" applyAlignment="0" applyProtection="0"/>
    <xf numFmtId="0" fontId="2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8" borderId="0" applyNumberFormat="0" applyBorder="0" applyAlignment="0" applyProtection="0"/>
    <xf numFmtId="0" fontId="2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65" borderId="0" applyNumberFormat="0" applyBorder="0" applyAlignment="0" applyProtection="0"/>
    <xf numFmtId="0" fontId="2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66" borderId="0" applyNumberFormat="0" applyBorder="0" applyAlignment="0" applyProtection="0"/>
    <xf numFmtId="0" fontId="2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1" borderId="0" applyNumberFormat="0" applyBorder="0" applyAlignment="0" applyProtection="0"/>
    <xf numFmtId="0" fontId="2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33" borderId="0" applyNumberFormat="0" applyBorder="0" applyAlignment="0" applyProtection="0"/>
    <xf numFmtId="0" fontId="2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59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59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59" fillId="41" borderId="0" applyNumberFormat="0" applyBorder="0" applyAlignment="0" applyProtection="0"/>
    <xf numFmtId="0" fontId="25" fillId="33" borderId="0" applyNumberFormat="0" applyBorder="0" applyAlignment="0" applyProtection="0"/>
    <xf numFmtId="0" fontId="25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59" fillId="44" borderId="0" applyNumberFormat="0" applyBorder="0" applyAlignment="0" applyProtection="0"/>
    <xf numFmtId="0" fontId="25" fillId="51" borderId="0" applyNumberFormat="0" applyBorder="0" applyAlignment="0" applyProtection="0"/>
    <xf numFmtId="0" fontId="25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59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59" fillId="46" borderId="0" applyNumberFormat="0" applyBorder="0" applyAlignment="0" applyProtection="0"/>
    <xf numFmtId="0" fontId="25" fillId="38" borderId="0" applyNumberFormat="0" applyBorder="0" applyAlignment="0" applyProtection="0"/>
    <xf numFmtId="0" fontId="25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59" fillId="47" borderId="0" applyNumberFormat="0" applyBorder="0" applyAlignment="0" applyProtection="0"/>
    <xf numFmtId="0" fontId="25" fillId="45" borderId="0" applyNumberFormat="0" applyBorder="0" applyAlignment="0" applyProtection="0"/>
    <xf numFmtId="0" fontId="25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59" fillId="48" borderId="0" applyNumberFormat="0" applyBorder="0" applyAlignment="0" applyProtection="0"/>
    <xf numFmtId="0" fontId="25" fillId="67" borderId="0" applyNumberFormat="0" applyBorder="0" applyAlignment="0" applyProtection="0"/>
    <xf numFmtId="0" fontId="25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59" fillId="49" borderId="0" applyNumberFormat="0" applyBorder="0" applyAlignment="0" applyProtection="0"/>
    <xf numFmtId="0" fontId="25" fillId="33" borderId="0" applyNumberFormat="0" applyBorder="0" applyAlignment="0" applyProtection="0"/>
    <xf numFmtId="0" fontId="25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59" fillId="44" borderId="0" applyNumberFormat="0" applyBorder="0" applyAlignment="0" applyProtection="0"/>
    <xf numFmtId="0" fontId="25" fillId="68" borderId="0" applyNumberFormat="0" applyBorder="0" applyAlignment="0" applyProtection="0"/>
    <xf numFmtId="0" fontId="25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59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59" fillId="50" borderId="0" applyNumberFormat="0" applyBorder="0" applyAlignment="0" applyProtection="0"/>
    <xf numFmtId="0" fontId="25" fillId="40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60" fillId="34" borderId="0" applyNumberFormat="0" applyBorder="0" applyAlignment="0" applyProtection="0"/>
    <xf numFmtId="0" fontId="61" fillId="34" borderId="0" applyNumberFormat="0" applyBorder="0" applyAlignment="0" applyProtection="0"/>
    <xf numFmtId="0" fontId="26" fillId="34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62" fillId="51" borderId="10" applyNumberFormat="0" applyAlignment="0" applyProtection="0"/>
    <xf numFmtId="0" fontId="62" fillId="51" borderId="10" applyNumberFormat="0" applyAlignment="0" applyProtection="0"/>
    <xf numFmtId="0" fontId="62" fillId="51" borderId="10" applyNumberFormat="0" applyAlignment="0" applyProtection="0"/>
    <xf numFmtId="0" fontId="62" fillId="51" borderId="10" applyNumberFormat="0" applyAlignment="0" applyProtection="0"/>
    <xf numFmtId="0" fontId="62" fillId="51" borderId="10" applyNumberFormat="0" applyAlignment="0" applyProtection="0"/>
    <xf numFmtId="0" fontId="62" fillId="51" borderId="10" applyNumberFormat="0" applyAlignment="0" applyProtection="0"/>
    <xf numFmtId="0" fontId="62" fillId="51" borderId="10" applyNumberFormat="0" applyAlignment="0" applyProtection="0"/>
    <xf numFmtId="0" fontId="27" fillId="65" borderId="10" applyNumberFormat="0" applyAlignment="0" applyProtection="0"/>
    <xf numFmtId="0" fontId="27" fillId="65" borderId="10" applyNumberFormat="0" applyAlignment="0" applyProtection="0"/>
    <xf numFmtId="0" fontId="27" fillId="65" borderId="10" applyNumberFormat="0" applyAlignment="0" applyProtection="0"/>
    <xf numFmtId="0" fontId="27" fillId="65" borderId="10" applyNumberFormat="0" applyAlignment="0" applyProtection="0"/>
    <xf numFmtId="0" fontId="27" fillId="51" borderId="10" applyNumberFormat="0" applyAlignment="0" applyProtection="0"/>
    <xf numFmtId="0" fontId="27" fillId="51" borderId="10" applyNumberFormat="0" applyAlignment="0" applyProtection="0"/>
    <xf numFmtId="0" fontId="27" fillId="51" borderId="10" applyNumberFormat="0" applyAlignment="0" applyProtection="0"/>
    <xf numFmtId="0" fontId="27" fillId="51" borderId="10" applyNumberFormat="0" applyAlignment="0" applyProtection="0"/>
    <xf numFmtId="0" fontId="27" fillId="65" borderId="10" applyNumberFormat="0" applyAlignment="0" applyProtection="0"/>
    <xf numFmtId="0" fontId="27" fillId="65" borderId="10" applyNumberFormat="0" applyAlignment="0" applyProtection="0"/>
    <xf numFmtId="0" fontId="27" fillId="65" borderId="10" applyNumberFormat="0" applyAlignment="0" applyProtection="0"/>
    <xf numFmtId="0" fontId="27" fillId="65" borderId="10" applyNumberFormat="0" applyAlignment="0" applyProtection="0"/>
    <xf numFmtId="0" fontId="27" fillId="65" borderId="10" applyNumberFormat="0" applyAlignment="0" applyProtection="0"/>
    <xf numFmtId="0" fontId="27" fillId="65" borderId="10" applyNumberFormat="0" applyAlignment="0" applyProtection="0"/>
    <xf numFmtId="0" fontId="27" fillId="65" borderId="10" applyNumberFormat="0" applyAlignment="0" applyProtection="0"/>
    <xf numFmtId="0" fontId="27" fillId="65" borderId="10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3" fillId="52" borderId="11" applyNumberFormat="0" applyAlignment="0" applyProtection="0"/>
    <xf numFmtId="0" fontId="13" fillId="7" borderId="7" applyNumberFormat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66" fillId="0" borderId="0"/>
    <xf numFmtId="185" fontId="66" fillId="0" borderId="0"/>
    <xf numFmtId="0" fontId="66" fillId="0" borderId="0"/>
    <xf numFmtId="185" fontId="66" fillId="0" borderId="0"/>
    <xf numFmtId="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5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7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7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5" fontId="18" fillId="0" borderId="0" applyFont="0" applyFill="0" applyBorder="0" applyAlignment="0" applyProtection="0"/>
    <xf numFmtId="186" fontId="66" fillId="0" borderId="0"/>
    <xf numFmtId="186" fontId="66" fillId="0" borderId="0"/>
    <xf numFmtId="0" fontId="66" fillId="0" borderId="0"/>
    <xf numFmtId="186" fontId="66" fillId="0" borderId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20" fillId="0" borderId="0" applyFont="0" applyFill="0" applyBorder="0" applyAlignment="0" applyProtection="0"/>
    <xf numFmtId="187" fontId="66" fillId="0" borderId="0"/>
    <xf numFmtId="187" fontId="66" fillId="0" borderId="0"/>
    <xf numFmtId="0" fontId="66" fillId="0" borderId="0"/>
    <xf numFmtId="187" fontId="66" fillId="0" borderId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6" fillId="2" borderId="0" applyNumberFormat="0" applyBorder="0" applyAlignment="0" applyProtection="0"/>
    <xf numFmtId="0" fontId="68" fillId="35" borderId="0" applyNumberFormat="0" applyBorder="0" applyAlignment="0" applyProtection="0"/>
    <xf numFmtId="0" fontId="6" fillId="2" borderId="0" applyNumberFormat="0" applyBorder="0" applyAlignment="0" applyProtection="0"/>
    <xf numFmtId="38" fontId="20" fillId="56" borderId="0" applyNumberFormat="0" applyBorder="0" applyAlignment="0" applyProtection="0"/>
    <xf numFmtId="0" fontId="22" fillId="0" borderId="32" applyNumberFormat="0" applyAlignment="0" applyProtection="0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3" fillId="0" borderId="1" applyNumberFormat="0" applyFill="0" applyAlignment="0" applyProtection="0"/>
    <xf numFmtId="0" fontId="69" fillId="0" borderId="12" applyNumberFormat="0" applyFill="0" applyAlignment="0" applyProtection="0"/>
    <xf numFmtId="0" fontId="70" fillId="0" borderId="39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1" fillId="0" borderId="13" applyNumberFormat="0" applyFill="0" applyAlignment="0" applyProtection="0"/>
    <xf numFmtId="0" fontId="22" fillId="0" borderId="0" applyNumberFormat="0" applyFont="0" applyFill="0" applyAlignment="0" applyProtection="0"/>
    <xf numFmtId="0" fontId="32" fillId="0" borderId="13" applyNumberFormat="0" applyFill="0" applyAlignment="0" applyProtection="0"/>
    <xf numFmtId="0" fontId="72" fillId="0" borderId="13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73" fillId="0" borderId="14" applyNumberFormat="0" applyFill="0" applyAlignment="0" applyProtection="0"/>
    <xf numFmtId="0" fontId="74" fillId="0" borderId="40" applyNumberFormat="0" applyFill="0" applyAlignment="0" applyProtection="0"/>
    <xf numFmtId="0" fontId="33" fillId="0" borderId="14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10" fontId="20" fillId="63" borderId="19" applyNumberFormat="0" applyBorder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9" fillId="5" borderId="4" applyNumberFormat="0" applyAlignment="0" applyProtection="0"/>
    <xf numFmtId="0" fontId="77" fillId="38" borderId="10" applyNumberFormat="0" applyAlignment="0" applyProtection="0"/>
    <xf numFmtId="0" fontId="77" fillId="38" borderId="10" applyNumberFormat="0" applyAlignment="0" applyProtection="0"/>
    <xf numFmtId="0" fontId="77" fillId="38" borderId="10" applyNumberFormat="0" applyAlignment="0" applyProtection="0"/>
    <xf numFmtId="0" fontId="77" fillId="38" borderId="10" applyNumberFormat="0" applyAlignment="0" applyProtection="0"/>
    <xf numFmtId="0" fontId="77" fillId="38" borderId="10" applyNumberFormat="0" applyAlignment="0" applyProtection="0"/>
    <xf numFmtId="0" fontId="77" fillId="38" borderId="10" applyNumberFormat="0" applyAlignment="0" applyProtection="0"/>
    <xf numFmtId="0" fontId="77" fillId="38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12" fillId="0" borderId="6" applyNumberFormat="0" applyFill="0" applyAlignment="0" applyProtection="0"/>
    <xf numFmtId="0" fontId="78" fillId="0" borderId="15" applyNumberFormat="0" applyFill="0" applyAlignment="0" applyProtection="0"/>
    <xf numFmtId="0" fontId="12" fillId="0" borderId="6" applyNumberFormat="0" applyFill="0" applyAlignment="0" applyProtection="0"/>
    <xf numFmtId="174" fontId="18" fillId="0" borderId="0"/>
    <xf numFmtId="175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64" fontId="57" fillId="0" borderId="0"/>
    <xf numFmtId="164" fontId="57" fillId="0" borderId="0"/>
    <xf numFmtId="164" fontId="57" fillId="0" borderId="0"/>
    <xf numFmtId="0" fontId="57" fillId="0" borderId="0"/>
    <xf numFmtId="0" fontId="57" fillId="0" borderId="0"/>
    <xf numFmtId="164" fontId="57" fillId="0" borderId="0"/>
    <xf numFmtId="164" fontId="57" fillId="0" borderId="0"/>
    <xf numFmtId="0" fontId="8" fillId="4" borderId="0" applyNumberFormat="0" applyBorder="0" applyAlignment="0" applyProtection="0"/>
    <xf numFmtId="0" fontId="79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3" borderId="0" applyNumberFormat="0" applyBorder="0" applyAlignment="0" applyProtection="0"/>
    <xf numFmtId="0" fontId="8" fillId="4" borderId="0" applyNumberFormat="0" applyBorder="0" applyAlignment="0" applyProtection="0"/>
    <xf numFmtId="176" fontId="18" fillId="0" borderId="0"/>
    <xf numFmtId="188" fontId="18" fillId="0" borderId="0"/>
    <xf numFmtId="188" fontId="18" fillId="0" borderId="0"/>
    <xf numFmtId="176" fontId="18" fillId="0" borderId="0"/>
    <xf numFmtId="189" fontId="18" fillId="0" borderId="0"/>
    <xf numFmtId="188" fontId="18" fillId="0" borderId="0"/>
    <xf numFmtId="188" fontId="18" fillId="0" borderId="0"/>
    <xf numFmtId="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0" fontId="57" fillId="0" borderId="0"/>
    <xf numFmtId="0" fontId="18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57" fillId="0" borderId="0"/>
    <xf numFmtId="0" fontId="18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5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57" fillId="0" borderId="0"/>
    <xf numFmtId="0" fontId="65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80" fillId="0" borderId="0"/>
    <xf numFmtId="0" fontId="80" fillId="0" borderId="0"/>
    <xf numFmtId="0" fontId="80" fillId="0" borderId="0"/>
    <xf numFmtId="0" fontId="18" fillId="0" borderId="0">
      <alignment vertical="top"/>
    </xf>
    <xf numFmtId="0" fontId="80" fillId="0" borderId="0"/>
    <xf numFmtId="0" fontId="57" fillId="0" borderId="0"/>
    <xf numFmtId="0" fontId="65" fillId="0" borderId="0"/>
    <xf numFmtId="0" fontId="18" fillId="0" borderId="0"/>
    <xf numFmtId="0" fontId="8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5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64" fillId="53" borderId="16" applyNumberFormat="0" applyFont="0" applyAlignment="0" applyProtection="0"/>
    <xf numFmtId="0" fontId="64" fillId="53" borderId="16" applyNumberFormat="0" applyFont="0" applyAlignment="0" applyProtection="0"/>
    <xf numFmtId="0" fontId="64" fillId="53" borderId="16" applyNumberFormat="0" applyFont="0" applyAlignment="0" applyProtection="0"/>
    <xf numFmtId="0" fontId="64" fillId="53" borderId="16" applyNumberFormat="0" applyFont="0" applyAlignment="0" applyProtection="0"/>
    <xf numFmtId="0" fontId="64" fillId="53" borderId="16" applyNumberFormat="0" applyFont="0" applyAlignment="0" applyProtection="0"/>
    <xf numFmtId="0" fontId="64" fillId="53" borderId="16" applyNumberFormat="0" applyFont="0" applyAlignment="0" applyProtection="0"/>
    <xf numFmtId="0" fontId="64" fillId="53" borderId="16" applyNumberFormat="0" applyFont="0" applyAlignment="0" applyProtection="0"/>
    <xf numFmtId="0" fontId="64" fillId="53" borderId="16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53" borderId="16" applyNumberFormat="0" applyFont="0" applyAlignment="0" applyProtection="0"/>
    <xf numFmtId="0" fontId="64" fillId="53" borderId="16" applyNumberFormat="0" applyFont="0" applyAlignment="0" applyProtection="0"/>
    <xf numFmtId="0" fontId="64" fillId="53" borderId="16" applyNumberFormat="0" applyFont="0" applyAlignment="0" applyProtection="0"/>
    <xf numFmtId="0" fontId="64" fillId="53" borderId="1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7" fontId="66" fillId="0" borderId="0"/>
    <xf numFmtId="37" fontId="83" fillId="55" borderId="0">
      <alignment horizontal="right"/>
    </xf>
    <xf numFmtId="0" fontId="10" fillId="6" borderId="5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37" fillId="65" borderId="17" applyNumberFormat="0" applyAlignment="0" applyProtection="0"/>
    <xf numFmtId="0" fontId="37" fillId="65" borderId="17" applyNumberFormat="0" applyAlignment="0" applyProtection="0"/>
    <xf numFmtId="0" fontId="37" fillId="65" borderId="17" applyNumberFormat="0" applyAlignment="0" applyProtection="0"/>
    <xf numFmtId="0" fontId="37" fillId="65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7" fillId="65" borderId="17" applyNumberFormat="0" applyAlignment="0" applyProtection="0"/>
    <xf numFmtId="0" fontId="37" fillId="65" borderId="17" applyNumberFormat="0" applyAlignment="0" applyProtection="0"/>
    <xf numFmtId="0" fontId="37" fillId="65" borderId="17" applyNumberFormat="0" applyAlignment="0" applyProtection="0"/>
    <xf numFmtId="0" fontId="37" fillId="65" borderId="17" applyNumberFormat="0" applyAlignment="0" applyProtection="0"/>
    <xf numFmtId="0" fontId="37" fillId="65" borderId="17" applyNumberFormat="0" applyAlignment="0" applyProtection="0"/>
    <xf numFmtId="0" fontId="37" fillId="65" borderId="17" applyNumberFormat="0" applyAlignment="0" applyProtection="0"/>
    <xf numFmtId="0" fontId="37" fillId="65" borderId="17" applyNumberFormat="0" applyAlignment="0" applyProtection="0"/>
    <xf numFmtId="0" fontId="37" fillId="65" borderId="17" applyNumberFormat="0" applyAlignment="0" applyProtection="0"/>
    <xf numFmtId="0" fontId="10" fillId="6" borderId="5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5" fillId="0" borderId="0" applyNumberFormat="0" applyFont="0" applyFill="0" applyBorder="0" applyAlignment="0" applyProtection="0">
      <alignment horizontal="left"/>
    </xf>
    <xf numFmtId="15" fontId="85" fillId="0" borderId="0" applyFont="0" applyFill="0" applyBorder="0" applyAlignment="0" applyProtection="0"/>
    <xf numFmtId="4" fontId="85" fillId="0" borderId="0" applyFont="0" applyFill="0" applyBorder="0" applyAlignment="0" applyProtection="0"/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0" fontId="86" fillId="0" borderId="38">
      <alignment horizontal="center"/>
    </xf>
    <xf numFmtId="3" fontId="85" fillId="0" borderId="0" applyFont="0" applyFill="0" applyBorder="0" applyAlignment="0" applyProtection="0"/>
    <xf numFmtId="0" fontId="85" fillId="69" borderId="0" applyNumberFormat="0" applyFont="0" applyBorder="0" applyAlignment="0" applyProtection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0" fontId="18" fillId="0" borderId="0"/>
    <xf numFmtId="19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" fillId="0" borderId="0"/>
    <xf numFmtId="190" fontId="18" fillId="0" borderId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5">
    <xf numFmtId="0" fontId="0" fillId="0" borderId="0" xfId="0"/>
    <xf numFmtId="0" fontId="18" fillId="0" borderId="0" xfId="2"/>
    <xf numFmtId="0" fontId="18" fillId="0" borderId="0" xfId="2" applyProtection="1"/>
    <xf numFmtId="0" fontId="21" fillId="0" borderId="0" xfId="2" applyFont="1" applyProtection="1"/>
    <xf numFmtId="0" fontId="21" fillId="0" borderId="0" xfId="2" applyFont="1"/>
    <xf numFmtId="0" fontId="21" fillId="0" borderId="0" xfId="2" applyFont="1" applyAlignment="1" applyProtection="1"/>
    <xf numFmtId="0" fontId="21" fillId="0" borderId="0" xfId="2" applyFont="1" applyAlignment="1" applyProtection="1">
      <alignment horizontal="center"/>
    </xf>
    <xf numFmtId="0" fontId="21" fillId="0" borderId="24" xfId="2" applyFont="1" applyBorder="1" applyAlignment="1" applyProtection="1">
      <alignment horizontal="center"/>
    </xf>
    <xf numFmtId="0" fontId="21" fillId="0" borderId="22" xfId="2" applyFont="1" applyBorder="1" applyAlignment="1" applyProtection="1">
      <alignment horizontal="center"/>
    </xf>
    <xf numFmtId="0" fontId="21" fillId="0" borderId="25" xfId="2" applyFont="1" applyBorder="1" applyAlignment="1" applyProtection="1">
      <alignment horizontal="center"/>
    </xf>
    <xf numFmtId="0" fontId="21" fillId="0" borderId="26" xfId="2" quotePrefix="1" applyFont="1" applyBorder="1" applyAlignment="1" applyProtection="1">
      <alignment horizontal="center"/>
    </xf>
    <xf numFmtId="0" fontId="21" fillId="0" borderId="23" xfId="2" quotePrefix="1" applyFont="1" applyBorder="1" applyAlignment="1" applyProtection="1">
      <alignment horizontal="center"/>
    </xf>
    <xf numFmtId="0" fontId="18" fillId="0" borderId="0" xfId="2" applyAlignment="1" applyProtection="1">
      <alignment vertical="top"/>
    </xf>
    <xf numFmtId="0" fontId="18" fillId="0" borderId="0" xfId="2" applyFill="1" applyAlignment="1" applyProtection="1">
      <alignment vertical="top"/>
    </xf>
    <xf numFmtId="0" fontId="18" fillId="0" borderId="0" xfId="2" applyAlignment="1" applyProtection="1">
      <alignment vertical="center"/>
    </xf>
    <xf numFmtId="0" fontId="18" fillId="0" borderId="0" xfId="2" applyFill="1" applyAlignment="1" applyProtection="1">
      <alignment vertical="center"/>
    </xf>
    <xf numFmtId="0" fontId="18" fillId="0" borderId="20" xfId="2" applyFill="1" applyBorder="1" applyAlignment="1" applyProtection="1">
      <alignment vertical="center"/>
    </xf>
    <xf numFmtId="0" fontId="18" fillId="0" borderId="22" xfId="2" applyFill="1" applyBorder="1" applyAlignment="1" applyProtection="1">
      <alignment vertical="center"/>
    </xf>
    <xf numFmtId="164" fontId="18" fillId="0" borderId="20" xfId="2" applyNumberFormat="1" applyBorder="1" applyAlignment="1" applyProtection="1">
      <alignment vertical="center"/>
    </xf>
    <xf numFmtId="0" fontId="18" fillId="0" borderId="0" xfId="2" applyAlignment="1" applyProtection="1">
      <alignment vertical="center" wrapText="1"/>
    </xf>
    <xf numFmtId="0" fontId="21" fillId="0" borderId="0" xfId="2" applyFont="1" applyFill="1" applyAlignment="1" applyProtection="1">
      <alignment vertical="top"/>
    </xf>
    <xf numFmtId="0" fontId="18" fillId="55" borderId="0" xfId="2" applyFill="1" applyBorder="1" applyProtection="1"/>
    <xf numFmtId="0" fontId="18" fillId="55" borderId="0" xfId="2" applyFill="1" applyBorder="1" applyAlignment="1" applyProtection="1">
      <alignment horizontal="left" indent="1"/>
    </xf>
    <xf numFmtId="0" fontId="22" fillId="55" borderId="0" xfId="2" applyFont="1" applyFill="1" applyBorder="1" applyAlignment="1" applyProtection="1"/>
    <xf numFmtId="0" fontId="42" fillId="55" borderId="0" xfId="2" applyFont="1" applyFill="1" applyBorder="1" applyAlignment="1" applyProtection="1"/>
    <xf numFmtId="0" fontId="41" fillId="55" borderId="0" xfId="2" applyFont="1" applyFill="1" applyAlignment="1" applyProtection="1">
      <alignment vertical="top" wrapText="1"/>
    </xf>
    <xf numFmtId="0" fontId="22" fillId="0" borderId="0" xfId="2" applyFont="1" applyAlignment="1" applyProtection="1">
      <alignment horizontal="center"/>
    </xf>
    <xf numFmtId="0" fontId="21" fillId="0" borderId="0" xfId="2" applyFont="1" applyAlignment="1" applyProtection="1">
      <alignment horizontal="right"/>
    </xf>
    <xf numFmtId="0" fontId="19" fillId="0" borderId="0" xfId="2" applyFont="1" applyAlignment="1" applyProtection="1">
      <alignment horizontal="right"/>
    </xf>
    <xf numFmtId="0" fontId="19" fillId="0" borderId="0" xfId="2" applyFont="1" applyProtection="1"/>
    <xf numFmtId="164" fontId="18" fillId="0" borderId="22" xfId="31" applyFont="1" applyBorder="1" applyAlignment="1" applyProtection="1">
      <alignment vertical="center"/>
    </xf>
    <xf numFmtId="10" fontId="18" fillId="0" borderId="22" xfId="43" applyNumberFormat="1" applyFont="1" applyBorder="1" applyAlignment="1" applyProtection="1">
      <alignment vertical="center"/>
    </xf>
    <xf numFmtId="0" fontId="45" fillId="0" borderId="0" xfId="2" applyFont="1" applyProtection="1"/>
    <xf numFmtId="0" fontId="20" fillId="0" borderId="0" xfId="2" applyFont="1" applyAlignment="1">
      <alignment horizontal="right" vertical="top"/>
    </xf>
    <xf numFmtId="0" fontId="20" fillId="58" borderId="36" xfId="2" applyFont="1" applyFill="1" applyBorder="1" applyAlignment="1">
      <alignment horizontal="right" vertical="top"/>
    </xf>
    <xf numFmtId="0" fontId="20" fillId="58" borderId="0" xfId="2" applyFont="1" applyFill="1" applyAlignment="1">
      <alignment horizontal="right" vertical="top"/>
    </xf>
    <xf numFmtId="10" fontId="19" fillId="58" borderId="19" xfId="43" applyNumberFormat="1" applyFill="1" applyBorder="1" applyProtection="1">
      <protection locked="0"/>
    </xf>
    <xf numFmtId="0" fontId="19" fillId="0" borderId="0" xfId="2" applyFont="1" applyAlignment="1" applyProtection="1">
      <alignment vertical="top"/>
    </xf>
    <xf numFmtId="0" fontId="18" fillId="0" borderId="37" xfId="2" applyBorder="1" applyAlignment="1" applyProtection="1">
      <alignment vertical="center"/>
    </xf>
    <xf numFmtId="0" fontId="18" fillId="0" borderId="20" xfId="2" applyBorder="1" applyAlignment="1" applyProtection="1">
      <alignment vertical="center"/>
    </xf>
    <xf numFmtId="164" fontId="19" fillId="0" borderId="22" xfId="31" applyBorder="1" applyAlignment="1" applyProtection="1">
      <alignment vertical="center"/>
    </xf>
    <xf numFmtId="10" fontId="19" fillId="0" borderId="22" xfId="43" applyNumberFormat="1" applyBorder="1" applyAlignment="1" applyProtection="1">
      <alignment vertical="center"/>
    </xf>
    <xf numFmtId="0" fontId="19" fillId="0" borderId="20" xfId="2" applyFont="1" applyFill="1" applyBorder="1" applyAlignment="1" applyProtection="1">
      <alignment vertical="center"/>
    </xf>
    <xf numFmtId="9" fontId="18" fillId="0" borderId="20" xfId="2" applyNumberFormat="1" applyFill="1" applyBorder="1" applyAlignment="1" applyProtection="1">
      <alignment vertical="top"/>
      <protection locked="0"/>
    </xf>
    <xf numFmtId="0" fontId="19" fillId="59" borderId="35" xfId="2" applyFont="1" applyFill="1" applyBorder="1" applyProtection="1"/>
    <xf numFmtId="0" fontId="18" fillId="59" borderId="32" xfId="2" applyFill="1" applyBorder="1" applyAlignment="1" applyProtection="1">
      <alignment vertical="top"/>
    </xf>
    <xf numFmtId="0" fontId="18" fillId="59" borderId="32" xfId="2" applyFill="1" applyBorder="1" applyAlignment="1" applyProtection="1">
      <alignment vertical="top"/>
      <protection locked="0"/>
    </xf>
    <xf numFmtId="167" fontId="19" fillId="59" borderId="29" xfId="31" applyNumberFormat="1" applyFill="1" applyBorder="1" applyAlignment="1" applyProtection="1">
      <alignment vertical="top"/>
      <protection locked="0"/>
    </xf>
    <xf numFmtId="0" fontId="18" fillId="59" borderId="27" xfId="2" applyFill="1" applyBorder="1" applyAlignment="1" applyProtection="1">
      <alignment vertical="center"/>
      <protection locked="0"/>
    </xf>
    <xf numFmtId="164" fontId="19" fillId="59" borderId="32" xfId="31" applyFill="1" applyBorder="1" applyAlignment="1" applyProtection="1">
      <alignment vertical="center"/>
    </xf>
    <xf numFmtId="0" fontId="18" fillId="59" borderId="32" xfId="2" applyFill="1" applyBorder="1" applyAlignment="1" applyProtection="1">
      <alignment vertical="center"/>
    </xf>
    <xf numFmtId="0" fontId="18" fillId="59" borderId="29" xfId="2" applyFill="1" applyBorder="1" applyAlignment="1" applyProtection="1">
      <alignment vertical="center"/>
      <protection locked="0"/>
    </xf>
    <xf numFmtId="10" fontId="19" fillId="59" borderId="28" xfId="43" applyNumberFormat="1" applyFill="1" applyBorder="1" applyAlignment="1" applyProtection="1">
      <alignment vertical="center"/>
    </xf>
    <xf numFmtId="0" fontId="19" fillId="0" borderId="0" xfId="2" applyFont="1" applyFill="1" applyAlignment="1" applyProtection="1">
      <alignment horizontal="left" vertical="top" indent="1"/>
    </xf>
    <xf numFmtId="0" fontId="21" fillId="0" borderId="0" xfId="2" applyFont="1" applyAlignment="1" applyProtection="1">
      <alignment horizontal="left" vertical="top" wrapText="1" indent="1"/>
    </xf>
    <xf numFmtId="9" fontId="18" fillId="0" borderId="0" xfId="2" applyNumberFormat="1" applyFill="1" applyBorder="1" applyAlignment="1" applyProtection="1">
      <alignment vertical="center"/>
    </xf>
    <xf numFmtId="0" fontId="18" fillId="0" borderId="0" xfId="2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164" fontId="21" fillId="0" borderId="37" xfId="2" applyNumberFormat="1" applyFont="1" applyFill="1" applyBorder="1" applyAlignment="1" applyProtection="1">
      <alignment vertical="center"/>
    </xf>
    <xf numFmtId="10" fontId="21" fillId="0" borderId="22" xfId="43" applyNumberFormat="1" applyFont="1" applyFill="1" applyBorder="1" applyAlignment="1" applyProtection="1">
      <alignment vertical="center"/>
    </xf>
    <xf numFmtId="0" fontId="18" fillId="0" borderId="20" xfId="2" applyFill="1" applyBorder="1" applyAlignment="1" applyProtection="1">
      <alignment vertical="top"/>
    </xf>
    <xf numFmtId="164" fontId="21" fillId="0" borderId="20" xfId="2" applyNumberFormat="1" applyFont="1" applyFill="1" applyBorder="1" applyAlignment="1" applyProtection="1">
      <alignment vertical="center"/>
    </xf>
    <xf numFmtId="0" fontId="21" fillId="0" borderId="20" xfId="2" applyFont="1" applyFill="1" applyBorder="1" applyAlignment="1" applyProtection="1">
      <alignment vertical="center"/>
    </xf>
    <xf numFmtId="9" fontId="21" fillId="0" borderId="20" xfId="2" applyNumberFormat="1" applyFont="1" applyFill="1" applyBorder="1" applyAlignment="1" applyProtection="1">
      <alignment vertical="center"/>
    </xf>
    <xf numFmtId="9" fontId="18" fillId="0" borderId="20" xfId="2" applyNumberFormat="1" applyFill="1" applyBorder="1" applyAlignment="1" applyProtection="1">
      <alignment vertical="top"/>
    </xf>
    <xf numFmtId="0" fontId="18" fillId="60" borderId="0" xfId="2" applyFill="1" applyAlignment="1" applyProtection="1">
      <alignment vertical="top"/>
    </xf>
    <xf numFmtId="10" fontId="21" fillId="60" borderId="22" xfId="43" applyNumberFormat="1" applyFont="1" applyFill="1" applyBorder="1" applyAlignment="1" applyProtection="1">
      <alignment vertical="center"/>
    </xf>
    <xf numFmtId="0" fontId="18" fillId="61" borderId="0" xfId="2" applyFill="1" applyAlignment="1" applyProtection="1">
      <alignment vertical="center"/>
    </xf>
    <xf numFmtId="164" fontId="21" fillId="61" borderId="19" xfId="2" applyNumberFormat="1" applyFont="1" applyFill="1" applyBorder="1" applyAlignment="1" applyProtection="1">
      <alignment vertical="center"/>
    </xf>
    <xf numFmtId="10" fontId="21" fillId="61" borderId="30" xfId="43" applyNumberFormat="1" applyFont="1" applyFill="1" applyBorder="1" applyAlignment="1" applyProtection="1">
      <alignment vertical="center"/>
    </xf>
    <xf numFmtId="0" fontId="18" fillId="61" borderId="19" xfId="2" applyFill="1" applyBorder="1" applyAlignment="1" applyProtection="1">
      <alignment vertical="center"/>
    </xf>
    <xf numFmtId="0" fontId="18" fillId="61" borderId="30" xfId="2" applyFill="1" applyBorder="1" applyAlignment="1" applyProtection="1">
      <alignment vertical="center"/>
    </xf>
    <xf numFmtId="164" fontId="21" fillId="61" borderId="30" xfId="2" applyNumberFormat="1" applyFont="1" applyFill="1" applyBorder="1" applyAlignment="1" applyProtection="1">
      <alignment vertical="center"/>
    </xf>
    <xf numFmtId="0" fontId="18" fillId="61" borderId="19" xfId="2" applyFill="1" applyBorder="1" applyProtection="1"/>
    <xf numFmtId="0" fontId="21" fillId="61" borderId="34" xfId="2" applyFont="1" applyFill="1" applyBorder="1" applyAlignment="1" applyProtection="1">
      <alignment vertical="top" wrapText="1"/>
    </xf>
    <xf numFmtId="0" fontId="18" fillId="61" borderId="21" xfId="2" applyFill="1" applyBorder="1" applyProtection="1"/>
    <xf numFmtId="1" fontId="18" fillId="0" borderId="20" xfId="2" applyNumberFormat="1" applyFill="1" applyBorder="1" applyAlignment="1" applyProtection="1">
      <alignment vertical="center"/>
    </xf>
    <xf numFmtId="1" fontId="18" fillId="0" borderId="22" xfId="2" applyNumberFormat="1" applyFill="1" applyBorder="1" applyAlignment="1" applyProtection="1">
      <alignment vertical="center"/>
    </xf>
    <xf numFmtId="164" fontId="19" fillId="0" borderId="37" xfId="2" applyNumberFormat="1" applyFont="1" applyFill="1" applyBorder="1" applyAlignment="1" applyProtection="1">
      <alignment vertical="center"/>
    </xf>
    <xf numFmtId="9" fontId="19" fillId="0" borderId="2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</xf>
    <xf numFmtId="164" fontId="19" fillId="0" borderId="20" xfId="2" applyNumberFormat="1" applyFont="1" applyFill="1" applyBorder="1" applyAlignment="1" applyProtection="1">
      <alignment vertical="center"/>
    </xf>
    <xf numFmtId="10" fontId="19" fillId="0" borderId="22" xfId="43" applyNumberFormat="1" applyFont="1" applyFill="1" applyBorder="1" applyAlignment="1" applyProtection="1">
      <alignment vertical="center"/>
    </xf>
    <xf numFmtId="164" fontId="48" fillId="0" borderId="37" xfId="2" applyNumberFormat="1" applyFont="1" applyFill="1" applyBorder="1" applyAlignment="1" applyProtection="1">
      <alignment vertical="center"/>
    </xf>
    <xf numFmtId="164" fontId="18" fillId="0" borderId="0" xfId="2" applyNumberFormat="1" applyProtection="1"/>
    <xf numFmtId="0" fontId="19" fillId="0" borderId="0" xfId="47" applyProtection="1"/>
    <xf numFmtId="1" fontId="19" fillId="62" borderId="20" xfId="2" applyNumberFormat="1" applyFont="1" applyFill="1" applyBorder="1" applyAlignment="1" applyProtection="1">
      <alignment vertical="center"/>
    </xf>
    <xf numFmtId="0" fontId="50" fillId="57" borderId="0" xfId="2" applyFont="1" applyFill="1" applyAlignment="1" applyProtection="1">
      <alignment horizontal="center"/>
    </xf>
    <xf numFmtId="166" fontId="21" fillId="58" borderId="19" xfId="30" applyNumberFormat="1" applyFont="1" applyFill="1" applyBorder="1" applyProtection="1">
      <protection locked="0"/>
    </xf>
    <xf numFmtId="0" fontId="19" fillId="0" borderId="0" xfId="0" applyFont="1" applyFill="1"/>
    <xf numFmtId="0" fontId="19" fillId="0" borderId="0" xfId="0" applyFont="1"/>
    <xf numFmtId="0" fontId="54" fillId="0" borderId="0" xfId="0" applyFont="1" applyFill="1"/>
    <xf numFmtId="0" fontId="53" fillId="0" borderId="0" xfId="0" applyFont="1"/>
    <xf numFmtId="0" fontId="49" fillId="0" borderId="0" xfId="0" applyFont="1" applyAlignment="1">
      <alignment vertical="top" wrapText="1"/>
    </xf>
    <xf numFmtId="0" fontId="49" fillId="0" borderId="0" xfId="0" applyFont="1"/>
    <xf numFmtId="0" fontId="55" fillId="0" borderId="0" xfId="1" applyFont="1" applyFill="1"/>
    <xf numFmtId="0" fontId="55" fillId="12" borderId="0" xfId="1" applyFont="1"/>
    <xf numFmtId="0" fontId="56" fillId="0" borderId="0" xfId="0" applyFont="1" applyAlignment="1">
      <alignment vertical="top" wrapText="1"/>
    </xf>
    <xf numFmtId="0" fontId="56" fillId="0" borderId="0" xfId="0" applyFont="1"/>
    <xf numFmtId="0" fontId="19" fillId="0" borderId="0" xfId="0" applyFont="1" applyFill="1" applyAlignment="1">
      <alignment wrapText="1"/>
    </xf>
    <xf numFmtId="0" fontId="47" fillId="64" borderId="0" xfId="0" applyFont="1" applyFill="1" applyAlignment="1">
      <alignment wrapText="1"/>
    </xf>
    <xf numFmtId="0" fontId="19" fillId="64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wrapText="1"/>
    </xf>
    <xf numFmtId="169" fontId="51" fillId="0" borderId="0" xfId="0" applyNumberFormat="1" applyFont="1" applyAlignment="1">
      <alignment wrapText="1"/>
    </xf>
    <xf numFmtId="169" fontId="51" fillId="0" borderId="0" xfId="0" applyNumberFormat="1" applyFont="1" applyFill="1" applyAlignment="1">
      <alignment wrapText="1"/>
    </xf>
    <xf numFmtId="41" fontId="51" fillId="0" borderId="0" xfId="0" applyNumberFormat="1" applyFont="1" applyAlignment="1">
      <alignment wrapText="1"/>
    </xf>
    <xf numFmtId="168" fontId="51" fillId="0" borderId="0" xfId="0" applyNumberFormat="1" applyFont="1" applyAlignment="1">
      <alignment wrapText="1"/>
    </xf>
    <xf numFmtId="168" fontId="51" fillId="0" borderId="0" xfId="0" applyNumberFormat="1" applyFont="1" applyFill="1" applyAlignment="1">
      <alignment wrapText="1"/>
    </xf>
    <xf numFmtId="0" fontId="51" fillId="0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0" fillId="0" borderId="0" xfId="0" applyAlignment="1">
      <alignment vertical="center"/>
    </xf>
    <xf numFmtId="0" fontId="18" fillId="0" borderId="0" xfId="2" applyAlignment="1">
      <alignment vertical="center"/>
    </xf>
    <xf numFmtId="0" fontId="18" fillId="60" borderId="20" xfId="2" applyFill="1" applyBorder="1" applyAlignment="1" applyProtection="1">
      <alignment vertical="top"/>
    </xf>
    <xf numFmtId="0" fontId="18" fillId="60" borderId="0" xfId="2" applyFill="1" applyBorder="1" applyAlignment="1" applyProtection="1">
      <alignment vertical="center"/>
    </xf>
    <xf numFmtId="164" fontId="21" fillId="60" borderId="37" xfId="2" applyNumberFormat="1" applyFont="1" applyFill="1" applyBorder="1" applyAlignment="1" applyProtection="1">
      <alignment vertical="center"/>
    </xf>
    <xf numFmtId="0" fontId="21" fillId="60" borderId="20" xfId="2" applyFont="1" applyFill="1" applyBorder="1" applyAlignment="1" applyProtection="1">
      <alignment vertical="center"/>
    </xf>
    <xf numFmtId="164" fontId="21" fillId="60" borderId="20" xfId="2" applyNumberFormat="1" applyFont="1" applyFill="1" applyBorder="1" applyAlignment="1" applyProtection="1">
      <alignment vertical="center"/>
    </xf>
    <xf numFmtId="0" fontId="21" fillId="60" borderId="0" xfId="2" applyFont="1" applyFill="1" applyBorder="1" applyAlignment="1" applyProtection="1">
      <alignment vertical="center"/>
    </xf>
    <xf numFmtId="164" fontId="19" fillId="59" borderId="27" xfId="31" applyFill="1" applyBorder="1" applyAlignment="1" applyProtection="1">
      <alignment vertical="center"/>
    </xf>
    <xf numFmtId="164" fontId="18" fillId="59" borderId="27" xfId="2" applyNumberFormat="1" applyFill="1" applyBorder="1" applyAlignment="1" applyProtection="1">
      <alignment vertical="center"/>
    </xf>
    <xf numFmtId="167" fontId="18" fillId="0" borderId="20" xfId="31" applyNumberFormat="1" applyFont="1" applyFill="1" applyBorder="1" applyAlignment="1" applyProtection="1">
      <alignment vertical="top"/>
      <protection locked="0"/>
    </xf>
    <xf numFmtId="9" fontId="21" fillId="58" borderId="19" xfId="124" applyFont="1" applyFill="1" applyBorder="1" applyProtection="1">
      <protection locked="0"/>
    </xf>
    <xf numFmtId="0" fontId="18" fillId="0" borderId="0" xfId="2" applyFill="1"/>
    <xf numFmtId="0" fontId="21" fillId="0" borderId="0" xfId="2" applyFont="1" applyFill="1" applyAlignment="1" applyProtection="1">
      <alignment horizontal="right"/>
    </xf>
    <xf numFmtId="0" fontId="50" fillId="0" borderId="0" xfId="2" applyFont="1" applyFill="1" applyAlignment="1" applyProtection="1">
      <alignment horizontal="center"/>
    </xf>
    <xf numFmtId="0" fontId="22" fillId="0" borderId="0" xfId="2" applyFont="1" applyFill="1" applyAlignment="1" applyProtection="1">
      <alignment horizontal="center"/>
    </xf>
    <xf numFmtId="0" fontId="0" fillId="0" borderId="0" xfId="0" applyFill="1"/>
    <xf numFmtId="0" fontId="18" fillId="0" borderId="0" xfId="2" applyBorder="1" applyAlignment="1" applyProtection="1">
      <alignment vertical="center"/>
    </xf>
    <xf numFmtId="0" fontId="19" fillId="0" borderId="0" xfId="2" applyFont="1" applyFill="1" applyAlignment="1" applyProtection="1">
      <alignment vertical="center" wrapText="1"/>
    </xf>
    <xf numFmtId="0" fontId="19" fillId="0" borderId="0" xfId="2" applyFont="1" applyFill="1" applyAlignment="1" applyProtection="1">
      <alignment vertical="top"/>
    </xf>
    <xf numFmtId="164" fontId="18" fillId="0" borderId="20" xfId="31" applyNumberFormat="1" applyFont="1" applyFill="1" applyBorder="1" applyAlignment="1" applyProtection="1">
      <alignment vertical="top"/>
      <protection locked="0"/>
    </xf>
    <xf numFmtId="164" fontId="18" fillId="0" borderId="20" xfId="31" applyNumberFormat="1" applyFont="1" applyFill="1" applyBorder="1" applyAlignment="1" applyProtection="1">
      <alignment vertical="center"/>
      <protection locked="0"/>
    </xf>
    <xf numFmtId="167" fontId="18" fillId="0" borderId="20" xfId="31" applyNumberFormat="1" applyFont="1" applyFill="1" applyBorder="1" applyAlignment="1" applyProtection="1">
      <alignment vertical="center"/>
      <protection locked="0"/>
    </xf>
    <xf numFmtId="167" fontId="19" fillId="0" borderId="20" xfId="31" applyNumberFormat="1" applyFill="1" applyBorder="1" applyAlignment="1" applyProtection="1">
      <alignment vertical="center"/>
      <protection locked="0"/>
    </xf>
    <xf numFmtId="164" fontId="19" fillId="0" borderId="20" xfId="31" applyNumberFormat="1" applyFill="1" applyBorder="1" applyAlignment="1" applyProtection="1">
      <alignment vertical="center"/>
      <protection locked="0"/>
    </xf>
    <xf numFmtId="167" fontId="19" fillId="0" borderId="20" xfId="31" applyNumberFormat="1" applyFill="1" applyBorder="1" applyAlignment="1" applyProtection="1">
      <alignment vertical="top"/>
      <protection locked="0"/>
    </xf>
    <xf numFmtId="0" fontId="18" fillId="0" borderId="0" xfId="2" applyFill="1" applyAlignment="1" applyProtection="1">
      <alignment vertical="top"/>
      <protection locked="0"/>
    </xf>
    <xf numFmtId="0" fontId="18" fillId="0" borderId="0" xfId="2" applyFill="1" applyAlignment="1" applyProtection="1">
      <alignment vertical="center"/>
      <protection locked="0"/>
    </xf>
    <xf numFmtId="0" fontId="18" fillId="0" borderId="0" xfId="2" applyFill="1" applyAlignment="1" applyProtection="1">
      <alignment vertical="center" wrapText="1"/>
    </xf>
    <xf numFmtId="0" fontId="19" fillId="0" borderId="0" xfId="2" applyFont="1" applyFill="1" applyProtection="1"/>
    <xf numFmtId="166" fontId="21" fillId="0" borderId="19" xfId="30" applyNumberFormat="1" applyFont="1" applyFill="1" applyBorder="1" applyProtection="1">
      <protection locked="0"/>
    </xf>
    <xf numFmtId="10" fontId="19" fillId="0" borderId="19" xfId="43" applyNumberFormat="1" applyFill="1" applyBorder="1" applyProtection="1">
      <protection locked="0"/>
    </xf>
    <xf numFmtId="175" fontId="21" fillId="58" borderId="19" xfId="123" applyNumberFormat="1" applyFont="1" applyFill="1" applyBorder="1" applyProtection="1">
      <protection locked="0"/>
    </xf>
    <xf numFmtId="0" fontId="21" fillId="0" borderId="0" xfId="2" applyFont="1" applyFill="1" applyBorder="1" applyProtection="1"/>
    <xf numFmtId="166" fontId="21" fillId="0" borderId="0" xfId="30" applyNumberFormat="1" applyFont="1" applyFill="1" applyBorder="1" applyProtection="1">
      <protection locked="0"/>
    </xf>
    <xf numFmtId="175" fontId="21" fillId="0" borderId="0" xfId="123" applyNumberFormat="1" applyFont="1" applyFill="1" applyBorder="1" applyProtection="1">
      <protection locked="0"/>
    </xf>
    <xf numFmtId="43" fontId="0" fillId="0" borderId="0" xfId="0" applyNumberFormat="1"/>
    <xf numFmtId="0" fontId="49" fillId="0" borderId="19" xfId="0" applyFont="1" applyFill="1" applyBorder="1"/>
    <xf numFmtId="175" fontId="49" fillId="0" borderId="19" xfId="123" applyNumberFormat="1" applyFont="1" applyFill="1" applyBorder="1"/>
    <xf numFmtId="44" fontId="49" fillId="0" borderId="19" xfId="43502" applyFont="1" applyFill="1" applyBorder="1"/>
    <xf numFmtId="10" fontId="49" fillId="0" borderId="19" xfId="124" applyNumberFormat="1" applyFont="1" applyFill="1" applyBorder="1"/>
    <xf numFmtId="0" fontId="47" fillId="0" borderId="0" xfId="0" applyFont="1"/>
    <xf numFmtId="0" fontId="0" fillId="0" borderId="0" xfId="0" applyFill="1" applyBorder="1"/>
    <xf numFmtId="166" fontId="22" fillId="0" borderId="0" xfId="2" applyNumberFormat="1" applyFont="1" applyFill="1" applyAlignment="1" applyProtection="1">
      <alignment horizontal="center"/>
    </xf>
    <xf numFmtId="0" fontId="18" fillId="64" borderId="0" xfId="0" applyFont="1" applyFill="1" applyAlignment="1">
      <alignment wrapText="1"/>
    </xf>
    <xf numFmtId="43" fontId="51" fillId="0" borderId="0" xfId="13262" applyNumberFormat="1" applyFont="1" applyFill="1" applyAlignment="1">
      <alignment wrapText="1"/>
    </xf>
    <xf numFmtId="164" fontId="18" fillId="0" borderId="22" xfId="31" applyFont="1" applyFill="1" applyBorder="1" applyAlignment="1" applyProtection="1">
      <alignment vertical="center"/>
    </xf>
    <xf numFmtId="175" fontId="0" fillId="0" borderId="0" xfId="123" applyNumberFormat="1" applyFont="1"/>
    <xf numFmtId="0" fontId="49" fillId="0" borderId="45" xfId="0" applyFont="1" applyFill="1" applyBorder="1"/>
    <xf numFmtId="10" fontId="49" fillId="0" borderId="46" xfId="124" applyNumberFormat="1" applyFont="1" applyFill="1" applyBorder="1"/>
    <xf numFmtId="0" fontId="49" fillId="0" borderId="47" xfId="0" applyFont="1" applyFill="1" applyBorder="1"/>
    <xf numFmtId="0" fontId="49" fillId="0" borderId="48" xfId="0" applyFont="1" applyFill="1" applyBorder="1"/>
    <xf numFmtId="175" fontId="49" fillId="0" borderId="48" xfId="123" applyNumberFormat="1" applyFont="1" applyFill="1" applyBorder="1"/>
    <xf numFmtId="44" fontId="49" fillId="0" borderId="48" xfId="43502" applyFont="1" applyFill="1" applyBorder="1"/>
    <xf numFmtId="10" fontId="49" fillId="0" borderId="48" xfId="124" applyNumberFormat="1" applyFont="1" applyFill="1" applyBorder="1"/>
    <xf numFmtId="10" fontId="49" fillId="0" borderId="49" xfId="124" applyNumberFormat="1" applyFont="1" applyFill="1" applyBorder="1"/>
    <xf numFmtId="0" fontId="47" fillId="70" borderId="50" xfId="0" applyFont="1" applyFill="1" applyBorder="1" applyAlignment="1">
      <alignment horizontal="center" wrapText="1"/>
    </xf>
    <xf numFmtId="0" fontId="47" fillId="70" borderId="33" xfId="0" applyFont="1" applyFill="1" applyBorder="1" applyAlignment="1">
      <alignment horizontal="center" wrapText="1"/>
    </xf>
    <xf numFmtId="0" fontId="47" fillId="70" borderId="51" xfId="0" applyFont="1" applyFill="1" applyBorder="1" applyAlignment="1">
      <alignment horizontal="center" wrapText="1"/>
    </xf>
    <xf numFmtId="0" fontId="49" fillId="0" borderId="52" xfId="0" applyFont="1" applyFill="1" applyBorder="1"/>
    <xf numFmtId="0" fontId="49" fillId="0" borderId="26" xfId="0" applyFont="1" applyFill="1" applyBorder="1"/>
    <xf numFmtId="175" fontId="49" fillId="0" borderId="26" xfId="123" applyNumberFormat="1" applyFont="1" applyFill="1" applyBorder="1"/>
    <xf numFmtId="44" fontId="49" fillId="0" borderId="26" xfId="43502" applyFont="1" applyFill="1" applyBorder="1"/>
    <xf numFmtId="10" fontId="49" fillId="0" borderId="26" xfId="124" applyNumberFormat="1" applyFont="1" applyFill="1" applyBorder="1"/>
    <xf numFmtId="10" fontId="49" fillId="0" borderId="53" xfId="124" applyNumberFormat="1" applyFont="1" applyFill="1" applyBorder="1"/>
    <xf numFmtId="0" fontId="49" fillId="0" borderId="42" xfId="0" applyFont="1" applyFill="1" applyBorder="1"/>
    <xf numFmtId="0" fontId="49" fillId="0" borderId="43" xfId="0" applyFont="1" applyFill="1" applyBorder="1"/>
    <xf numFmtId="175" fontId="49" fillId="0" borderId="43" xfId="123" applyNumberFormat="1" applyFont="1" applyFill="1" applyBorder="1"/>
    <xf numFmtId="44" fontId="49" fillId="0" borderId="43" xfId="43502" applyFont="1" applyFill="1" applyBorder="1"/>
    <xf numFmtId="10" fontId="49" fillId="0" borderId="43" xfId="124" applyNumberFormat="1" applyFont="1" applyFill="1" applyBorder="1"/>
    <xf numFmtId="10" fontId="49" fillId="0" borderId="44" xfId="124" applyNumberFormat="1" applyFont="1" applyFill="1" applyBorder="1"/>
    <xf numFmtId="0" fontId="49" fillId="0" borderId="54" xfId="0" applyFont="1" applyFill="1" applyBorder="1"/>
    <xf numFmtId="0" fontId="49" fillId="0" borderId="20" xfId="0" applyFont="1" applyFill="1" applyBorder="1"/>
    <xf numFmtId="175" fontId="49" fillId="0" borderId="20" xfId="123" applyNumberFormat="1" applyFont="1" applyFill="1" applyBorder="1" applyAlignment="1">
      <alignment horizontal="center"/>
    </xf>
    <xf numFmtId="175" fontId="49" fillId="0" borderId="20" xfId="123" applyNumberFormat="1" applyFont="1" applyFill="1" applyBorder="1"/>
    <xf numFmtId="44" fontId="49" fillId="0" borderId="20" xfId="43502" applyFont="1" applyFill="1" applyBorder="1"/>
    <xf numFmtId="10" fontId="49" fillId="0" borderId="55" xfId="124" applyNumberFormat="1" applyFont="1" applyFill="1" applyBorder="1"/>
    <xf numFmtId="0" fontId="49" fillId="0" borderId="56" xfId="0" applyFont="1" applyFill="1" applyBorder="1"/>
    <xf numFmtId="0" fontId="49" fillId="0" borderId="31" xfId="0" applyFont="1" applyFill="1" applyBorder="1"/>
    <xf numFmtId="175" fontId="49" fillId="0" borderId="31" xfId="123" applyNumberFormat="1" applyFont="1" applyFill="1" applyBorder="1"/>
    <xf numFmtId="44" fontId="49" fillId="0" borderId="31" xfId="43502" applyFont="1" applyFill="1" applyBorder="1"/>
    <xf numFmtId="10" fontId="49" fillId="0" borderId="31" xfId="124" applyNumberFormat="1" applyFont="1" applyFill="1" applyBorder="1"/>
    <xf numFmtId="10" fontId="49" fillId="0" borderId="57" xfId="124" applyNumberFormat="1" applyFont="1" applyFill="1" applyBorder="1"/>
    <xf numFmtId="0" fontId="49" fillId="0" borderId="58" xfId="0" applyFont="1" applyFill="1" applyBorder="1"/>
    <xf numFmtId="0" fontId="49" fillId="0" borderId="27" xfId="0" applyFont="1" applyFill="1" applyBorder="1"/>
    <xf numFmtId="175" fontId="49" fillId="0" borderId="27" xfId="123" applyNumberFormat="1" applyFont="1" applyFill="1" applyBorder="1"/>
    <xf numFmtId="44" fontId="49" fillId="0" borderId="27" xfId="43502" applyFont="1" applyFill="1" applyBorder="1"/>
    <xf numFmtId="10" fontId="49" fillId="0" borderId="27" xfId="124" applyNumberFormat="1" applyFont="1" applyFill="1" applyBorder="1"/>
    <xf numFmtId="10" fontId="49" fillId="0" borderId="59" xfId="124" applyNumberFormat="1" applyFont="1" applyFill="1" applyBorder="1"/>
    <xf numFmtId="0" fontId="49" fillId="0" borderId="60" xfId="0" applyFont="1" applyFill="1" applyBorder="1"/>
    <xf numFmtId="0" fontId="49" fillId="0" borderId="24" xfId="0" applyFont="1" applyFill="1" applyBorder="1"/>
    <xf numFmtId="175" fontId="49" fillId="0" borderId="24" xfId="123" applyNumberFormat="1" applyFont="1" applyFill="1" applyBorder="1"/>
    <xf numFmtId="44" fontId="49" fillId="0" borderId="24" xfId="43502" applyFont="1" applyFill="1" applyBorder="1"/>
    <xf numFmtId="10" fontId="49" fillId="0" borderId="24" xfId="124" applyNumberFormat="1" applyFont="1" applyFill="1" applyBorder="1"/>
    <xf numFmtId="10" fontId="49" fillId="0" borderId="61" xfId="124" applyNumberFormat="1" applyFont="1" applyFill="1" applyBorder="1"/>
    <xf numFmtId="164" fontId="18" fillId="0" borderId="0" xfId="2" applyNumberFormat="1"/>
    <xf numFmtId="0" fontId="51" fillId="0" borderId="0" xfId="0" applyFont="1" applyFill="1" applyAlignment="1">
      <alignment horizontal="left" wrapText="1"/>
    </xf>
    <xf numFmtId="169" fontId="51" fillId="71" borderId="0" xfId="0" applyNumberFormat="1" applyFont="1" applyFill="1" applyAlignment="1">
      <alignment wrapText="1"/>
    </xf>
    <xf numFmtId="43" fontId="51" fillId="71" borderId="0" xfId="13262" applyNumberFormat="1" applyFont="1" applyFill="1" applyAlignment="1">
      <alignment wrapText="1"/>
    </xf>
    <xf numFmtId="168" fontId="51" fillId="71" borderId="0" xfId="0" applyNumberFormat="1" applyFont="1" applyFill="1" applyAlignment="1">
      <alignment wrapText="1"/>
    </xf>
    <xf numFmtId="177" fontId="51" fillId="0" borderId="0" xfId="13262" applyNumberFormat="1" applyFont="1" applyFill="1" applyAlignment="1">
      <alignment wrapText="1"/>
    </xf>
    <xf numFmtId="177" fontId="51" fillId="71" borderId="0" xfId="13262" applyNumberFormat="1" applyFont="1" applyFill="1" applyAlignment="1">
      <alignment wrapText="1"/>
    </xf>
    <xf numFmtId="0" fontId="90" fillId="0" borderId="0" xfId="0" applyFont="1" applyAlignment="1">
      <alignment horizontal="center" vertical="center" wrapText="1"/>
    </xf>
    <xf numFmtId="0" fontId="51" fillId="71" borderId="0" xfId="0" applyFont="1" applyFill="1" applyAlignment="1">
      <alignment vertical="top" wrapText="1"/>
    </xf>
    <xf numFmtId="0" fontId="57" fillId="0" borderId="0" xfId="0" applyFont="1" applyFill="1"/>
    <xf numFmtId="0" fontId="57" fillId="0" borderId="0" xfId="0" applyFont="1"/>
    <xf numFmtId="10" fontId="91" fillId="0" borderId="0" xfId="0" applyNumberFormat="1" applyFont="1" applyFill="1"/>
    <xf numFmtId="0" fontId="20" fillId="0" borderId="0" xfId="0" applyFont="1" applyFill="1" applyAlignment="1">
      <alignment wrapText="1"/>
    </xf>
    <xf numFmtId="0" fontId="19" fillId="70" borderId="20" xfId="2" applyFont="1" applyFill="1" applyBorder="1" applyAlignment="1" applyProtection="1">
      <alignment vertical="center"/>
    </xf>
    <xf numFmtId="164" fontId="48" fillId="70" borderId="20" xfId="2" applyNumberFormat="1" applyFont="1" applyFill="1" applyBorder="1" applyAlignment="1" applyProtection="1">
      <alignment vertical="center"/>
    </xf>
    <xf numFmtId="0" fontId="19" fillId="70" borderId="0" xfId="2" applyFont="1" applyFill="1" applyBorder="1" applyAlignment="1" applyProtection="1">
      <alignment vertical="center"/>
    </xf>
    <xf numFmtId="10" fontId="48" fillId="70" borderId="22" xfId="43" applyNumberFormat="1" applyFont="1" applyFill="1" applyBorder="1" applyAlignment="1" applyProtection="1">
      <alignment vertical="center"/>
    </xf>
    <xf numFmtId="167" fontId="19" fillId="70" borderId="20" xfId="31" applyNumberFormat="1" applyFill="1" applyBorder="1" applyAlignment="1" applyProtection="1">
      <alignment vertical="center"/>
      <protection locked="0"/>
    </xf>
    <xf numFmtId="1" fontId="18" fillId="70" borderId="22" xfId="2" applyNumberFormat="1" applyFill="1" applyBorder="1" applyAlignment="1" applyProtection="1">
      <alignment vertical="center"/>
    </xf>
    <xf numFmtId="164" fontId="19" fillId="70" borderId="22" xfId="31" applyFill="1" applyBorder="1" applyAlignment="1" applyProtection="1">
      <alignment vertical="center"/>
    </xf>
    <xf numFmtId="0" fontId="18" fillId="70" borderId="0" xfId="2" applyFill="1" applyAlignment="1" applyProtection="1">
      <alignment vertical="center"/>
    </xf>
    <xf numFmtId="164" fontId="18" fillId="70" borderId="20" xfId="2" applyNumberFormat="1" applyFill="1" applyBorder="1" applyAlignment="1" applyProtection="1">
      <alignment vertical="center"/>
    </xf>
    <xf numFmtId="10" fontId="19" fillId="70" borderId="22" xfId="43" applyNumberFormat="1" applyFill="1" applyBorder="1" applyAlignment="1" applyProtection="1">
      <alignment vertical="center"/>
    </xf>
    <xf numFmtId="10" fontId="18" fillId="70" borderId="22" xfId="43" applyNumberFormat="1" applyFont="1" applyFill="1" applyBorder="1" applyAlignment="1" applyProtection="1">
      <alignment vertical="center"/>
    </xf>
    <xf numFmtId="4" fontId="51" fillId="0" borderId="0" xfId="0" applyNumberFormat="1" applyFont="1" applyAlignment="1">
      <alignment horizontal="right"/>
    </xf>
    <xf numFmtId="191" fontId="51" fillId="0" borderId="0" xfId="0" applyNumberFormat="1" applyFont="1" applyAlignment="1">
      <alignment horizontal="right"/>
    </xf>
    <xf numFmtId="168" fontId="51" fillId="0" borderId="0" xfId="0" applyNumberFormat="1" applyFont="1" applyFill="1" applyAlignment="1">
      <alignment horizontal="right"/>
    </xf>
    <xf numFmtId="0" fontId="91" fillId="0" borderId="0" xfId="0" applyFont="1" applyFill="1"/>
    <xf numFmtId="164" fontId="18" fillId="0" borderId="20" xfId="2" applyNumberFormat="1" applyFill="1" applyBorder="1" applyAlignment="1" applyProtection="1">
      <alignment vertical="center"/>
    </xf>
    <xf numFmtId="167" fontId="53" fillId="0" borderId="20" xfId="31" applyNumberFormat="1" applyFont="1" applyFill="1" applyBorder="1" applyAlignment="1" applyProtection="1">
      <alignment vertical="top"/>
      <protection locked="0"/>
    </xf>
    <xf numFmtId="1" fontId="19" fillId="0" borderId="20" xfId="2" applyNumberFormat="1" applyFont="1" applyFill="1" applyBorder="1" applyAlignment="1" applyProtection="1">
      <alignment vertical="center"/>
    </xf>
    <xf numFmtId="175" fontId="49" fillId="0" borderId="31" xfId="123" quotePrefix="1" applyNumberFormat="1" applyFont="1" applyFill="1" applyBorder="1" applyAlignment="1">
      <alignment horizontal="center"/>
    </xf>
    <xf numFmtId="175" fontId="49" fillId="0" borderId="31" xfId="123" applyNumberFormat="1" applyFont="1" applyFill="1" applyBorder="1" applyAlignment="1">
      <alignment horizontal="center"/>
    </xf>
    <xf numFmtId="0" fontId="42" fillId="55" borderId="0" xfId="2" applyFont="1" applyFill="1" applyBorder="1" applyAlignment="1" applyProtection="1">
      <alignment horizontal="left" indent="7"/>
    </xf>
    <xf numFmtId="0" fontId="21" fillId="0" borderId="34" xfId="2" applyFont="1" applyBorder="1" applyAlignment="1" applyProtection="1">
      <alignment horizontal="center"/>
    </xf>
    <xf numFmtId="0" fontId="21" fillId="0" borderId="21" xfId="2" applyFont="1" applyBorder="1" applyAlignment="1" applyProtection="1">
      <alignment horizontal="center"/>
    </xf>
    <xf numFmtId="0" fontId="21" fillId="0" borderId="30" xfId="2" applyFont="1" applyBorder="1" applyAlignment="1" applyProtection="1">
      <alignment horizontal="center"/>
    </xf>
    <xf numFmtId="0" fontId="22" fillId="58" borderId="0" xfId="2" applyFont="1" applyFill="1" applyAlignment="1" applyProtection="1">
      <alignment horizontal="left" vertical="center"/>
    </xf>
    <xf numFmtId="0" fontId="23" fillId="0" borderId="0" xfId="2" applyFont="1" applyAlignment="1" applyProtection="1">
      <alignment horizontal="center"/>
    </xf>
    <xf numFmtId="0" fontId="44" fillId="0" borderId="0" xfId="2" applyFont="1" applyAlignment="1" applyProtection="1">
      <alignment horizontal="left" vertical="top" wrapText="1" indent="1"/>
    </xf>
    <xf numFmtId="0" fontId="21" fillId="60" borderId="0" xfId="2" applyFont="1" applyFill="1" applyAlignment="1" applyProtection="1">
      <alignment horizontal="left" vertical="top" wrapText="1"/>
    </xf>
    <xf numFmtId="0" fontId="21" fillId="0" borderId="0" xfId="2" applyFont="1" applyAlignment="1" applyProtection="1">
      <alignment horizontal="center" wrapText="1"/>
    </xf>
    <xf numFmtId="0" fontId="18" fillId="0" borderId="0" xfId="2" applyAlignment="1">
      <alignment horizontal="center" wrapText="1"/>
    </xf>
    <xf numFmtId="0" fontId="21" fillId="0" borderId="20" xfId="2" applyFont="1" applyFill="1" applyBorder="1" applyAlignment="1" applyProtection="1">
      <alignment horizontal="center" wrapText="1"/>
    </xf>
    <xf numFmtId="0" fontId="18" fillId="0" borderId="26" xfId="2" applyBorder="1" applyAlignment="1">
      <alignment wrapText="1"/>
    </xf>
    <xf numFmtId="0" fontId="21" fillId="0" borderId="22" xfId="2" applyFont="1" applyFill="1" applyBorder="1" applyAlignment="1" applyProtection="1">
      <alignment horizontal="center" wrapText="1"/>
    </xf>
    <xf numFmtId="0" fontId="18" fillId="0" borderId="23" xfId="2" applyBorder="1" applyAlignment="1">
      <alignment wrapText="1"/>
    </xf>
    <xf numFmtId="0" fontId="21" fillId="60" borderId="38" xfId="2" applyFont="1" applyFill="1" applyBorder="1" applyAlignment="1" applyProtection="1">
      <alignment horizontal="left" vertical="top" wrapText="1"/>
    </xf>
  </cellXfs>
  <cellStyles count="43503">
    <cellStyle name="$" xfId="100"/>
    <cellStyle name="$ 2" xfId="144"/>
    <cellStyle name="$ 2 2" xfId="145"/>
    <cellStyle name="$ 3" xfId="146"/>
    <cellStyle name="$ 4" xfId="147"/>
    <cellStyle name="$ 5" xfId="143"/>
    <cellStyle name="$.00" xfId="101"/>
    <cellStyle name="$.00 2" xfId="148"/>
    <cellStyle name="$_9. Rev2Cost_GDPIPI" xfId="102"/>
    <cellStyle name="$_9. Rev2Cost_GDPIPI 2" xfId="150"/>
    <cellStyle name="$_9. Rev2Cost_GDPIPI 3" xfId="151"/>
    <cellStyle name="$_9. Rev2Cost_GDPIPI 4" xfId="152"/>
    <cellStyle name="$_9. Rev2Cost_GDPIPI 5" xfId="153"/>
    <cellStyle name="$_9. Rev2Cost_GDPIPI 6" xfId="154"/>
    <cellStyle name="$_9. Rev2Cost_GDPIPI 7" xfId="149"/>
    <cellStyle name="$_Adjustments-RSVA" xfId="155"/>
    <cellStyle name="$_Adjustments-RSVA 2" xfId="156"/>
    <cellStyle name="$_Adjustments-RSVA_Brampton Rev. Tracking" xfId="157"/>
    <cellStyle name="$_Adjustments-RSVA_Brampton Rev. Tracking 2" xfId="158"/>
    <cellStyle name="$_Brampton Rev. Tracking" xfId="159"/>
    <cellStyle name="$_Brampton Rev. Tracking 2" xfId="160"/>
    <cellStyle name="$_CCA-Request_H11bps" xfId="161"/>
    <cellStyle name="$_CCA-Request_H11bps 2" xfId="162"/>
    <cellStyle name="$_CCA-Request_H11bps 2 2" xfId="163"/>
    <cellStyle name="$_CCA-Request_H11bps July 9" xfId="164"/>
    <cellStyle name="$_CCA-Request_H11bps July 9 2" xfId="165"/>
    <cellStyle name="$_CCA-Request_H11bps July 9 2 2" xfId="166"/>
    <cellStyle name="$_CCA-Request_H11bps July 9_Adjustments-RSVA" xfId="167"/>
    <cellStyle name="$_CCA-Request_H11bps July 9_Adjustments-RSVA 2" xfId="168"/>
    <cellStyle name="$_CCA-Request_H11bps July 9_Adjustments-RSVA_Brampton Rev. Tracking" xfId="169"/>
    <cellStyle name="$_CCA-Request_H11bps July 9_Adjustments-RSVA_Brampton Rev. Tracking 2" xfId="170"/>
    <cellStyle name="$_CCA-Request_H11bps July 9_Brampton Rev. Tracking" xfId="171"/>
    <cellStyle name="$_CCA-Request_H11bps July 9_Brampton Rev. Tracking 2" xfId="172"/>
    <cellStyle name="$_CCA-Request_H11bps_Adjustments-RSVA" xfId="173"/>
    <cellStyle name="$_CCA-Request_H11bps_Adjustments-RSVA 2" xfId="174"/>
    <cellStyle name="$_CCA-Request_H11bps_Adjustments-RSVA_Brampton Rev. Tracking" xfId="175"/>
    <cellStyle name="$_CCA-Request_H11bps_Adjustments-RSVA_Brampton Rev. Tracking 2" xfId="176"/>
    <cellStyle name="$_CCA-Request_H11bps_Brampton Rev. Tracking" xfId="177"/>
    <cellStyle name="$_CCA-Request_H11bps_Brampton Rev. Tracking 2" xfId="178"/>
    <cellStyle name="$_lists" xfId="103"/>
    <cellStyle name="$_lists 2" xfId="180"/>
    <cellStyle name="$_lists 3" xfId="181"/>
    <cellStyle name="$_lists 4" xfId="182"/>
    <cellStyle name="$_lists 5" xfId="183"/>
    <cellStyle name="$_lists 6" xfId="184"/>
    <cellStyle name="$_lists 7" xfId="179"/>
    <cellStyle name="$_lists_4. Current Monthly Fixed Charge" xfId="104"/>
    <cellStyle name="$_lists_4. Current Monthly Fixed Charge 2" xfId="185"/>
    <cellStyle name="$_Sheet4" xfId="105"/>
    <cellStyle name="$_Sheet4 2" xfId="187"/>
    <cellStyle name="$_Sheet4 3" xfId="188"/>
    <cellStyle name="$_Sheet4 4" xfId="189"/>
    <cellStyle name="$_Sheet4 5" xfId="190"/>
    <cellStyle name="$_Sheet4 6" xfId="191"/>
    <cellStyle name="$_Sheet4 7" xfId="186"/>
    <cellStyle name="$comma" xfId="192"/>
    <cellStyle name="$comma 2" xfId="193"/>
    <cellStyle name="$comma 2 2" xfId="194"/>
    <cellStyle name="$comma 3" xfId="195"/>
    <cellStyle name="$comma 3 2" xfId="196"/>
    <cellStyle name="$comma 4" xfId="197"/>
    <cellStyle name="$comma_Data Check Control" xfId="198"/>
    <cellStyle name="$M" xfId="106"/>
    <cellStyle name="$M 2" xfId="199"/>
    <cellStyle name="$M.00" xfId="107"/>
    <cellStyle name="$M.00 2" xfId="200"/>
    <cellStyle name="$M_9. Rev2Cost_GDPIPI" xfId="108"/>
    <cellStyle name="_Comma" xfId="201"/>
    <cellStyle name="_Comma 2" xfId="202"/>
    <cellStyle name="_Comma 2 2" xfId="203"/>
    <cellStyle name="_Currency" xfId="204"/>
    <cellStyle name="_Currency 2" xfId="205"/>
    <cellStyle name="_Currency 2 2" xfId="206"/>
    <cellStyle name="_CurrencySpace" xfId="207"/>
    <cellStyle name="_CurrencySpace 2" xfId="208"/>
    <cellStyle name="_CurrencySpace 2 2" xfId="209"/>
    <cellStyle name="_Multiple" xfId="210"/>
    <cellStyle name="_Multiple 2" xfId="211"/>
    <cellStyle name="_Multiple 2 2" xfId="212"/>
    <cellStyle name="_Multiple 3" xfId="213"/>
    <cellStyle name="_Multiple_2007 PBR Filing Working File 080115" xfId="214"/>
    <cellStyle name="_Multiple_2008 PBR Filing Working File 090116" xfId="215"/>
    <cellStyle name="_Multiple_2010 RMDx BP090610c-1" xfId="216"/>
    <cellStyle name="_Multiple_2010 RMDx BP091222c-old" xfId="217"/>
    <cellStyle name="_Multiple_Actual vs. Budget Volume" xfId="218"/>
    <cellStyle name="_Multiple_Book1" xfId="219"/>
    <cellStyle name="_Multiple_Brampton HOBNI RCOPA Tracking" xfId="220"/>
    <cellStyle name="_Multiple_Brampton Rev. Tracking" xfId="221"/>
    <cellStyle name="_Multiple_Brampton Rev. Tracking 2" xfId="222"/>
    <cellStyle name="_Multiple_Detail" xfId="223"/>
    <cellStyle name="_Multiple_Dx Decision Workbook (2)" xfId="224"/>
    <cellStyle name="_Multiple_F_Mstr_Cntrl_rates" xfId="225"/>
    <cellStyle name="_Multiple_Fcst_Chg_new" xfId="226"/>
    <cellStyle name="_Multiple_Fcst_new" xfId="227"/>
    <cellStyle name="_Multiple_Fcst_Prev_new" xfId="228"/>
    <cellStyle name="_Multiple_In_F_Dx_Rates_new" xfId="229"/>
    <cellStyle name="_Multiple_In_R_Customers_new" xfId="230"/>
    <cellStyle name="_Multiple_In_R_kWhs_New" xfId="231"/>
    <cellStyle name="_Multiple_In_R_kWs_New" xfId="232"/>
    <cellStyle name="_Multiple_LV" xfId="233"/>
    <cellStyle name="_Multiple_Monthly Foregone Revenue Cal'n_08PL based on Sep07 LF_090109 (3)" xfId="234"/>
    <cellStyle name="_Multiple_Out_Accrual_Bud_091222c" xfId="235"/>
    <cellStyle name="_Multiple_Out_Accrual_Bud_100222f" xfId="236"/>
    <cellStyle name="_Multiple_Out_Accrual_Bud_100525g" xfId="237"/>
    <cellStyle name="_Multiple_Out_Accural_Bud_101112a" xfId="238"/>
    <cellStyle name="_Multiple_Out_Variances_Summary" xfId="239"/>
    <cellStyle name="_Multiple_Q4-07 METS Rebate Accrual" xfId="240"/>
    <cellStyle name="_Multiple_Q4-07 METS Revenue Accrual" xfId="241"/>
    <cellStyle name="_Multiple_Rate Class" xfId="242"/>
    <cellStyle name="_Multiple_Revenue High Level Checking" xfId="243"/>
    <cellStyle name="_Multiple_RMBill Master Dec08 090105" xfId="244"/>
    <cellStyle name="_Multiple_RMBill Master Dec08 090116" xfId="245"/>
    <cellStyle name="_Multiple_RMDx BP061208b ACDec07_071227" xfId="246"/>
    <cellStyle name="_Multiple_RMDx BP061208b ACDec07_080104" xfId="247"/>
    <cellStyle name="_Multiple_RMDx BP061208b ACJune07_290607" xfId="248"/>
    <cellStyle name="_Multiple_RMDx BP071213h ACApr08_080430" xfId="249"/>
    <cellStyle name="_Multiple_RMDx BP071213h ACAugust08_080903" xfId="250"/>
    <cellStyle name="_Multiple_RMDx BP071213h ACDec08_090105v2" xfId="251"/>
    <cellStyle name="_Multiple_RMDx BP071213h ACFeb08_080304" xfId="252"/>
    <cellStyle name="_Multiple_RMDx BP071213h ACJuly08_080805 v3" xfId="253"/>
    <cellStyle name="_Multiple_RMDx BP071213h ACJune08_080703_SM Adjusted" xfId="254"/>
    <cellStyle name="_Multiple_RMDx BP071213h ACMar08_080401" xfId="255"/>
    <cellStyle name="_Multiple_RMDx BP071213h ACMay08_080603b" xfId="256"/>
    <cellStyle name="_Multiple_RMDx BP071213h ACNov08_081202" xfId="257"/>
    <cellStyle name="_Multiple_RMDx BP071213h ACOct08_081104" xfId="258"/>
    <cellStyle name="_Multiple_RMDx BP090121i ACDec09_100118" xfId="259"/>
    <cellStyle name="_Multiple_RMDx BP090121i ACJan09_090117" xfId="260"/>
    <cellStyle name="_Multiple_RMDx BP090121i ACJan09_090204b" xfId="261"/>
    <cellStyle name="_Multiple_RMDx BP090121i ACJuly09_090730" xfId="262"/>
    <cellStyle name="_Multiple_RMDx BP090121i ACJune09_090707_newrates" xfId="263"/>
    <cellStyle name="_Multiple_RMDx BP090121i ACMay09_090507_new rate classes" xfId="264"/>
    <cellStyle name="_Multiple_RMDx BP090121i ACMay09_090519" xfId="265"/>
    <cellStyle name="_Multiple_RMDx BP090121i ACMay09_090604" xfId="266"/>
    <cellStyle name="_Multiple_RMDx BP100525g ACMay10_100611" xfId="267"/>
    <cellStyle name="_Multiple_RMTx" xfId="268"/>
    <cellStyle name="_Multiple_RMTx BP052510j_Sep09LF ACAug10_100902" xfId="269"/>
    <cellStyle name="_Multiple_RMTx BP052510j_Sep09LF ACDec10_110106" xfId="270"/>
    <cellStyle name="_Multiple_RMTx BP081216h_Apr08LF ACNov09_100104 - Lei" xfId="271"/>
    <cellStyle name="_Multiple_Sheet1" xfId="272"/>
    <cellStyle name="_Multiple_Year End 2008 Journal Entry Workbook" xfId="273"/>
    <cellStyle name="_MultipleSpace" xfId="274"/>
    <cellStyle name="_MultipleSpace 2" xfId="275"/>
    <cellStyle name="_MultipleSpace 2 2" xfId="276"/>
    <cellStyle name="_MultipleSpace 3" xfId="277"/>
    <cellStyle name="_MultipleSpace_2007 PBR Filing Working File 080115" xfId="278"/>
    <cellStyle name="_MultipleSpace_2008 PBR Filing Working File 090116" xfId="279"/>
    <cellStyle name="_MultipleSpace_2010 RMDx BP090610c-1" xfId="280"/>
    <cellStyle name="_MultipleSpace_2010 RMDx BP091222c-old" xfId="281"/>
    <cellStyle name="_MultipleSpace_Actual vs. Budget Volume" xfId="282"/>
    <cellStyle name="_MultipleSpace_Book1" xfId="283"/>
    <cellStyle name="_MultipleSpace_Brampton HOBNI RCOPA Tracking" xfId="284"/>
    <cellStyle name="_MultipleSpace_Brampton Rev. Tracking" xfId="285"/>
    <cellStyle name="_MultipleSpace_Brampton Rev. Tracking 2" xfId="286"/>
    <cellStyle name="_MultipleSpace_Detail" xfId="287"/>
    <cellStyle name="_MultipleSpace_Dx Decision Workbook (2)" xfId="288"/>
    <cellStyle name="_MultipleSpace_F_Mstr_Cntrl_rates" xfId="289"/>
    <cellStyle name="_MultipleSpace_Fcst_Chg_new" xfId="290"/>
    <cellStyle name="_MultipleSpace_Fcst_new" xfId="291"/>
    <cellStyle name="_MultipleSpace_Fcst_Prev_new" xfId="292"/>
    <cellStyle name="_MultipleSpace_In_F_Dx_Rates_new" xfId="293"/>
    <cellStyle name="_MultipleSpace_In_R_Customers_new" xfId="294"/>
    <cellStyle name="_MultipleSpace_In_R_kWhs_New" xfId="295"/>
    <cellStyle name="_MultipleSpace_In_R_kWs_New" xfId="296"/>
    <cellStyle name="_MultipleSpace_LV" xfId="297"/>
    <cellStyle name="_MultipleSpace_Monthly Foregone Revenue Cal'n_08PL based on Sep07 LF_090109 (3)" xfId="298"/>
    <cellStyle name="_MultipleSpace_Out_Accrual_Bud_091222c" xfId="299"/>
    <cellStyle name="_MultipleSpace_Out_Accrual_Bud_100222f" xfId="300"/>
    <cellStyle name="_MultipleSpace_Out_Accrual_Bud_100525g" xfId="301"/>
    <cellStyle name="_MultipleSpace_Out_Accural_Bud_101112a" xfId="302"/>
    <cellStyle name="_MultipleSpace_Out_Variances_Summary" xfId="303"/>
    <cellStyle name="_MultipleSpace_Q4-07 METS Rebate Accrual" xfId="304"/>
    <cellStyle name="_MultipleSpace_Q4-07 METS Revenue Accrual" xfId="305"/>
    <cellStyle name="_MultipleSpace_Rate Class" xfId="306"/>
    <cellStyle name="_MultipleSpace_Revenue High Level Checking" xfId="307"/>
    <cellStyle name="_MultipleSpace_RMBill Master Dec08 090105" xfId="308"/>
    <cellStyle name="_MultipleSpace_RMBill Master Dec08 090116" xfId="309"/>
    <cellStyle name="_MultipleSpace_RMDx BP061208b ACDec07_071227" xfId="310"/>
    <cellStyle name="_MultipleSpace_RMDx BP061208b ACDec07_080104" xfId="311"/>
    <cellStyle name="_MultipleSpace_RMDx BP061208b ACJune07_290607" xfId="312"/>
    <cellStyle name="_MultipleSpace_RMDx BP071213h ACApr08_080430" xfId="313"/>
    <cellStyle name="_MultipleSpace_RMDx BP071213h ACAugust08_080903" xfId="314"/>
    <cellStyle name="_MultipleSpace_RMDx BP071213h ACDec08_090105v2" xfId="315"/>
    <cellStyle name="_MultipleSpace_RMDx BP071213h ACFeb08_080304" xfId="316"/>
    <cellStyle name="_MultipleSpace_RMDx BP071213h ACJuly08_080805 v3" xfId="317"/>
    <cellStyle name="_MultipleSpace_RMDx BP071213h ACJune08_080703_SM Adjusted" xfId="318"/>
    <cellStyle name="_MultipleSpace_RMDx BP071213h ACMar08_080401" xfId="319"/>
    <cellStyle name="_MultipleSpace_RMDx BP071213h ACMay08_080603b" xfId="320"/>
    <cellStyle name="_MultipleSpace_RMDx BP071213h ACNov08_081202" xfId="321"/>
    <cellStyle name="_MultipleSpace_RMDx BP071213h ACOct08_081104" xfId="322"/>
    <cellStyle name="_MultipleSpace_RMDx BP090121i ACDec09_100118" xfId="323"/>
    <cellStyle name="_MultipleSpace_RMDx BP090121i ACJan09_090117" xfId="324"/>
    <cellStyle name="_MultipleSpace_RMDx BP090121i ACJan09_090204b" xfId="325"/>
    <cellStyle name="_MultipleSpace_RMDx BP090121i ACJuly09_090730" xfId="326"/>
    <cellStyle name="_MultipleSpace_RMDx BP090121i ACJune09_090707_newrates" xfId="327"/>
    <cellStyle name="_MultipleSpace_RMDx BP090121i ACMay09_090507_new rate classes" xfId="328"/>
    <cellStyle name="_MultipleSpace_RMDx BP090121i ACMay09_090519" xfId="329"/>
    <cellStyle name="_MultipleSpace_RMDx BP090121i ACMay09_090604" xfId="330"/>
    <cellStyle name="_MultipleSpace_RMDx BP100525g ACMay10_100611" xfId="331"/>
    <cellStyle name="_MultipleSpace_RMTx" xfId="332"/>
    <cellStyle name="_MultipleSpace_RMTx BP052510j_Sep09LF ACAug10_100902" xfId="333"/>
    <cellStyle name="_MultipleSpace_RMTx BP052510j_Sep09LF ACDec10_110106" xfId="334"/>
    <cellStyle name="_MultipleSpace_RMTx BP081216h_Apr08LF ACNov09_100104 - Lei" xfId="335"/>
    <cellStyle name="_MultipleSpace_Sheet1" xfId="336"/>
    <cellStyle name="_MultipleSpace_Year End 2008 Journal Entry Workbook" xfId="337"/>
    <cellStyle name="_Percent" xfId="338"/>
    <cellStyle name="_Percent 2" xfId="339"/>
    <cellStyle name="_Percent 2 2" xfId="340"/>
    <cellStyle name="_Percent 3" xfId="341"/>
    <cellStyle name="_Percent_2007 PBR Filing Working File 080115" xfId="342"/>
    <cellStyle name="_Percent_2008 PBR Filing Working File 090116" xfId="343"/>
    <cellStyle name="_Percent_2010 RMDx BP090610c-1" xfId="344"/>
    <cellStyle name="_Percent_2010 RMDx BP091222c-old" xfId="345"/>
    <cellStyle name="_Percent_Actual vs. Budget Volume" xfId="346"/>
    <cellStyle name="_Percent_Book1" xfId="347"/>
    <cellStyle name="_Percent_Brampton HOBNI RCOPA Tracking" xfId="348"/>
    <cellStyle name="_Percent_Brampton Rev. Tracking" xfId="349"/>
    <cellStyle name="_Percent_Brampton Rev. Tracking 2" xfId="350"/>
    <cellStyle name="_Percent_Detail" xfId="351"/>
    <cellStyle name="_Percent_Dx Decision Workbook (2)" xfId="352"/>
    <cellStyle name="_Percent_F_Mstr_Cntrl_rates" xfId="353"/>
    <cellStyle name="_Percent_Fcst_Chg_new" xfId="354"/>
    <cellStyle name="_Percent_Fcst_new" xfId="355"/>
    <cellStyle name="_Percent_Fcst_Prev_new" xfId="356"/>
    <cellStyle name="_Percent_In_F_Dx_Rates_new" xfId="357"/>
    <cellStyle name="_Percent_In_R_Customers_new" xfId="358"/>
    <cellStyle name="_Percent_In_R_kWhs_New" xfId="359"/>
    <cellStyle name="_Percent_In_R_kWs_New" xfId="360"/>
    <cellStyle name="_Percent_LV" xfId="361"/>
    <cellStyle name="_Percent_Monthly Foregone Revenue Cal'n_08PL based on Sep07 LF_090109 (3)" xfId="362"/>
    <cellStyle name="_Percent_Out_Accrual_Bud_091222c" xfId="363"/>
    <cellStyle name="_Percent_Out_Accrual_Bud_100222f" xfId="364"/>
    <cellStyle name="_Percent_Out_Accrual_Bud_100525g" xfId="365"/>
    <cellStyle name="_Percent_Out_Accural_Bud_101112a" xfId="366"/>
    <cellStyle name="_Percent_Out_Variances_Summary" xfId="367"/>
    <cellStyle name="_Percent_Q4-07 METS Rebate Accrual" xfId="368"/>
    <cellStyle name="_Percent_Q4-07 METS Revenue Accrual" xfId="369"/>
    <cellStyle name="_Percent_Rate Class" xfId="370"/>
    <cellStyle name="_Percent_Revenue High Level Checking" xfId="371"/>
    <cellStyle name="_Percent_RMBill Master Dec08 090105" xfId="372"/>
    <cellStyle name="_Percent_RMBill Master Dec08 090116" xfId="373"/>
    <cellStyle name="_Percent_RMDx BP061208b ACDec07_071227" xfId="374"/>
    <cellStyle name="_Percent_RMDx BP061208b ACDec07_080104" xfId="375"/>
    <cellStyle name="_Percent_RMDx BP061208b ACJune07_290607" xfId="376"/>
    <cellStyle name="_Percent_RMDx BP071213h ACApr08_080430" xfId="377"/>
    <cellStyle name="_Percent_RMDx BP071213h ACAugust08_080903" xfId="378"/>
    <cellStyle name="_Percent_RMDx BP071213h ACDec08_090105v2" xfId="379"/>
    <cellStyle name="_Percent_RMDx BP071213h ACFeb08_080304" xfId="380"/>
    <cellStyle name="_Percent_RMDx BP071213h ACJuly08_080805 v3" xfId="381"/>
    <cellStyle name="_Percent_RMDx BP071213h ACJune08_080703_SM Adjusted" xfId="382"/>
    <cellStyle name="_Percent_RMDx BP071213h ACMar08_080401" xfId="383"/>
    <cellStyle name="_Percent_RMDx BP071213h ACMay08_080603b" xfId="384"/>
    <cellStyle name="_Percent_RMDx BP071213h ACNov08_081202" xfId="385"/>
    <cellStyle name="_Percent_RMDx BP071213h ACOct08_081104" xfId="386"/>
    <cellStyle name="_Percent_RMDx BP090121i ACDec09_100118" xfId="387"/>
    <cellStyle name="_Percent_RMDx BP090121i ACJan09_090117" xfId="388"/>
    <cellStyle name="_Percent_RMDx BP090121i ACJan09_090204b" xfId="389"/>
    <cellStyle name="_Percent_RMDx BP090121i ACJuly09_090730" xfId="390"/>
    <cellStyle name="_Percent_RMDx BP090121i ACJune09_090707_newrates" xfId="391"/>
    <cellStyle name="_Percent_RMDx BP090121i ACMay09_090507_new rate classes" xfId="392"/>
    <cellStyle name="_Percent_RMDx BP090121i ACMay09_090519" xfId="393"/>
    <cellStyle name="_Percent_RMDx BP090121i ACMay09_090604" xfId="394"/>
    <cellStyle name="_Percent_RMDx BP100525g ACMay10_100611" xfId="395"/>
    <cellStyle name="_Percent_RMTx" xfId="396"/>
    <cellStyle name="_Percent_RMTx BP052510j_Sep09LF ACAug10_100902" xfId="397"/>
    <cellStyle name="_Percent_RMTx BP052510j_Sep09LF ACDec10_110106" xfId="398"/>
    <cellStyle name="_Percent_RMTx BP081216h_Apr08LF ACNov09_100104 - Lei" xfId="399"/>
    <cellStyle name="_Percent_Sheet1" xfId="400"/>
    <cellStyle name="_Percent_Year End 2008 Journal Entry Workbook" xfId="401"/>
    <cellStyle name="_PercentSpace" xfId="402"/>
    <cellStyle name="_PercentSpace 2" xfId="403"/>
    <cellStyle name="_PercentSpace 2 2" xfId="404"/>
    <cellStyle name="_PercentSpace_AR Analysis 061207" xfId="405"/>
    <cellStyle name="_PercentSpace_RMDx BP050513a 051212a" xfId="406"/>
    <cellStyle name="20% - Accent1 10" xfId="407"/>
    <cellStyle name="20% - Accent1 10 2" xfId="408"/>
    <cellStyle name="20% - Accent1 10 3" xfId="409"/>
    <cellStyle name="20% - Accent1 11" xfId="410"/>
    <cellStyle name="20% - Accent1 12" xfId="411"/>
    <cellStyle name="20% - Accent1 13" xfId="412"/>
    <cellStyle name="20% - Accent1 13 2" xfId="413"/>
    <cellStyle name="20% - Accent1 2" xfId="67"/>
    <cellStyle name="20% - Accent1 2 10" xfId="414"/>
    <cellStyle name="20% - Accent1 2 10 2" xfId="415"/>
    <cellStyle name="20% - Accent1 2 10 3" xfId="416"/>
    <cellStyle name="20% - Accent1 2 11" xfId="417"/>
    <cellStyle name="20% - Accent1 2 11 2" xfId="418"/>
    <cellStyle name="20% - Accent1 2 11 3" xfId="419"/>
    <cellStyle name="20% - Accent1 2 12" xfId="420"/>
    <cellStyle name="20% - Accent1 2 12 2" xfId="421"/>
    <cellStyle name="20% - Accent1 2 12 3" xfId="422"/>
    <cellStyle name="20% - Accent1 2 13" xfId="423"/>
    <cellStyle name="20% - Accent1 2 13 2" xfId="424"/>
    <cellStyle name="20% - Accent1 2 13 3" xfId="425"/>
    <cellStyle name="20% - Accent1 2 14" xfId="426"/>
    <cellStyle name="20% - Accent1 2 14 2" xfId="427"/>
    <cellStyle name="20% - Accent1 2 15" xfId="428"/>
    <cellStyle name="20% - Accent1 2 16" xfId="429"/>
    <cellStyle name="20% - Accent1 2 17" xfId="430"/>
    <cellStyle name="20% - Accent1 2 2" xfId="431"/>
    <cellStyle name="20% - Accent1 2 2 10" xfId="432"/>
    <cellStyle name="20% - Accent1 2 2 10 2" xfId="433"/>
    <cellStyle name="20% - Accent1 2 2 10 3" xfId="434"/>
    <cellStyle name="20% - Accent1 2 2 11" xfId="435"/>
    <cellStyle name="20% - Accent1 2 2 11 2" xfId="436"/>
    <cellStyle name="20% - Accent1 2 2 11 3" xfId="437"/>
    <cellStyle name="20% - Accent1 2 2 12" xfId="438"/>
    <cellStyle name="20% - Accent1 2 2 12 2" xfId="439"/>
    <cellStyle name="20% - Accent1 2 2 12 3" xfId="440"/>
    <cellStyle name="20% - Accent1 2 2 13" xfId="441"/>
    <cellStyle name="20% - Accent1 2 2 13 2" xfId="442"/>
    <cellStyle name="20% - Accent1 2 2 13 3" xfId="443"/>
    <cellStyle name="20% - Accent1 2 2 14" xfId="444"/>
    <cellStyle name="20% - Accent1 2 2 14 2" xfId="445"/>
    <cellStyle name="20% - Accent1 2 2 14 3" xfId="446"/>
    <cellStyle name="20% - Accent1 2 2 15" xfId="447"/>
    <cellStyle name="20% - Accent1 2 2 16" xfId="448"/>
    <cellStyle name="20% - Accent1 2 2 17" xfId="449"/>
    <cellStyle name="20% - Accent1 2 2 2" xfId="450"/>
    <cellStyle name="20% - Accent1 2 2 2 2" xfId="451"/>
    <cellStyle name="20% - Accent1 2 2 2 2 2" xfId="452"/>
    <cellStyle name="20% - Accent1 2 2 2 2 2 2" xfId="453"/>
    <cellStyle name="20% - Accent1 2 2 2 2 2 2 2" xfId="454"/>
    <cellStyle name="20% - Accent1 2 2 2 2 2 2 3" xfId="455"/>
    <cellStyle name="20% - Accent1 2 2 2 2 2 3" xfId="456"/>
    <cellStyle name="20% - Accent1 2 2 2 2 2 3 2" xfId="457"/>
    <cellStyle name="20% - Accent1 2 2 2 2 2 3 3" xfId="458"/>
    <cellStyle name="20% - Accent1 2 2 2 2 2 4" xfId="459"/>
    <cellStyle name="20% - Accent1 2 2 2 2 2 4 2" xfId="460"/>
    <cellStyle name="20% - Accent1 2 2 2 2 2 4 3" xfId="461"/>
    <cellStyle name="20% - Accent1 2 2 2 2 2 5" xfId="462"/>
    <cellStyle name="20% - Accent1 2 2 2 2 2 6" xfId="463"/>
    <cellStyle name="20% - Accent1 2 2 2 2 3" xfId="464"/>
    <cellStyle name="20% - Accent1 2 2 2 2 3 2" xfId="465"/>
    <cellStyle name="20% - Accent1 2 2 2 2 3 3" xfId="466"/>
    <cellStyle name="20% - Accent1 2 2 2 2 4" xfId="467"/>
    <cellStyle name="20% - Accent1 2 2 2 2 4 2" xfId="468"/>
    <cellStyle name="20% - Accent1 2 2 2 2 4 3" xfId="469"/>
    <cellStyle name="20% - Accent1 2 2 2 2 5" xfId="470"/>
    <cellStyle name="20% - Accent1 2 2 2 2 5 2" xfId="471"/>
    <cellStyle name="20% - Accent1 2 2 2 2 5 3" xfId="472"/>
    <cellStyle name="20% - Accent1 2 2 2 2 6" xfId="473"/>
    <cellStyle name="20% - Accent1 2 2 2 2 7" xfId="474"/>
    <cellStyle name="20% - Accent1 2 2 2 3" xfId="475"/>
    <cellStyle name="20% - Accent1 2 2 2 3 2" xfId="476"/>
    <cellStyle name="20% - Accent1 2 2 2 3 2 2" xfId="477"/>
    <cellStyle name="20% - Accent1 2 2 2 3 2 3" xfId="478"/>
    <cellStyle name="20% - Accent1 2 2 2 3 3" xfId="479"/>
    <cellStyle name="20% - Accent1 2 2 2 3 3 2" xfId="480"/>
    <cellStyle name="20% - Accent1 2 2 2 3 3 3" xfId="481"/>
    <cellStyle name="20% - Accent1 2 2 2 3 4" xfId="482"/>
    <cellStyle name="20% - Accent1 2 2 2 3 4 2" xfId="483"/>
    <cellStyle name="20% - Accent1 2 2 2 3 4 3" xfId="484"/>
    <cellStyle name="20% - Accent1 2 2 2 3 5" xfId="485"/>
    <cellStyle name="20% - Accent1 2 2 2 3 6" xfId="486"/>
    <cellStyle name="20% - Accent1 2 2 2 4" xfId="487"/>
    <cellStyle name="20% - Accent1 2 2 2 4 2" xfId="488"/>
    <cellStyle name="20% - Accent1 2 2 2 4 3" xfId="489"/>
    <cellStyle name="20% - Accent1 2 2 2 5" xfId="490"/>
    <cellStyle name="20% - Accent1 2 2 2 5 2" xfId="491"/>
    <cellStyle name="20% - Accent1 2 2 2 5 3" xfId="492"/>
    <cellStyle name="20% - Accent1 2 2 2 6" xfId="493"/>
    <cellStyle name="20% - Accent1 2 2 2 6 2" xfId="494"/>
    <cellStyle name="20% - Accent1 2 2 2 6 3" xfId="495"/>
    <cellStyle name="20% - Accent1 2 2 2 7" xfId="496"/>
    <cellStyle name="20% - Accent1 2 2 2 8" xfId="497"/>
    <cellStyle name="20% - Accent1 2 2 3" xfId="498"/>
    <cellStyle name="20% - Accent1 2 2 3 2" xfId="499"/>
    <cellStyle name="20% - Accent1 2 2 3 2 2" xfId="500"/>
    <cellStyle name="20% - Accent1 2 2 3 2 2 2" xfId="501"/>
    <cellStyle name="20% - Accent1 2 2 3 2 2 2 2" xfId="502"/>
    <cellStyle name="20% - Accent1 2 2 3 2 2 2 3" xfId="503"/>
    <cellStyle name="20% - Accent1 2 2 3 2 2 3" xfId="504"/>
    <cellStyle name="20% - Accent1 2 2 3 2 2 3 2" xfId="505"/>
    <cellStyle name="20% - Accent1 2 2 3 2 2 3 3" xfId="506"/>
    <cellStyle name="20% - Accent1 2 2 3 2 2 4" xfId="507"/>
    <cellStyle name="20% - Accent1 2 2 3 2 2 4 2" xfId="508"/>
    <cellStyle name="20% - Accent1 2 2 3 2 2 4 3" xfId="509"/>
    <cellStyle name="20% - Accent1 2 2 3 2 2 5" xfId="510"/>
    <cellStyle name="20% - Accent1 2 2 3 2 2 6" xfId="511"/>
    <cellStyle name="20% - Accent1 2 2 3 2 3" xfId="512"/>
    <cellStyle name="20% - Accent1 2 2 3 2 3 2" xfId="513"/>
    <cellStyle name="20% - Accent1 2 2 3 2 3 3" xfId="514"/>
    <cellStyle name="20% - Accent1 2 2 3 2 4" xfId="515"/>
    <cellStyle name="20% - Accent1 2 2 3 2 4 2" xfId="516"/>
    <cellStyle name="20% - Accent1 2 2 3 2 4 3" xfId="517"/>
    <cellStyle name="20% - Accent1 2 2 3 2 5" xfId="518"/>
    <cellStyle name="20% - Accent1 2 2 3 2 5 2" xfId="519"/>
    <cellStyle name="20% - Accent1 2 2 3 2 5 3" xfId="520"/>
    <cellStyle name="20% - Accent1 2 2 3 2 6" xfId="521"/>
    <cellStyle name="20% - Accent1 2 2 3 2 7" xfId="522"/>
    <cellStyle name="20% - Accent1 2 2 3 3" xfId="523"/>
    <cellStyle name="20% - Accent1 2 2 3 3 2" xfId="524"/>
    <cellStyle name="20% - Accent1 2 2 3 3 2 2" xfId="525"/>
    <cellStyle name="20% - Accent1 2 2 3 3 2 3" xfId="526"/>
    <cellStyle name="20% - Accent1 2 2 3 3 3" xfId="527"/>
    <cellStyle name="20% - Accent1 2 2 3 3 3 2" xfId="528"/>
    <cellStyle name="20% - Accent1 2 2 3 3 3 3" xfId="529"/>
    <cellStyle name="20% - Accent1 2 2 3 3 4" xfId="530"/>
    <cellStyle name="20% - Accent1 2 2 3 3 4 2" xfId="531"/>
    <cellStyle name="20% - Accent1 2 2 3 3 4 3" xfId="532"/>
    <cellStyle name="20% - Accent1 2 2 3 3 5" xfId="533"/>
    <cellStyle name="20% - Accent1 2 2 3 3 6" xfId="534"/>
    <cellStyle name="20% - Accent1 2 2 3 4" xfId="535"/>
    <cellStyle name="20% - Accent1 2 2 3 4 2" xfId="536"/>
    <cellStyle name="20% - Accent1 2 2 3 4 3" xfId="537"/>
    <cellStyle name="20% - Accent1 2 2 3 5" xfId="538"/>
    <cellStyle name="20% - Accent1 2 2 3 5 2" xfId="539"/>
    <cellStyle name="20% - Accent1 2 2 3 5 3" xfId="540"/>
    <cellStyle name="20% - Accent1 2 2 3 6" xfId="541"/>
    <cellStyle name="20% - Accent1 2 2 3 6 2" xfId="542"/>
    <cellStyle name="20% - Accent1 2 2 3 6 3" xfId="543"/>
    <cellStyle name="20% - Accent1 2 2 3 7" xfId="544"/>
    <cellStyle name="20% - Accent1 2 2 3 8" xfId="545"/>
    <cellStyle name="20% - Accent1 2 2 4" xfId="546"/>
    <cellStyle name="20% - Accent1 2 2 4 2" xfId="547"/>
    <cellStyle name="20% - Accent1 2 2 4 2 2" xfId="548"/>
    <cellStyle name="20% - Accent1 2 2 4 2 2 2" xfId="549"/>
    <cellStyle name="20% - Accent1 2 2 4 2 2 2 2" xfId="550"/>
    <cellStyle name="20% - Accent1 2 2 4 2 2 2 3" xfId="551"/>
    <cellStyle name="20% - Accent1 2 2 4 2 2 3" xfId="552"/>
    <cellStyle name="20% - Accent1 2 2 4 2 2 3 2" xfId="553"/>
    <cellStyle name="20% - Accent1 2 2 4 2 2 3 3" xfId="554"/>
    <cellStyle name="20% - Accent1 2 2 4 2 2 4" xfId="555"/>
    <cellStyle name="20% - Accent1 2 2 4 2 2 4 2" xfId="556"/>
    <cellStyle name="20% - Accent1 2 2 4 2 2 4 3" xfId="557"/>
    <cellStyle name="20% - Accent1 2 2 4 2 2 5" xfId="558"/>
    <cellStyle name="20% - Accent1 2 2 4 2 2 6" xfId="559"/>
    <cellStyle name="20% - Accent1 2 2 4 2 3" xfId="560"/>
    <cellStyle name="20% - Accent1 2 2 4 2 3 2" xfId="561"/>
    <cellStyle name="20% - Accent1 2 2 4 2 3 3" xfId="562"/>
    <cellStyle name="20% - Accent1 2 2 4 2 4" xfId="563"/>
    <cellStyle name="20% - Accent1 2 2 4 2 4 2" xfId="564"/>
    <cellStyle name="20% - Accent1 2 2 4 2 4 3" xfId="565"/>
    <cellStyle name="20% - Accent1 2 2 4 2 5" xfId="566"/>
    <cellStyle name="20% - Accent1 2 2 4 2 5 2" xfId="567"/>
    <cellStyle name="20% - Accent1 2 2 4 2 5 3" xfId="568"/>
    <cellStyle name="20% - Accent1 2 2 4 2 6" xfId="569"/>
    <cellStyle name="20% - Accent1 2 2 4 2 7" xfId="570"/>
    <cellStyle name="20% - Accent1 2 2 4 3" xfId="571"/>
    <cellStyle name="20% - Accent1 2 2 4 3 2" xfId="572"/>
    <cellStyle name="20% - Accent1 2 2 4 3 2 2" xfId="573"/>
    <cellStyle name="20% - Accent1 2 2 4 3 2 3" xfId="574"/>
    <cellStyle name="20% - Accent1 2 2 4 3 3" xfId="575"/>
    <cellStyle name="20% - Accent1 2 2 4 3 3 2" xfId="576"/>
    <cellStyle name="20% - Accent1 2 2 4 3 3 3" xfId="577"/>
    <cellStyle name="20% - Accent1 2 2 4 3 4" xfId="578"/>
    <cellStyle name="20% - Accent1 2 2 4 3 4 2" xfId="579"/>
    <cellStyle name="20% - Accent1 2 2 4 3 4 3" xfId="580"/>
    <cellStyle name="20% - Accent1 2 2 4 3 5" xfId="581"/>
    <cellStyle name="20% - Accent1 2 2 4 3 6" xfId="582"/>
    <cellStyle name="20% - Accent1 2 2 4 4" xfId="583"/>
    <cellStyle name="20% - Accent1 2 2 4 4 2" xfId="584"/>
    <cellStyle name="20% - Accent1 2 2 4 4 3" xfId="585"/>
    <cellStyle name="20% - Accent1 2 2 4 5" xfId="586"/>
    <cellStyle name="20% - Accent1 2 2 4 5 2" xfId="587"/>
    <cellStyle name="20% - Accent1 2 2 4 5 3" xfId="588"/>
    <cellStyle name="20% - Accent1 2 2 4 6" xfId="589"/>
    <cellStyle name="20% - Accent1 2 2 4 6 2" xfId="590"/>
    <cellStyle name="20% - Accent1 2 2 4 6 3" xfId="591"/>
    <cellStyle name="20% - Accent1 2 2 4 7" xfId="592"/>
    <cellStyle name="20% - Accent1 2 2 4 8" xfId="593"/>
    <cellStyle name="20% - Accent1 2 2 5" xfId="594"/>
    <cellStyle name="20% - Accent1 2 2 5 2" xfId="595"/>
    <cellStyle name="20% - Accent1 2 2 5 2 2" xfId="596"/>
    <cellStyle name="20% - Accent1 2 2 5 2 2 2" xfId="597"/>
    <cellStyle name="20% - Accent1 2 2 5 2 2 3" xfId="598"/>
    <cellStyle name="20% - Accent1 2 2 5 2 3" xfId="599"/>
    <cellStyle name="20% - Accent1 2 2 5 2 3 2" xfId="600"/>
    <cellStyle name="20% - Accent1 2 2 5 2 3 3" xfId="601"/>
    <cellStyle name="20% - Accent1 2 2 5 2 4" xfId="602"/>
    <cellStyle name="20% - Accent1 2 2 5 2 4 2" xfId="603"/>
    <cellStyle name="20% - Accent1 2 2 5 2 4 3" xfId="604"/>
    <cellStyle name="20% - Accent1 2 2 5 2 5" xfId="605"/>
    <cellStyle name="20% - Accent1 2 2 5 2 6" xfId="606"/>
    <cellStyle name="20% - Accent1 2 2 5 3" xfId="607"/>
    <cellStyle name="20% - Accent1 2 2 5 3 2" xfId="608"/>
    <cellStyle name="20% - Accent1 2 2 5 3 3" xfId="609"/>
    <cellStyle name="20% - Accent1 2 2 5 4" xfId="610"/>
    <cellStyle name="20% - Accent1 2 2 5 4 2" xfId="611"/>
    <cellStyle name="20% - Accent1 2 2 5 4 3" xfId="612"/>
    <cellStyle name="20% - Accent1 2 2 5 5" xfId="613"/>
    <cellStyle name="20% - Accent1 2 2 5 5 2" xfId="614"/>
    <cellStyle name="20% - Accent1 2 2 5 5 3" xfId="615"/>
    <cellStyle name="20% - Accent1 2 2 5 6" xfId="616"/>
    <cellStyle name="20% - Accent1 2 2 5 7" xfId="617"/>
    <cellStyle name="20% - Accent1 2 2 6" xfId="618"/>
    <cellStyle name="20% - Accent1 2 2 6 2" xfId="619"/>
    <cellStyle name="20% - Accent1 2 2 6 2 2" xfId="620"/>
    <cellStyle name="20% - Accent1 2 2 6 2 3" xfId="621"/>
    <cellStyle name="20% - Accent1 2 2 6 3" xfId="622"/>
    <cellStyle name="20% - Accent1 2 2 6 3 2" xfId="623"/>
    <cellStyle name="20% - Accent1 2 2 6 3 3" xfId="624"/>
    <cellStyle name="20% - Accent1 2 2 6 4" xfId="625"/>
    <cellStyle name="20% - Accent1 2 2 6 4 2" xfId="626"/>
    <cellStyle name="20% - Accent1 2 2 6 4 3" xfId="627"/>
    <cellStyle name="20% - Accent1 2 2 6 5" xfId="628"/>
    <cellStyle name="20% - Accent1 2 2 6 6" xfId="629"/>
    <cellStyle name="20% - Accent1 2 2 7" xfId="630"/>
    <cellStyle name="20% - Accent1 2 2 7 2" xfId="631"/>
    <cellStyle name="20% - Accent1 2 2 7 2 2" xfId="632"/>
    <cellStyle name="20% - Accent1 2 2 7 2 3" xfId="633"/>
    <cellStyle name="20% - Accent1 2 2 7 3" xfId="634"/>
    <cellStyle name="20% - Accent1 2 2 7 3 2" xfId="635"/>
    <cellStyle name="20% - Accent1 2 2 7 3 3" xfId="636"/>
    <cellStyle name="20% - Accent1 2 2 7 4" xfId="637"/>
    <cellStyle name="20% - Accent1 2 2 7 4 2" xfId="638"/>
    <cellStyle name="20% - Accent1 2 2 7 4 3" xfId="639"/>
    <cellStyle name="20% - Accent1 2 2 7 5" xfId="640"/>
    <cellStyle name="20% - Accent1 2 2 7 6" xfId="641"/>
    <cellStyle name="20% - Accent1 2 2 8" xfId="642"/>
    <cellStyle name="20% - Accent1 2 2 8 2" xfId="643"/>
    <cellStyle name="20% - Accent1 2 2 8 3" xfId="644"/>
    <cellStyle name="20% - Accent1 2 2 9" xfId="645"/>
    <cellStyle name="20% - Accent1 2 2 9 2" xfId="646"/>
    <cellStyle name="20% - Accent1 2 2 9 3" xfId="647"/>
    <cellStyle name="20% - Accent1 2 3" xfId="648"/>
    <cellStyle name="20% - Accent1 2 3 2" xfId="649"/>
    <cellStyle name="20% - Accent1 2 3 2 2" xfId="650"/>
    <cellStyle name="20% - Accent1 2 3 2 2 2" xfId="651"/>
    <cellStyle name="20% - Accent1 2 3 2 2 2 2" xfId="652"/>
    <cellStyle name="20% - Accent1 2 3 2 2 2 3" xfId="653"/>
    <cellStyle name="20% - Accent1 2 3 2 2 3" xfId="654"/>
    <cellStyle name="20% - Accent1 2 3 2 2 3 2" xfId="655"/>
    <cellStyle name="20% - Accent1 2 3 2 2 3 3" xfId="656"/>
    <cellStyle name="20% - Accent1 2 3 2 2 4" xfId="657"/>
    <cellStyle name="20% - Accent1 2 3 2 2 4 2" xfId="658"/>
    <cellStyle name="20% - Accent1 2 3 2 2 4 3" xfId="659"/>
    <cellStyle name="20% - Accent1 2 3 2 2 5" xfId="660"/>
    <cellStyle name="20% - Accent1 2 3 2 2 6" xfId="661"/>
    <cellStyle name="20% - Accent1 2 3 2 3" xfId="662"/>
    <cellStyle name="20% - Accent1 2 3 2 3 2" xfId="663"/>
    <cellStyle name="20% - Accent1 2 3 2 3 3" xfId="664"/>
    <cellStyle name="20% - Accent1 2 3 2 4" xfId="665"/>
    <cellStyle name="20% - Accent1 2 3 2 4 2" xfId="666"/>
    <cellStyle name="20% - Accent1 2 3 2 4 3" xfId="667"/>
    <cellStyle name="20% - Accent1 2 3 2 5" xfId="668"/>
    <cellStyle name="20% - Accent1 2 3 2 5 2" xfId="669"/>
    <cellStyle name="20% - Accent1 2 3 2 5 3" xfId="670"/>
    <cellStyle name="20% - Accent1 2 3 2 6" xfId="671"/>
    <cellStyle name="20% - Accent1 2 3 2 7" xfId="672"/>
    <cellStyle name="20% - Accent1 2 3 3" xfId="673"/>
    <cellStyle name="20% - Accent1 2 3 3 2" xfId="674"/>
    <cellStyle name="20% - Accent1 2 3 3 2 2" xfId="675"/>
    <cellStyle name="20% - Accent1 2 3 3 2 3" xfId="676"/>
    <cellStyle name="20% - Accent1 2 3 3 3" xfId="677"/>
    <cellStyle name="20% - Accent1 2 3 3 3 2" xfId="678"/>
    <cellStyle name="20% - Accent1 2 3 3 3 3" xfId="679"/>
    <cellStyle name="20% - Accent1 2 3 3 4" xfId="680"/>
    <cellStyle name="20% - Accent1 2 3 3 4 2" xfId="681"/>
    <cellStyle name="20% - Accent1 2 3 3 4 3" xfId="682"/>
    <cellStyle name="20% - Accent1 2 3 3 5" xfId="683"/>
    <cellStyle name="20% - Accent1 2 3 3 6" xfId="684"/>
    <cellStyle name="20% - Accent1 2 3 4" xfId="685"/>
    <cellStyle name="20% - Accent1 2 3 4 2" xfId="686"/>
    <cellStyle name="20% - Accent1 2 3 4 3" xfId="687"/>
    <cellStyle name="20% - Accent1 2 3 5" xfId="688"/>
    <cellStyle name="20% - Accent1 2 3 5 2" xfId="689"/>
    <cellStyle name="20% - Accent1 2 3 5 3" xfId="690"/>
    <cellStyle name="20% - Accent1 2 3 6" xfId="691"/>
    <cellStyle name="20% - Accent1 2 3 6 2" xfId="692"/>
    <cellStyle name="20% - Accent1 2 3 6 3" xfId="693"/>
    <cellStyle name="20% - Accent1 2 3 7" xfId="694"/>
    <cellStyle name="20% - Accent1 2 3 8" xfId="695"/>
    <cellStyle name="20% - Accent1 2 4" xfId="696"/>
    <cellStyle name="20% - Accent1 2 4 2" xfId="697"/>
    <cellStyle name="20% - Accent1 2 4 2 2" xfId="698"/>
    <cellStyle name="20% - Accent1 2 4 2 2 2" xfId="699"/>
    <cellStyle name="20% - Accent1 2 4 2 2 2 2" xfId="700"/>
    <cellStyle name="20% - Accent1 2 4 2 2 2 3" xfId="701"/>
    <cellStyle name="20% - Accent1 2 4 2 2 3" xfId="702"/>
    <cellStyle name="20% - Accent1 2 4 2 2 3 2" xfId="703"/>
    <cellStyle name="20% - Accent1 2 4 2 2 3 3" xfId="704"/>
    <cellStyle name="20% - Accent1 2 4 2 2 4" xfId="705"/>
    <cellStyle name="20% - Accent1 2 4 2 2 4 2" xfId="706"/>
    <cellStyle name="20% - Accent1 2 4 2 2 4 3" xfId="707"/>
    <cellStyle name="20% - Accent1 2 4 2 2 5" xfId="708"/>
    <cellStyle name="20% - Accent1 2 4 2 2 6" xfId="709"/>
    <cellStyle name="20% - Accent1 2 4 2 3" xfId="710"/>
    <cellStyle name="20% - Accent1 2 4 2 3 2" xfId="711"/>
    <cellStyle name="20% - Accent1 2 4 2 3 3" xfId="712"/>
    <cellStyle name="20% - Accent1 2 4 2 4" xfId="713"/>
    <cellStyle name="20% - Accent1 2 4 2 4 2" xfId="714"/>
    <cellStyle name="20% - Accent1 2 4 2 4 3" xfId="715"/>
    <cellStyle name="20% - Accent1 2 4 2 5" xfId="716"/>
    <cellStyle name="20% - Accent1 2 4 2 5 2" xfId="717"/>
    <cellStyle name="20% - Accent1 2 4 2 5 3" xfId="718"/>
    <cellStyle name="20% - Accent1 2 4 2 6" xfId="719"/>
    <cellStyle name="20% - Accent1 2 4 2 7" xfId="720"/>
    <cellStyle name="20% - Accent1 2 4 3" xfId="721"/>
    <cellStyle name="20% - Accent1 2 4 3 2" xfId="722"/>
    <cellStyle name="20% - Accent1 2 4 3 2 2" xfId="723"/>
    <cellStyle name="20% - Accent1 2 4 3 2 3" xfId="724"/>
    <cellStyle name="20% - Accent1 2 4 3 3" xfId="725"/>
    <cellStyle name="20% - Accent1 2 4 3 3 2" xfId="726"/>
    <cellStyle name="20% - Accent1 2 4 3 3 3" xfId="727"/>
    <cellStyle name="20% - Accent1 2 4 3 4" xfId="728"/>
    <cellStyle name="20% - Accent1 2 4 3 4 2" xfId="729"/>
    <cellStyle name="20% - Accent1 2 4 3 4 3" xfId="730"/>
    <cellStyle name="20% - Accent1 2 4 3 5" xfId="731"/>
    <cellStyle name="20% - Accent1 2 4 3 6" xfId="732"/>
    <cellStyle name="20% - Accent1 2 4 4" xfId="733"/>
    <cellStyle name="20% - Accent1 2 4 4 2" xfId="734"/>
    <cellStyle name="20% - Accent1 2 4 4 3" xfId="735"/>
    <cellStyle name="20% - Accent1 2 4 5" xfId="736"/>
    <cellStyle name="20% - Accent1 2 4 5 2" xfId="737"/>
    <cellStyle name="20% - Accent1 2 4 5 3" xfId="738"/>
    <cellStyle name="20% - Accent1 2 4 6" xfId="739"/>
    <cellStyle name="20% - Accent1 2 4 6 2" xfId="740"/>
    <cellStyle name="20% - Accent1 2 4 6 3" xfId="741"/>
    <cellStyle name="20% - Accent1 2 4 7" xfId="742"/>
    <cellStyle name="20% - Accent1 2 4 8" xfId="743"/>
    <cellStyle name="20% - Accent1 2 5" xfId="744"/>
    <cellStyle name="20% - Accent1 2 5 2" xfId="745"/>
    <cellStyle name="20% - Accent1 2 5 2 2" xfId="746"/>
    <cellStyle name="20% - Accent1 2 5 2 2 2" xfId="747"/>
    <cellStyle name="20% - Accent1 2 5 2 2 2 2" xfId="748"/>
    <cellStyle name="20% - Accent1 2 5 2 2 2 3" xfId="749"/>
    <cellStyle name="20% - Accent1 2 5 2 2 3" xfId="750"/>
    <cellStyle name="20% - Accent1 2 5 2 2 3 2" xfId="751"/>
    <cellStyle name="20% - Accent1 2 5 2 2 3 3" xfId="752"/>
    <cellStyle name="20% - Accent1 2 5 2 2 4" xfId="753"/>
    <cellStyle name="20% - Accent1 2 5 2 2 4 2" xfId="754"/>
    <cellStyle name="20% - Accent1 2 5 2 2 4 3" xfId="755"/>
    <cellStyle name="20% - Accent1 2 5 2 2 5" xfId="756"/>
    <cellStyle name="20% - Accent1 2 5 2 2 6" xfId="757"/>
    <cellStyle name="20% - Accent1 2 5 2 3" xfId="758"/>
    <cellStyle name="20% - Accent1 2 5 2 3 2" xfId="759"/>
    <cellStyle name="20% - Accent1 2 5 2 3 3" xfId="760"/>
    <cellStyle name="20% - Accent1 2 5 2 4" xfId="761"/>
    <cellStyle name="20% - Accent1 2 5 2 4 2" xfId="762"/>
    <cellStyle name="20% - Accent1 2 5 2 4 3" xfId="763"/>
    <cellStyle name="20% - Accent1 2 5 2 5" xfId="764"/>
    <cellStyle name="20% - Accent1 2 5 2 5 2" xfId="765"/>
    <cellStyle name="20% - Accent1 2 5 2 5 3" xfId="766"/>
    <cellStyle name="20% - Accent1 2 5 2 6" xfId="767"/>
    <cellStyle name="20% - Accent1 2 5 2 7" xfId="768"/>
    <cellStyle name="20% - Accent1 2 5 3" xfId="769"/>
    <cellStyle name="20% - Accent1 2 5 3 2" xfId="770"/>
    <cellStyle name="20% - Accent1 2 5 3 2 2" xfId="771"/>
    <cellStyle name="20% - Accent1 2 5 3 2 3" xfId="772"/>
    <cellStyle name="20% - Accent1 2 5 3 3" xfId="773"/>
    <cellStyle name="20% - Accent1 2 5 3 3 2" xfId="774"/>
    <cellStyle name="20% - Accent1 2 5 3 3 3" xfId="775"/>
    <cellStyle name="20% - Accent1 2 5 3 4" xfId="776"/>
    <cellStyle name="20% - Accent1 2 5 3 4 2" xfId="777"/>
    <cellStyle name="20% - Accent1 2 5 3 4 3" xfId="778"/>
    <cellStyle name="20% - Accent1 2 5 3 5" xfId="779"/>
    <cellStyle name="20% - Accent1 2 5 3 6" xfId="780"/>
    <cellStyle name="20% - Accent1 2 5 4" xfId="781"/>
    <cellStyle name="20% - Accent1 2 5 4 2" xfId="782"/>
    <cellStyle name="20% - Accent1 2 5 4 3" xfId="783"/>
    <cellStyle name="20% - Accent1 2 5 5" xfId="784"/>
    <cellStyle name="20% - Accent1 2 5 5 2" xfId="785"/>
    <cellStyle name="20% - Accent1 2 5 5 3" xfId="786"/>
    <cellStyle name="20% - Accent1 2 5 6" xfId="787"/>
    <cellStyle name="20% - Accent1 2 5 6 2" xfId="788"/>
    <cellStyle name="20% - Accent1 2 5 6 3" xfId="789"/>
    <cellStyle name="20% - Accent1 2 5 7" xfId="790"/>
    <cellStyle name="20% - Accent1 2 5 8" xfId="791"/>
    <cellStyle name="20% - Accent1 2 6" xfId="792"/>
    <cellStyle name="20% - Accent1 2 6 2" xfId="793"/>
    <cellStyle name="20% - Accent1 2 6 2 2" xfId="794"/>
    <cellStyle name="20% - Accent1 2 6 2 2 2" xfId="795"/>
    <cellStyle name="20% - Accent1 2 6 2 2 2 2" xfId="796"/>
    <cellStyle name="20% - Accent1 2 6 2 2 2 3" xfId="797"/>
    <cellStyle name="20% - Accent1 2 6 2 2 3" xfId="798"/>
    <cellStyle name="20% - Accent1 2 6 2 2 3 2" xfId="799"/>
    <cellStyle name="20% - Accent1 2 6 2 2 3 3" xfId="800"/>
    <cellStyle name="20% - Accent1 2 6 2 2 4" xfId="801"/>
    <cellStyle name="20% - Accent1 2 6 2 2 4 2" xfId="802"/>
    <cellStyle name="20% - Accent1 2 6 2 2 4 3" xfId="803"/>
    <cellStyle name="20% - Accent1 2 6 2 2 5" xfId="804"/>
    <cellStyle name="20% - Accent1 2 6 2 2 6" xfId="805"/>
    <cellStyle name="20% - Accent1 2 6 2 3" xfId="806"/>
    <cellStyle name="20% - Accent1 2 6 2 3 2" xfId="807"/>
    <cellStyle name="20% - Accent1 2 6 2 3 3" xfId="808"/>
    <cellStyle name="20% - Accent1 2 6 2 4" xfId="809"/>
    <cellStyle name="20% - Accent1 2 6 2 4 2" xfId="810"/>
    <cellStyle name="20% - Accent1 2 6 2 4 3" xfId="811"/>
    <cellStyle name="20% - Accent1 2 6 2 5" xfId="812"/>
    <cellStyle name="20% - Accent1 2 6 2 5 2" xfId="813"/>
    <cellStyle name="20% - Accent1 2 6 2 5 3" xfId="814"/>
    <cellStyle name="20% - Accent1 2 6 2 6" xfId="815"/>
    <cellStyle name="20% - Accent1 2 6 2 7" xfId="816"/>
    <cellStyle name="20% - Accent1 2 6 3" xfId="817"/>
    <cellStyle name="20% - Accent1 2 6 3 2" xfId="818"/>
    <cellStyle name="20% - Accent1 2 6 3 2 2" xfId="819"/>
    <cellStyle name="20% - Accent1 2 6 3 2 3" xfId="820"/>
    <cellStyle name="20% - Accent1 2 6 3 3" xfId="821"/>
    <cellStyle name="20% - Accent1 2 6 3 3 2" xfId="822"/>
    <cellStyle name="20% - Accent1 2 6 3 3 3" xfId="823"/>
    <cellStyle name="20% - Accent1 2 6 3 4" xfId="824"/>
    <cellStyle name="20% - Accent1 2 6 3 4 2" xfId="825"/>
    <cellStyle name="20% - Accent1 2 6 3 4 3" xfId="826"/>
    <cellStyle name="20% - Accent1 2 6 3 5" xfId="827"/>
    <cellStyle name="20% - Accent1 2 6 3 6" xfId="828"/>
    <cellStyle name="20% - Accent1 2 6 4" xfId="829"/>
    <cellStyle name="20% - Accent1 2 6 4 2" xfId="830"/>
    <cellStyle name="20% - Accent1 2 6 4 3" xfId="831"/>
    <cellStyle name="20% - Accent1 2 6 5" xfId="832"/>
    <cellStyle name="20% - Accent1 2 6 5 2" xfId="833"/>
    <cellStyle name="20% - Accent1 2 6 5 3" xfId="834"/>
    <cellStyle name="20% - Accent1 2 6 6" xfId="835"/>
    <cellStyle name="20% - Accent1 2 6 6 2" xfId="836"/>
    <cellStyle name="20% - Accent1 2 6 6 3" xfId="837"/>
    <cellStyle name="20% - Accent1 2 6 7" xfId="838"/>
    <cellStyle name="20% - Accent1 2 6 8" xfId="839"/>
    <cellStyle name="20% - Accent1 2 7" xfId="840"/>
    <cellStyle name="20% - Accent1 2 7 2" xfId="841"/>
    <cellStyle name="20% - Accent1 2 7 2 2" xfId="842"/>
    <cellStyle name="20% - Accent1 2 7 2 2 2" xfId="843"/>
    <cellStyle name="20% - Accent1 2 7 2 2 3" xfId="844"/>
    <cellStyle name="20% - Accent1 2 7 2 3" xfId="845"/>
    <cellStyle name="20% - Accent1 2 7 2 3 2" xfId="846"/>
    <cellStyle name="20% - Accent1 2 7 2 3 3" xfId="847"/>
    <cellStyle name="20% - Accent1 2 7 2 4" xfId="848"/>
    <cellStyle name="20% - Accent1 2 7 2 4 2" xfId="849"/>
    <cellStyle name="20% - Accent1 2 7 2 4 3" xfId="850"/>
    <cellStyle name="20% - Accent1 2 7 2 5" xfId="851"/>
    <cellStyle name="20% - Accent1 2 7 2 6" xfId="852"/>
    <cellStyle name="20% - Accent1 2 7 3" xfId="853"/>
    <cellStyle name="20% - Accent1 2 7 3 2" xfId="854"/>
    <cellStyle name="20% - Accent1 2 7 3 3" xfId="855"/>
    <cellStyle name="20% - Accent1 2 7 4" xfId="856"/>
    <cellStyle name="20% - Accent1 2 7 4 2" xfId="857"/>
    <cellStyle name="20% - Accent1 2 7 4 3" xfId="858"/>
    <cellStyle name="20% - Accent1 2 7 5" xfId="859"/>
    <cellStyle name="20% - Accent1 2 7 5 2" xfId="860"/>
    <cellStyle name="20% - Accent1 2 7 5 3" xfId="861"/>
    <cellStyle name="20% - Accent1 2 7 6" xfId="862"/>
    <cellStyle name="20% - Accent1 2 7 7" xfId="863"/>
    <cellStyle name="20% - Accent1 2 8" xfId="864"/>
    <cellStyle name="20% - Accent1 2 8 2" xfId="865"/>
    <cellStyle name="20% - Accent1 2 8 2 2" xfId="866"/>
    <cellStyle name="20% - Accent1 2 8 2 3" xfId="867"/>
    <cellStyle name="20% - Accent1 2 8 3" xfId="868"/>
    <cellStyle name="20% - Accent1 2 8 3 2" xfId="869"/>
    <cellStyle name="20% - Accent1 2 8 3 3" xfId="870"/>
    <cellStyle name="20% - Accent1 2 8 4" xfId="871"/>
    <cellStyle name="20% - Accent1 2 8 4 2" xfId="872"/>
    <cellStyle name="20% - Accent1 2 8 4 3" xfId="873"/>
    <cellStyle name="20% - Accent1 2 8 5" xfId="874"/>
    <cellStyle name="20% - Accent1 2 8 6" xfId="875"/>
    <cellStyle name="20% - Accent1 2 9" xfId="876"/>
    <cellStyle name="20% - Accent1 2 9 2" xfId="877"/>
    <cellStyle name="20% - Accent1 2 9 3" xfId="878"/>
    <cellStyle name="20% - Accent1 3" xfId="3"/>
    <cellStyle name="20% - Accent1 3 2" xfId="880"/>
    <cellStyle name="20% - Accent1 3 2 2" xfId="881"/>
    <cellStyle name="20% - Accent1 3 2 3" xfId="882"/>
    <cellStyle name="20% - Accent1 3 3" xfId="883"/>
    <cellStyle name="20% - Accent1 3 3 2" xfId="884"/>
    <cellStyle name="20% - Accent1 3 3 3" xfId="885"/>
    <cellStyle name="20% - Accent1 3 4" xfId="886"/>
    <cellStyle name="20% - Accent1 3 4 2" xfId="887"/>
    <cellStyle name="20% - Accent1 3 4 3" xfId="888"/>
    <cellStyle name="20% - Accent1 3 5" xfId="889"/>
    <cellStyle name="20% - Accent1 3 6" xfId="890"/>
    <cellStyle name="20% - Accent1 3 7" xfId="879"/>
    <cellStyle name="20% - Accent1 4" xfId="891"/>
    <cellStyle name="20% - Accent1 4 2" xfId="892"/>
    <cellStyle name="20% - Accent1 4 3" xfId="893"/>
    <cellStyle name="20% - Accent1 5" xfId="894"/>
    <cellStyle name="20% - Accent1 5 2" xfId="895"/>
    <cellStyle name="20% - Accent1 5 3" xfId="896"/>
    <cellStyle name="20% - Accent1 6" xfId="897"/>
    <cellStyle name="20% - Accent1 6 2" xfId="898"/>
    <cellStyle name="20% - Accent1 6 3" xfId="899"/>
    <cellStyle name="20% - Accent1 7" xfId="900"/>
    <cellStyle name="20% - Accent1 7 2" xfId="901"/>
    <cellStyle name="20% - Accent1 7 3" xfId="902"/>
    <cellStyle name="20% - Accent1 8" xfId="903"/>
    <cellStyle name="20% - Accent1 8 2" xfId="904"/>
    <cellStyle name="20% - Accent1 8 3" xfId="905"/>
    <cellStyle name="20% - Accent1 9" xfId="906"/>
    <cellStyle name="20% - Accent1 9 2" xfId="907"/>
    <cellStyle name="20% - Accent1 9 3" xfId="908"/>
    <cellStyle name="20% - Accent2 10" xfId="909"/>
    <cellStyle name="20% - Accent2 10 2" xfId="910"/>
    <cellStyle name="20% - Accent2 10 3" xfId="911"/>
    <cellStyle name="20% - Accent2 11" xfId="912"/>
    <cellStyle name="20% - Accent2 12" xfId="913"/>
    <cellStyle name="20% - Accent2 13" xfId="914"/>
    <cellStyle name="20% - Accent2 13 2" xfId="915"/>
    <cellStyle name="20% - Accent2 2" xfId="71"/>
    <cellStyle name="20% - Accent2 2 10" xfId="916"/>
    <cellStyle name="20% - Accent2 2 10 2" xfId="917"/>
    <cellStyle name="20% - Accent2 2 10 3" xfId="918"/>
    <cellStyle name="20% - Accent2 2 11" xfId="919"/>
    <cellStyle name="20% - Accent2 2 11 2" xfId="920"/>
    <cellStyle name="20% - Accent2 2 11 3" xfId="921"/>
    <cellStyle name="20% - Accent2 2 12" xfId="922"/>
    <cellStyle name="20% - Accent2 2 12 2" xfId="923"/>
    <cellStyle name="20% - Accent2 2 12 3" xfId="924"/>
    <cellStyle name="20% - Accent2 2 13" xfId="925"/>
    <cellStyle name="20% - Accent2 2 13 2" xfId="926"/>
    <cellStyle name="20% - Accent2 2 13 3" xfId="927"/>
    <cellStyle name="20% - Accent2 2 14" xfId="928"/>
    <cellStyle name="20% - Accent2 2 14 2" xfId="929"/>
    <cellStyle name="20% - Accent2 2 15" xfId="930"/>
    <cellStyle name="20% - Accent2 2 16" xfId="931"/>
    <cellStyle name="20% - Accent2 2 17" xfId="932"/>
    <cellStyle name="20% - Accent2 2 2" xfId="933"/>
    <cellStyle name="20% - Accent2 2 2 10" xfId="934"/>
    <cellStyle name="20% - Accent2 2 2 10 2" xfId="935"/>
    <cellStyle name="20% - Accent2 2 2 10 3" xfId="936"/>
    <cellStyle name="20% - Accent2 2 2 11" xfId="937"/>
    <cellStyle name="20% - Accent2 2 2 11 2" xfId="938"/>
    <cellStyle name="20% - Accent2 2 2 11 3" xfId="939"/>
    <cellStyle name="20% - Accent2 2 2 12" xfId="940"/>
    <cellStyle name="20% - Accent2 2 2 12 2" xfId="941"/>
    <cellStyle name="20% - Accent2 2 2 12 3" xfId="942"/>
    <cellStyle name="20% - Accent2 2 2 13" xfId="943"/>
    <cellStyle name="20% - Accent2 2 2 13 2" xfId="944"/>
    <cellStyle name="20% - Accent2 2 2 13 3" xfId="945"/>
    <cellStyle name="20% - Accent2 2 2 14" xfId="946"/>
    <cellStyle name="20% - Accent2 2 2 14 2" xfId="947"/>
    <cellStyle name="20% - Accent2 2 2 14 3" xfId="948"/>
    <cellStyle name="20% - Accent2 2 2 15" xfId="949"/>
    <cellStyle name="20% - Accent2 2 2 16" xfId="950"/>
    <cellStyle name="20% - Accent2 2 2 17" xfId="951"/>
    <cellStyle name="20% - Accent2 2 2 2" xfId="952"/>
    <cellStyle name="20% - Accent2 2 2 2 2" xfId="953"/>
    <cellStyle name="20% - Accent2 2 2 2 2 2" xfId="954"/>
    <cellStyle name="20% - Accent2 2 2 2 2 2 2" xfId="955"/>
    <cellStyle name="20% - Accent2 2 2 2 2 2 2 2" xfId="956"/>
    <cellStyle name="20% - Accent2 2 2 2 2 2 2 3" xfId="957"/>
    <cellStyle name="20% - Accent2 2 2 2 2 2 3" xfId="958"/>
    <cellStyle name="20% - Accent2 2 2 2 2 2 3 2" xfId="959"/>
    <cellStyle name="20% - Accent2 2 2 2 2 2 3 3" xfId="960"/>
    <cellStyle name="20% - Accent2 2 2 2 2 2 4" xfId="961"/>
    <cellStyle name="20% - Accent2 2 2 2 2 2 4 2" xfId="962"/>
    <cellStyle name="20% - Accent2 2 2 2 2 2 4 3" xfId="963"/>
    <cellStyle name="20% - Accent2 2 2 2 2 2 5" xfId="964"/>
    <cellStyle name="20% - Accent2 2 2 2 2 2 6" xfId="965"/>
    <cellStyle name="20% - Accent2 2 2 2 2 3" xfId="966"/>
    <cellStyle name="20% - Accent2 2 2 2 2 3 2" xfId="967"/>
    <cellStyle name="20% - Accent2 2 2 2 2 3 3" xfId="968"/>
    <cellStyle name="20% - Accent2 2 2 2 2 4" xfId="969"/>
    <cellStyle name="20% - Accent2 2 2 2 2 4 2" xfId="970"/>
    <cellStyle name="20% - Accent2 2 2 2 2 4 3" xfId="971"/>
    <cellStyle name="20% - Accent2 2 2 2 2 5" xfId="972"/>
    <cellStyle name="20% - Accent2 2 2 2 2 5 2" xfId="973"/>
    <cellStyle name="20% - Accent2 2 2 2 2 5 3" xfId="974"/>
    <cellStyle name="20% - Accent2 2 2 2 2 6" xfId="975"/>
    <cellStyle name="20% - Accent2 2 2 2 2 7" xfId="976"/>
    <cellStyle name="20% - Accent2 2 2 2 3" xfId="977"/>
    <cellStyle name="20% - Accent2 2 2 2 3 2" xfId="978"/>
    <cellStyle name="20% - Accent2 2 2 2 3 2 2" xfId="979"/>
    <cellStyle name="20% - Accent2 2 2 2 3 2 3" xfId="980"/>
    <cellStyle name="20% - Accent2 2 2 2 3 3" xfId="981"/>
    <cellStyle name="20% - Accent2 2 2 2 3 3 2" xfId="982"/>
    <cellStyle name="20% - Accent2 2 2 2 3 3 3" xfId="983"/>
    <cellStyle name="20% - Accent2 2 2 2 3 4" xfId="984"/>
    <cellStyle name="20% - Accent2 2 2 2 3 4 2" xfId="985"/>
    <cellStyle name="20% - Accent2 2 2 2 3 4 3" xfId="986"/>
    <cellStyle name="20% - Accent2 2 2 2 3 5" xfId="987"/>
    <cellStyle name="20% - Accent2 2 2 2 3 6" xfId="988"/>
    <cellStyle name="20% - Accent2 2 2 2 4" xfId="989"/>
    <cellStyle name="20% - Accent2 2 2 2 4 2" xfId="990"/>
    <cellStyle name="20% - Accent2 2 2 2 4 3" xfId="991"/>
    <cellStyle name="20% - Accent2 2 2 2 5" xfId="992"/>
    <cellStyle name="20% - Accent2 2 2 2 5 2" xfId="993"/>
    <cellStyle name="20% - Accent2 2 2 2 5 3" xfId="994"/>
    <cellStyle name="20% - Accent2 2 2 2 6" xfId="995"/>
    <cellStyle name="20% - Accent2 2 2 2 6 2" xfId="996"/>
    <cellStyle name="20% - Accent2 2 2 2 6 3" xfId="997"/>
    <cellStyle name="20% - Accent2 2 2 2 7" xfId="998"/>
    <cellStyle name="20% - Accent2 2 2 2 8" xfId="999"/>
    <cellStyle name="20% - Accent2 2 2 3" xfId="1000"/>
    <cellStyle name="20% - Accent2 2 2 3 2" xfId="1001"/>
    <cellStyle name="20% - Accent2 2 2 3 2 2" xfId="1002"/>
    <cellStyle name="20% - Accent2 2 2 3 2 2 2" xfId="1003"/>
    <cellStyle name="20% - Accent2 2 2 3 2 2 2 2" xfId="1004"/>
    <cellStyle name="20% - Accent2 2 2 3 2 2 2 3" xfId="1005"/>
    <cellStyle name="20% - Accent2 2 2 3 2 2 3" xfId="1006"/>
    <cellStyle name="20% - Accent2 2 2 3 2 2 3 2" xfId="1007"/>
    <cellStyle name="20% - Accent2 2 2 3 2 2 3 3" xfId="1008"/>
    <cellStyle name="20% - Accent2 2 2 3 2 2 4" xfId="1009"/>
    <cellStyle name="20% - Accent2 2 2 3 2 2 4 2" xfId="1010"/>
    <cellStyle name="20% - Accent2 2 2 3 2 2 4 3" xfId="1011"/>
    <cellStyle name="20% - Accent2 2 2 3 2 2 5" xfId="1012"/>
    <cellStyle name="20% - Accent2 2 2 3 2 2 6" xfId="1013"/>
    <cellStyle name="20% - Accent2 2 2 3 2 3" xfId="1014"/>
    <cellStyle name="20% - Accent2 2 2 3 2 3 2" xfId="1015"/>
    <cellStyle name="20% - Accent2 2 2 3 2 3 3" xfId="1016"/>
    <cellStyle name="20% - Accent2 2 2 3 2 4" xfId="1017"/>
    <cellStyle name="20% - Accent2 2 2 3 2 4 2" xfId="1018"/>
    <cellStyle name="20% - Accent2 2 2 3 2 4 3" xfId="1019"/>
    <cellStyle name="20% - Accent2 2 2 3 2 5" xfId="1020"/>
    <cellStyle name="20% - Accent2 2 2 3 2 5 2" xfId="1021"/>
    <cellStyle name="20% - Accent2 2 2 3 2 5 3" xfId="1022"/>
    <cellStyle name="20% - Accent2 2 2 3 2 6" xfId="1023"/>
    <cellStyle name="20% - Accent2 2 2 3 2 7" xfId="1024"/>
    <cellStyle name="20% - Accent2 2 2 3 3" xfId="1025"/>
    <cellStyle name="20% - Accent2 2 2 3 3 2" xfId="1026"/>
    <cellStyle name="20% - Accent2 2 2 3 3 2 2" xfId="1027"/>
    <cellStyle name="20% - Accent2 2 2 3 3 2 3" xfId="1028"/>
    <cellStyle name="20% - Accent2 2 2 3 3 3" xfId="1029"/>
    <cellStyle name="20% - Accent2 2 2 3 3 3 2" xfId="1030"/>
    <cellStyle name="20% - Accent2 2 2 3 3 3 3" xfId="1031"/>
    <cellStyle name="20% - Accent2 2 2 3 3 4" xfId="1032"/>
    <cellStyle name="20% - Accent2 2 2 3 3 4 2" xfId="1033"/>
    <cellStyle name="20% - Accent2 2 2 3 3 4 3" xfId="1034"/>
    <cellStyle name="20% - Accent2 2 2 3 3 5" xfId="1035"/>
    <cellStyle name="20% - Accent2 2 2 3 3 6" xfId="1036"/>
    <cellStyle name="20% - Accent2 2 2 3 4" xfId="1037"/>
    <cellStyle name="20% - Accent2 2 2 3 4 2" xfId="1038"/>
    <cellStyle name="20% - Accent2 2 2 3 4 3" xfId="1039"/>
    <cellStyle name="20% - Accent2 2 2 3 5" xfId="1040"/>
    <cellStyle name="20% - Accent2 2 2 3 5 2" xfId="1041"/>
    <cellStyle name="20% - Accent2 2 2 3 5 3" xfId="1042"/>
    <cellStyle name="20% - Accent2 2 2 3 6" xfId="1043"/>
    <cellStyle name="20% - Accent2 2 2 3 6 2" xfId="1044"/>
    <cellStyle name="20% - Accent2 2 2 3 6 3" xfId="1045"/>
    <cellStyle name="20% - Accent2 2 2 3 7" xfId="1046"/>
    <cellStyle name="20% - Accent2 2 2 3 8" xfId="1047"/>
    <cellStyle name="20% - Accent2 2 2 4" xfId="1048"/>
    <cellStyle name="20% - Accent2 2 2 4 2" xfId="1049"/>
    <cellStyle name="20% - Accent2 2 2 4 2 2" xfId="1050"/>
    <cellStyle name="20% - Accent2 2 2 4 2 2 2" xfId="1051"/>
    <cellStyle name="20% - Accent2 2 2 4 2 2 2 2" xfId="1052"/>
    <cellStyle name="20% - Accent2 2 2 4 2 2 2 3" xfId="1053"/>
    <cellStyle name="20% - Accent2 2 2 4 2 2 3" xfId="1054"/>
    <cellStyle name="20% - Accent2 2 2 4 2 2 3 2" xfId="1055"/>
    <cellStyle name="20% - Accent2 2 2 4 2 2 3 3" xfId="1056"/>
    <cellStyle name="20% - Accent2 2 2 4 2 2 4" xfId="1057"/>
    <cellStyle name="20% - Accent2 2 2 4 2 2 4 2" xfId="1058"/>
    <cellStyle name="20% - Accent2 2 2 4 2 2 4 3" xfId="1059"/>
    <cellStyle name="20% - Accent2 2 2 4 2 2 5" xfId="1060"/>
    <cellStyle name="20% - Accent2 2 2 4 2 2 6" xfId="1061"/>
    <cellStyle name="20% - Accent2 2 2 4 2 3" xfId="1062"/>
    <cellStyle name="20% - Accent2 2 2 4 2 3 2" xfId="1063"/>
    <cellStyle name="20% - Accent2 2 2 4 2 3 3" xfId="1064"/>
    <cellStyle name="20% - Accent2 2 2 4 2 4" xfId="1065"/>
    <cellStyle name="20% - Accent2 2 2 4 2 4 2" xfId="1066"/>
    <cellStyle name="20% - Accent2 2 2 4 2 4 3" xfId="1067"/>
    <cellStyle name="20% - Accent2 2 2 4 2 5" xfId="1068"/>
    <cellStyle name="20% - Accent2 2 2 4 2 5 2" xfId="1069"/>
    <cellStyle name="20% - Accent2 2 2 4 2 5 3" xfId="1070"/>
    <cellStyle name="20% - Accent2 2 2 4 2 6" xfId="1071"/>
    <cellStyle name="20% - Accent2 2 2 4 2 7" xfId="1072"/>
    <cellStyle name="20% - Accent2 2 2 4 3" xfId="1073"/>
    <cellStyle name="20% - Accent2 2 2 4 3 2" xfId="1074"/>
    <cellStyle name="20% - Accent2 2 2 4 3 2 2" xfId="1075"/>
    <cellStyle name="20% - Accent2 2 2 4 3 2 3" xfId="1076"/>
    <cellStyle name="20% - Accent2 2 2 4 3 3" xfId="1077"/>
    <cellStyle name="20% - Accent2 2 2 4 3 3 2" xfId="1078"/>
    <cellStyle name="20% - Accent2 2 2 4 3 3 3" xfId="1079"/>
    <cellStyle name="20% - Accent2 2 2 4 3 4" xfId="1080"/>
    <cellStyle name="20% - Accent2 2 2 4 3 4 2" xfId="1081"/>
    <cellStyle name="20% - Accent2 2 2 4 3 4 3" xfId="1082"/>
    <cellStyle name="20% - Accent2 2 2 4 3 5" xfId="1083"/>
    <cellStyle name="20% - Accent2 2 2 4 3 6" xfId="1084"/>
    <cellStyle name="20% - Accent2 2 2 4 4" xfId="1085"/>
    <cellStyle name="20% - Accent2 2 2 4 4 2" xfId="1086"/>
    <cellStyle name="20% - Accent2 2 2 4 4 3" xfId="1087"/>
    <cellStyle name="20% - Accent2 2 2 4 5" xfId="1088"/>
    <cellStyle name="20% - Accent2 2 2 4 5 2" xfId="1089"/>
    <cellStyle name="20% - Accent2 2 2 4 5 3" xfId="1090"/>
    <cellStyle name="20% - Accent2 2 2 4 6" xfId="1091"/>
    <cellStyle name="20% - Accent2 2 2 4 6 2" xfId="1092"/>
    <cellStyle name="20% - Accent2 2 2 4 6 3" xfId="1093"/>
    <cellStyle name="20% - Accent2 2 2 4 7" xfId="1094"/>
    <cellStyle name="20% - Accent2 2 2 4 8" xfId="1095"/>
    <cellStyle name="20% - Accent2 2 2 5" xfId="1096"/>
    <cellStyle name="20% - Accent2 2 2 5 2" xfId="1097"/>
    <cellStyle name="20% - Accent2 2 2 5 2 2" xfId="1098"/>
    <cellStyle name="20% - Accent2 2 2 5 2 2 2" xfId="1099"/>
    <cellStyle name="20% - Accent2 2 2 5 2 2 3" xfId="1100"/>
    <cellStyle name="20% - Accent2 2 2 5 2 3" xfId="1101"/>
    <cellStyle name="20% - Accent2 2 2 5 2 3 2" xfId="1102"/>
    <cellStyle name="20% - Accent2 2 2 5 2 3 3" xfId="1103"/>
    <cellStyle name="20% - Accent2 2 2 5 2 4" xfId="1104"/>
    <cellStyle name="20% - Accent2 2 2 5 2 4 2" xfId="1105"/>
    <cellStyle name="20% - Accent2 2 2 5 2 4 3" xfId="1106"/>
    <cellStyle name="20% - Accent2 2 2 5 2 5" xfId="1107"/>
    <cellStyle name="20% - Accent2 2 2 5 2 6" xfId="1108"/>
    <cellStyle name="20% - Accent2 2 2 5 3" xfId="1109"/>
    <cellStyle name="20% - Accent2 2 2 5 3 2" xfId="1110"/>
    <cellStyle name="20% - Accent2 2 2 5 3 3" xfId="1111"/>
    <cellStyle name="20% - Accent2 2 2 5 4" xfId="1112"/>
    <cellStyle name="20% - Accent2 2 2 5 4 2" xfId="1113"/>
    <cellStyle name="20% - Accent2 2 2 5 4 3" xfId="1114"/>
    <cellStyle name="20% - Accent2 2 2 5 5" xfId="1115"/>
    <cellStyle name="20% - Accent2 2 2 5 5 2" xfId="1116"/>
    <cellStyle name="20% - Accent2 2 2 5 5 3" xfId="1117"/>
    <cellStyle name="20% - Accent2 2 2 5 6" xfId="1118"/>
    <cellStyle name="20% - Accent2 2 2 5 7" xfId="1119"/>
    <cellStyle name="20% - Accent2 2 2 6" xfId="1120"/>
    <cellStyle name="20% - Accent2 2 2 6 2" xfId="1121"/>
    <cellStyle name="20% - Accent2 2 2 6 2 2" xfId="1122"/>
    <cellStyle name="20% - Accent2 2 2 6 2 3" xfId="1123"/>
    <cellStyle name="20% - Accent2 2 2 6 3" xfId="1124"/>
    <cellStyle name="20% - Accent2 2 2 6 3 2" xfId="1125"/>
    <cellStyle name="20% - Accent2 2 2 6 3 3" xfId="1126"/>
    <cellStyle name="20% - Accent2 2 2 6 4" xfId="1127"/>
    <cellStyle name="20% - Accent2 2 2 6 4 2" xfId="1128"/>
    <cellStyle name="20% - Accent2 2 2 6 4 3" xfId="1129"/>
    <cellStyle name="20% - Accent2 2 2 6 5" xfId="1130"/>
    <cellStyle name="20% - Accent2 2 2 6 6" xfId="1131"/>
    <cellStyle name="20% - Accent2 2 2 7" xfId="1132"/>
    <cellStyle name="20% - Accent2 2 2 7 2" xfId="1133"/>
    <cellStyle name="20% - Accent2 2 2 7 2 2" xfId="1134"/>
    <cellStyle name="20% - Accent2 2 2 7 2 3" xfId="1135"/>
    <cellStyle name="20% - Accent2 2 2 7 3" xfId="1136"/>
    <cellStyle name="20% - Accent2 2 2 7 3 2" xfId="1137"/>
    <cellStyle name="20% - Accent2 2 2 7 3 3" xfId="1138"/>
    <cellStyle name="20% - Accent2 2 2 7 4" xfId="1139"/>
    <cellStyle name="20% - Accent2 2 2 7 4 2" xfId="1140"/>
    <cellStyle name="20% - Accent2 2 2 7 4 3" xfId="1141"/>
    <cellStyle name="20% - Accent2 2 2 7 5" xfId="1142"/>
    <cellStyle name="20% - Accent2 2 2 7 6" xfId="1143"/>
    <cellStyle name="20% - Accent2 2 2 8" xfId="1144"/>
    <cellStyle name="20% - Accent2 2 2 8 2" xfId="1145"/>
    <cellStyle name="20% - Accent2 2 2 8 3" xfId="1146"/>
    <cellStyle name="20% - Accent2 2 2 9" xfId="1147"/>
    <cellStyle name="20% - Accent2 2 2 9 2" xfId="1148"/>
    <cellStyle name="20% - Accent2 2 2 9 3" xfId="1149"/>
    <cellStyle name="20% - Accent2 2 3" xfId="1150"/>
    <cellStyle name="20% - Accent2 2 3 2" xfId="1151"/>
    <cellStyle name="20% - Accent2 2 3 2 2" xfId="1152"/>
    <cellStyle name="20% - Accent2 2 3 2 2 2" xfId="1153"/>
    <cellStyle name="20% - Accent2 2 3 2 2 2 2" xfId="1154"/>
    <cellStyle name="20% - Accent2 2 3 2 2 2 3" xfId="1155"/>
    <cellStyle name="20% - Accent2 2 3 2 2 3" xfId="1156"/>
    <cellStyle name="20% - Accent2 2 3 2 2 3 2" xfId="1157"/>
    <cellStyle name="20% - Accent2 2 3 2 2 3 3" xfId="1158"/>
    <cellStyle name="20% - Accent2 2 3 2 2 4" xfId="1159"/>
    <cellStyle name="20% - Accent2 2 3 2 2 4 2" xfId="1160"/>
    <cellStyle name="20% - Accent2 2 3 2 2 4 3" xfId="1161"/>
    <cellStyle name="20% - Accent2 2 3 2 2 5" xfId="1162"/>
    <cellStyle name="20% - Accent2 2 3 2 2 6" xfId="1163"/>
    <cellStyle name="20% - Accent2 2 3 2 3" xfId="1164"/>
    <cellStyle name="20% - Accent2 2 3 2 3 2" xfId="1165"/>
    <cellStyle name="20% - Accent2 2 3 2 3 3" xfId="1166"/>
    <cellStyle name="20% - Accent2 2 3 2 4" xfId="1167"/>
    <cellStyle name="20% - Accent2 2 3 2 4 2" xfId="1168"/>
    <cellStyle name="20% - Accent2 2 3 2 4 3" xfId="1169"/>
    <cellStyle name="20% - Accent2 2 3 2 5" xfId="1170"/>
    <cellStyle name="20% - Accent2 2 3 2 5 2" xfId="1171"/>
    <cellStyle name="20% - Accent2 2 3 2 5 3" xfId="1172"/>
    <cellStyle name="20% - Accent2 2 3 2 6" xfId="1173"/>
    <cellStyle name="20% - Accent2 2 3 2 7" xfId="1174"/>
    <cellStyle name="20% - Accent2 2 3 3" xfId="1175"/>
    <cellStyle name="20% - Accent2 2 3 3 2" xfId="1176"/>
    <cellStyle name="20% - Accent2 2 3 3 2 2" xfId="1177"/>
    <cellStyle name="20% - Accent2 2 3 3 2 3" xfId="1178"/>
    <cellStyle name="20% - Accent2 2 3 3 3" xfId="1179"/>
    <cellStyle name="20% - Accent2 2 3 3 3 2" xfId="1180"/>
    <cellStyle name="20% - Accent2 2 3 3 3 3" xfId="1181"/>
    <cellStyle name="20% - Accent2 2 3 3 4" xfId="1182"/>
    <cellStyle name="20% - Accent2 2 3 3 4 2" xfId="1183"/>
    <cellStyle name="20% - Accent2 2 3 3 4 3" xfId="1184"/>
    <cellStyle name="20% - Accent2 2 3 3 5" xfId="1185"/>
    <cellStyle name="20% - Accent2 2 3 3 6" xfId="1186"/>
    <cellStyle name="20% - Accent2 2 3 4" xfId="1187"/>
    <cellStyle name="20% - Accent2 2 3 4 2" xfId="1188"/>
    <cellStyle name="20% - Accent2 2 3 4 3" xfId="1189"/>
    <cellStyle name="20% - Accent2 2 3 5" xfId="1190"/>
    <cellStyle name="20% - Accent2 2 3 5 2" xfId="1191"/>
    <cellStyle name="20% - Accent2 2 3 5 3" xfId="1192"/>
    <cellStyle name="20% - Accent2 2 3 6" xfId="1193"/>
    <cellStyle name="20% - Accent2 2 3 6 2" xfId="1194"/>
    <cellStyle name="20% - Accent2 2 3 6 3" xfId="1195"/>
    <cellStyle name="20% - Accent2 2 3 7" xfId="1196"/>
    <cellStyle name="20% - Accent2 2 3 8" xfId="1197"/>
    <cellStyle name="20% - Accent2 2 4" xfId="1198"/>
    <cellStyle name="20% - Accent2 2 4 2" xfId="1199"/>
    <cellStyle name="20% - Accent2 2 4 2 2" xfId="1200"/>
    <cellStyle name="20% - Accent2 2 4 2 2 2" xfId="1201"/>
    <cellStyle name="20% - Accent2 2 4 2 2 2 2" xfId="1202"/>
    <cellStyle name="20% - Accent2 2 4 2 2 2 3" xfId="1203"/>
    <cellStyle name="20% - Accent2 2 4 2 2 3" xfId="1204"/>
    <cellStyle name="20% - Accent2 2 4 2 2 3 2" xfId="1205"/>
    <cellStyle name="20% - Accent2 2 4 2 2 3 3" xfId="1206"/>
    <cellStyle name="20% - Accent2 2 4 2 2 4" xfId="1207"/>
    <cellStyle name="20% - Accent2 2 4 2 2 4 2" xfId="1208"/>
    <cellStyle name="20% - Accent2 2 4 2 2 4 3" xfId="1209"/>
    <cellStyle name="20% - Accent2 2 4 2 2 5" xfId="1210"/>
    <cellStyle name="20% - Accent2 2 4 2 2 6" xfId="1211"/>
    <cellStyle name="20% - Accent2 2 4 2 3" xfId="1212"/>
    <cellStyle name="20% - Accent2 2 4 2 3 2" xfId="1213"/>
    <cellStyle name="20% - Accent2 2 4 2 3 3" xfId="1214"/>
    <cellStyle name="20% - Accent2 2 4 2 4" xfId="1215"/>
    <cellStyle name="20% - Accent2 2 4 2 4 2" xfId="1216"/>
    <cellStyle name="20% - Accent2 2 4 2 4 3" xfId="1217"/>
    <cellStyle name="20% - Accent2 2 4 2 5" xfId="1218"/>
    <cellStyle name="20% - Accent2 2 4 2 5 2" xfId="1219"/>
    <cellStyle name="20% - Accent2 2 4 2 5 3" xfId="1220"/>
    <cellStyle name="20% - Accent2 2 4 2 6" xfId="1221"/>
    <cellStyle name="20% - Accent2 2 4 2 7" xfId="1222"/>
    <cellStyle name="20% - Accent2 2 4 3" xfId="1223"/>
    <cellStyle name="20% - Accent2 2 4 3 2" xfId="1224"/>
    <cellStyle name="20% - Accent2 2 4 3 2 2" xfId="1225"/>
    <cellStyle name="20% - Accent2 2 4 3 2 3" xfId="1226"/>
    <cellStyle name="20% - Accent2 2 4 3 3" xfId="1227"/>
    <cellStyle name="20% - Accent2 2 4 3 3 2" xfId="1228"/>
    <cellStyle name="20% - Accent2 2 4 3 3 3" xfId="1229"/>
    <cellStyle name="20% - Accent2 2 4 3 4" xfId="1230"/>
    <cellStyle name="20% - Accent2 2 4 3 4 2" xfId="1231"/>
    <cellStyle name="20% - Accent2 2 4 3 4 3" xfId="1232"/>
    <cellStyle name="20% - Accent2 2 4 3 5" xfId="1233"/>
    <cellStyle name="20% - Accent2 2 4 3 6" xfId="1234"/>
    <cellStyle name="20% - Accent2 2 4 4" xfId="1235"/>
    <cellStyle name="20% - Accent2 2 4 4 2" xfId="1236"/>
    <cellStyle name="20% - Accent2 2 4 4 3" xfId="1237"/>
    <cellStyle name="20% - Accent2 2 4 5" xfId="1238"/>
    <cellStyle name="20% - Accent2 2 4 5 2" xfId="1239"/>
    <cellStyle name="20% - Accent2 2 4 5 3" xfId="1240"/>
    <cellStyle name="20% - Accent2 2 4 6" xfId="1241"/>
    <cellStyle name="20% - Accent2 2 4 6 2" xfId="1242"/>
    <cellStyle name="20% - Accent2 2 4 6 3" xfId="1243"/>
    <cellStyle name="20% - Accent2 2 4 7" xfId="1244"/>
    <cellStyle name="20% - Accent2 2 4 8" xfId="1245"/>
    <cellStyle name="20% - Accent2 2 5" xfId="1246"/>
    <cellStyle name="20% - Accent2 2 5 2" xfId="1247"/>
    <cellStyle name="20% - Accent2 2 5 2 2" xfId="1248"/>
    <cellStyle name="20% - Accent2 2 5 2 2 2" xfId="1249"/>
    <cellStyle name="20% - Accent2 2 5 2 2 2 2" xfId="1250"/>
    <cellStyle name="20% - Accent2 2 5 2 2 2 3" xfId="1251"/>
    <cellStyle name="20% - Accent2 2 5 2 2 3" xfId="1252"/>
    <cellStyle name="20% - Accent2 2 5 2 2 3 2" xfId="1253"/>
    <cellStyle name="20% - Accent2 2 5 2 2 3 3" xfId="1254"/>
    <cellStyle name="20% - Accent2 2 5 2 2 4" xfId="1255"/>
    <cellStyle name="20% - Accent2 2 5 2 2 4 2" xfId="1256"/>
    <cellStyle name="20% - Accent2 2 5 2 2 4 3" xfId="1257"/>
    <cellStyle name="20% - Accent2 2 5 2 2 5" xfId="1258"/>
    <cellStyle name="20% - Accent2 2 5 2 2 6" xfId="1259"/>
    <cellStyle name="20% - Accent2 2 5 2 3" xfId="1260"/>
    <cellStyle name="20% - Accent2 2 5 2 3 2" xfId="1261"/>
    <cellStyle name="20% - Accent2 2 5 2 3 3" xfId="1262"/>
    <cellStyle name="20% - Accent2 2 5 2 4" xfId="1263"/>
    <cellStyle name="20% - Accent2 2 5 2 4 2" xfId="1264"/>
    <cellStyle name="20% - Accent2 2 5 2 4 3" xfId="1265"/>
    <cellStyle name="20% - Accent2 2 5 2 5" xfId="1266"/>
    <cellStyle name="20% - Accent2 2 5 2 5 2" xfId="1267"/>
    <cellStyle name="20% - Accent2 2 5 2 5 3" xfId="1268"/>
    <cellStyle name="20% - Accent2 2 5 2 6" xfId="1269"/>
    <cellStyle name="20% - Accent2 2 5 2 7" xfId="1270"/>
    <cellStyle name="20% - Accent2 2 5 3" xfId="1271"/>
    <cellStyle name="20% - Accent2 2 5 3 2" xfId="1272"/>
    <cellStyle name="20% - Accent2 2 5 3 2 2" xfId="1273"/>
    <cellStyle name="20% - Accent2 2 5 3 2 3" xfId="1274"/>
    <cellStyle name="20% - Accent2 2 5 3 3" xfId="1275"/>
    <cellStyle name="20% - Accent2 2 5 3 3 2" xfId="1276"/>
    <cellStyle name="20% - Accent2 2 5 3 3 3" xfId="1277"/>
    <cellStyle name="20% - Accent2 2 5 3 4" xfId="1278"/>
    <cellStyle name="20% - Accent2 2 5 3 4 2" xfId="1279"/>
    <cellStyle name="20% - Accent2 2 5 3 4 3" xfId="1280"/>
    <cellStyle name="20% - Accent2 2 5 3 5" xfId="1281"/>
    <cellStyle name="20% - Accent2 2 5 3 6" xfId="1282"/>
    <cellStyle name="20% - Accent2 2 5 4" xfId="1283"/>
    <cellStyle name="20% - Accent2 2 5 4 2" xfId="1284"/>
    <cellStyle name="20% - Accent2 2 5 4 3" xfId="1285"/>
    <cellStyle name="20% - Accent2 2 5 5" xfId="1286"/>
    <cellStyle name="20% - Accent2 2 5 5 2" xfId="1287"/>
    <cellStyle name="20% - Accent2 2 5 5 3" xfId="1288"/>
    <cellStyle name="20% - Accent2 2 5 6" xfId="1289"/>
    <cellStyle name="20% - Accent2 2 5 6 2" xfId="1290"/>
    <cellStyle name="20% - Accent2 2 5 6 3" xfId="1291"/>
    <cellStyle name="20% - Accent2 2 5 7" xfId="1292"/>
    <cellStyle name="20% - Accent2 2 5 8" xfId="1293"/>
    <cellStyle name="20% - Accent2 2 6" xfId="1294"/>
    <cellStyle name="20% - Accent2 2 6 2" xfId="1295"/>
    <cellStyle name="20% - Accent2 2 6 2 2" xfId="1296"/>
    <cellStyle name="20% - Accent2 2 6 2 2 2" xfId="1297"/>
    <cellStyle name="20% - Accent2 2 6 2 2 2 2" xfId="1298"/>
    <cellStyle name="20% - Accent2 2 6 2 2 2 3" xfId="1299"/>
    <cellStyle name="20% - Accent2 2 6 2 2 3" xfId="1300"/>
    <cellStyle name="20% - Accent2 2 6 2 2 3 2" xfId="1301"/>
    <cellStyle name="20% - Accent2 2 6 2 2 3 3" xfId="1302"/>
    <cellStyle name="20% - Accent2 2 6 2 2 4" xfId="1303"/>
    <cellStyle name="20% - Accent2 2 6 2 2 4 2" xfId="1304"/>
    <cellStyle name="20% - Accent2 2 6 2 2 4 3" xfId="1305"/>
    <cellStyle name="20% - Accent2 2 6 2 2 5" xfId="1306"/>
    <cellStyle name="20% - Accent2 2 6 2 2 6" xfId="1307"/>
    <cellStyle name="20% - Accent2 2 6 2 3" xfId="1308"/>
    <cellStyle name="20% - Accent2 2 6 2 3 2" xfId="1309"/>
    <cellStyle name="20% - Accent2 2 6 2 3 3" xfId="1310"/>
    <cellStyle name="20% - Accent2 2 6 2 4" xfId="1311"/>
    <cellStyle name="20% - Accent2 2 6 2 4 2" xfId="1312"/>
    <cellStyle name="20% - Accent2 2 6 2 4 3" xfId="1313"/>
    <cellStyle name="20% - Accent2 2 6 2 5" xfId="1314"/>
    <cellStyle name="20% - Accent2 2 6 2 5 2" xfId="1315"/>
    <cellStyle name="20% - Accent2 2 6 2 5 3" xfId="1316"/>
    <cellStyle name="20% - Accent2 2 6 2 6" xfId="1317"/>
    <cellStyle name="20% - Accent2 2 6 2 7" xfId="1318"/>
    <cellStyle name="20% - Accent2 2 6 3" xfId="1319"/>
    <cellStyle name="20% - Accent2 2 6 3 2" xfId="1320"/>
    <cellStyle name="20% - Accent2 2 6 3 2 2" xfId="1321"/>
    <cellStyle name="20% - Accent2 2 6 3 2 3" xfId="1322"/>
    <cellStyle name="20% - Accent2 2 6 3 3" xfId="1323"/>
    <cellStyle name="20% - Accent2 2 6 3 3 2" xfId="1324"/>
    <cellStyle name="20% - Accent2 2 6 3 3 3" xfId="1325"/>
    <cellStyle name="20% - Accent2 2 6 3 4" xfId="1326"/>
    <cellStyle name="20% - Accent2 2 6 3 4 2" xfId="1327"/>
    <cellStyle name="20% - Accent2 2 6 3 4 3" xfId="1328"/>
    <cellStyle name="20% - Accent2 2 6 3 5" xfId="1329"/>
    <cellStyle name="20% - Accent2 2 6 3 6" xfId="1330"/>
    <cellStyle name="20% - Accent2 2 6 4" xfId="1331"/>
    <cellStyle name="20% - Accent2 2 6 4 2" xfId="1332"/>
    <cellStyle name="20% - Accent2 2 6 4 3" xfId="1333"/>
    <cellStyle name="20% - Accent2 2 6 5" xfId="1334"/>
    <cellStyle name="20% - Accent2 2 6 5 2" xfId="1335"/>
    <cellStyle name="20% - Accent2 2 6 5 3" xfId="1336"/>
    <cellStyle name="20% - Accent2 2 6 6" xfId="1337"/>
    <cellStyle name="20% - Accent2 2 6 6 2" xfId="1338"/>
    <cellStyle name="20% - Accent2 2 6 6 3" xfId="1339"/>
    <cellStyle name="20% - Accent2 2 6 7" xfId="1340"/>
    <cellStyle name="20% - Accent2 2 6 8" xfId="1341"/>
    <cellStyle name="20% - Accent2 2 7" xfId="1342"/>
    <cellStyle name="20% - Accent2 2 7 2" xfId="1343"/>
    <cellStyle name="20% - Accent2 2 7 2 2" xfId="1344"/>
    <cellStyle name="20% - Accent2 2 7 2 2 2" xfId="1345"/>
    <cellStyle name="20% - Accent2 2 7 2 2 3" xfId="1346"/>
    <cellStyle name="20% - Accent2 2 7 2 3" xfId="1347"/>
    <cellStyle name="20% - Accent2 2 7 2 3 2" xfId="1348"/>
    <cellStyle name="20% - Accent2 2 7 2 3 3" xfId="1349"/>
    <cellStyle name="20% - Accent2 2 7 2 4" xfId="1350"/>
    <cellStyle name="20% - Accent2 2 7 2 4 2" xfId="1351"/>
    <cellStyle name="20% - Accent2 2 7 2 4 3" xfId="1352"/>
    <cellStyle name="20% - Accent2 2 7 2 5" xfId="1353"/>
    <cellStyle name="20% - Accent2 2 7 2 6" xfId="1354"/>
    <cellStyle name="20% - Accent2 2 7 3" xfId="1355"/>
    <cellStyle name="20% - Accent2 2 7 3 2" xfId="1356"/>
    <cellStyle name="20% - Accent2 2 7 3 3" xfId="1357"/>
    <cellStyle name="20% - Accent2 2 7 4" xfId="1358"/>
    <cellStyle name="20% - Accent2 2 7 4 2" xfId="1359"/>
    <cellStyle name="20% - Accent2 2 7 4 3" xfId="1360"/>
    <cellStyle name="20% - Accent2 2 7 5" xfId="1361"/>
    <cellStyle name="20% - Accent2 2 7 5 2" xfId="1362"/>
    <cellStyle name="20% - Accent2 2 7 5 3" xfId="1363"/>
    <cellStyle name="20% - Accent2 2 7 6" xfId="1364"/>
    <cellStyle name="20% - Accent2 2 7 7" xfId="1365"/>
    <cellStyle name="20% - Accent2 2 8" xfId="1366"/>
    <cellStyle name="20% - Accent2 2 8 2" xfId="1367"/>
    <cellStyle name="20% - Accent2 2 8 2 2" xfId="1368"/>
    <cellStyle name="20% - Accent2 2 8 2 3" xfId="1369"/>
    <cellStyle name="20% - Accent2 2 8 3" xfId="1370"/>
    <cellStyle name="20% - Accent2 2 8 3 2" xfId="1371"/>
    <cellStyle name="20% - Accent2 2 8 3 3" xfId="1372"/>
    <cellStyle name="20% - Accent2 2 8 4" xfId="1373"/>
    <cellStyle name="20% - Accent2 2 8 4 2" xfId="1374"/>
    <cellStyle name="20% - Accent2 2 8 4 3" xfId="1375"/>
    <cellStyle name="20% - Accent2 2 8 5" xfId="1376"/>
    <cellStyle name="20% - Accent2 2 8 6" xfId="1377"/>
    <cellStyle name="20% - Accent2 2 9" xfId="1378"/>
    <cellStyle name="20% - Accent2 2 9 2" xfId="1379"/>
    <cellStyle name="20% - Accent2 2 9 3" xfId="1380"/>
    <cellStyle name="20% - Accent2 3" xfId="4"/>
    <cellStyle name="20% - Accent2 3 2" xfId="1382"/>
    <cellStyle name="20% - Accent2 3 2 2" xfId="1383"/>
    <cellStyle name="20% - Accent2 3 2 3" xfId="1384"/>
    <cellStyle name="20% - Accent2 3 3" xfId="1385"/>
    <cellStyle name="20% - Accent2 3 3 2" xfId="1386"/>
    <cellStyle name="20% - Accent2 3 3 3" xfId="1387"/>
    <cellStyle name="20% - Accent2 3 4" xfId="1388"/>
    <cellStyle name="20% - Accent2 3 4 2" xfId="1389"/>
    <cellStyle name="20% - Accent2 3 4 3" xfId="1390"/>
    <cellStyle name="20% - Accent2 3 5" xfId="1391"/>
    <cellStyle name="20% - Accent2 3 6" xfId="1392"/>
    <cellStyle name="20% - Accent2 3 7" xfId="1381"/>
    <cellStyle name="20% - Accent2 4" xfId="1393"/>
    <cellStyle name="20% - Accent2 4 2" xfId="1394"/>
    <cellStyle name="20% - Accent2 4 3" xfId="1395"/>
    <cellStyle name="20% - Accent2 5" xfId="1396"/>
    <cellStyle name="20% - Accent2 5 2" xfId="1397"/>
    <cellStyle name="20% - Accent2 5 3" xfId="1398"/>
    <cellStyle name="20% - Accent2 6" xfId="1399"/>
    <cellStyle name="20% - Accent2 6 2" xfId="1400"/>
    <cellStyle name="20% - Accent2 6 3" xfId="1401"/>
    <cellStyle name="20% - Accent2 7" xfId="1402"/>
    <cellStyle name="20% - Accent2 7 2" xfId="1403"/>
    <cellStyle name="20% - Accent2 7 3" xfId="1404"/>
    <cellStyle name="20% - Accent2 8" xfId="1405"/>
    <cellStyle name="20% - Accent2 8 2" xfId="1406"/>
    <cellStyle name="20% - Accent2 8 3" xfId="1407"/>
    <cellStyle name="20% - Accent2 9" xfId="1408"/>
    <cellStyle name="20% - Accent2 9 2" xfId="1409"/>
    <cellStyle name="20% - Accent2 9 3" xfId="1410"/>
    <cellStyle name="20% - Accent3 10" xfId="1411"/>
    <cellStyle name="20% - Accent3 10 2" xfId="1412"/>
    <cellStyle name="20% - Accent3 10 3" xfId="1413"/>
    <cellStyle name="20% - Accent3 11" xfId="1414"/>
    <cellStyle name="20% - Accent3 12" xfId="1415"/>
    <cellStyle name="20% - Accent3 13" xfId="1416"/>
    <cellStyle name="20% - Accent3 13 2" xfId="1417"/>
    <cellStyle name="20% - Accent3 2" xfId="75"/>
    <cellStyle name="20% - Accent3 2 10" xfId="1418"/>
    <cellStyle name="20% - Accent3 2 10 2" xfId="1419"/>
    <cellStyle name="20% - Accent3 2 10 3" xfId="1420"/>
    <cellStyle name="20% - Accent3 2 11" xfId="1421"/>
    <cellStyle name="20% - Accent3 2 11 2" xfId="1422"/>
    <cellStyle name="20% - Accent3 2 11 3" xfId="1423"/>
    <cellStyle name="20% - Accent3 2 12" xfId="1424"/>
    <cellStyle name="20% - Accent3 2 12 2" xfId="1425"/>
    <cellStyle name="20% - Accent3 2 12 3" xfId="1426"/>
    <cellStyle name="20% - Accent3 2 13" xfId="1427"/>
    <cellStyle name="20% - Accent3 2 13 2" xfId="1428"/>
    <cellStyle name="20% - Accent3 2 13 3" xfId="1429"/>
    <cellStyle name="20% - Accent3 2 14" xfId="1430"/>
    <cellStyle name="20% - Accent3 2 14 2" xfId="1431"/>
    <cellStyle name="20% - Accent3 2 15" xfId="1432"/>
    <cellStyle name="20% - Accent3 2 16" xfId="1433"/>
    <cellStyle name="20% - Accent3 2 17" xfId="1434"/>
    <cellStyle name="20% - Accent3 2 2" xfId="1435"/>
    <cellStyle name="20% - Accent3 2 2 10" xfId="1436"/>
    <cellStyle name="20% - Accent3 2 2 10 2" xfId="1437"/>
    <cellStyle name="20% - Accent3 2 2 10 3" xfId="1438"/>
    <cellStyle name="20% - Accent3 2 2 11" xfId="1439"/>
    <cellStyle name="20% - Accent3 2 2 11 2" xfId="1440"/>
    <cellStyle name="20% - Accent3 2 2 11 3" xfId="1441"/>
    <cellStyle name="20% - Accent3 2 2 12" xfId="1442"/>
    <cellStyle name="20% - Accent3 2 2 12 2" xfId="1443"/>
    <cellStyle name="20% - Accent3 2 2 12 3" xfId="1444"/>
    <cellStyle name="20% - Accent3 2 2 13" xfId="1445"/>
    <cellStyle name="20% - Accent3 2 2 13 2" xfId="1446"/>
    <cellStyle name="20% - Accent3 2 2 13 3" xfId="1447"/>
    <cellStyle name="20% - Accent3 2 2 14" xfId="1448"/>
    <cellStyle name="20% - Accent3 2 2 14 2" xfId="1449"/>
    <cellStyle name="20% - Accent3 2 2 14 3" xfId="1450"/>
    <cellStyle name="20% - Accent3 2 2 15" xfId="1451"/>
    <cellStyle name="20% - Accent3 2 2 16" xfId="1452"/>
    <cellStyle name="20% - Accent3 2 2 17" xfId="1453"/>
    <cellStyle name="20% - Accent3 2 2 2" xfId="1454"/>
    <cellStyle name="20% - Accent3 2 2 2 2" xfId="1455"/>
    <cellStyle name="20% - Accent3 2 2 2 2 2" xfId="1456"/>
    <cellStyle name="20% - Accent3 2 2 2 2 2 2" xfId="1457"/>
    <cellStyle name="20% - Accent3 2 2 2 2 2 2 2" xfId="1458"/>
    <cellStyle name="20% - Accent3 2 2 2 2 2 2 3" xfId="1459"/>
    <cellStyle name="20% - Accent3 2 2 2 2 2 3" xfId="1460"/>
    <cellStyle name="20% - Accent3 2 2 2 2 2 3 2" xfId="1461"/>
    <cellStyle name="20% - Accent3 2 2 2 2 2 3 3" xfId="1462"/>
    <cellStyle name="20% - Accent3 2 2 2 2 2 4" xfId="1463"/>
    <cellStyle name="20% - Accent3 2 2 2 2 2 4 2" xfId="1464"/>
    <cellStyle name="20% - Accent3 2 2 2 2 2 4 3" xfId="1465"/>
    <cellStyle name="20% - Accent3 2 2 2 2 2 5" xfId="1466"/>
    <cellStyle name="20% - Accent3 2 2 2 2 2 6" xfId="1467"/>
    <cellStyle name="20% - Accent3 2 2 2 2 3" xfId="1468"/>
    <cellStyle name="20% - Accent3 2 2 2 2 3 2" xfId="1469"/>
    <cellStyle name="20% - Accent3 2 2 2 2 3 3" xfId="1470"/>
    <cellStyle name="20% - Accent3 2 2 2 2 4" xfId="1471"/>
    <cellStyle name="20% - Accent3 2 2 2 2 4 2" xfId="1472"/>
    <cellStyle name="20% - Accent3 2 2 2 2 4 3" xfId="1473"/>
    <cellStyle name="20% - Accent3 2 2 2 2 5" xfId="1474"/>
    <cellStyle name="20% - Accent3 2 2 2 2 5 2" xfId="1475"/>
    <cellStyle name="20% - Accent3 2 2 2 2 5 3" xfId="1476"/>
    <cellStyle name="20% - Accent3 2 2 2 2 6" xfId="1477"/>
    <cellStyle name="20% - Accent3 2 2 2 2 7" xfId="1478"/>
    <cellStyle name="20% - Accent3 2 2 2 3" xfId="1479"/>
    <cellStyle name="20% - Accent3 2 2 2 3 2" xfId="1480"/>
    <cellStyle name="20% - Accent3 2 2 2 3 2 2" xfId="1481"/>
    <cellStyle name="20% - Accent3 2 2 2 3 2 3" xfId="1482"/>
    <cellStyle name="20% - Accent3 2 2 2 3 3" xfId="1483"/>
    <cellStyle name="20% - Accent3 2 2 2 3 3 2" xfId="1484"/>
    <cellStyle name="20% - Accent3 2 2 2 3 3 3" xfId="1485"/>
    <cellStyle name="20% - Accent3 2 2 2 3 4" xfId="1486"/>
    <cellStyle name="20% - Accent3 2 2 2 3 4 2" xfId="1487"/>
    <cellStyle name="20% - Accent3 2 2 2 3 4 3" xfId="1488"/>
    <cellStyle name="20% - Accent3 2 2 2 3 5" xfId="1489"/>
    <cellStyle name="20% - Accent3 2 2 2 3 6" xfId="1490"/>
    <cellStyle name="20% - Accent3 2 2 2 4" xfId="1491"/>
    <cellStyle name="20% - Accent3 2 2 2 4 2" xfId="1492"/>
    <cellStyle name="20% - Accent3 2 2 2 4 3" xfId="1493"/>
    <cellStyle name="20% - Accent3 2 2 2 5" xfId="1494"/>
    <cellStyle name="20% - Accent3 2 2 2 5 2" xfId="1495"/>
    <cellStyle name="20% - Accent3 2 2 2 5 3" xfId="1496"/>
    <cellStyle name="20% - Accent3 2 2 2 6" xfId="1497"/>
    <cellStyle name="20% - Accent3 2 2 2 6 2" xfId="1498"/>
    <cellStyle name="20% - Accent3 2 2 2 6 3" xfId="1499"/>
    <cellStyle name="20% - Accent3 2 2 2 7" xfId="1500"/>
    <cellStyle name="20% - Accent3 2 2 2 8" xfId="1501"/>
    <cellStyle name="20% - Accent3 2 2 3" xfId="1502"/>
    <cellStyle name="20% - Accent3 2 2 3 2" xfId="1503"/>
    <cellStyle name="20% - Accent3 2 2 3 2 2" xfId="1504"/>
    <cellStyle name="20% - Accent3 2 2 3 2 2 2" xfId="1505"/>
    <cellStyle name="20% - Accent3 2 2 3 2 2 2 2" xfId="1506"/>
    <cellStyle name="20% - Accent3 2 2 3 2 2 2 3" xfId="1507"/>
    <cellStyle name="20% - Accent3 2 2 3 2 2 3" xfId="1508"/>
    <cellStyle name="20% - Accent3 2 2 3 2 2 3 2" xfId="1509"/>
    <cellStyle name="20% - Accent3 2 2 3 2 2 3 3" xfId="1510"/>
    <cellStyle name="20% - Accent3 2 2 3 2 2 4" xfId="1511"/>
    <cellStyle name="20% - Accent3 2 2 3 2 2 4 2" xfId="1512"/>
    <cellStyle name="20% - Accent3 2 2 3 2 2 4 3" xfId="1513"/>
    <cellStyle name="20% - Accent3 2 2 3 2 2 5" xfId="1514"/>
    <cellStyle name="20% - Accent3 2 2 3 2 2 6" xfId="1515"/>
    <cellStyle name="20% - Accent3 2 2 3 2 3" xfId="1516"/>
    <cellStyle name="20% - Accent3 2 2 3 2 3 2" xfId="1517"/>
    <cellStyle name="20% - Accent3 2 2 3 2 3 3" xfId="1518"/>
    <cellStyle name="20% - Accent3 2 2 3 2 4" xfId="1519"/>
    <cellStyle name="20% - Accent3 2 2 3 2 4 2" xfId="1520"/>
    <cellStyle name="20% - Accent3 2 2 3 2 4 3" xfId="1521"/>
    <cellStyle name="20% - Accent3 2 2 3 2 5" xfId="1522"/>
    <cellStyle name="20% - Accent3 2 2 3 2 5 2" xfId="1523"/>
    <cellStyle name="20% - Accent3 2 2 3 2 5 3" xfId="1524"/>
    <cellStyle name="20% - Accent3 2 2 3 2 6" xfId="1525"/>
    <cellStyle name="20% - Accent3 2 2 3 2 7" xfId="1526"/>
    <cellStyle name="20% - Accent3 2 2 3 3" xfId="1527"/>
    <cellStyle name="20% - Accent3 2 2 3 3 2" xfId="1528"/>
    <cellStyle name="20% - Accent3 2 2 3 3 2 2" xfId="1529"/>
    <cellStyle name="20% - Accent3 2 2 3 3 2 3" xfId="1530"/>
    <cellStyle name="20% - Accent3 2 2 3 3 3" xfId="1531"/>
    <cellStyle name="20% - Accent3 2 2 3 3 3 2" xfId="1532"/>
    <cellStyle name="20% - Accent3 2 2 3 3 3 3" xfId="1533"/>
    <cellStyle name="20% - Accent3 2 2 3 3 4" xfId="1534"/>
    <cellStyle name="20% - Accent3 2 2 3 3 4 2" xfId="1535"/>
    <cellStyle name="20% - Accent3 2 2 3 3 4 3" xfId="1536"/>
    <cellStyle name="20% - Accent3 2 2 3 3 5" xfId="1537"/>
    <cellStyle name="20% - Accent3 2 2 3 3 6" xfId="1538"/>
    <cellStyle name="20% - Accent3 2 2 3 4" xfId="1539"/>
    <cellStyle name="20% - Accent3 2 2 3 4 2" xfId="1540"/>
    <cellStyle name="20% - Accent3 2 2 3 4 3" xfId="1541"/>
    <cellStyle name="20% - Accent3 2 2 3 5" xfId="1542"/>
    <cellStyle name="20% - Accent3 2 2 3 5 2" xfId="1543"/>
    <cellStyle name="20% - Accent3 2 2 3 5 3" xfId="1544"/>
    <cellStyle name="20% - Accent3 2 2 3 6" xfId="1545"/>
    <cellStyle name="20% - Accent3 2 2 3 6 2" xfId="1546"/>
    <cellStyle name="20% - Accent3 2 2 3 6 3" xfId="1547"/>
    <cellStyle name="20% - Accent3 2 2 3 7" xfId="1548"/>
    <cellStyle name="20% - Accent3 2 2 3 8" xfId="1549"/>
    <cellStyle name="20% - Accent3 2 2 4" xfId="1550"/>
    <cellStyle name="20% - Accent3 2 2 4 2" xfId="1551"/>
    <cellStyle name="20% - Accent3 2 2 4 2 2" xfId="1552"/>
    <cellStyle name="20% - Accent3 2 2 4 2 2 2" xfId="1553"/>
    <cellStyle name="20% - Accent3 2 2 4 2 2 2 2" xfId="1554"/>
    <cellStyle name="20% - Accent3 2 2 4 2 2 2 3" xfId="1555"/>
    <cellStyle name="20% - Accent3 2 2 4 2 2 3" xfId="1556"/>
    <cellStyle name="20% - Accent3 2 2 4 2 2 3 2" xfId="1557"/>
    <cellStyle name="20% - Accent3 2 2 4 2 2 3 3" xfId="1558"/>
    <cellStyle name="20% - Accent3 2 2 4 2 2 4" xfId="1559"/>
    <cellStyle name="20% - Accent3 2 2 4 2 2 4 2" xfId="1560"/>
    <cellStyle name="20% - Accent3 2 2 4 2 2 4 3" xfId="1561"/>
    <cellStyle name="20% - Accent3 2 2 4 2 2 5" xfId="1562"/>
    <cellStyle name="20% - Accent3 2 2 4 2 2 6" xfId="1563"/>
    <cellStyle name="20% - Accent3 2 2 4 2 3" xfId="1564"/>
    <cellStyle name="20% - Accent3 2 2 4 2 3 2" xfId="1565"/>
    <cellStyle name="20% - Accent3 2 2 4 2 3 3" xfId="1566"/>
    <cellStyle name="20% - Accent3 2 2 4 2 4" xfId="1567"/>
    <cellStyle name="20% - Accent3 2 2 4 2 4 2" xfId="1568"/>
    <cellStyle name="20% - Accent3 2 2 4 2 4 3" xfId="1569"/>
    <cellStyle name="20% - Accent3 2 2 4 2 5" xfId="1570"/>
    <cellStyle name="20% - Accent3 2 2 4 2 5 2" xfId="1571"/>
    <cellStyle name="20% - Accent3 2 2 4 2 5 3" xfId="1572"/>
    <cellStyle name="20% - Accent3 2 2 4 2 6" xfId="1573"/>
    <cellStyle name="20% - Accent3 2 2 4 2 7" xfId="1574"/>
    <cellStyle name="20% - Accent3 2 2 4 3" xfId="1575"/>
    <cellStyle name="20% - Accent3 2 2 4 3 2" xfId="1576"/>
    <cellStyle name="20% - Accent3 2 2 4 3 2 2" xfId="1577"/>
    <cellStyle name="20% - Accent3 2 2 4 3 2 3" xfId="1578"/>
    <cellStyle name="20% - Accent3 2 2 4 3 3" xfId="1579"/>
    <cellStyle name="20% - Accent3 2 2 4 3 3 2" xfId="1580"/>
    <cellStyle name="20% - Accent3 2 2 4 3 3 3" xfId="1581"/>
    <cellStyle name="20% - Accent3 2 2 4 3 4" xfId="1582"/>
    <cellStyle name="20% - Accent3 2 2 4 3 4 2" xfId="1583"/>
    <cellStyle name="20% - Accent3 2 2 4 3 4 3" xfId="1584"/>
    <cellStyle name="20% - Accent3 2 2 4 3 5" xfId="1585"/>
    <cellStyle name="20% - Accent3 2 2 4 3 6" xfId="1586"/>
    <cellStyle name="20% - Accent3 2 2 4 4" xfId="1587"/>
    <cellStyle name="20% - Accent3 2 2 4 4 2" xfId="1588"/>
    <cellStyle name="20% - Accent3 2 2 4 4 3" xfId="1589"/>
    <cellStyle name="20% - Accent3 2 2 4 5" xfId="1590"/>
    <cellStyle name="20% - Accent3 2 2 4 5 2" xfId="1591"/>
    <cellStyle name="20% - Accent3 2 2 4 5 3" xfId="1592"/>
    <cellStyle name="20% - Accent3 2 2 4 6" xfId="1593"/>
    <cellStyle name="20% - Accent3 2 2 4 6 2" xfId="1594"/>
    <cellStyle name="20% - Accent3 2 2 4 6 3" xfId="1595"/>
    <cellStyle name="20% - Accent3 2 2 4 7" xfId="1596"/>
    <cellStyle name="20% - Accent3 2 2 4 8" xfId="1597"/>
    <cellStyle name="20% - Accent3 2 2 5" xfId="1598"/>
    <cellStyle name="20% - Accent3 2 2 5 2" xfId="1599"/>
    <cellStyle name="20% - Accent3 2 2 5 2 2" xfId="1600"/>
    <cellStyle name="20% - Accent3 2 2 5 2 2 2" xfId="1601"/>
    <cellStyle name="20% - Accent3 2 2 5 2 2 3" xfId="1602"/>
    <cellStyle name="20% - Accent3 2 2 5 2 3" xfId="1603"/>
    <cellStyle name="20% - Accent3 2 2 5 2 3 2" xfId="1604"/>
    <cellStyle name="20% - Accent3 2 2 5 2 3 3" xfId="1605"/>
    <cellStyle name="20% - Accent3 2 2 5 2 4" xfId="1606"/>
    <cellStyle name="20% - Accent3 2 2 5 2 4 2" xfId="1607"/>
    <cellStyle name="20% - Accent3 2 2 5 2 4 3" xfId="1608"/>
    <cellStyle name="20% - Accent3 2 2 5 2 5" xfId="1609"/>
    <cellStyle name="20% - Accent3 2 2 5 2 6" xfId="1610"/>
    <cellStyle name="20% - Accent3 2 2 5 3" xfId="1611"/>
    <cellStyle name="20% - Accent3 2 2 5 3 2" xfId="1612"/>
    <cellStyle name="20% - Accent3 2 2 5 3 3" xfId="1613"/>
    <cellStyle name="20% - Accent3 2 2 5 4" xfId="1614"/>
    <cellStyle name="20% - Accent3 2 2 5 4 2" xfId="1615"/>
    <cellStyle name="20% - Accent3 2 2 5 4 3" xfId="1616"/>
    <cellStyle name="20% - Accent3 2 2 5 5" xfId="1617"/>
    <cellStyle name="20% - Accent3 2 2 5 5 2" xfId="1618"/>
    <cellStyle name="20% - Accent3 2 2 5 5 3" xfId="1619"/>
    <cellStyle name="20% - Accent3 2 2 5 6" xfId="1620"/>
    <cellStyle name="20% - Accent3 2 2 5 7" xfId="1621"/>
    <cellStyle name="20% - Accent3 2 2 6" xfId="1622"/>
    <cellStyle name="20% - Accent3 2 2 6 2" xfId="1623"/>
    <cellStyle name="20% - Accent3 2 2 6 2 2" xfId="1624"/>
    <cellStyle name="20% - Accent3 2 2 6 2 3" xfId="1625"/>
    <cellStyle name="20% - Accent3 2 2 6 3" xfId="1626"/>
    <cellStyle name="20% - Accent3 2 2 6 3 2" xfId="1627"/>
    <cellStyle name="20% - Accent3 2 2 6 3 3" xfId="1628"/>
    <cellStyle name="20% - Accent3 2 2 6 4" xfId="1629"/>
    <cellStyle name="20% - Accent3 2 2 6 4 2" xfId="1630"/>
    <cellStyle name="20% - Accent3 2 2 6 4 3" xfId="1631"/>
    <cellStyle name="20% - Accent3 2 2 6 5" xfId="1632"/>
    <cellStyle name="20% - Accent3 2 2 6 6" xfId="1633"/>
    <cellStyle name="20% - Accent3 2 2 7" xfId="1634"/>
    <cellStyle name="20% - Accent3 2 2 7 2" xfId="1635"/>
    <cellStyle name="20% - Accent3 2 2 7 2 2" xfId="1636"/>
    <cellStyle name="20% - Accent3 2 2 7 2 3" xfId="1637"/>
    <cellStyle name="20% - Accent3 2 2 7 3" xfId="1638"/>
    <cellStyle name="20% - Accent3 2 2 7 3 2" xfId="1639"/>
    <cellStyle name="20% - Accent3 2 2 7 3 3" xfId="1640"/>
    <cellStyle name="20% - Accent3 2 2 7 4" xfId="1641"/>
    <cellStyle name="20% - Accent3 2 2 7 4 2" xfId="1642"/>
    <cellStyle name="20% - Accent3 2 2 7 4 3" xfId="1643"/>
    <cellStyle name="20% - Accent3 2 2 7 5" xfId="1644"/>
    <cellStyle name="20% - Accent3 2 2 7 6" xfId="1645"/>
    <cellStyle name="20% - Accent3 2 2 8" xfId="1646"/>
    <cellStyle name="20% - Accent3 2 2 8 2" xfId="1647"/>
    <cellStyle name="20% - Accent3 2 2 8 3" xfId="1648"/>
    <cellStyle name="20% - Accent3 2 2 9" xfId="1649"/>
    <cellStyle name="20% - Accent3 2 2 9 2" xfId="1650"/>
    <cellStyle name="20% - Accent3 2 2 9 3" xfId="1651"/>
    <cellStyle name="20% - Accent3 2 3" xfId="1652"/>
    <cellStyle name="20% - Accent3 2 3 2" xfId="1653"/>
    <cellStyle name="20% - Accent3 2 3 2 2" xfId="1654"/>
    <cellStyle name="20% - Accent3 2 3 2 2 2" xfId="1655"/>
    <cellStyle name="20% - Accent3 2 3 2 2 2 2" xfId="1656"/>
    <cellStyle name="20% - Accent3 2 3 2 2 2 3" xfId="1657"/>
    <cellStyle name="20% - Accent3 2 3 2 2 3" xfId="1658"/>
    <cellStyle name="20% - Accent3 2 3 2 2 3 2" xfId="1659"/>
    <cellStyle name="20% - Accent3 2 3 2 2 3 3" xfId="1660"/>
    <cellStyle name="20% - Accent3 2 3 2 2 4" xfId="1661"/>
    <cellStyle name="20% - Accent3 2 3 2 2 4 2" xfId="1662"/>
    <cellStyle name="20% - Accent3 2 3 2 2 4 3" xfId="1663"/>
    <cellStyle name="20% - Accent3 2 3 2 2 5" xfId="1664"/>
    <cellStyle name="20% - Accent3 2 3 2 2 6" xfId="1665"/>
    <cellStyle name="20% - Accent3 2 3 2 3" xfId="1666"/>
    <cellStyle name="20% - Accent3 2 3 2 3 2" xfId="1667"/>
    <cellStyle name="20% - Accent3 2 3 2 3 3" xfId="1668"/>
    <cellStyle name="20% - Accent3 2 3 2 4" xfId="1669"/>
    <cellStyle name="20% - Accent3 2 3 2 4 2" xfId="1670"/>
    <cellStyle name="20% - Accent3 2 3 2 4 3" xfId="1671"/>
    <cellStyle name="20% - Accent3 2 3 2 5" xfId="1672"/>
    <cellStyle name="20% - Accent3 2 3 2 5 2" xfId="1673"/>
    <cellStyle name="20% - Accent3 2 3 2 5 3" xfId="1674"/>
    <cellStyle name="20% - Accent3 2 3 2 6" xfId="1675"/>
    <cellStyle name="20% - Accent3 2 3 2 7" xfId="1676"/>
    <cellStyle name="20% - Accent3 2 3 3" xfId="1677"/>
    <cellStyle name="20% - Accent3 2 3 3 2" xfId="1678"/>
    <cellStyle name="20% - Accent3 2 3 3 2 2" xfId="1679"/>
    <cellStyle name="20% - Accent3 2 3 3 2 3" xfId="1680"/>
    <cellStyle name="20% - Accent3 2 3 3 3" xfId="1681"/>
    <cellStyle name="20% - Accent3 2 3 3 3 2" xfId="1682"/>
    <cellStyle name="20% - Accent3 2 3 3 3 3" xfId="1683"/>
    <cellStyle name="20% - Accent3 2 3 3 4" xfId="1684"/>
    <cellStyle name="20% - Accent3 2 3 3 4 2" xfId="1685"/>
    <cellStyle name="20% - Accent3 2 3 3 4 3" xfId="1686"/>
    <cellStyle name="20% - Accent3 2 3 3 5" xfId="1687"/>
    <cellStyle name="20% - Accent3 2 3 3 6" xfId="1688"/>
    <cellStyle name="20% - Accent3 2 3 4" xfId="1689"/>
    <cellStyle name="20% - Accent3 2 3 4 2" xfId="1690"/>
    <cellStyle name="20% - Accent3 2 3 4 3" xfId="1691"/>
    <cellStyle name="20% - Accent3 2 3 5" xfId="1692"/>
    <cellStyle name="20% - Accent3 2 3 5 2" xfId="1693"/>
    <cellStyle name="20% - Accent3 2 3 5 3" xfId="1694"/>
    <cellStyle name="20% - Accent3 2 3 6" xfId="1695"/>
    <cellStyle name="20% - Accent3 2 3 6 2" xfId="1696"/>
    <cellStyle name="20% - Accent3 2 3 6 3" xfId="1697"/>
    <cellStyle name="20% - Accent3 2 3 7" xfId="1698"/>
    <cellStyle name="20% - Accent3 2 3 8" xfId="1699"/>
    <cellStyle name="20% - Accent3 2 4" xfId="1700"/>
    <cellStyle name="20% - Accent3 2 4 2" xfId="1701"/>
    <cellStyle name="20% - Accent3 2 4 2 2" xfId="1702"/>
    <cellStyle name="20% - Accent3 2 4 2 2 2" xfId="1703"/>
    <cellStyle name="20% - Accent3 2 4 2 2 2 2" xfId="1704"/>
    <cellStyle name="20% - Accent3 2 4 2 2 2 3" xfId="1705"/>
    <cellStyle name="20% - Accent3 2 4 2 2 3" xfId="1706"/>
    <cellStyle name="20% - Accent3 2 4 2 2 3 2" xfId="1707"/>
    <cellStyle name="20% - Accent3 2 4 2 2 3 3" xfId="1708"/>
    <cellStyle name="20% - Accent3 2 4 2 2 4" xfId="1709"/>
    <cellStyle name="20% - Accent3 2 4 2 2 4 2" xfId="1710"/>
    <cellStyle name="20% - Accent3 2 4 2 2 4 3" xfId="1711"/>
    <cellStyle name="20% - Accent3 2 4 2 2 5" xfId="1712"/>
    <cellStyle name="20% - Accent3 2 4 2 2 6" xfId="1713"/>
    <cellStyle name="20% - Accent3 2 4 2 3" xfId="1714"/>
    <cellStyle name="20% - Accent3 2 4 2 3 2" xfId="1715"/>
    <cellStyle name="20% - Accent3 2 4 2 3 3" xfId="1716"/>
    <cellStyle name="20% - Accent3 2 4 2 4" xfId="1717"/>
    <cellStyle name="20% - Accent3 2 4 2 4 2" xfId="1718"/>
    <cellStyle name="20% - Accent3 2 4 2 4 3" xfId="1719"/>
    <cellStyle name="20% - Accent3 2 4 2 5" xfId="1720"/>
    <cellStyle name="20% - Accent3 2 4 2 5 2" xfId="1721"/>
    <cellStyle name="20% - Accent3 2 4 2 5 3" xfId="1722"/>
    <cellStyle name="20% - Accent3 2 4 2 6" xfId="1723"/>
    <cellStyle name="20% - Accent3 2 4 2 7" xfId="1724"/>
    <cellStyle name="20% - Accent3 2 4 3" xfId="1725"/>
    <cellStyle name="20% - Accent3 2 4 3 2" xfId="1726"/>
    <cellStyle name="20% - Accent3 2 4 3 2 2" xfId="1727"/>
    <cellStyle name="20% - Accent3 2 4 3 2 3" xfId="1728"/>
    <cellStyle name="20% - Accent3 2 4 3 3" xfId="1729"/>
    <cellStyle name="20% - Accent3 2 4 3 3 2" xfId="1730"/>
    <cellStyle name="20% - Accent3 2 4 3 3 3" xfId="1731"/>
    <cellStyle name="20% - Accent3 2 4 3 4" xfId="1732"/>
    <cellStyle name="20% - Accent3 2 4 3 4 2" xfId="1733"/>
    <cellStyle name="20% - Accent3 2 4 3 4 3" xfId="1734"/>
    <cellStyle name="20% - Accent3 2 4 3 5" xfId="1735"/>
    <cellStyle name="20% - Accent3 2 4 3 6" xfId="1736"/>
    <cellStyle name="20% - Accent3 2 4 4" xfId="1737"/>
    <cellStyle name="20% - Accent3 2 4 4 2" xfId="1738"/>
    <cellStyle name="20% - Accent3 2 4 4 3" xfId="1739"/>
    <cellStyle name="20% - Accent3 2 4 5" xfId="1740"/>
    <cellStyle name="20% - Accent3 2 4 5 2" xfId="1741"/>
    <cellStyle name="20% - Accent3 2 4 5 3" xfId="1742"/>
    <cellStyle name="20% - Accent3 2 4 6" xfId="1743"/>
    <cellStyle name="20% - Accent3 2 4 6 2" xfId="1744"/>
    <cellStyle name="20% - Accent3 2 4 6 3" xfId="1745"/>
    <cellStyle name="20% - Accent3 2 4 7" xfId="1746"/>
    <cellStyle name="20% - Accent3 2 4 8" xfId="1747"/>
    <cellStyle name="20% - Accent3 2 5" xfId="1748"/>
    <cellStyle name="20% - Accent3 2 5 2" xfId="1749"/>
    <cellStyle name="20% - Accent3 2 5 2 2" xfId="1750"/>
    <cellStyle name="20% - Accent3 2 5 2 2 2" xfId="1751"/>
    <cellStyle name="20% - Accent3 2 5 2 2 2 2" xfId="1752"/>
    <cellStyle name="20% - Accent3 2 5 2 2 2 3" xfId="1753"/>
    <cellStyle name="20% - Accent3 2 5 2 2 3" xfId="1754"/>
    <cellStyle name="20% - Accent3 2 5 2 2 3 2" xfId="1755"/>
    <cellStyle name="20% - Accent3 2 5 2 2 3 3" xfId="1756"/>
    <cellStyle name="20% - Accent3 2 5 2 2 4" xfId="1757"/>
    <cellStyle name="20% - Accent3 2 5 2 2 4 2" xfId="1758"/>
    <cellStyle name="20% - Accent3 2 5 2 2 4 3" xfId="1759"/>
    <cellStyle name="20% - Accent3 2 5 2 2 5" xfId="1760"/>
    <cellStyle name="20% - Accent3 2 5 2 2 6" xfId="1761"/>
    <cellStyle name="20% - Accent3 2 5 2 3" xfId="1762"/>
    <cellStyle name="20% - Accent3 2 5 2 3 2" xfId="1763"/>
    <cellStyle name="20% - Accent3 2 5 2 3 3" xfId="1764"/>
    <cellStyle name="20% - Accent3 2 5 2 4" xfId="1765"/>
    <cellStyle name="20% - Accent3 2 5 2 4 2" xfId="1766"/>
    <cellStyle name="20% - Accent3 2 5 2 4 3" xfId="1767"/>
    <cellStyle name="20% - Accent3 2 5 2 5" xfId="1768"/>
    <cellStyle name="20% - Accent3 2 5 2 5 2" xfId="1769"/>
    <cellStyle name="20% - Accent3 2 5 2 5 3" xfId="1770"/>
    <cellStyle name="20% - Accent3 2 5 2 6" xfId="1771"/>
    <cellStyle name="20% - Accent3 2 5 2 7" xfId="1772"/>
    <cellStyle name="20% - Accent3 2 5 3" xfId="1773"/>
    <cellStyle name="20% - Accent3 2 5 3 2" xfId="1774"/>
    <cellStyle name="20% - Accent3 2 5 3 2 2" xfId="1775"/>
    <cellStyle name="20% - Accent3 2 5 3 2 3" xfId="1776"/>
    <cellStyle name="20% - Accent3 2 5 3 3" xfId="1777"/>
    <cellStyle name="20% - Accent3 2 5 3 3 2" xfId="1778"/>
    <cellStyle name="20% - Accent3 2 5 3 3 3" xfId="1779"/>
    <cellStyle name="20% - Accent3 2 5 3 4" xfId="1780"/>
    <cellStyle name="20% - Accent3 2 5 3 4 2" xfId="1781"/>
    <cellStyle name="20% - Accent3 2 5 3 4 3" xfId="1782"/>
    <cellStyle name="20% - Accent3 2 5 3 5" xfId="1783"/>
    <cellStyle name="20% - Accent3 2 5 3 6" xfId="1784"/>
    <cellStyle name="20% - Accent3 2 5 4" xfId="1785"/>
    <cellStyle name="20% - Accent3 2 5 4 2" xfId="1786"/>
    <cellStyle name="20% - Accent3 2 5 4 3" xfId="1787"/>
    <cellStyle name="20% - Accent3 2 5 5" xfId="1788"/>
    <cellStyle name="20% - Accent3 2 5 5 2" xfId="1789"/>
    <cellStyle name="20% - Accent3 2 5 5 3" xfId="1790"/>
    <cellStyle name="20% - Accent3 2 5 6" xfId="1791"/>
    <cellStyle name="20% - Accent3 2 5 6 2" xfId="1792"/>
    <cellStyle name="20% - Accent3 2 5 6 3" xfId="1793"/>
    <cellStyle name="20% - Accent3 2 5 7" xfId="1794"/>
    <cellStyle name="20% - Accent3 2 5 8" xfId="1795"/>
    <cellStyle name="20% - Accent3 2 6" xfId="1796"/>
    <cellStyle name="20% - Accent3 2 6 2" xfId="1797"/>
    <cellStyle name="20% - Accent3 2 6 2 2" xfId="1798"/>
    <cellStyle name="20% - Accent3 2 6 2 2 2" xfId="1799"/>
    <cellStyle name="20% - Accent3 2 6 2 2 2 2" xfId="1800"/>
    <cellStyle name="20% - Accent3 2 6 2 2 2 3" xfId="1801"/>
    <cellStyle name="20% - Accent3 2 6 2 2 3" xfId="1802"/>
    <cellStyle name="20% - Accent3 2 6 2 2 3 2" xfId="1803"/>
    <cellStyle name="20% - Accent3 2 6 2 2 3 3" xfId="1804"/>
    <cellStyle name="20% - Accent3 2 6 2 2 4" xfId="1805"/>
    <cellStyle name="20% - Accent3 2 6 2 2 4 2" xfId="1806"/>
    <cellStyle name="20% - Accent3 2 6 2 2 4 3" xfId="1807"/>
    <cellStyle name="20% - Accent3 2 6 2 2 5" xfId="1808"/>
    <cellStyle name="20% - Accent3 2 6 2 2 6" xfId="1809"/>
    <cellStyle name="20% - Accent3 2 6 2 3" xfId="1810"/>
    <cellStyle name="20% - Accent3 2 6 2 3 2" xfId="1811"/>
    <cellStyle name="20% - Accent3 2 6 2 3 3" xfId="1812"/>
    <cellStyle name="20% - Accent3 2 6 2 4" xfId="1813"/>
    <cellStyle name="20% - Accent3 2 6 2 4 2" xfId="1814"/>
    <cellStyle name="20% - Accent3 2 6 2 4 3" xfId="1815"/>
    <cellStyle name="20% - Accent3 2 6 2 5" xfId="1816"/>
    <cellStyle name="20% - Accent3 2 6 2 5 2" xfId="1817"/>
    <cellStyle name="20% - Accent3 2 6 2 5 3" xfId="1818"/>
    <cellStyle name="20% - Accent3 2 6 2 6" xfId="1819"/>
    <cellStyle name="20% - Accent3 2 6 2 7" xfId="1820"/>
    <cellStyle name="20% - Accent3 2 6 3" xfId="1821"/>
    <cellStyle name="20% - Accent3 2 6 3 2" xfId="1822"/>
    <cellStyle name="20% - Accent3 2 6 3 2 2" xfId="1823"/>
    <cellStyle name="20% - Accent3 2 6 3 2 3" xfId="1824"/>
    <cellStyle name="20% - Accent3 2 6 3 3" xfId="1825"/>
    <cellStyle name="20% - Accent3 2 6 3 3 2" xfId="1826"/>
    <cellStyle name="20% - Accent3 2 6 3 3 3" xfId="1827"/>
    <cellStyle name="20% - Accent3 2 6 3 4" xfId="1828"/>
    <cellStyle name="20% - Accent3 2 6 3 4 2" xfId="1829"/>
    <cellStyle name="20% - Accent3 2 6 3 4 3" xfId="1830"/>
    <cellStyle name="20% - Accent3 2 6 3 5" xfId="1831"/>
    <cellStyle name="20% - Accent3 2 6 3 6" xfId="1832"/>
    <cellStyle name="20% - Accent3 2 6 4" xfId="1833"/>
    <cellStyle name="20% - Accent3 2 6 4 2" xfId="1834"/>
    <cellStyle name="20% - Accent3 2 6 4 3" xfId="1835"/>
    <cellStyle name="20% - Accent3 2 6 5" xfId="1836"/>
    <cellStyle name="20% - Accent3 2 6 5 2" xfId="1837"/>
    <cellStyle name="20% - Accent3 2 6 5 3" xfId="1838"/>
    <cellStyle name="20% - Accent3 2 6 6" xfId="1839"/>
    <cellStyle name="20% - Accent3 2 6 6 2" xfId="1840"/>
    <cellStyle name="20% - Accent3 2 6 6 3" xfId="1841"/>
    <cellStyle name="20% - Accent3 2 6 7" xfId="1842"/>
    <cellStyle name="20% - Accent3 2 6 8" xfId="1843"/>
    <cellStyle name="20% - Accent3 2 7" xfId="1844"/>
    <cellStyle name="20% - Accent3 2 7 2" xfId="1845"/>
    <cellStyle name="20% - Accent3 2 7 2 2" xfId="1846"/>
    <cellStyle name="20% - Accent3 2 7 2 2 2" xfId="1847"/>
    <cellStyle name="20% - Accent3 2 7 2 2 3" xfId="1848"/>
    <cellStyle name="20% - Accent3 2 7 2 3" xfId="1849"/>
    <cellStyle name="20% - Accent3 2 7 2 3 2" xfId="1850"/>
    <cellStyle name="20% - Accent3 2 7 2 3 3" xfId="1851"/>
    <cellStyle name="20% - Accent3 2 7 2 4" xfId="1852"/>
    <cellStyle name="20% - Accent3 2 7 2 4 2" xfId="1853"/>
    <cellStyle name="20% - Accent3 2 7 2 4 3" xfId="1854"/>
    <cellStyle name="20% - Accent3 2 7 2 5" xfId="1855"/>
    <cellStyle name="20% - Accent3 2 7 2 6" xfId="1856"/>
    <cellStyle name="20% - Accent3 2 7 3" xfId="1857"/>
    <cellStyle name="20% - Accent3 2 7 3 2" xfId="1858"/>
    <cellStyle name="20% - Accent3 2 7 3 3" xfId="1859"/>
    <cellStyle name="20% - Accent3 2 7 4" xfId="1860"/>
    <cellStyle name="20% - Accent3 2 7 4 2" xfId="1861"/>
    <cellStyle name="20% - Accent3 2 7 4 3" xfId="1862"/>
    <cellStyle name="20% - Accent3 2 7 5" xfId="1863"/>
    <cellStyle name="20% - Accent3 2 7 5 2" xfId="1864"/>
    <cellStyle name="20% - Accent3 2 7 5 3" xfId="1865"/>
    <cellStyle name="20% - Accent3 2 7 6" xfId="1866"/>
    <cellStyle name="20% - Accent3 2 7 7" xfId="1867"/>
    <cellStyle name="20% - Accent3 2 8" xfId="1868"/>
    <cellStyle name="20% - Accent3 2 8 2" xfId="1869"/>
    <cellStyle name="20% - Accent3 2 8 2 2" xfId="1870"/>
    <cellStyle name="20% - Accent3 2 8 2 3" xfId="1871"/>
    <cellStyle name="20% - Accent3 2 8 3" xfId="1872"/>
    <cellStyle name="20% - Accent3 2 8 3 2" xfId="1873"/>
    <cellStyle name="20% - Accent3 2 8 3 3" xfId="1874"/>
    <cellStyle name="20% - Accent3 2 8 4" xfId="1875"/>
    <cellStyle name="20% - Accent3 2 8 4 2" xfId="1876"/>
    <cellStyle name="20% - Accent3 2 8 4 3" xfId="1877"/>
    <cellStyle name="20% - Accent3 2 8 5" xfId="1878"/>
    <cellStyle name="20% - Accent3 2 8 6" xfId="1879"/>
    <cellStyle name="20% - Accent3 2 9" xfId="1880"/>
    <cellStyle name="20% - Accent3 2 9 2" xfId="1881"/>
    <cellStyle name="20% - Accent3 2 9 3" xfId="1882"/>
    <cellStyle name="20% - Accent3 3" xfId="5"/>
    <cellStyle name="20% - Accent3 3 2" xfId="1884"/>
    <cellStyle name="20% - Accent3 3 2 2" xfId="1885"/>
    <cellStyle name="20% - Accent3 3 2 3" xfId="1886"/>
    <cellStyle name="20% - Accent3 3 3" xfId="1887"/>
    <cellStyle name="20% - Accent3 3 3 2" xfId="1888"/>
    <cellStyle name="20% - Accent3 3 3 3" xfId="1889"/>
    <cellStyle name="20% - Accent3 3 4" xfId="1890"/>
    <cellStyle name="20% - Accent3 3 4 2" xfId="1891"/>
    <cellStyle name="20% - Accent3 3 4 3" xfId="1892"/>
    <cellStyle name="20% - Accent3 3 5" xfId="1893"/>
    <cellStyle name="20% - Accent3 3 6" xfId="1894"/>
    <cellStyle name="20% - Accent3 3 7" xfId="1883"/>
    <cellStyle name="20% - Accent3 4" xfId="1895"/>
    <cellStyle name="20% - Accent3 4 2" xfId="1896"/>
    <cellStyle name="20% - Accent3 4 3" xfId="1897"/>
    <cellStyle name="20% - Accent3 5" xfId="1898"/>
    <cellStyle name="20% - Accent3 5 2" xfId="1899"/>
    <cellStyle name="20% - Accent3 5 3" xfId="1900"/>
    <cellStyle name="20% - Accent3 6" xfId="1901"/>
    <cellStyle name="20% - Accent3 6 2" xfId="1902"/>
    <cellStyle name="20% - Accent3 6 3" xfId="1903"/>
    <cellStyle name="20% - Accent3 7" xfId="1904"/>
    <cellStyle name="20% - Accent3 7 2" xfId="1905"/>
    <cellStyle name="20% - Accent3 7 3" xfId="1906"/>
    <cellStyle name="20% - Accent3 8" xfId="1907"/>
    <cellStyle name="20% - Accent3 8 2" xfId="1908"/>
    <cellStyle name="20% - Accent3 8 3" xfId="1909"/>
    <cellStyle name="20% - Accent3 9" xfId="1910"/>
    <cellStyle name="20% - Accent3 9 2" xfId="1911"/>
    <cellStyle name="20% - Accent3 9 3" xfId="1912"/>
    <cellStyle name="20% - Accent4 10" xfId="1913"/>
    <cellStyle name="20% - Accent4 10 2" xfId="1914"/>
    <cellStyle name="20% - Accent4 10 3" xfId="1915"/>
    <cellStyle name="20% - Accent4 11" xfId="1916"/>
    <cellStyle name="20% - Accent4 12" xfId="1917"/>
    <cellStyle name="20% - Accent4 13" xfId="1918"/>
    <cellStyle name="20% - Accent4 13 2" xfId="1919"/>
    <cellStyle name="20% - Accent4 2" xfId="79"/>
    <cellStyle name="20% - Accent4 2 10" xfId="1920"/>
    <cellStyle name="20% - Accent4 2 10 2" xfId="1921"/>
    <cellStyle name="20% - Accent4 2 10 3" xfId="1922"/>
    <cellStyle name="20% - Accent4 2 11" xfId="1923"/>
    <cellStyle name="20% - Accent4 2 11 2" xfId="1924"/>
    <cellStyle name="20% - Accent4 2 11 3" xfId="1925"/>
    <cellStyle name="20% - Accent4 2 12" xfId="1926"/>
    <cellStyle name="20% - Accent4 2 12 2" xfId="1927"/>
    <cellStyle name="20% - Accent4 2 12 3" xfId="1928"/>
    <cellStyle name="20% - Accent4 2 13" xfId="1929"/>
    <cellStyle name="20% - Accent4 2 13 2" xfId="1930"/>
    <cellStyle name="20% - Accent4 2 13 3" xfId="1931"/>
    <cellStyle name="20% - Accent4 2 14" xfId="1932"/>
    <cellStyle name="20% - Accent4 2 14 2" xfId="1933"/>
    <cellStyle name="20% - Accent4 2 15" xfId="1934"/>
    <cellStyle name="20% - Accent4 2 16" xfId="1935"/>
    <cellStyle name="20% - Accent4 2 17" xfId="1936"/>
    <cellStyle name="20% - Accent4 2 2" xfId="1937"/>
    <cellStyle name="20% - Accent4 2 2 10" xfId="1938"/>
    <cellStyle name="20% - Accent4 2 2 10 2" xfId="1939"/>
    <cellStyle name="20% - Accent4 2 2 10 3" xfId="1940"/>
    <cellStyle name="20% - Accent4 2 2 11" xfId="1941"/>
    <cellStyle name="20% - Accent4 2 2 11 2" xfId="1942"/>
    <cellStyle name="20% - Accent4 2 2 11 3" xfId="1943"/>
    <cellStyle name="20% - Accent4 2 2 12" xfId="1944"/>
    <cellStyle name="20% - Accent4 2 2 12 2" xfId="1945"/>
    <cellStyle name="20% - Accent4 2 2 12 3" xfId="1946"/>
    <cellStyle name="20% - Accent4 2 2 13" xfId="1947"/>
    <cellStyle name="20% - Accent4 2 2 13 2" xfId="1948"/>
    <cellStyle name="20% - Accent4 2 2 13 3" xfId="1949"/>
    <cellStyle name="20% - Accent4 2 2 14" xfId="1950"/>
    <cellStyle name="20% - Accent4 2 2 14 2" xfId="1951"/>
    <cellStyle name="20% - Accent4 2 2 14 3" xfId="1952"/>
    <cellStyle name="20% - Accent4 2 2 15" xfId="1953"/>
    <cellStyle name="20% - Accent4 2 2 16" xfId="1954"/>
    <cellStyle name="20% - Accent4 2 2 17" xfId="1955"/>
    <cellStyle name="20% - Accent4 2 2 2" xfId="1956"/>
    <cellStyle name="20% - Accent4 2 2 2 2" xfId="1957"/>
    <cellStyle name="20% - Accent4 2 2 2 2 2" xfId="1958"/>
    <cellStyle name="20% - Accent4 2 2 2 2 2 2" xfId="1959"/>
    <cellStyle name="20% - Accent4 2 2 2 2 2 2 2" xfId="1960"/>
    <cellStyle name="20% - Accent4 2 2 2 2 2 2 3" xfId="1961"/>
    <cellStyle name="20% - Accent4 2 2 2 2 2 3" xfId="1962"/>
    <cellStyle name="20% - Accent4 2 2 2 2 2 3 2" xfId="1963"/>
    <cellStyle name="20% - Accent4 2 2 2 2 2 3 3" xfId="1964"/>
    <cellStyle name="20% - Accent4 2 2 2 2 2 4" xfId="1965"/>
    <cellStyle name="20% - Accent4 2 2 2 2 2 4 2" xfId="1966"/>
    <cellStyle name="20% - Accent4 2 2 2 2 2 4 3" xfId="1967"/>
    <cellStyle name="20% - Accent4 2 2 2 2 2 5" xfId="1968"/>
    <cellStyle name="20% - Accent4 2 2 2 2 2 6" xfId="1969"/>
    <cellStyle name="20% - Accent4 2 2 2 2 3" xfId="1970"/>
    <cellStyle name="20% - Accent4 2 2 2 2 3 2" xfId="1971"/>
    <cellStyle name="20% - Accent4 2 2 2 2 3 3" xfId="1972"/>
    <cellStyle name="20% - Accent4 2 2 2 2 4" xfId="1973"/>
    <cellStyle name="20% - Accent4 2 2 2 2 4 2" xfId="1974"/>
    <cellStyle name="20% - Accent4 2 2 2 2 4 3" xfId="1975"/>
    <cellStyle name="20% - Accent4 2 2 2 2 5" xfId="1976"/>
    <cellStyle name="20% - Accent4 2 2 2 2 5 2" xfId="1977"/>
    <cellStyle name="20% - Accent4 2 2 2 2 5 3" xfId="1978"/>
    <cellStyle name="20% - Accent4 2 2 2 2 6" xfId="1979"/>
    <cellStyle name="20% - Accent4 2 2 2 2 7" xfId="1980"/>
    <cellStyle name="20% - Accent4 2 2 2 3" xfId="1981"/>
    <cellStyle name="20% - Accent4 2 2 2 3 2" xfId="1982"/>
    <cellStyle name="20% - Accent4 2 2 2 3 2 2" xfId="1983"/>
    <cellStyle name="20% - Accent4 2 2 2 3 2 3" xfId="1984"/>
    <cellStyle name="20% - Accent4 2 2 2 3 3" xfId="1985"/>
    <cellStyle name="20% - Accent4 2 2 2 3 3 2" xfId="1986"/>
    <cellStyle name="20% - Accent4 2 2 2 3 3 3" xfId="1987"/>
    <cellStyle name="20% - Accent4 2 2 2 3 4" xfId="1988"/>
    <cellStyle name="20% - Accent4 2 2 2 3 4 2" xfId="1989"/>
    <cellStyle name="20% - Accent4 2 2 2 3 4 3" xfId="1990"/>
    <cellStyle name="20% - Accent4 2 2 2 3 5" xfId="1991"/>
    <cellStyle name="20% - Accent4 2 2 2 3 6" xfId="1992"/>
    <cellStyle name="20% - Accent4 2 2 2 4" xfId="1993"/>
    <cellStyle name="20% - Accent4 2 2 2 4 2" xfId="1994"/>
    <cellStyle name="20% - Accent4 2 2 2 4 3" xfId="1995"/>
    <cellStyle name="20% - Accent4 2 2 2 5" xfId="1996"/>
    <cellStyle name="20% - Accent4 2 2 2 5 2" xfId="1997"/>
    <cellStyle name="20% - Accent4 2 2 2 5 3" xfId="1998"/>
    <cellStyle name="20% - Accent4 2 2 2 6" xfId="1999"/>
    <cellStyle name="20% - Accent4 2 2 2 6 2" xfId="2000"/>
    <cellStyle name="20% - Accent4 2 2 2 6 3" xfId="2001"/>
    <cellStyle name="20% - Accent4 2 2 2 7" xfId="2002"/>
    <cellStyle name="20% - Accent4 2 2 2 8" xfId="2003"/>
    <cellStyle name="20% - Accent4 2 2 3" xfId="2004"/>
    <cellStyle name="20% - Accent4 2 2 3 2" xfId="2005"/>
    <cellStyle name="20% - Accent4 2 2 3 2 2" xfId="2006"/>
    <cellStyle name="20% - Accent4 2 2 3 2 2 2" xfId="2007"/>
    <cellStyle name="20% - Accent4 2 2 3 2 2 2 2" xfId="2008"/>
    <cellStyle name="20% - Accent4 2 2 3 2 2 2 3" xfId="2009"/>
    <cellStyle name="20% - Accent4 2 2 3 2 2 3" xfId="2010"/>
    <cellStyle name="20% - Accent4 2 2 3 2 2 3 2" xfId="2011"/>
    <cellStyle name="20% - Accent4 2 2 3 2 2 3 3" xfId="2012"/>
    <cellStyle name="20% - Accent4 2 2 3 2 2 4" xfId="2013"/>
    <cellStyle name="20% - Accent4 2 2 3 2 2 4 2" xfId="2014"/>
    <cellStyle name="20% - Accent4 2 2 3 2 2 4 3" xfId="2015"/>
    <cellStyle name="20% - Accent4 2 2 3 2 2 5" xfId="2016"/>
    <cellStyle name="20% - Accent4 2 2 3 2 2 6" xfId="2017"/>
    <cellStyle name="20% - Accent4 2 2 3 2 3" xfId="2018"/>
    <cellStyle name="20% - Accent4 2 2 3 2 3 2" xfId="2019"/>
    <cellStyle name="20% - Accent4 2 2 3 2 3 3" xfId="2020"/>
    <cellStyle name="20% - Accent4 2 2 3 2 4" xfId="2021"/>
    <cellStyle name="20% - Accent4 2 2 3 2 4 2" xfId="2022"/>
    <cellStyle name="20% - Accent4 2 2 3 2 4 3" xfId="2023"/>
    <cellStyle name="20% - Accent4 2 2 3 2 5" xfId="2024"/>
    <cellStyle name="20% - Accent4 2 2 3 2 5 2" xfId="2025"/>
    <cellStyle name="20% - Accent4 2 2 3 2 5 3" xfId="2026"/>
    <cellStyle name="20% - Accent4 2 2 3 2 6" xfId="2027"/>
    <cellStyle name="20% - Accent4 2 2 3 2 7" xfId="2028"/>
    <cellStyle name="20% - Accent4 2 2 3 3" xfId="2029"/>
    <cellStyle name="20% - Accent4 2 2 3 3 2" xfId="2030"/>
    <cellStyle name="20% - Accent4 2 2 3 3 2 2" xfId="2031"/>
    <cellStyle name="20% - Accent4 2 2 3 3 2 3" xfId="2032"/>
    <cellStyle name="20% - Accent4 2 2 3 3 3" xfId="2033"/>
    <cellStyle name="20% - Accent4 2 2 3 3 3 2" xfId="2034"/>
    <cellStyle name="20% - Accent4 2 2 3 3 3 3" xfId="2035"/>
    <cellStyle name="20% - Accent4 2 2 3 3 4" xfId="2036"/>
    <cellStyle name="20% - Accent4 2 2 3 3 4 2" xfId="2037"/>
    <cellStyle name="20% - Accent4 2 2 3 3 4 3" xfId="2038"/>
    <cellStyle name="20% - Accent4 2 2 3 3 5" xfId="2039"/>
    <cellStyle name="20% - Accent4 2 2 3 3 6" xfId="2040"/>
    <cellStyle name="20% - Accent4 2 2 3 4" xfId="2041"/>
    <cellStyle name="20% - Accent4 2 2 3 4 2" xfId="2042"/>
    <cellStyle name="20% - Accent4 2 2 3 4 3" xfId="2043"/>
    <cellStyle name="20% - Accent4 2 2 3 5" xfId="2044"/>
    <cellStyle name="20% - Accent4 2 2 3 5 2" xfId="2045"/>
    <cellStyle name="20% - Accent4 2 2 3 5 3" xfId="2046"/>
    <cellStyle name="20% - Accent4 2 2 3 6" xfId="2047"/>
    <cellStyle name="20% - Accent4 2 2 3 6 2" xfId="2048"/>
    <cellStyle name="20% - Accent4 2 2 3 6 3" xfId="2049"/>
    <cellStyle name="20% - Accent4 2 2 3 7" xfId="2050"/>
    <cellStyle name="20% - Accent4 2 2 3 8" xfId="2051"/>
    <cellStyle name="20% - Accent4 2 2 4" xfId="2052"/>
    <cellStyle name="20% - Accent4 2 2 4 2" xfId="2053"/>
    <cellStyle name="20% - Accent4 2 2 4 2 2" xfId="2054"/>
    <cellStyle name="20% - Accent4 2 2 4 2 2 2" xfId="2055"/>
    <cellStyle name="20% - Accent4 2 2 4 2 2 2 2" xfId="2056"/>
    <cellStyle name="20% - Accent4 2 2 4 2 2 2 3" xfId="2057"/>
    <cellStyle name="20% - Accent4 2 2 4 2 2 3" xfId="2058"/>
    <cellStyle name="20% - Accent4 2 2 4 2 2 3 2" xfId="2059"/>
    <cellStyle name="20% - Accent4 2 2 4 2 2 3 3" xfId="2060"/>
    <cellStyle name="20% - Accent4 2 2 4 2 2 4" xfId="2061"/>
    <cellStyle name="20% - Accent4 2 2 4 2 2 4 2" xfId="2062"/>
    <cellStyle name="20% - Accent4 2 2 4 2 2 4 3" xfId="2063"/>
    <cellStyle name="20% - Accent4 2 2 4 2 2 5" xfId="2064"/>
    <cellStyle name="20% - Accent4 2 2 4 2 2 6" xfId="2065"/>
    <cellStyle name="20% - Accent4 2 2 4 2 3" xfId="2066"/>
    <cellStyle name="20% - Accent4 2 2 4 2 3 2" xfId="2067"/>
    <cellStyle name="20% - Accent4 2 2 4 2 3 3" xfId="2068"/>
    <cellStyle name="20% - Accent4 2 2 4 2 4" xfId="2069"/>
    <cellStyle name="20% - Accent4 2 2 4 2 4 2" xfId="2070"/>
    <cellStyle name="20% - Accent4 2 2 4 2 4 3" xfId="2071"/>
    <cellStyle name="20% - Accent4 2 2 4 2 5" xfId="2072"/>
    <cellStyle name="20% - Accent4 2 2 4 2 5 2" xfId="2073"/>
    <cellStyle name="20% - Accent4 2 2 4 2 5 3" xfId="2074"/>
    <cellStyle name="20% - Accent4 2 2 4 2 6" xfId="2075"/>
    <cellStyle name="20% - Accent4 2 2 4 2 7" xfId="2076"/>
    <cellStyle name="20% - Accent4 2 2 4 3" xfId="2077"/>
    <cellStyle name="20% - Accent4 2 2 4 3 2" xfId="2078"/>
    <cellStyle name="20% - Accent4 2 2 4 3 2 2" xfId="2079"/>
    <cellStyle name="20% - Accent4 2 2 4 3 2 3" xfId="2080"/>
    <cellStyle name="20% - Accent4 2 2 4 3 3" xfId="2081"/>
    <cellStyle name="20% - Accent4 2 2 4 3 3 2" xfId="2082"/>
    <cellStyle name="20% - Accent4 2 2 4 3 3 3" xfId="2083"/>
    <cellStyle name="20% - Accent4 2 2 4 3 4" xfId="2084"/>
    <cellStyle name="20% - Accent4 2 2 4 3 4 2" xfId="2085"/>
    <cellStyle name="20% - Accent4 2 2 4 3 4 3" xfId="2086"/>
    <cellStyle name="20% - Accent4 2 2 4 3 5" xfId="2087"/>
    <cellStyle name="20% - Accent4 2 2 4 3 6" xfId="2088"/>
    <cellStyle name="20% - Accent4 2 2 4 4" xfId="2089"/>
    <cellStyle name="20% - Accent4 2 2 4 4 2" xfId="2090"/>
    <cellStyle name="20% - Accent4 2 2 4 4 3" xfId="2091"/>
    <cellStyle name="20% - Accent4 2 2 4 5" xfId="2092"/>
    <cellStyle name="20% - Accent4 2 2 4 5 2" xfId="2093"/>
    <cellStyle name="20% - Accent4 2 2 4 5 3" xfId="2094"/>
    <cellStyle name="20% - Accent4 2 2 4 6" xfId="2095"/>
    <cellStyle name="20% - Accent4 2 2 4 6 2" xfId="2096"/>
    <cellStyle name="20% - Accent4 2 2 4 6 3" xfId="2097"/>
    <cellStyle name="20% - Accent4 2 2 4 7" xfId="2098"/>
    <cellStyle name="20% - Accent4 2 2 4 8" xfId="2099"/>
    <cellStyle name="20% - Accent4 2 2 5" xfId="2100"/>
    <cellStyle name="20% - Accent4 2 2 5 2" xfId="2101"/>
    <cellStyle name="20% - Accent4 2 2 5 2 2" xfId="2102"/>
    <cellStyle name="20% - Accent4 2 2 5 2 2 2" xfId="2103"/>
    <cellStyle name="20% - Accent4 2 2 5 2 2 3" xfId="2104"/>
    <cellStyle name="20% - Accent4 2 2 5 2 3" xfId="2105"/>
    <cellStyle name="20% - Accent4 2 2 5 2 3 2" xfId="2106"/>
    <cellStyle name="20% - Accent4 2 2 5 2 3 3" xfId="2107"/>
    <cellStyle name="20% - Accent4 2 2 5 2 4" xfId="2108"/>
    <cellStyle name="20% - Accent4 2 2 5 2 4 2" xfId="2109"/>
    <cellStyle name="20% - Accent4 2 2 5 2 4 3" xfId="2110"/>
    <cellStyle name="20% - Accent4 2 2 5 2 5" xfId="2111"/>
    <cellStyle name="20% - Accent4 2 2 5 2 6" xfId="2112"/>
    <cellStyle name="20% - Accent4 2 2 5 3" xfId="2113"/>
    <cellStyle name="20% - Accent4 2 2 5 3 2" xfId="2114"/>
    <cellStyle name="20% - Accent4 2 2 5 3 3" xfId="2115"/>
    <cellStyle name="20% - Accent4 2 2 5 4" xfId="2116"/>
    <cellStyle name="20% - Accent4 2 2 5 4 2" xfId="2117"/>
    <cellStyle name="20% - Accent4 2 2 5 4 3" xfId="2118"/>
    <cellStyle name="20% - Accent4 2 2 5 5" xfId="2119"/>
    <cellStyle name="20% - Accent4 2 2 5 5 2" xfId="2120"/>
    <cellStyle name="20% - Accent4 2 2 5 5 3" xfId="2121"/>
    <cellStyle name="20% - Accent4 2 2 5 6" xfId="2122"/>
    <cellStyle name="20% - Accent4 2 2 5 7" xfId="2123"/>
    <cellStyle name="20% - Accent4 2 2 6" xfId="2124"/>
    <cellStyle name="20% - Accent4 2 2 6 2" xfId="2125"/>
    <cellStyle name="20% - Accent4 2 2 6 2 2" xfId="2126"/>
    <cellStyle name="20% - Accent4 2 2 6 2 3" xfId="2127"/>
    <cellStyle name="20% - Accent4 2 2 6 3" xfId="2128"/>
    <cellStyle name="20% - Accent4 2 2 6 3 2" xfId="2129"/>
    <cellStyle name="20% - Accent4 2 2 6 3 3" xfId="2130"/>
    <cellStyle name="20% - Accent4 2 2 6 4" xfId="2131"/>
    <cellStyle name="20% - Accent4 2 2 6 4 2" xfId="2132"/>
    <cellStyle name="20% - Accent4 2 2 6 4 3" xfId="2133"/>
    <cellStyle name="20% - Accent4 2 2 6 5" xfId="2134"/>
    <cellStyle name="20% - Accent4 2 2 6 6" xfId="2135"/>
    <cellStyle name="20% - Accent4 2 2 7" xfId="2136"/>
    <cellStyle name="20% - Accent4 2 2 7 2" xfId="2137"/>
    <cellStyle name="20% - Accent4 2 2 7 2 2" xfId="2138"/>
    <cellStyle name="20% - Accent4 2 2 7 2 3" xfId="2139"/>
    <cellStyle name="20% - Accent4 2 2 7 3" xfId="2140"/>
    <cellStyle name="20% - Accent4 2 2 7 3 2" xfId="2141"/>
    <cellStyle name="20% - Accent4 2 2 7 3 3" xfId="2142"/>
    <cellStyle name="20% - Accent4 2 2 7 4" xfId="2143"/>
    <cellStyle name="20% - Accent4 2 2 7 4 2" xfId="2144"/>
    <cellStyle name="20% - Accent4 2 2 7 4 3" xfId="2145"/>
    <cellStyle name="20% - Accent4 2 2 7 5" xfId="2146"/>
    <cellStyle name="20% - Accent4 2 2 7 6" xfId="2147"/>
    <cellStyle name="20% - Accent4 2 2 8" xfId="2148"/>
    <cellStyle name="20% - Accent4 2 2 8 2" xfId="2149"/>
    <cellStyle name="20% - Accent4 2 2 8 3" xfId="2150"/>
    <cellStyle name="20% - Accent4 2 2 9" xfId="2151"/>
    <cellStyle name="20% - Accent4 2 2 9 2" xfId="2152"/>
    <cellStyle name="20% - Accent4 2 2 9 3" xfId="2153"/>
    <cellStyle name="20% - Accent4 2 3" xfId="2154"/>
    <cellStyle name="20% - Accent4 2 3 2" xfId="2155"/>
    <cellStyle name="20% - Accent4 2 3 2 2" xfId="2156"/>
    <cellStyle name="20% - Accent4 2 3 2 2 2" xfId="2157"/>
    <cellStyle name="20% - Accent4 2 3 2 2 2 2" xfId="2158"/>
    <cellStyle name="20% - Accent4 2 3 2 2 2 3" xfId="2159"/>
    <cellStyle name="20% - Accent4 2 3 2 2 3" xfId="2160"/>
    <cellStyle name="20% - Accent4 2 3 2 2 3 2" xfId="2161"/>
    <cellStyle name="20% - Accent4 2 3 2 2 3 3" xfId="2162"/>
    <cellStyle name="20% - Accent4 2 3 2 2 4" xfId="2163"/>
    <cellStyle name="20% - Accent4 2 3 2 2 4 2" xfId="2164"/>
    <cellStyle name="20% - Accent4 2 3 2 2 4 3" xfId="2165"/>
    <cellStyle name="20% - Accent4 2 3 2 2 5" xfId="2166"/>
    <cellStyle name="20% - Accent4 2 3 2 2 6" xfId="2167"/>
    <cellStyle name="20% - Accent4 2 3 2 3" xfId="2168"/>
    <cellStyle name="20% - Accent4 2 3 2 3 2" xfId="2169"/>
    <cellStyle name="20% - Accent4 2 3 2 3 3" xfId="2170"/>
    <cellStyle name="20% - Accent4 2 3 2 4" xfId="2171"/>
    <cellStyle name="20% - Accent4 2 3 2 4 2" xfId="2172"/>
    <cellStyle name="20% - Accent4 2 3 2 4 3" xfId="2173"/>
    <cellStyle name="20% - Accent4 2 3 2 5" xfId="2174"/>
    <cellStyle name="20% - Accent4 2 3 2 5 2" xfId="2175"/>
    <cellStyle name="20% - Accent4 2 3 2 5 3" xfId="2176"/>
    <cellStyle name="20% - Accent4 2 3 2 6" xfId="2177"/>
    <cellStyle name="20% - Accent4 2 3 2 7" xfId="2178"/>
    <cellStyle name="20% - Accent4 2 3 3" xfId="2179"/>
    <cellStyle name="20% - Accent4 2 3 3 2" xfId="2180"/>
    <cellStyle name="20% - Accent4 2 3 3 2 2" xfId="2181"/>
    <cellStyle name="20% - Accent4 2 3 3 2 3" xfId="2182"/>
    <cellStyle name="20% - Accent4 2 3 3 3" xfId="2183"/>
    <cellStyle name="20% - Accent4 2 3 3 3 2" xfId="2184"/>
    <cellStyle name="20% - Accent4 2 3 3 3 3" xfId="2185"/>
    <cellStyle name="20% - Accent4 2 3 3 4" xfId="2186"/>
    <cellStyle name="20% - Accent4 2 3 3 4 2" xfId="2187"/>
    <cellStyle name="20% - Accent4 2 3 3 4 3" xfId="2188"/>
    <cellStyle name="20% - Accent4 2 3 3 5" xfId="2189"/>
    <cellStyle name="20% - Accent4 2 3 3 6" xfId="2190"/>
    <cellStyle name="20% - Accent4 2 3 4" xfId="2191"/>
    <cellStyle name="20% - Accent4 2 3 4 2" xfId="2192"/>
    <cellStyle name="20% - Accent4 2 3 4 3" xfId="2193"/>
    <cellStyle name="20% - Accent4 2 3 5" xfId="2194"/>
    <cellStyle name="20% - Accent4 2 3 5 2" xfId="2195"/>
    <cellStyle name="20% - Accent4 2 3 5 3" xfId="2196"/>
    <cellStyle name="20% - Accent4 2 3 6" xfId="2197"/>
    <cellStyle name="20% - Accent4 2 3 6 2" xfId="2198"/>
    <cellStyle name="20% - Accent4 2 3 6 3" xfId="2199"/>
    <cellStyle name="20% - Accent4 2 3 7" xfId="2200"/>
    <cellStyle name="20% - Accent4 2 3 8" xfId="2201"/>
    <cellStyle name="20% - Accent4 2 4" xfId="2202"/>
    <cellStyle name="20% - Accent4 2 4 2" xfId="2203"/>
    <cellStyle name="20% - Accent4 2 4 2 2" xfId="2204"/>
    <cellStyle name="20% - Accent4 2 4 2 2 2" xfId="2205"/>
    <cellStyle name="20% - Accent4 2 4 2 2 2 2" xfId="2206"/>
    <cellStyle name="20% - Accent4 2 4 2 2 2 3" xfId="2207"/>
    <cellStyle name="20% - Accent4 2 4 2 2 3" xfId="2208"/>
    <cellStyle name="20% - Accent4 2 4 2 2 3 2" xfId="2209"/>
    <cellStyle name="20% - Accent4 2 4 2 2 3 3" xfId="2210"/>
    <cellStyle name="20% - Accent4 2 4 2 2 4" xfId="2211"/>
    <cellStyle name="20% - Accent4 2 4 2 2 4 2" xfId="2212"/>
    <cellStyle name="20% - Accent4 2 4 2 2 4 3" xfId="2213"/>
    <cellStyle name="20% - Accent4 2 4 2 2 5" xfId="2214"/>
    <cellStyle name="20% - Accent4 2 4 2 2 6" xfId="2215"/>
    <cellStyle name="20% - Accent4 2 4 2 3" xfId="2216"/>
    <cellStyle name="20% - Accent4 2 4 2 3 2" xfId="2217"/>
    <cellStyle name="20% - Accent4 2 4 2 3 3" xfId="2218"/>
    <cellStyle name="20% - Accent4 2 4 2 4" xfId="2219"/>
    <cellStyle name="20% - Accent4 2 4 2 4 2" xfId="2220"/>
    <cellStyle name="20% - Accent4 2 4 2 4 3" xfId="2221"/>
    <cellStyle name="20% - Accent4 2 4 2 5" xfId="2222"/>
    <cellStyle name="20% - Accent4 2 4 2 5 2" xfId="2223"/>
    <cellStyle name="20% - Accent4 2 4 2 5 3" xfId="2224"/>
    <cellStyle name="20% - Accent4 2 4 2 6" xfId="2225"/>
    <cellStyle name="20% - Accent4 2 4 2 7" xfId="2226"/>
    <cellStyle name="20% - Accent4 2 4 3" xfId="2227"/>
    <cellStyle name="20% - Accent4 2 4 3 2" xfId="2228"/>
    <cellStyle name="20% - Accent4 2 4 3 2 2" xfId="2229"/>
    <cellStyle name="20% - Accent4 2 4 3 2 3" xfId="2230"/>
    <cellStyle name="20% - Accent4 2 4 3 3" xfId="2231"/>
    <cellStyle name="20% - Accent4 2 4 3 3 2" xfId="2232"/>
    <cellStyle name="20% - Accent4 2 4 3 3 3" xfId="2233"/>
    <cellStyle name="20% - Accent4 2 4 3 4" xfId="2234"/>
    <cellStyle name="20% - Accent4 2 4 3 4 2" xfId="2235"/>
    <cellStyle name="20% - Accent4 2 4 3 4 3" xfId="2236"/>
    <cellStyle name="20% - Accent4 2 4 3 5" xfId="2237"/>
    <cellStyle name="20% - Accent4 2 4 3 6" xfId="2238"/>
    <cellStyle name="20% - Accent4 2 4 4" xfId="2239"/>
    <cellStyle name="20% - Accent4 2 4 4 2" xfId="2240"/>
    <cellStyle name="20% - Accent4 2 4 4 3" xfId="2241"/>
    <cellStyle name="20% - Accent4 2 4 5" xfId="2242"/>
    <cellStyle name="20% - Accent4 2 4 5 2" xfId="2243"/>
    <cellStyle name="20% - Accent4 2 4 5 3" xfId="2244"/>
    <cellStyle name="20% - Accent4 2 4 6" xfId="2245"/>
    <cellStyle name="20% - Accent4 2 4 6 2" xfId="2246"/>
    <cellStyle name="20% - Accent4 2 4 6 3" xfId="2247"/>
    <cellStyle name="20% - Accent4 2 4 7" xfId="2248"/>
    <cellStyle name="20% - Accent4 2 4 8" xfId="2249"/>
    <cellStyle name="20% - Accent4 2 5" xfId="2250"/>
    <cellStyle name="20% - Accent4 2 5 2" xfId="2251"/>
    <cellStyle name="20% - Accent4 2 5 2 2" xfId="2252"/>
    <cellStyle name="20% - Accent4 2 5 2 2 2" xfId="2253"/>
    <cellStyle name="20% - Accent4 2 5 2 2 2 2" xfId="2254"/>
    <cellStyle name="20% - Accent4 2 5 2 2 2 3" xfId="2255"/>
    <cellStyle name="20% - Accent4 2 5 2 2 3" xfId="2256"/>
    <cellStyle name="20% - Accent4 2 5 2 2 3 2" xfId="2257"/>
    <cellStyle name="20% - Accent4 2 5 2 2 3 3" xfId="2258"/>
    <cellStyle name="20% - Accent4 2 5 2 2 4" xfId="2259"/>
    <cellStyle name="20% - Accent4 2 5 2 2 4 2" xfId="2260"/>
    <cellStyle name="20% - Accent4 2 5 2 2 4 3" xfId="2261"/>
    <cellStyle name="20% - Accent4 2 5 2 2 5" xfId="2262"/>
    <cellStyle name="20% - Accent4 2 5 2 2 6" xfId="2263"/>
    <cellStyle name="20% - Accent4 2 5 2 3" xfId="2264"/>
    <cellStyle name="20% - Accent4 2 5 2 3 2" xfId="2265"/>
    <cellStyle name="20% - Accent4 2 5 2 3 3" xfId="2266"/>
    <cellStyle name="20% - Accent4 2 5 2 4" xfId="2267"/>
    <cellStyle name="20% - Accent4 2 5 2 4 2" xfId="2268"/>
    <cellStyle name="20% - Accent4 2 5 2 4 3" xfId="2269"/>
    <cellStyle name="20% - Accent4 2 5 2 5" xfId="2270"/>
    <cellStyle name="20% - Accent4 2 5 2 5 2" xfId="2271"/>
    <cellStyle name="20% - Accent4 2 5 2 5 3" xfId="2272"/>
    <cellStyle name="20% - Accent4 2 5 2 6" xfId="2273"/>
    <cellStyle name="20% - Accent4 2 5 2 7" xfId="2274"/>
    <cellStyle name="20% - Accent4 2 5 3" xfId="2275"/>
    <cellStyle name="20% - Accent4 2 5 3 2" xfId="2276"/>
    <cellStyle name="20% - Accent4 2 5 3 2 2" xfId="2277"/>
    <cellStyle name="20% - Accent4 2 5 3 2 3" xfId="2278"/>
    <cellStyle name="20% - Accent4 2 5 3 3" xfId="2279"/>
    <cellStyle name="20% - Accent4 2 5 3 3 2" xfId="2280"/>
    <cellStyle name="20% - Accent4 2 5 3 3 3" xfId="2281"/>
    <cellStyle name="20% - Accent4 2 5 3 4" xfId="2282"/>
    <cellStyle name="20% - Accent4 2 5 3 4 2" xfId="2283"/>
    <cellStyle name="20% - Accent4 2 5 3 4 3" xfId="2284"/>
    <cellStyle name="20% - Accent4 2 5 3 5" xfId="2285"/>
    <cellStyle name="20% - Accent4 2 5 3 6" xfId="2286"/>
    <cellStyle name="20% - Accent4 2 5 4" xfId="2287"/>
    <cellStyle name="20% - Accent4 2 5 4 2" xfId="2288"/>
    <cellStyle name="20% - Accent4 2 5 4 3" xfId="2289"/>
    <cellStyle name="20% - Accent4 2 5 5" xfId="2290"/>
    <cellStyle name="20% - Accent4 2 5 5 2" xfId="2291"/>
    <cellStyle name="20% - Accent4 2 5 5 3" xfId="2292"/>
    <cellStyle name="20% - Accent4 2 5 6" xfId="2293"/>
    <cellStyle name="20% - Accent4 2 5 6 2" xfId="2294"/>
    <cellStyle name="20% - Accent4 2 5 6 3" xfId="2295"/>
    <cellStyle name="20% - Accent4 2 5 7" xfId="2296"/>
    <cellStyle name="20% - Accent4 2 5 8" xfId="2297"/>
    <cellStyle name="20% - Accent4 2 6" xfId="2298"/>
    <cellStyle name="20% - Accent4 2 6 2" xfId="2299"/>
    <cellStyle name="20% - Accent4 2 6 2 2" xfId="2300"/>
    <cellStyle name="20% - Accent4 2 6 2 2 2" xfId="2301"/>
    <cellStyle name="20% - Accent4 2 6 2 2 2 2" xfId="2302"/>
    <cellStyle name="20% - Accent4 2 6 2 2 2 3" xfId="2303"/>
    <cellStyle name="20% - Accent4 2 6 2 2 3" xfId="2304"/>
    <cellStyle name="20% - Accent4 2 6 2 2 3 2" xfId="2305"/>
    <cellStyle name="20% - Accent4 2 6 2 2 3 3" xfId="2306"/>
    <cellStyle name="20% - Accent4 2 6 2 2 4" xfId="2307"/>
    <cellStyle name="20% - Accent4 2 6 2 2 4 2" xfId="2308"/>
    <cellStyle name="20% - Accent4 2 6 2 2 4 3" xfId="2309"/>
    <cellStyle name="20% - Accent4 2 6 2 2 5" xfId="2310"/>
    <cellStyle name="20% - Accent4 2 6 2 2 6" xfId="2311"/>
    <cellStyle name="20% - Accent4 2 6 2 3" xfId="2312"/>
    <cellStyle name="20% - Accent4 2 6 2 3 2" xfId="2313"/>
    <cellStyle name="20% - Accent4 2 6 2 3 3" xfId="2314"/>
    <cellStyle name="20% - Accent4 2 6 2 4" xfId="2315"/>
    <cellStyle name="20% - Accent4 2 6 2 4 2" xfId="2316"/>
    <cellStyle name="20% - Accent4 2 6 2 4 3" xfId="2317"/>
    <cellStyle name="20% - Accent4 2 6 2 5" xfId="2318"/>
    <cellStyle name="20% - Accent4 2 6 2 5 2" xfId="2319"/>
    <cellStyle name="20% - Accent4 2 6 2 5 3" xfId="2320"/>
    <cellStyle name="20% - Accent4 2 6 2 6" xfId="2321"/>
    <cellStyle name="20% - Accent4 2 6 2 7" xfId="2322"/>
    <cellStyle name="20% - Accent4 2 6 3" xfId="2323"/>
    <cellStyle name="20% - Accent4 2 6 3 2" xfId="2324"/>
    <cellStyle name="20% - Accent4 2 6 3 2 2" xfId="2325"/>
    <cellStyle name="20% - Accent4 2 6 3 2 3" xfId="2326"/>
    <cellStyle name="20% - Accent4 2 6 3 3" xfId="2327"/>
    <cellStyle name="20% - Accent4 2 6 3 3 2" xfId="2328"/>
    <cellStyle name="20% - Accent4 2 6 3 3 3" xfId="2329"/>
    <cellStyle name="20% - Accent4 2 6 3 4" xfId="2330"/>
    <cellStyle name="20% - Accent4 2 6 3 4 2" xfId="2331"/>
    <cellStyle name="20% - Accent4 2 6 3 4 3" xfId="2332"/>
    <cellStyle name="20% - Accent4 2 6 3 5" xfId="2333"/>
    <cellStyle name="20% - Accent4 2 6 3 6" xfId="2334"/>
    <cellStyle name="20% - Accent4 2 6 4" xfId="2335"/>
    <cellStyle name="20% - Accent4 2 6 4 2" xfId="2336"/>
    <cellStyle name="20% - Accent4 2 6 4 3" xfId="2337"/>
    <cellStyle name="20% - Accent4 2 6 5" xfId="2338"/>
    <cellStyle name="20% - Accent4 2 6 5 2" xfId="2339"/>
    <cellStyle name="20% - Accent4 2 6 5 3" xfId="2340"/>
    <cellStyle name="20% - Accent4 2 6 6" xfId="2341"/>
    <cellStyle name="20% - Accent4 2 6 6 2" xfId="2342"/>
    <cellStyle name="20% - Accent4 2 6 6 3" xfId="2343"/>
    <cellStyle name="20% - Accent4 2 6 7" xfId="2344"/>
    <cellStyle name="20% - Accent4 2 6 8" xfId="2345"/>
    <cellStyle name="20% - Accent4 2 7" xfId="2346"/>
    <cellStyle name="20% - Accent4 2 7 2" xfId="2347"/>
    <cellStyle name="20% - Accent4 2 7 2 2" xfId="2348"/>
    <cellStyle name="20% - Accent4 2 7 2 2 2" xfId="2349"/>
    <cellStyle name="20% - Accent4 2 7 2 2 3" xfId="2350"/>
    <cellStyle name="20% - Accent4 2 7 2 3" xfId="2351"/>
    <cellStyle name="20% - Accent4 2 7 2 3 2" xfId="2352"/>
    <cellStyle name="20% - Accent4 2 7 2 3 3" xfId="2353"/>
    <cellStyle name="20% - Accent4 2 7 2 4" xfId="2354"/>
    <cellStyle name="20% - Accent4 2 7 2 4 2" xfId="2355"/>
    <cellStyle name="20% - Accent4 2 7 2 4 3" xfId="2356"/>
    <cellStyle name="20% - Accent4 2 7 2 5" xfId="2357"/>
    <cellStyle name="20% - Accent4 2 7 2 6" xfId="2358"/>
    <cellStyle name="20% - Accent4 2 7 3" xfId="2359"/>
    <cellStyle name="20% - Accent4 2 7 3 2" xfId="2360"/>
    <cellStyle name="20% - Accent4 2 7 3 3" xfId="2361"/>
    <cellStyle name="20% - Accent4 2 7 4" xfId="2362"/>
    <cellStyle name="20% - Accent4 2 7 4 2" xfId="2363"/>
    <cellStyle name="20% - Accent4 2 7 4 3" xfId="2364"/>
    <cellStyle name="20% - Accent4 2 7 5" xfId="2365"/>
    <cellStyle name="20% - Accent4 2 7 5 2" xfId="2366"/>
    <cellStyle name="20% - Accent4 2 7 5 3" xfId="2367"/>
    <cellStyle name="20% - Accent4 2 7 6" xfId="2368"/>
    <cellStyle name="20% - Accent4 2 7 7" xfId="2369"/>
    <cellStyle name="20% - Accent4 2 8" xfId="2370"/>
    <cellStyle name="20% - Accent4 2 8 2" xfId="2371"/>
    <cellStyle name="20% - Accent4 2 8 2 2" xfId="2372"/>
    <cellStyle name="20% - Accent4 2 8 2 3" xfId="2373"/>
    <cellStyle name="20% - Accent4 2 8 3" xfId="2374"/>
    <cellStyle name="20% - Accent4 2 8 3 2" xfId="2375"/>
    <cellStyle name="20% - Accent4 2 8 3 3" xfId="2376"/>
    <cellStyle name="20% - Accent4 2 8 4" xfId="2377"/>
    <cellStyle name="20% - Accent4 2 8 4 2" xfId="2378"/>
    <cellStyle name="20% - Accent4 2 8 4 3" xfId="2379"/>
    <cellStyle name="20% - Accent4 2 8 5" xfId="2380"/>
    <cellStyle name="20% - Accent4 2 8 6" xfId="2381"/>
    <cellStyle name="20% - Accent4 2 9" xfId="2382"/>
    <cellStyle name="20% - Accent4 2 9 2" xfId="2383"/>
    <cellStyle name="20% - Accent4 2 9 3" xfId="2384"/>
    <cellStyle name="20% - Accent4 3" xfId="6"/>
    <cellStyle name="20% - Accent4 3 2" xfId="2386"/>
    <cellStyle name="20% - Accent4 3 2 2" xfId="2387"/>
    <cellStyle name="20% - Accent4 3 2 3" xfId="2388"/>
    <cellStyle name="20% - Accent4 3 3" xfId="2389"/>
    <cellStyle name="20% - Accent4 3 3 2" xfId="2390"/>
    <cellStyle name="20% - Accent4 3 3 3" xfId="2391"/>
    <cellStyle name="20% - Accent4 3 4" xfId="2392"/>
    <cellStyle name="20% - Accent4 3 4 2" xfId="2393"/>
    <cellStyle name="20% - Accent4 3 4 3" xfId="2394"/>
    <cellStyle name="20% - Accent4 3 5" xfId="2395"/>
    <cellStyle name="20% - Accent4 3 6" xfId="2396"/>
    <cellStyle name="20% - Accent4 3 7" xfId="2385"/>
    <cellStyle name="20% - Accent4 4" xfId="2397"/>
    <cellStyle name="20% - Accent4 4 2" xfId="2398"/>
    <cellStyle name="20% - Accent4 4 3" xfId="2399"/>
    <cellStyle name="20% - Accent4 5" xfId="2400"/>
    <cellStyle name="20% - Accent4 5 2" xfId="2401"/>
    <cellStyle name="20% - Accent4 5 3" xfId="2402"/>
    <cellStyle name="20% - Accent4 6" xfId="2403"/>
    <cellStyle name="20% - Accent4 6 2" xfId="2404"/>
    <cellStyle name="20% - Accent4 6 3" xfId="2405"/>
    <cellStyle name="20% - Accent4 7" xfId="2406"/>
    <cellStyle name="20% - Accent4 7 2" xfId="2407"/>
    <cellStyle name="20% - Accent4 7 3" xfId="2408"/>
    <cellStyle name="20% - Accent4 8" xfId="2409"/>
    <cellStyle name="20% - Accent4 8 2" xfId="2410"/>
    <cellStyle name="20% - Accent4 8 3" xfId="2411"/>
    <cellStyle name="20% - Accent4 9" xfId="2412"/>
    <cellStyle name="20% - Accent4 9 2" xfId="2413"/>
    <cellStyle name="20% - Accent4 9 3" xfId="2414"/>
    <cellStyle name="20% - Accent5 10" xfId="2415"/>
    <cellStyle name="20% - Accent5 10 2" xfId="2416"/>
    <cellStyle name="20% - Accent5 10 3" xfId="2417"/>
    <cellStyle name="20% - Accent5 11" xfId="2418"/>
    <cellStyle name="20% - Accent5 12" xfId="2419"/>
    <cellStyle name="20% - Accent5 13" xfId="2420"/>
    <cellStyle name="20% - Accent5 13 2" xfId="2421"/>
    <cellStyle name="20% - Accent5 2" xfId="83"/>
    <cellStyle name="20% - Accent5 2 10" xfId="2422"/>
    <cellStyle name="20% - Accent5 2 10 2" xfId="2423"/>
    <cellStyle name="20% - Accent5 2 10 3" xfId="2424"/>
    <cellStyle name="20% - Accent5 2 11" xfId="2425"/>
    <cellStyle name="20% - Accent5 2 11 2" xfId="2426"/>
    <cellStyle name="20% - Accent5 2 11 3" xfId="2427"/>
    <cellStyle name="20% - Accent5 2 12" xfId="2428"/>
    <cellStyle name="20% - Accent5 2 12 2" xfId="2429"/>
    <cellStyle name="20% - Accent5 2 12 3" xfId="2430"/>
    <cellStyle name="20% - Accent5 2 13" xfId="2431"/>
    <cellStyle name="20% - Accent5 2 13 2" xfId="2432"/>
    <cellStyle name="20% - Accent5 2 13 3" xfId="2433"/>
    <cellStyle name="20% - Accent5 2 14" xfId="2434"/>
    <cellStyle name="20% - Accent5 2 14 2" xfId="2435"/>
    <cellStyle name="20% - Accent5 2 15" xfId="2436"/>
    <cellStyle name="20% - Accent5 2 16" xfId="2437"/>
    <cellStyle name="20% - Accent5 2 17" xfId="2438"/>
    <cellStyle name="20% - Accent5 2 2" xfId="2439"/>
    <cellStyle name="20% - Accent5 2 2 10" xfId="2440"/>
    <cellStyle name="20% - Accent5 2 2 10 2" xfId="2441"/>
    <cellStyle name="20% - Accent5 2 2 10 3" xfId="2442"/>
    <cellStyle name="20% - Accent5 2 2 11" xfId="2443"/>
    <cellStyle name="20% - Accent5 2 2 11 2" xfId="2444"/>
    <cellStyle name="20% - Accent5 2 2 11 3" xfId="2445"/>
    <cellStyle name="20% - Accent5 2 2 12" xfId="2446"/>
    <cellStyle name="20% - Accent5 2 2 12 2" xfId="2447"/>
    <cellStyle name="20% - Accent5 2 2 12 3" xfId="2448"/>
    <cellStyle name="20% - Accent5 2 2 13" xfId="2449"/>
    <cellStyle name="20% - Accent5 2 2 13 2" xfId="2450"/>
    <cellStyle name="20% - Accent5 2 2 13 3" xfId="2451"/>
    <cellStyle name="20% - Accent5 2 2 14" xfId="2452"/>
    <cellStyle name="20% - Accent5 2 2 14 2" xfId="2453"/>
    <cellStyle name="20% - Accent5 2 2 14 3" xfId="2454"/>
    <cellStyle name="20% - Accent5 2 2 15" xfId="2455"/>
    <cellStyle name="20% - Accent5 2 2 16" xfId="2456"/>
    <cellStyle name="20% - Accent5 2 2 17" xfId="2457"/>
    <cellStyle name="20% - Accent5 2 2 2" xfId="2458"/>
    <cellStyle name="20% - Accent5 2 2 2 2" xfId="2459"/>
    <cellStyle name="20% - Accent5 2 2 2 2 2" xfId="2460"/>
    <cellStyle name="20% - Accent5 2 2 2 2 2 2" xfId="2461"/>
    <cellStyle name="20% - Accent5 2 2 2 2 2 2 2" xfId="2462"/>
    <cellStyle name="20% - Accent5 2 2 2 2 2 2 3" xfId="2463"/>
    <cellStyle name="20% - Accent5 2 2 2 2 2 3" xfId="2464"/>
    <cellStyle name="20% - Accent5 2 2 2 2 2 3 2" xfId="2465"/>
    <cellStyle name="20% - Accent5 2 2 2 2 2 3 3" xfId="2466"/>
    <cellStyle name="20% - Accent5 2 2 2 2 2 4" xfId="2467"/>
    <cellStyle name="20% - Accent5 2 2 2 2 2 4 2" xfId="2468"/>
    <cellStyle name="20% - Accent5 2 2 2 2 2 4 3" xfId="2469"/>
    <cellStyle name="20% - Accent5 2 2 2 2 2 5" xfId="2470"/>
    <cellStyle name="20% - Accent5 2 2 2 2 2 6" xfId="2471"/>
    <cellStyle name="20% - Accent5 2 2 2 2 3" xfId="2472"/>
    <cellStyle name="20% - Accent5 2 2 2 2 3 2" xfId="2473"/>
    <cellStyle name="20% - Accent5 2 2 2 2 3 3" xfId="2474"/>
    <cellStyle name="20% - Accent5 2 2 2 2 4" xfId="2475"/>
    <cellStyle name="20% - Accent5 2 2 2 2 4 2" xfId="2476"/>
    <cellStyle name="20% - Accent5 2 2 2 2 4 3" xfId="2477"/>
    <cellStyle name="20% - Accent5 2 2 2 2 5" xfId="2478"/>
    <cellStyle name="20% - Accent5 2 2 2 2 5 2" xfId="2479"/>
    <cellStyle name="20% - Accent5 2 2 2 2 5 3" xfId="2480"/>
    <cellStyle name="20% - Accent5 2 2 2 2 6" xfId="2481"/>
    <cellStyle name="20% - Accent5 2 2 2 2 7" xfId="2482"/>
    <cellStyle name="20% - Accent5 2 2 2 3" xfId="2483"/>
    <cellStyle name="20% - Accent5 2 2 2 3 2" xfId="2484"/>
    <cellStyle name="20% - Accent5 2 2 2 3 2 2" xfId="2485"/>
    <cellStyle name="20% - Accent5 2 2 2 3 2 3" xfId="2486"/>
    <cellStyle name="20% - Accent5 2 2 2 3 3" xfId="2487"/>
    <cellStyle name="20% - Accent5 2 2 2 3 3 2" xfId="2488"/>
    <cellStyle name="20% - Accent5 2 2 2 3 3 3" xfId="2489"/>
    <cellStyle name="20% - Accent5 2 2 2 3 4" xfId="2490"/>
    <cellStyle name="20% - Accent5 2 2 2 3 4 2" xfId="2491"/>
    <cellStyle name="20% - Accent5 2 2 2 3 4 3" xfId="2492"/>
    <cellStyle name="20% - Accent5 2 2 2 3 5" xfId="2493"/>
    <cellStyle name="20% - Accent5 2 2 2 3 6" xfId="2494"/>
    <cellStyle name="20% - Accent5 2 2 2 4" xfId="2495"/>
    <cellStyle name="20% - Accent5 2 2 2 4 2" xfId="2496"/>
    <cellStyle name="20% - Accent5 2 2 2 4 3" xfId="2497"/>
    <cellStyle name="20% - Accent5 2 2 2 5" xfId="2498"/>
    <cellStyle name="20% - Accent5 2 2 2 5 2" xfId="2499"/>
    <cellStyle name="20% - Accent5 2 2 2 5 3" xfId="2500"/>
    <cellStyle name="20% - Accent5 2 2 2 6" xfId="2501"/>
    <cellStyle name="20% - Accent5 2 2 2 6 2" xfId="2502"/>
    <cellStyle name="20% - Accent5 2 2 2 6 3" xfId="2503"/>
    <cellStyle name="20% - Accent5 2 2 2 7" xfId="2504"/>
    <cellStyle name="20% - Accent5 2 2 2 8" xfId="2505"/>
    <cellStyle name="20% - Accent5 2 2 3" xfId="2506"/>
    <cellStyle name="20% - Accent5 2 2 3 2" xfId="2507"/>
    <cellStyle name="20% - Accent5 2 2 3 2 2" xfId="2508"/>
    <cellStyle name="20% - Accent5 2 2 3 2 2 2" xfId="2509"/>
    <cellStyle name="20% - Accent5 2 2 3 2 2 2 2" xfId="2510"/>
    <cellStyle name="20% - Accent5 2 2 3 2 2 2 3" xfId="2511"/>
    <cellStyle name="20% - Accent5 2 2 3 2 2 3" xfId="2512"/>
    <cellStyle name="20% - Accent5 2 2 3 2 2 3 2" xfId="2513"/>
    <cellStyle name="20% - Accent5 2 2 3 2 2 3 3" xfId="2514"/>
    <cellStyle name="20% - Accent5 2 2 3 2 2 4" xfId="2515"/>
    <cellStyle name="20% - Accent5 2 2 3 2 2 4 2" xfId="2516"/>
    <cellStyle name="20% - Accent5 2 2 3 2 2 4 3" xfId="2517"/>
    <cellStyle name="20% - Accent5 2 2 3 2 2 5" xfId="2518"/>
    <cellStyle name="20% - Accent5 2 2 3 2 2 6" xfId="2519"/>
    <cellStyle name="20% - Accent5 2 2 3 2 3" xfId="2520"/>
    <cellStyle name="20% - Accent5 2 2 3 2 3 2" xfId="2521"/>
    <cellStyle name="20% - Accent5 2 2 3 2 3 3" xfId="2522"/>
    <cellStyle name="20% - Accent5 2 2 3 2 4" xfId="2523"/>
    <cellStyle name="20% - Accent5 2 2 3 2 4 2" xfId="2524"/>
    <cellStyle name="20% - Accent5 2 2 3 2 4 3" xfId="2525"/>
    <cellStyle name="20% - Accent5 2 2 3 2 5" xfId="2526"/>
    <cellStyle name="20% - Accent5 2 2 3 2 5 2" xfId="2527"/>
    <cellStyle name="20% - Accent5 2 2 3 2 5 3" xfId="2528"/>
    <cellStyle name="20% - Accent5 2 2 3 2 6" xfId="2529"/>
    <cellStyle name="20% - Accent5 2 2 3 2 7" xfId="2530"/>
    <cellStyle name="20% - Accent5 2 2 3 3" xfId="2531"/>
    <cellStyle name="20% - Accent5 2 2 3 3 2" xfId="2532"/>
    <cellStyle name="20% - Accent5 2 2 3 3 2 2" xfId="2533"/>
    <cellStyle name="20% - Accent5 2 2 3 3 2 3" xfId="2534"/>
    <cellStyle name="20% - Accent5 2 2 3 3 3" xfId="2535"/>
    <cellStyle name="20% - Accent5 2 2 3 3 3 2" xfId="2536"/>
    <cellStyle name="20% - Accent5 2 2 3 3 3 3" xfId="2537"/>
    <cellStyle name="20% - Accent5 2 2 3 3 4" xfId="2538"/>
    <cellStyle name="20% - Accent5 2 2 3 3 4 2" xfId="2539"/>
    <cellStyle name="20% - Accent5 2 2 3 3 4 3" xfId="2540"/>
    <cellStyle name="20% - Accent5 2 2 3 3 5" xfId="2541"/>
    <cellStyle name="20% - Accent5 2 2 3 3 6" xfId="2542"/>
    <cellStyle name="20% - Accent5 2 2 3 4" xfId="2543"/>
    <cellStyle name="20% - Accent5 2 2 3 4 2" xfId="2544"/>
    <cellStyle name="20% - Accent5 2 2 3 4 3" xfId="2545"/>
    <cellStyle name="20% - Accent5 2 2 3 5" xfId="2546"/>
    <cellStyle name="20% - Accent5 2 2 3 5 2" xfId="2547"/>
    <cellStyle name="20% - Accent5 2 2 3 5 3" xfId="2548"/>
    <cellStyle name="20% - Accent5 2 2 3 6" xfId="2549"/>
    <cellStyle name="20% - Accent5 2 2 3 6 2" xfId="2550"/>
    <cellStyle name="20% - Accent5 2 2 3 6 3" xfId="2551"/>
    <cellStyle name="20% - Accent5 2 2 3 7" xfId="2552"/>
    <cellStyle name="20% - Accent5 2 2 3 8" xfId="2553"/>
    <cellStyle name="20% - Accent5 2 2 4" xfId="2554"/>
    <cellStyle name="20% - Accent5 2 2 4 2" xfId="2555"/>
    <cellStyle name="20% - Accent5 2 2 4 2 2" xfId="2556"/>
    <cellStyle name="20% - Accent5 2 2 4 2 2 2" xfId="2557"/>
    <cellStyle name="20% - Accent5 2 2 4 2 2 2 2" xfId="2558"/>
    <cellStyle name="20% - Accent5 2 2 4 2 2 2 3" xfId="2559"/>
    <cellStyle name="20% - Accent5 2 2 4 2 2 3" xfId="2560"/>
    <cellStyle name="20% - Accent5 2 2 4 2 2 3 2" xfId="2561"/>
    <cellStyle name="20% - Accent5 2 2 4 2 2 3 3" xfId="2562"/>
    <cellStyle name="20% - Accent5 2 2 4 2 2 4" xfId="2563"/>
    <cellStyle name="20% - Accent5 2 2 4 2 2 4 2" xfId="2564"/>
    <cellStyle name="20% - Accent5 2 2 4 2 2 4 3" xfId="2565"/>
    <cellStyle name="20% - Accent5 2 2 4 2 2 5" xfId="2566"/>
    <cellStyle name="20% - Accent5 2 2 4 2 2 6" xfId="2567"/>
    <cellStyle name="20% - Accent5 2 2 4 2 3" xfId="2568"/>
    <cellStyle name="20% - Accent5 2 2 4 2 3 2" xfId="2569"/>
    <cellStyle name="20% - Accent5 2 2 4 2 3 3" xfId="2570"/>
    <cellStyle name="20% - Accent5 2 2 4 2 4" xfId="2571"/>
    <cellStyle name="20% - Accent5 2 2 4 2 4 2" xfId="2572"/>
    <cellStyle name="20% - Accent5 2 2 4 2 4 3" xfId="2573"/>
    <cellStyle name="20% - Accent5 2 2 4 2 5" xfId="2574"/>
    <cellStyle name="20% - Accent5 2 2 4 2 5 2" xfId="2575"/>
    <cellStyle name="20% - Accent5 2 2 4 2 5 3" xfId="2576"/>
    <cellStyle name="20% - Accent5 2 2 4 2 6" xfId="2577"/>
    <cellStyle name="20% - Accent5 2 2 4 2 7" xfId="2578"/>
    <cellStyle name="20% - Accent5 2 2 4 3" xfId="2579"/>
    <cellStyle name="20% - Accent5 2 2 4 3 2" xfId="2580"/>
    <cellStyle name="20% - Accent5 2 2 4 3 2 2" xfId="2581"/>
    <cellStyle name="20% - Accent5 2 2 4 3 2 3" xfId="2582"/>
    <cellStyle name="20% - Accent5 2 2 4 3 3" xfId="2583"/>
    <cellStyle name="20% - Accent5 2 2 4 3 3 2" xfId="2584"/>
    <cellStyle name="20% - Accent5 2 2 4 3 3 3" xfId="2585"/>
    <cellStyle name="20% - Accent5 2 2 4 3 4" xfId="2586"/>
    <cellStyle name="20% - Accent5 2 2 4 3 4 2" xfId="2587"/>
    <cellStyle name="20% - Accent5 2 2 4 3 4 3" xfId="2588"/>
    <cellStyle name="20% - Accent5 2 2 4 3 5" xfId="2589"/>
    <cellStyle name="20% - Accent5 2 2 4 3 6" xfId="2590"/>
    <cellStyle name="20% - Accent5 2 2 4 4" xfId="2591"/>
    <cellStyle name="20% - Accent5 2 2 4 4 2" xfId="2592"/>
    <cellStyle name="20% - Accent5 2 2 4 4 3" xfId="2593"/>
    <cellStyle name="20% - Accent5 2 2 4 5" xfId="2594"/>
    <cellStyle name="20% - Accent5 2 2 4 5 2" xfId="2595"/>
    <cellStyle name="20% - Accent5 2 2 4 5 3" xfId="2596"/>
    <cellStyle name="20% - Accent5 2 2 4 6" xfId="2597"/>
    <cellStyle name="20% - Accent5 2 2 4 6 2" xfId="2598"/>
    <cellStyle name="20% - Accent5 2 2 4 6 3" xfId="2599"/>
    <cellStyle name="20% - Accent5 2 2 4 7" xfId="2600"/>
    <cellStyle name="20% - Accent5 2 2 4 8" xfId="2601"/>
    <cellStyle name="20% - Accent5 2 2 5" xfId="2602"/>
    <cellStyle name="20% - Accent5 2 2 5 2" xfId="2603"/>
    <cellStyle name="20% - Accent5 2 2 5 2 2" xfId="2604"/>
    <cellStyle name="20% - Accent5 2 2 5 2 2 2" xfId="2605"/>
    <cellStyle name="20% - Accent5 2 2 5 2 2 3" xfId="2606"/>
    <cellStyle name="20% - Accent5 2 2 5 2 3" xfId="2607"/>
    <cellStyle name="20% - Accent5 2 2 5 2 3 2" xfId="2608"/>
    <cellStyle name="20% - Accent5 2 2 5 2 3 3" xfId="2609"/>
    <cellStyle name="20% - Accent5 2 2 5 2 4" xfId="2610"/>
    <cellStyle name="20% - Accent5 2 2 5 2 4 2" xfId="2611"/>
    <cellStyle name="20% - Accent5 2 2 5 2 4 3" xfId="2612"/>
    <cellStyle name="20% - Accent5 2 2 5 2 5" xfId="2613"/>
    <cellStyle name="20% - Accent5 2 2 5 2 6" xfId="2614"/>
    <cellStyle name="20% - Accent5 2 2 5 3" xfId="2615"/>
    <cellStyle name="20% - Accent5 2 2 5 3 2" xfId="2616"/>
    <cellStyle name="20% - Accent5 2 2 5 3 3" xfId="2617"/>
    <cellStyle name="20% - Accent5 2 2 5 4" xfId="2618"/>
    <cellStyle name="20% - Accent5 2 2 5 4 2" xfId="2619"/>
    <cellStyle name="20% - Accent5 2 2 5 4 3" xfId="2620"/>
    <cellStyle name="20% - Accent5 2 2 5 5" xfId="2621"/>
    <cellStyle name="20% - Accent5 2 2 5 5 2" xfId="2622"/>
    <cellStyle name="20% - Accent5 2 2 5 5 3" xfId="2623"/>
    <cellStyle name="20% - Accent5 2 2 5 6" xfId="2624"/>
    <cellStyle name="20% - Accent5 2 2 5 7" xfId="2625"/>
    <cellStyle name="20% - Accent5 2 2 6" xfId="2626"/>
    <cellStyle name="20% - Accent5 2 2 6 2" xfId="2627"/>
    <cellStyle name="20% - Accent5 2 2 6 2 2" xfId="2628"/>
    <cellStyle name="20% - Accent5 2 2 6 2 3" xfId="2629"/>
    <cellStyle name="20% - Accent5 2 2 6 3" xfId="2630"/>
    <cellStyle name="20% - Accent5 2 2 6 3 2" xfId="2631"/>
    <cellStyle name="20% - Accent5 2 2 6 3 3" xfId="2632"/>
    <cellStyle name="20% - Accent5 2 2 6 4" xfId="2633"/>
    <cellStyle name="20% - Accent5 2 2 6 4 2" xfId="2634"/>
    <cellStyle name="20% - Accent5 2 2 6 4 3" xfId="2635"/>
    <cellStyle name="20% - Accent5 2 2 6 5" xfId="2636"/>
    <cellStyle name="20% - Accent5 2 2 6 6" xfId="2637"/>
    <cellStyle name="20% - Accent5 2 2 7" xfId="2638"/>
    <cellStyle name="20% - Accent5 2 2 7 2" xfId="2639"/>
    <cellStyle name="20% - Accent5 2 2 7 2 2" xfId="2640"/>
    <cellStyle name="20% - Accent5 2 2 7 2 3" xfId="2641"/>
    <cellStyle name="20% - Accent5 2 2 7 3" xfId="2642"/>
    <cellStyle name="20% - Accent5 2 2 7 3 2" xfId="2643"/>
    <cellStyle name="20% - Accent5 2 2 7 3 3" xfId="2644"/>
    <cellStyle name="20% - Accent5 2 2 7 4" xfId="2645"/>
    <cellStyle name="20% - Accent5 2 2 7 4 2" xfId="2646"/>
    <cellStyle name="20% - Accent5 2 2 7 4 3" xfId="2647"/>
    <cellStyle name="20% - Accent5 2 2 7 5" xfId="2648"/>
    <cellStyle name="20% - Accent5 2 2 7 6" xfId="2649"/>
    <cellStyle name="20% - Accent5 2 2 8" xfId="2650"/>
    <cellStyle name="20% - Accent5 2 2 8 2" xfId="2651"/>
    <cellStyle name="20% - Accent5 2 2 8 3" xfId="2652"/>
    <cellStyle name="20% - Accent5 2 2 9" xfId="2653"/>
    <cellStyle name="20% - Accent5 2 2 9 2" xfId="2654"/>
    <cellStyle name="20% - Accent5 2 2 9 3" xfId="2655"/>
    <cellStyle name="20% - Accent5 2 3" xfId="2656"/>
    <cellStyle name="20% - Accent5 2 3 2" xfId="2657"/>
    <cellStyle name="20% - Accent5 2 3 2 2" xfId="2658"/>
    <cellStyle name="20% - Accent5 2 3 2 2 2" xfId="2659"/>
    <cellStyle name="20% - Accent5 2 3 2 2 2 2" xfId="2660"/>
    <cellStyle name="20% - Accent5 2 3 2 2 2 3" xfId="2661"/>
    <cellStyle name="20% - Accent5 2 3 2 2 3" xfId="2662"/>
    <cellStyle name="20% - Accent5 2 3 2 2 3 2" xfId="2663"/>
    <cellStyle name="20% - Accent5 2 3 2 2 3 3" xfId="2664"/>
    <cellStyle name="20% - Accent5 2 3 2 2 4" xfId="2665"/>
    <cellStyle name="20% - Accent5 2 3 2 2 4 2" xfId="2666"/>
    <cellStyle name="20% - Accent5 2 3 2 2 4 3" xfId="2667"/>
    <cellStyle name="20% - Accent5 2 3 2 2 5" xfId="2668"/>
    <cellStyle name="20% - Accent5 2 3 2 2 6" xfId="2669"/>
    <cellStyle name="20% - Accent5 2 3 2 3" xfId="2670"/>
    <cellStyle name="20% - Accent5 2 3 2 3 2" xfId="2671"/>
    <cellStyle name="20% - Accent5 2 3 2 3 3" xfId="2672"/>
    <cellStyle name="20% - Accent5 2 3 2 4" xfId="2673"/>
    <cellStyle name="20% - Accent5 2 3 2 4 2" xfId="2674"/>
    <cellStyle name="20% - Accent5 2 3 2 4 3" xfId="2675"/>
    <cellStyle name="20% - Accent5 2 3 2 5" xfId="2676"/>
    <cellStyle name="20% - Accent5 2 3 2 5 2" xfId="2677"/>
    <cellStyle name="20% - Accent5 2 3 2 5 3" xfId="2678"/>
    <cellStyle name="20% - Accent5 2 3 2 6" xfId="2679"/>
    <cellStyle name="20% - Accent5 2 3 2 7" xfId="2680"/>
    <cellStyle name="20% - Accent5 2 3 3" xfId="2681"/>
    <cellStyle name="20% - Accent5 2 3 3 2" xfId="2682"/>
    <cellStyle name="20% - Accent5 2 3 3 2 2" xfId="2683"/>
    <cellStyle name="20% - Accent5 2 3 3 2 3" xfId="2684"/>
    <cellStyle name="20% - Accent5 2 3 3 3" xfId="2685"/>
    <cellStyle name="20% - Accent5 2 3 3 3 2" xfId="2686"/>
    <cellStyle name="20% - Accent5 2 3 3 3 3" xfId="2687"/>
    <cellStyle name="20% - Accent5 2 3 3 4" xfId="2688"/>
    <cellStyle name="20% - Accent5 2 3 3 4 2" xfId="2689"/>
    <cellStyle name="20% - Accent5 2 3 3 4 3" xfId="2690"/>
    <cellStyle name="20% - Accent5 2 3 3 5" xfId="2691"/>
    <cellStyle name="20% - Accent5 2 3 3 6" xfId="2692"/>
    <cellStyle name="20% - Accent5 2 3 4" xfId="2693"/>
    <cellStyle name="20% - Accent5 2 3 4 2" xfId="2694"/>
    <cellStyle name="20% - Accent5 2 3 4 3" xfId="2695"/>
    <cellStyle name="20% - Accent5 2 3 5" xfId="2696"/>
    <cellStyle name="20% - Accent5 2 3 5 2" xfId="2697"/>
    <cellStyle name="20% - Accent5 2 3 5 3" xfId="2698"/>
    <cellStyle name="20% - Accent5 2 3 6" xfId="2699"/>
    <cellStyle name="20% - Accent5 2 3 6 2" xfId="2700"/>
    <cellStyle name="20% - Accent5 2 3 6 3" xfId="2701"/>
    <cellStyle name="20% - Accent5 2 3 7" xfId="2702"/>
    <cellStyle name="20% - Accent5 2 3 8" xfId="2703"/>
    <cellStyle name="20% - Accent5 2 4" xfId="2704"/>
    <cellStyle name="20% - Accent5 2 4 2" xfId="2705"/>
    <cellStyle name="20% - Accent5 2 4 2 2" xfId="2706"/>
    <cellStyle name="20% - Accent5 2 4 2 2 2" xfId="2707"/>
    <cellStyle name="20% - Accent5 2 4 2 2 2 2" xfId="2708"/>
    <cellStyle name="20% - Accent5 2 4 2 2 2 3" xfId="2709"/>
    <cellStyle name="20% - Accent5 2 4 2 2 3" xfId="2710"/>
    <cellStyle name="20% - Accent5 2 4 2 2 3 2" xfId="2711"/>
    <cellStyle name="20% - Accent5 2 4 2 2 3 3" xfId="2712"/>
    <cellStyle name="20% - Accent5 2 4 2 2 4" xfId="2713"/>
    <cellStyle name="20% - Accent5 2 4 2 2 4 2" xfId="2714"/>
    <cellStyle name="20% - Accent5 2 4 2 2 4 3" xfId="2715"/>
    <cellStyle name="20% - Accent5 2 4 2 2 5" xfId="2716"/>
    <cellStyle name="20% - Accent5 2 4 2 2 6" xfId="2717"/>
    <cellStyle name="20% - Accent5 2 4 2 3" xfId="2718"/>
    <cellStyle name="20% - Accent5 2 4 2 3 2" xfId="2719"/>
    <cellStyle name="20% - Accent5 2 4 2 3 3" xfId="2720"/>
    <cellStyle name="20% - Accent5 2 4 2 4" xfId="2721"/>
    <cellStyle name="20% - Accent5 2 4 2 4 2" xfId="2722"/>
    <cellStyle name="20% - Accent5 2 4 2 4 3" xfId="2723"/>
    <cellStyle name="20% - Accent5 2 4 2 5" xfId="2724"/>
    <cellStyle name="20% - Accent5 2 4 2 5 2" xfId="2725"/>
    <cellStyle name="20% - Accent5 2 4 2 5 3" xfId="2726"/>
    <cellStyle name="20% - Accent5 2 4 2 6" xfId="2727"/>
    <cellStyle name="20% - Accent5 2 4 2 7" xfId="2728"/>
    <cellStyle name="20% - Accent5 2 4 3" xfId="2729"/>
    <cellStyle name="20% - Accent5 2 4 3 2" xfId="2730"/>
    <cellStyle name="20% - Accent5 2 4 3 2 2" xfId="2731"/>
    <cellStyle name="20% - Accent5 2 4 3 2 3" xfId="2732"/>
    <cellStyle name="20% - Accent5 2 4 3 3" xfId="2733"/>
    <cellStyle name="20% - Accent5 2 4 3 3 2" xfId="2734"/>
    <cellStyle name="20% - Accent5 2 4 3 3 3" xfId="2735"/>
    <cellStyle name="20% - Accent5 2 4 3 4" xfId="2736"/>
    <cellStyle name="20% - Accent5 2 4 3 4 2" xfId="2737"/>
    <cellStyle name="20% - Accent5 2 4 3 4 3" xfId="2738"/>
    <cellStyle name="20% - Accent5 2 4 3 5" xfId="2739"/>
    <cellStyle name="20% - Accent5 2 4 3 6" xfId="2740"/>
    <cellStyle name="20% - Accent5 2 4 4" xfId="2741"/>
    <cellStyle name="20% - Accent5 2 4 4 2" xfId="2742"/>
    <cellStyle name="20% - Accent5 2 4 4 3" xfId="2743"/>
    <cellStyle name="20% - Accent5 2 4 5" xfId="2744"/>
    <cellStyle name="20% - Accent5 2 4 5 2" xfId="2745"/>
    <cellStyle name="20% - Accent5 2 4 5 3" xfId="2746"/>
    <cellStyle name="20% - Accent5 2 4 6" xfId="2747"/>
    <cellStyle name="20% - Accent5 2 4 6 2" xfId="2748"/>
    <cellStyle name="20% - Accent5 2 4 6 3" xfId="2749"/>
    <cellStyle name="20% - Accent5 2 4 7" xfId="2750"/>
    <cellStyle name="20% - Accent5 2 4 8" xfId="2751"/>
    <cellStyle name="20% - Accent5 2 5" xfId="2752"/>
    <cellStyle name="20% - Accent5 2 5 2" xfId="2753"/>
    <cellStyle name="20% - Accent5 2 5 2 2" xfId="2754"/>
    <cellStyle name="20% - Accent5 2 5 2 2 2" xfId="2755"/>
    <cellStyle name="20% - Accent5 2 5 2 2 2 2" xfId="2756"/>
    <cellStyle name="20% - Accent5 2 5 2 2 2 3" xfId="2757"/>
    <cellStyle name="20% - Accent5 2 5 2 2 3" xfId="2758"/>
    <cellStyle name="20% - Accent5 2 5 2 2 3 2" xfId="2759"/>
    <cellStyle name="20% - Accent5 2 5 2 2 3 3" xfId="2760"/>
    <cellStyle name="20% - Accent5 2 5 2 2 4" xfId="2761"/>
    <cellStyle name="20% - Accent5 2 5 2 2 4 2" xfId="2762"/>
    <cellStyle name="20% - Accent5 2 5 2 2 4 3" xfId="2763"/>
    <cellStyle name="20% - Accent5 2 5 2 2 5" xfId="2764"/>
    <cellStyle name="20% - Accent5 2 5 2 2 6" xfId="2765"/>
    <cellStyle name="20% - Accent5 2 5 2 3" xfId="2766"/>
    <cellStyle name="20% - Accent5 2 5 2 3 2" xfId="2767"/>
    <cellStyle name="20% - Accent5 2 5 2 3 3" xfId="2768"/>
    <cellStyle name="20% - Accent5 2 5 2 4" xfId="2769"/>
    <cellStyle name="20% - Accent5 2 5 2 4 2" xfId="2770"/>
    <cellStyle name="20% - Accent5 2 5 2 4 3" xfId="2771"/>
    <cellStyle name="20% - Accent5 2 5 2 5" xfId="2772"/>
    <cellStyle name="20% - Accent5 2 5 2 5 2" xfId="2773"/>
    <cellStyle name="20% - Accent5 2 5 2 5 3" xfId="2774"/>
    <cellStyle name="20% - Accent5 2 5 2 6" xfId="2775"/>
    <cellStyle name="20% - Accent5 2 5 2 7" xfId="2776"/>
    <cellStyle name="20% - Accent5 2 5 3" xfId="2777"/>
    <cellStyle name="20% - Accent5 2 5 3 2" xfId="2778"/>
    <cellStyle name="20% - Accent5 2 5 3 2 2" xfId="2779"/>
    <cellStyle name="20% - Accent5 2 5 3 2 3" xfId="2780"/>
    <cellStyle name="20% - Accent5 2 5 3 3" xfId="2781"/>
    <cellStyle name="20% - Accent5 2 5 3 3 2" xfId="2782"/>
    <cellStyle name="20% - Accent5 2 5 3 3 3" xfId="2783"/>
    <cellStyle name="20% - Accent5 2 5 3 4" xfId="2784"/>
    <cellStyle name="20% - Accent5 2 5 3 4 2" xfId="2785"/>
    <cellStyle name="20% - Accent5 2 5 3 4 3" xfId="2786"/>
    <cellStyle name="20% - Accent5 2 5 3 5" xfId="2787"/>
    <cellStyle name="20% - Accent5 2 5 3 6" xfId="2788"/>
    <cellStyle name="20% - Accent5 2 5 4" xfId="2789"/>
    <cellStyle name="20% - Accent5 2 5 4 2" xfId="2790"/>
    <cellStyle name="20% - Accent5 2 5 4 3" xfId="2791"/>
    <cellStyle name="20% - Accent5 2 5 5" xfId="2792"/>
    <cellStyle name="20% - Accent5 2 5 5 2" xfId="2793"/>
    <cellStyle name="20% - Accent5 2 5 5 3" xfId="2794"/>
    <cellStyle name="20% - Accent5 2 5 6" xfId="2795"/>
    <cellStyle name="20% - Accent5 2 5 6 2" xfId="2796"/>
    <cellStyle name="20% - Accent5 2 5 6 3" xfId="2797"/>
    <cellStyle name="20% - Accent5 2 5 7" xfId="2798"/>
    <cellStyle name="20% - Accent5 2 5 8" xfId="2799"/>
    <cellStyle name="20% - Accent5 2 6" xfId="2800"/>
    <cellStyle name="20% - Accent5 2 6 2" xfId="2801"/>
    <cellStyle name="20% - Accent5 2 6 2 2" xfId="2802"/>
    <cellStyle name="20% - Accent5 2 6 2 2 2" xfId="2803"/>
    <cellStyle name="20% - Accent5 2 6 2 2 2 2" xfId="2804"/>
    <cellStyle name="20% - Accent5 2 6 2 2 2 3" xfId="2805"/>
    <cellStyle name="20% - Accent5 2 6 2 2 3" xfId="2806"/>
    <cellStyle name="20% - Accent5 2 6 2 2 3 2" xfId="2807"/>
    <cellStyle name="20% - Accent5 2 6 2 2 3 3" xfId="2808"/>
    <cellStyle name="20% - Accent5 2 6 2 2 4" xfId="2809"/>
    <cellStyle name="20% - Accent5 2 6 2 2 4 2" xfId="2810"/>
    <cellStyle name="20% - Accent5 2 6 2 2 4 3" xfId="2811"/>
    <cellStyle name="20% - Accent5 2 6 2 2 5" xfId="2812"/>
    <cellStyle name="20% - Accent5 2 6 2 2 6" xfId="2813"/>
    <cellStyle name="20% - Accent5 2 6 2 3" xfId="2814"/>
    <cellStyle name="20% - Accent5 2 6 2 3 2" xfId="2815"/>
    <cellStyle name="20% - Accent5 2 6 2 3 3" xfId="2816"/>
    <cellStyle name="20% - Accent5 2 6 2 4" xfId="2817"/>
    <cellStyle name="20% - Accent5 2 6 2 4 2" xfId="2818"/>
    <cellStyle name="20% - Accent5 2 6 2 4 3" xfId="2819"/>
    <cellStyle name="20% - Accent5 2 6 2 5" xfId="2820"/>
    <cellStyle name="20% - Accent5 2 6 2 5 2" xfId="2821"/>
    <cellStyle name="20% - Accent5 2 6 2 5 3" xfId="2822"/>
    <cellStyle name="20% - Accent5 2 6 2 6" xfId="2823"/>
    <cellStyle name="20% - Accent5 2 6 2 7" xfId="2824"/>
    <cellStyle name="20% - Accent5 2 6 3" xfId="2825"/>
    <cellStyle name="20% - Accent5 2 6 3 2" xfId="2826"/>
    <cellStyle name="20% - Accent5 2 6 3 2 2" xfId="2827"/>
    <cellStyle name="20% - Accent5 2 6 3 2 3" xfId="2828"/>
    <cellStyle name="20% - Accent5 2 6 3 3" xfId="2829"/>
    <cellStyle name="20% - Accent5 2 6 3 3 2" xfId="2830"/>
    <cellStyle name="20% - Accent5 2 6 3 3 3" xfId="2831"/>
    <cellStyle name="20% - Accent5 2 6 3 4" xfId="2832"/>
    <cellStyle name="20% - Accent5 2 6 3 4 2" xfId="2833"/>
    <cellStyle name="20% - Accent5 2 6 3 4 3" xfId="2834"/>
    <cellStyle name="20% - Accent5 2 6 3 5" xfId="2835"/>
    <cellStyle name="20% - Accent5 2 6 3 6" xfId="2836"/>
    <cellStyle name="20% - Accent5 2 6 4" xfId="2837"/>
    <cellStyle name="20% - Accent5 2 6 4 2" xfId="2838"/>
    <cellStyle name="20% - Accent5 2 6 4 3" xfId="2839"/>
    <cellStyle name="20% - Accent5 2 6 5" xfId="2840"/>
    <cellStyle name="20% - Accent5 2 6 5 2" xfId="2841"/>
    <cellStyle name="20% - Accent5 2 6 5 3" xfId="2842"/>
    <cellStyle name="20% - Accent5 2 6 6" xfId="2843"/>
    <cellStyle name="20% - Accent5 2 6 6 2" xfId="2844"/>
    <cellStyle name="20% - Accent5 2 6 6 3" xfId="2845"/>
    <cellStyle name="20% - Accent5 2 6 7" xfId="2846"/>
    <cellStyle name="20% - Accent5 2 6 8" xfId="2847"/>
    <cellStyle name="20% - Accent5 2 7" xfId="2848"/>
    <cellStyle name="20% - Accent5 2 7 2" xfId="2849"/>
    <cellStyle name="20% - Accent5 2 7 2 2" xfId="2850"/>
    <cellStyle name="20% - Accent5 2 7 2 2 2" xfId="2851"/>
    <cellStyle name="20% - Accent5 2 7 2 2 3" xfId="2852"/>
    <cellStyle name="20% - Accent5 2 7 2 3" xfId="2853"/>
    <cellStyle name="20% - Accent5 2 7 2 3 2" xfId="2854"/>
    <cellStyle name="20% - Accent5 2 7 2 3 3" xfId="2855"/>
    <cellStyle name="20% - Accent5 2 7 2 4" xfId="2856"/>
    <cellStyle name="20% - Accent5 2 7 2 4 2" xfId="2857"/>
    <cellStyle name="20% - Accent5 2 7 2 4 3" xfId="2858"/>
    <cellStyle name="20% - Accent5 2 7 2 5" xfId="2859"/>
    <cellStyle name="20% - Accent5 2 7 2 6" xfId="2860"/>
    <cellStyle name="20% - Accent5 2 7 3" xfId="2861"/>
    <cellStyle name="20% - Accent5 2 7 3 2" xfId="2862"/>
    <cellStyle name="20% - Accent5 2 7 3 3" xfId="2863"/>
    <cellStyle name="20% - Accent5 2 7 4" xfId="2864"/>
    <cellStyle name="20% - Accent5 2 7 4 2" xfId="2865"/>
    <cellStyle name="20% - Accent5 2 7 4 3" xfId="2866"/>
    <cellStyle name="20% - Accent5 2 7 5" xfId="2867"/>
    <cellStyle name="20% - Accent5 2 7 5 2" xfId="2868"/>
    <cellStyle name="20% - Accent5 2 7 5 3" xfId="2869"/>
    <cellStyle name="20% - Accent5 2 7 6" xfId="2870"/>
    <cellStyle name="20% - Accent5 2 7 7" xfId="2871"/>
    <cellStyle name="20% - Accent5 2 8" xfId="2872"/>
    <cellStyle name="20% - Accent5 2 8 2" xfId="2873"/>
    <cellStyle name="20% - Accent5 2 8 2 2" xfId="2874"/>
    <cellStyle name="20% - Accent5 2 8 2 3" xfId="2875"/>
    <cellStyle name="20% - Accent5 2 8 3" xfId="2876"/>
    <cellStyle name="20% - Accent5 2 8 3 2" xfId="2877"/>
    <cellStyle name="20% - Accent5 2 8 3 3" xfId="2878"/>
    <cellStyle name="20% - Accent5 2 8 4" xfId="2879"/>
    <cellStyle name="20% - Accent5 2 8 4 2" xfId="2880"/>
    <cellStyle name="20% - Accent5 2 8 4 3" xfId="2881"/>
    <cellStyle name="20% - Accent5 2 8 5" xfId="2882"/>
    <cellStyle name="20% - Accent5 2 8 6" xfId="2883"/>
    <cellStyle name="20% - Accent5 2 9" xfId="2884"/>
    <cellStyle name="20% - Accent5 2 9 2" xfId="2885"/>
    <cellStyle name="20% - Accent5 2 9 3" xfId="2886"/>
    <cellStyle name="20% - Accent5 3" xfId="7"/>
    <cellStyle name="20% - Accent5 3 2" xfId="2888"/>
    <cellStyle name="20% - Accent5 3 2 2" xfId="2889"/>
    <cellStyle name="20% - Accent5 3 2 3" xfId="2890"/>
    <cellStyle name="20% - Accent5 3 3" xfId="2891"/>
    <cellStyle name="20% - Accent5 3 3 2" xfId="2892"/>
    <cellStyle name="20% - Accent5 3 3 3" xfId="2893"/>
    <cellStyle name="20% - Accent5 3 4" xfId="2894"/>
    <cellStyle name="20% - Accent5 3 4 2" xfId="2895"/>
    <cellStyle name="20% - Accent5 3 4 3" xfId="2896"/>
    <cellStyle name="20% - Accent5 3 5" xfId="2897"/>
    <cellStyle name="20% - Accent5 3 6" xfId="2898"/>
    <cellStyle name="20% - Accent5 3 7" xfId="2887"/>
    <cellStyle name="20% - Accent5 4" xfId="2899"/>
    <cellStyle name="20% - Accent5 4 2" xfId="2900"/>
    <cellStyle name="20% - Accent5 4 3" xfId="2901"/>
    <cellStyle name="20% - Accent5 5" xfId="2902"/>
    <cellStyle name="20% - Accent5 5 2" xfId="2903"/>
    <cellStyle name="20% - Accent5 5 3" xfId="2904"/>
    <cellStyle name="20% - Accent5 6" xfId="2905"/>
    <cellStyle name="20% - Accent5 6 2" xfId="2906"/>
    <cellStyle name="20% - Accent5 6 3" xfId="2907"/>
    <cellStyle name="20% - Accent5 7" xfId="2908"/>
    <cellStyle name="20% - Accent5 7 2" xfId="2909"/>
    <cellStyle name="20% - Accent5 7 3" xfId="2910"/>
    <cellStyle name="20% - Accent5 8" xfId="2911"/>
    <cellStyle name="20% - Accent5 8 2" xfId="2912"/>
    <cellStyle name="20% - Accent5 8 3" xfId="2913"/>
    <cellStyle name="20% - Accent5 9" xfId="2914"/>
    <cellStyle name="20% - Accent5 9 2" xfId="2915"/>
    <cellStyle name="20% - Accent5 9 3" xfId="2916"/>
    <cellStyle name="20% - Accent6 10" xfId="2917"/>
    <cellStyle name="20% - Accent6 10 2" xfId="2918"/>
    <cellStyle name="20% - Accent6 10 3" xfId="2919"/>
    <cellStyle name="20% - Accent6 11" xfId="2920"/>
    <cellStyle name="20% - Accent6 12" xfId="2921"/>
    <cellStyle name="20% - Accent6 12 2" xfId="2922"/>
    <cellStyle name="20% - Accent6 2" xfId="87"/>
    <cellStyle name="20% - Accent6 2 10" xfId="2923"/>
    <cellStyle name="20% - Accent6 2 10 2" xfId="2924"/>
    <cellStyle name="20% - Accent6 2 10 3" xfId="2925"/>
    <cellStyle name="20% - Accent6 2 11" xfId="2926"/>
    <cellStyle name="20% - Accent6 2 11 2" xfId="2927"/>
    <cellStyle name="20% - Accent6 2 11 3" xfId="2928"/>
    <cellStyle name="20% - Accent6 2 12" xfId="2929"/>
    <cellStyle name="20% - Accent6 2 12 2" xfId="2930"/>
    <cellStyle name="20% - Accent6 2 12 3" xfId="2931"/>
    <cellStyle name="20% - Accent6 2 13" xfId="2932"/>
    <cellStyle name="20% - Accent6 2 13 2" xfId="2933"/>
    <cellStyle name="20% - Accent6 2 13 3" xfId="2934"/>
    <cellStyle name="20% - Accent6 2 14" xfId="2935"/>
    <cellStyle name="20% - Accent6 2 14 2" xfId="2936"/>
    <cellStyle name="20% - Accent6 2 15" xfId="2937"/>
    <cellStyle name="20% - Accent6 2 16" xfId="2938"/>
    <cellStyle name="20% - Accent6 2 17" xfId="2939"/>
    <cellStyle name="20% - Accent6 2 2" xfId="2940"/>
    <cellStyle name="20% - Accent6 2 2 10" xfId="2941"/>
    <cellStyle name="20% - Accent6 2 2 10 2" xfId="2942"/>
    <cellStyle name="20% - Accent6 2 2 10 3" xfId="2943"/>
    <cellStyle name="20% - Accent6 2 2 11" xfId="2944"/>
    <cellStyle name="20% - Accent6 2 2 11 2" xfId="2945"/>
    <cellStyle name="20% - Accent6 2 2 11 3" xfId="2946"/>
    <cellStyle name="20% - Accent6 2 2 12" xfId="2947"/>
    <cellStyle name="20% - Accent6 2 2 12 2" xfId="2948"/>
    <cellStyle name="20% - Accent6 2 2 12 3" xfId="2949"/>
    <cellStyle name="20% - Accent6 2 2 13" xfId="2950"/>
    <cellStyle name="20% - Accent6 2 2 13 2" xfId="2951"/>
    <cellStyle name="20% - Accent6 2 2 13 3" xfId="2952"/>
    <cellStyle name="20% - Accent6 2 2 14" xfId="2953"/>
    <cellStyle name="20% - Accent6 2 2 14 2" xfId="2954"/>
    <cellStyle name="20% - Accent6 2 2 14 3" xfId="2955"/>
    <cellStyle name="20% - Accent6 2 2 15" xfId="2956"/>
    <cellStyle name="20% - Accent6 2 2 16" xfId="2957"/>
    <cellStyle name="20% - Accent6 2 2 17" xfId="2958"/>
    <cellStyle name="20% - Accent6 2 2 2" xfId="2959"/>
    <cellStyle name="20% - Accent6 2 2 2 2" xfId="2960"/>
    <cellStyle name="20% - Accent6 2 2 2 2 2" xfId="2961"/>
    <cellStyle name="20% - Accent6 2 2 2 2 2 2" xfId="2962"/>
    <cellStyle name="20% - Accent6 2 2 2 2 2 2 2" xfId="2963"/>
    <cellStyle name="20% - Accent6 2 2 2 2 2 2 3" xfId="2964"/>
    <cellStyle name="20% - Accent6 2 2 2 2 2 3" xfId="2965"/>
    <cellStyle name="20% - Accent6 2 2 2 2 2 3 2" xfId="2966"/>
    <cellStyle name="20% - Accent6 2 2 2 2 2 3 3" xfId="2967"/>
    <cellStyle name="20% - Accent6 2 2 2 2 2 4" xfId="2968"/>
    <cellStyle name="20% - Accent6 2 2 2 2 2 4 2" xfId="2969"/>
    <cellStyle name="20% - Accent6 2 2 2 2 2 4 3" xfId="2970"/>
    <cellStyle name="20% - Accent6 2 2 2 2 2 5" xfId="2971"/>
    <cellStyle name="20% - Accent6 2 2 2 2 2 6" xfId="2972"/>
    <cellStyle name="20% - Accent6 2 2 2 2 3" xfId="2973"/>
    <cellStyle name="20% - Accent6 2 2 2 2 3 2" xfId="2974"/>
    <cellStyle name="20% - Accent6 2 2 2 2 3 3" xfId="2975"/>
    <cellStyle name="20% - Accent6 2 2 2 2 4" xfId="2976"/>
    <cellStyle name="20% - Accent6 2 2 2 2 4 2" xfId="2977"/>
    <cellStyle name="20% - Accent6 2 2 2 2 4 3" xfId="2978"/>
    <cellStyle name="20% - Accent6 2 2 2 2 5" xfId="2979"/>
    <cellStyle name="20% - Accent6 2 2 2 2 5 2" xfId="2980"/>
    <cellStyle name="20% - Accent6 2 2 2 2 5 3" xfId="2981"/>
    <cellStyle name="20% - Accent6 2 2 2 2 6" xfId="2982"/>
    <cellStyle name="20% - Accent6 2 2 2 2 7" xfId="2983"/>
    <cellStyle name="20% - Accent6 2 2 2 3" xfId="2984"/>
    <cellStyle name="20% - Accent6 2 2 2 3 2" xfId="2985"/>
    <cellStyle name="20% - Accent6 2 2 2 3 2 2" xfId="2986"/>
    <cellStyle name="20% - Accent6 2 2 2 3 2 3" xfId="2987"/>
    <cellStyle name="20% - Accent6 2 2 2 3 3" xfId="2988"/>
    <cellStyle name="20% - Accent6 2 2 2 3 3 2" xfId="2989"/>
    <cellStyle name="20% - Accent6 2 2 2 3 3 3" xfId="2990"/>
    <cellStyle name="20% - Accent6 2 2 2 3 4" xfId="2991"/>
    <cellStyle name="20% - Accent6 2 2 2 3 4 2" xfId="2992"/>
    <cellStyle name="20% - Accent6 2 2 2 3 4 3" xfId="2993"/>
    <cellStyle name="20% - Accent6 2 2 2 3 5" xfId="2994"/>
    <cellStyle name="20% - Accent6 2 2 2 3 6" xfId="2995"/>
    <cellStyle name="20% - Accent6 2 2 2 4" xfId="2996"/>
    <cellStyle name="20% - Accent6 2 2 2 4 2" xfId="2997"/>
    <cellStyle name="20% - Accent6 2 2 2 4 3" xfId="2998"/>
    <cellStyle name="20% - Accent6 2 2 2 5" xfId="2999"/>
    <cellStyle name="20% - Accent6 2 2 2 5 2" xfId="3000"/>
    <cellStyle name="20% - Accent6 2 2 2 5 3" xfId="3001"/>
    <cellStyle name="20% - Accent6 2 2 2 6" xfId="3002"/>
    <cellStyle name="20% - Accent6 2 2 2 6 2" xfId="3003"/>
    <cellStyle name="20% - Accent6 2 2 2 6 3" xfId="3004"/>
    <cellStyle name="20% - Accent6 2 2 2 7" xfId="3005"/>
    <cellStyle name="20% - Accent6 2 2 2 8" xfId="3006"/>
    <cellStyle name="20% - Accent6 2 2 3" xfId="3007"/>
    <cellStyle name="20% - Accent6 2 2 3 2" xfId="3008"/>
    <cellStyle name="20% - Accent6 2 2 3 2 2" xfId="3009"/>
    <cellStyle name="20% - Accent6 2 2 3 2 2 2" xfId="3010"/>
    <cellStyle name="20% - Accent6 2 2 3 2 2 2 2" xfId="3011"/>
    <cellStyle name="20% - Accent6 2 2 3 2 2 2 3" xfId="3012"/>
    <cellStyle name="20% - Accent6 2 2 3 2 2 3" xfId="3013"/>
    <cellStyle name="20% - Accent6 2 2 3 2 2 3 2" xfId="3014"/>
    <cellStyle name="20% - Accent6 2 2 3 2 2 3 3" xfId="3015"/>
    <cellStyle name="20% - Accent6 2 2 3 2 2 4" xfId="3016"/>
    <cellStyle name="20% - Accent6 2 2 3 2 2 4 2" xfId="3017"/>
    <cellStyle name="20% - Accent6 2 2 3 2 2 4 3" xfId="3018"/>
    <cellStyle name="20% - Accent6 2 2 3 2 2 5" xfId="3019"/>
    <cellStyle name="20% - Accent6 2 2 3 2 2 6" xfId="3020"/>
    <cellStyle name="20% - Accent6 2 2 3 2 3" xfId="3021"/>
    <cellStyle name="20% - Accent6 2 2 3 2 3 2" xfId="3022"/>
    <cellStyle name="20% - Accent6 2 2 3 2 3 3" xfId="3023"/>
    <cellStyle name="20% - Accent6 2 2 3 2 4" xfId="3024"/>
    <cellStyle name="20% - Accent6 2 2 3 2 4 2" xfId="3025"/>
    <cellStyle name="20% - Accent6 2 2 3 2 4 3" xfId="3026"/>
    <cellStyle name="20% - Accent6 2 2 3 2 5" xfId="3027"/>
    <cellStyle name="20% - Accent6 2 2 3 2 5 2" xfId="3028"/>
    <cellStyle name="20% - Accent6 2 2 3 2 5 3" xfId="3029"/>
    <cellStyle name="20% - Accent6 2 2 3 2 6" xfId="3030"/>
    <cellStyle name="20% - Accent6 2 2 3 2 7" xfId="3031"/>
    <cellStyle name="20% - Accent6 2 2 3 3" xfId="3032"/>
    <cellStyle name="20% - Accent6 2 2 3 3 2" xfId="3033"/>
    <cellStyle name="20% - Accent6 2 2 3 3 2 2" xfId="3034"/>
    <cellStyle name="20% - Accent6 2 2 3 3 2 3" xfId="3035"/>
    <cellStyle name="20% - Accent6 2 2 3 3 3" xfId="3036"/>
    <cellStyle name="20% - Accent6 2 2 3 3 3 2" xfId="3037"/>
    <cellStyle name="20% - Accent6 2 2 3 3 3 3" xfId="3038"/>
    <cellStyle name="20% - Accent6 2 2 3 3 4" xfId="3039"/>
    <cellStyle name="20% - Accent6 2 2 3 3 4 2" xfId="3040"/>
    <cellStyle name="20% - Accent6 2 2 3 3 4 3" xfId="3041"/>
    <cellStyle name="20% - Accent6 2 2 3 3 5" xfId="3042"/>
    <cellStyle name="20% - Accent6 2 2 3 3 6" xfId="3043"/>
    <cellStyle name="20% - Accent6 2 2 3 4" xfId="3044"/>
    <cellStyle name="20% - Accent6 2 2 3 4 2" xfId="3045"/>
    <cellStyle name="20% - Accent6 2 2 3 4 3" xfId="3046"/>
    <cellStyle name="20% - Accent6 2 2 3 5" xfId="3047"/>
    <cellStyle name="20% - Accent6 2 2 3 5 2" xfId="3048"/>
    <cellStyle name="20% - Accent6 2 2 3 5 3" xfId="3049"/>
    <cellStyle name="20% - Accent6 2 2 3 6" xfId="3050"/>
    <cellStyle name="20% - Accent6 2 2 3 6 2" xfId="3051"/>
    <cellStyle name="20% - Accent6 2 2 3 6 3" xfId="3052"/>
    <cellStyle name="20% - Accent6 2 2 3 7" xfId="3053"/>
    <cellStyle name="20% - Accent6 2 2 3 8" xfId="3054"/>
    <cellStyle name="20% - Accent6 2 2 4" xfId="3055"/>
    <cellStyle name="20% - Accent6 2 2 4 2" xfId="3056"/>
    <cellStyle name="20% - Accent6 2 2 4 2 2" xfId="3057"/>
    <cellStyle name="20% - Accent6 2 2 4 2 2 2" xfId="3058"/>
    <cellStyle name="20% - Accent6 2 2 4 2 2 2 2" xfId="3059"/>
    <cellStyle name="20% - Accent6 2 2 4 2 2 2 3" xfId="3060"/>
    <cellStyle name="20% - Accent6 2 2 4 2 2 3" xfId="3061"/>
    <cellStyle name="20% - Accent6 2 2 4 2 2 3 2" xfId="3062"/>
    <cellStyle name="20% - Accent6 2 2 4 2 2 3 3" xfId="3063"/>
    <cellStyle name="20% - Accent6 2 2 4 2 2 4" xfId="3064"/>
    <cellStyle name="20% - Accent6 2 2 4 2 2 4 2" xfId="3065"/>
    <cellStyle name="20% - Accent6 2 2 4 2 2 4 3" xfId="3066"/>
    <cellStyle name="20% - Accent6 2 2 4 2 2 5" xfId="3067"/>
    <cellStyle name="20% - Accent6 2 2 4 2 2 6" xfId="3068"/>
    <cellStyle name="20% - Accent6 2 2 4 2 3" xfId="3069"/>
    <cellStyle name="20% - Accent6 2 2 4 2 3 2" xfId="3070"/>
    <cellStyle name="20% - Accent6 2 2 4 2 3 3" xfId="3071"/>
    <cellStyle name="20% - Accent6 2 2 4 2 4" xfId="3072"/>
    <cellStyle name="20% - Accent6 2 2 4 2 4 2" xfId="3073"/>
    <cellStyle name="20% - Accent6 2 2 4 2 4 3" xfId="3074"/>
    <cellStyle name="20% - Accent6 2 2 4 2 5" xfId="3075"/>
    <cellStyle name="20% - Accent6 2 2 4 2 5 2" xfId="3076"/>
    <cellStyle name="20% - Accent6 2 2 4 2 5 3" xfId="3077"/>
    <cellStyle name="20% - Accent6 2 2 4 2 6" xfId="3078"/>
    <cellStyle name="20% - Accent6 2 2 4 2 7" xfId="3079"/>
    <cellStyle name="20% - Accent6 2 2 4 3" xfId="3080"/>
    <cellStyle name="20% - Accent6 2 2 4 3 2" xfId="3081"/>
    <cellStyle name="20% - Accent6 2 2 4 3 2 2" xfId="3082"/>
    <cellStyle name="20% - Accent6 2 2 4 3 2 3" xfId="3083"/>
    <cellStyle name="20% - Accent6 2 2 4 3 3" xfId="3084"/>
    <cellStyle name="20% - Accent6 2 2 4 3 3 2" xfId="3085"/>
    <cellStyle name="20% - Accent6 2 2 4 3 3 3" xfId="3086"/>
    <cellStyle name="20% - Accent6 2 2 4 3 4" xfId="3087"/>
    <cellStyle name="20% - Accent6 2 2 4 3 4 2" xfId="3088"/>
    <cellStyle name="20% - Accent6 2 2 4 3 4 3" xfId="3089"/>
    <cellStyle name="20% - Accent6 2 2 4 3 5" xfId="3090"/>
    <cellStyle name="20% - Accent6 2 2 4 3 6" xfId="3091"/>
    <cellStyle name="20% - Accent6 2 2 4 4" xfId="3092"/>
    <cellStyle name="20% - Accent6 2 2 4 4 2" xfId="3093"/>
    <cellStyle name="20% - Accent6 2 2 4 4 3" xfId="3094"/>
    <cellStyle name="20% - Accent6 2 2 4 5" xfId="3095"/>
    <cellStyle name="20% - Accent6 2 2 4 5 2" xfId="3096"/>
    <cellStyle name="20% - Accent6 2 2 4 5 3" xfId="3097"/>
    <cellStyle name="20% - Accent6 2 2 4 6" xfId="3098"/>
    <cellStyle name="20% - Accent6 2 2 4 6 2" xfId="3099"/>
    <cellStyle name="20% - Accent6 2 2 4 6 3" xfId="3100"/>
    <cellStyle name="20% - Accent6 2 2 4 7" xfId="3101"/>
    <cellStyle name="20% - Accent6 2 2 4 8" xfId="3102"/>
    <cellStyle name="20% - Accent6 2 2 5" xfId="3103"/>
    <cellStyle name="20% - Accent6 2 2 5 2" xfId="3104"/>
    <cellStyle name="20% - Accent6 2 2 5 2 2" xfId="3105"/>
    <cellStyle name="20% - Accent6 2 2 5 2 2 2" xfId="3106"/>
    <cellStyle name="20% - Accent6 2 2 5 2 2 3" xfId="3107"/>
    <cellStyle name="20% - Accent6 2 2 5 2 3" xfId="3108"/>
    <cellStyle name="20% - Accent6 2 2 5 2 3 2" xfId="3109"/>
    <cellStyle name="20% - Accent6 2 2 5 2 3 3" xfId="3110"/>
    <cellStyle name="20% - Accent6 2 2 5 2 4" xfId="3111"/>
    <cellStyle name="20% - Accent6 2 2 5 2 4 2" xfId="3112"/>
    <cellStyle name="20% - Accent6 2 2 5 2 4 3" xfId="3113"/>
    <cellStyle name="20% - Accent6 2 2 5 2 5" xfId="3114"/>
    <cellStyle name="20% - Accent6 2 2 5 2 6" xfId="3115"/>
    <cellStyle name="20% - Accent6 2 2 5 3" xfId="3116"/>
    <cellStyle name="20% - Accent6 2 2 5 3 2" xfId="3117"/>
    <cellStyle name="20% - Accent6 2 2 5 3 3" xfId="3118"/>
    <cellStyle name="20% - Accent6 2 2 5 4" xfId="3119"/>
    <cellStyle name="20% - Accent6 2 2 5 4 2" xfId="3120"/>
    <cellStyle name="20% - Accent6 2 2 5 4 3" xfId="3121"/>
    <cellStyle name="20% - Accent6 2 2 5 5" xfId="3122"/>
    <cellStyle name="20% - Accent6 2 2 5 5 2" xfId="3123"/>
    <cellStyle name="20% - Accent6 2 2 5 5 3" xfId="3124"/>
    <cellStyle name="20% - Accent6 2 2 5 6" xfId="3125"/>
    <cellStyle name="20% - Accent6 2 2 5 7" xfId="3126"/>
    <cellStyle name="20% - Accent6 2 2 6" xfId="3127"/>
    <cellStyle name="20% - Accent6 2 2 6 2" xfId="3128"/>
    <cellStyle name="20% - Accent6 2 2 6 2 2" xfId="3129"/>
    <cellStyle name="20% - Accent6 2 2 6 2 3" xfId="3130"/>
    <cellStyle name="20% - Accent6 2 2 6 3" xfId="3131"/>
    <cellStyle name="20% - Accent6 2 2 6 3 2" xfId="3132"/>
    <cellStyle name="20% - Accent6 2 2 6 3 3" xfId="3133"/>
    <cellStyle name="20% - Accent6 2 2 6 4" xfId="3134"/>
    <cellStyle name="20% - Accent6 2 2 6 4 2" xfId="3135"/>
    <cellStyle name="20% - Accent6 2 2 6 4 3" xfId="3136"/>
    <cellStyle name="20% - Accent6 2 2 6 5" xfId="3137"/>
    <cellStyle name="20% - Accent6 2 2 6 6" xfId="3138"/>
    <cellStyle name="20% - Accent6 2 2 7" xfId="3139"/>
    <cellStyle name="20% - Accent6 2 2 7 2" xfId="3140"/>
    <cellStyle name="20% - Accent6 2 2 7 2 2" xfId="3141"/>
    <cellStyle name="20% - Accent6 2 2 7 2 3" xfId="3142"/>
    <cellStyle name="20% - Accent6 2 2 7 3" xfId="3143"/>
    <cellStyle name="20% - Accent6 2 2 7 3 2" xfId="3144"/>
    <cellStyle name="20% - Accent6 2 2 7 3 3" xfId="3145"/>
    <cellStyle name="20% - Accent6 2 2 7 4" xfId="3146"/>
    <cellStyle name="20% - Accent6 2 2 7 4 2" xfId="3147"/>
    <cellStyle name="20% - Accent6 2 2 7 4 3" xfId="3148"/>
    <cellStyle name="20% - Accent6 2 2 7 5" xfId="3149"/>
    <cellStyle name="20% - Accent6 2 2 7 6" xfId="3150"/>
    <cellStyle name="20% - Accent6 2 2 8" xfId="3151"/>
    <cellStyle name="20% - Accent6 2 2 8 2" xfId="3152"/>
    <cellStyle name="20% - Accent6 2 2 8 3" xfId="3153"/>
    <cellStyle name="20% - Accent6 2 2 9" xfId="3154"/>
    <cellStyle name="20% - Accent6 2 2 9 2" xfId="3155"/>
    <cellStyle name="20% - Accent6 2 2 9 3" xfId="3156"/>
    <cellStyle name="20% - Accent6 2 3" xfId="3157"/>
    <cellStyle name="20% - Accent6 2 3 2" xfId="3158"/>
    <cellStyle name="20% - Accent6 2 3 2 2" xfId="3159"/>
    <cellStyle name="20% - Accent6 2 3 2 2 2" xfId="3160"/>
    <cellStyle name="20% - Accent6 2 3 2 2 2 2" xfId="3161"/>
    <cellStyle name="20% - Accent6 2 3 2 2 2 3" xfId="3162"/>
    <cellStyle name="20% - Accent6 2 3 2 2 3" xfId="3163"/>
    <cellStyle name="20% - Accent6 2 3 2 2 3 2" xfId="3164"/>
    <cellStyle name="20% - Accent6 2 3 2 2 3 3" xfId="3165"/>
    <cellStyle name="20% - Accent6 2 3 2 2 4" xfId="3166"/>
    <cellStyle name="20% - Accent6 2 3 2 2 4 2" xfId="3167"/>
    <cellStyle name="20% - Accent6 2 3 2 2 4 3" xfId="3168"/>
    <cellStyle name="20% - Accent6 2 3 2 2 5" xfId="3169"/>
    <cellStyle name="20% - Accent6 2 3 2 2 6" xfId="3170"/>
    <cellStyle name="20% - Accent6 2 3 2 3" xfId="3171"/>
    <cellStyle name="20% - Accent6 2 3 2 3 2" xfId="3172"/>
    <cellStyle name="20% - Accent6 2 3 2 3 3" xfId="3173"/>
    <cellStyle name="20% - Accent6 2 3 2 4" xfId="3174"/>
    <cellStyle name="20% - Accent6 2 3 2 4 2" xfId="3175"/>
    <cellStyle name="20% - Accent6 2 3 2 4 3" xfId="3176"/>
    <cellStyle name="20% - Accent6 2 3 2 5" xfId="3177"/>
    <cellStyle name="20% - Accent6 2 3 2 5 2" xfId="3178"/>
    <cellStyle name="20% - Accent6 2 3 2 5 3" xfId="3179"/>
    <cellStyle name="20% - Accent6 2 3 2 6" xfId="3180"/>
    <cellStyle name="20% - Accent6 2 3 2 7" xfId="3181"/>
    <cellStyle name="20% - Accent6 2 3 3" xfId="3182"/>
    <cellStyle name="20% - Accent6 2 3 3 2" xfId="3183"/>
    <cellStyle name="20% - Accent6 2 3 3 2 2" xfId="3184"/>
    <cellStyle name="20% - Accent6 2 3 3 2 3" xfId="3185"/>
    <cellStyle name="20% - Accent6 2 3 3 3" xfId="3186"/>
    <cellStyle name="20% - Accent6 2 3 3 3 2" xfId="3187"/>
    <cellStyle name="20% - Accent6 2 3 3 3 3" xfId="3188"/>
    <cellStyle name="20% - Accent6 2 3 3 4" xfId="3189"/>
    <cellStyle name="20% - Accent6 2 3 3 4 2" xfId="3190"/>
    <cellStyle name="20% - Accent6 2 3 3 4 3" xfId="3191"/>
    <cellStyle name="20% - Accent6 2 3 3 5" xfId="3192"/>
    <cellStyle name="20% - Accent6 2 3 3 6" xfId="3193"/>
    <cellStyle name="20% - Accent6 2 3 4" xfId="3194"/>
    <cellStyle name="20% - Accent6 2 3 4 2" xfId="3195"/>
    <cellStyle name="20% - Accent6 2 3 4 3" xfId="3196"/>
    <cellStyle name="20% - Accent6 2 3 5" xfId="3197"/>
    <cellStyle name="20% - Accent6 2 3 5 2" xfId="3198"/>
    <cellStyle name="20% - Accent6 2 3 5 3" xfId="3199"/>
    <cellStyle name="20% - Accent6 2 3 6" xfId="3200"/>
    <cellStyle name="20% - Accent6 2 3 6 2" xfId="3201"/>
    <cellStyle name="20% - Accent6 2 3 6 3" xfId="3202"/>
    <cellStyle name="20% - Accent6 2 3 7" xfId="3203"/>
    <cellStyle name="20% - Accent6 2 3 8" xfId="3204"/>
    <cellStyle name="20% - Accent6 2 4" xfId="3205"/>
    <cellStyle name="20% - Accent6 2 4 2" xfId="3206"/>
    <cellStyle name="20% - Accent6 2 4 2 2" xfId="3207"/>
    <cellStyle name="20% - Accent6 2 4 2 2 2" xfId="3208"/>
    <cellStyle name="20% - Accent6 2 4 2 2 2 2" xfId="3209"/>
    <cellStyle name="20% - Accent6 2 4 2 2 2 3" xfId="3210"/>
    <cellStyle name="20% - Accent6 2 4 2 2 3" xfId="3211"/>
    <cellStyle name="20% - Accent6 2 4 2 2 3 2" xfId="3212"/>
    <cellStyle name="20% - Accent6 2 4 2 2 3 3" xfId="3213"/>
    <cellStyle name="20% - Accent6 2 4 2 2 4" xfId="3214"/>
    <cellStyle name="20% - Accent6 2 4 2 2 4 2" xfId="3215"/>
    <cellStyle name="20% - Accent6 2 4 2 2 4 3" xfId="3216"/>
    <cellStyle name="20% - Accent6 2 4 2 2 5" xfId="3217"/>
    <cellStyle name="20% - Accent6 2 4 2 2 6" xfId="3218"/>
    <cellStyle name="20% - Accent6 2 4 2 3" xfId="3219"/>
    <cellStyle name="20% - Accent6 2 4 2 3 2" xfId="3220"/>
    <cellStyle name="20% - Accent6 2 4 2 3 3" xfId="3221"/>
    <cellStyle name="20% - Accent6 2 4 2 4" xfId="3222"/>
    <cellStyle name="20% - Accent6 2 4 2 4 2" xfId="3223"/>
    <cellStyle name="20% - Accent6 2 4 2 4 3" xfId="3224"/>
    <cellStyle name="20% - Accent6 2 4 2 5" xfId="3225"/>
    <cellStyle name="20% - Accent6 2 4 2 5 2" xfId="3226"/>
    <cellStyle name="20% - Accent6 2 4 2 5 3" xfId="3227"/>
    <cellStyle name="20% - Accent6 2 4 2 6" xfId="3228"/>
    <cellStyle name="20% - Accent6 2 4 2 7" xfId="3229"/>
    <cellStyle name="20% - Accent6 2 4 3" xfId="3230"/>
    <cellStyle name="20% - Accent6 2 4 3 2" xfId="3231"/>
    <cellStyle name="20% - Accent6 2 4 3 2 2" xfId="3232"/>
    <cellStyle name="20% - Accent6 2 4 3 2 3" xfId="3233"/>
    <cellStyle name="20% - Accent6 2 4 3 3" xfId="3234"/>
    <cellStyle name="20% - Accent6 2 4 3 3 2" xfId="3235"/>
    <cellStyle name="20% - Accent6 2 4 3 3 3" xfId="3236"/>
    <cellStyle name="20% - Accent6 2 4 3 4" xfId="3237"/>
    <cellStyle name="20% - Accent6 2 4 3 4 2" xfId="3238"/>
    <cellStyle name="20% - Accent6 2 4 3 4 3" xfId="3239"/>
    <cellStyle name="20% - Accent6 2 4 3 5" xfId="3240"/>
    <cellStyle name="20% - Accent6 2 4 3 6" xfId="3241"/>
    <cellStyle name="20% - Accent6 2 4 4" xfId="3242"/>
    <cellStyle name="20% - Accent6 2 4 4 2" xfId="3243"/>
    <cellStyle name="20% - Accent6 2 4 4 3" xfId="3244"/>
    <cellStyle name="20% - Accent6 2 4 5" xfId="3245"/>
    <cellStyle name="20% - Accent6 2 4 5 2" xfId="3246"/>
    <cellStyle name="20% - Accent6 2 4 5 3" xfId="3247"/>
    <cellStyle name="20% - Accent6 2 4 6" xfId="3248"/>
    <cellStyle name="20% - Accent6 2 4 6 2" xfId="3249"/>
    <cellStyle name="20% - Accent6 2 4 6 3" xfId="3250"/>
    <cellStyle name="20% - Accent6 2 4 7" xfId="3251"/>
    <cellStyle name="20% - Accent6 2 4 8" xfId="3252"/>
    <cellStyle name="20% - Accent6 2 5" xfId="3253"/>
    <cellStyle name="20% - Accent6 2 5 2" xfId="3254"/>
    <cellStyle name="20% - Accent6 2 5 2 2" xfId="3255"/>
    <cellStyle name="20% - Accent6 2 5 2 2 2" xfId="3256"/>
    <cellStyle name="20% - Accent6 2 5 2 2 2 2" xfId="3257"/>
    <cellStyle name="20% - Accent6 2 5 2 2 2 3" xfId="3258"/>
    <cellStyle name="20% - Accent6 2 5 2 2 3" xfId="3259"/>
    <cellStyle name="20% - Accent6 2 5 2 2 3 2" xfId="3260"/>
    <cellStyle name="20% - Accent6 2 5 2 2 3 3" xfId="3261"/>
    <cellStyle name="20% - Accent6 2 5 2 2 4" xfId="3262"/>
    <cellStyle name="20% - Accent6 2 5 2 2 4 2" xfId="3263"/>
    <cellStyle name="20% - Accent6 2 5 2 2 4 3" xfId="3264"/>
    <cellStyle name="20% - Accent6 2 5 2 2 5" xfId="3265"/>
    <cellStyle name="20% - Accent6 2 5 2 2 6" xfId="3266"/>
    <cellStyle name="20% - Accent6 2 5 2 3" xfId="3267"/>
    <cellStyle name="20% - Accent6 2 5 2 3 2" xfId="3268"/>
    <cellStyle name="20% - Accent6 2 5 2 3 3" xfId="3269"/>
    <cellStyle name="20% - Accent6 2 5 2 4" xfId="3270"/>
    <cellStyle name="20% - Accent6 2 5 2 4 2" xfId="3271"/>
    <cellStyle name="20% - Accent6 2 5 2 4 3" xfId="3272"/>
    <cellStyle name="20% - Accent6 2 5 2 5" xfId="3273"/>
    <cellStyle name="20% - Accent6 2 5 2 5 2" xfId="3274"/>
    <cellStyle name="20% - Accent6 2 5 2 5 3" xfId="3275"/>
    <cellStyle name="20% - Accent6 2 5 2 6" xfId="3276"/>
    <cellStyle name="20% - Accent6 2 5 2 7" xfId="3277"/>
    <cellStyle name="20% - Accent6 2 5 3" xfId="3278"/>
    <cellStyle name="20% - Accent6 2 5 3 2" xfId="3279"/>
    <cellStyle name="20% - Accent6 2 5 3 2 2" xfId="3280"/>
    <cellStyle name="20% - Accent6 2 5 3 2 3" xfId="3281"/>
    <cellStyle name="20% - Accent6 2 5 3 3" xfId="3282"/>
    <cellStyle name="20% - Accent6 2 5 3 3 2" xfId="3283"/>
    <cellStyle name="20% - Accent6 2 5 3 3 3" xfId="3284"/>
    <cellStyle name="20% - Accent6 2 5 3 4" xfId="3285"/>
    <cellStyle name="20% - Accent6 2 5 3 4 2" xfId="3286"/>
    <cellStyle name="20% - Accent6 2 5 3 4 3" xfId="3287"/>
    <cellStyle name="20% - Accent6 2 5 3 5" xfId="3288"/>
    <cellStyle name="20% - Accent6 2 5 3 6" xfId="3289"/>
    <cellStyle name="20% - Accent6 2 5 4" xfId="3290"/>
    <cellStyle name="20% - Accent6 2 5 4 2" xfId="3291"/>
    <cellStyle name="20% - Accent6 2 5 4 3" xfId="3292"/>
    <cellStyle name="20% - Accent6 2 5 5" xfId="3293"/>
    <cellStyle name="20% - Accent6 2 5 5 2" xfId="3294"/>
    <cellStyle name="20% - Accent6 2 5 5 3" xfId="3295"/>
    <cellStyle name="20% - Accent6 2 5 6" xfId="3296"/>
    <cellStyle name="20% - Accent6 2 5 6 2" xfId="3297"/>
    <cellStyle name="20% - Accent6 2 5 6 3" xfId="3298"/>
    <cellStyle name="20% - Accent6 2 5 7" xfId="3299"/>
    <cellStyle name="20% - Accent6 2 5 8" xfId="3300"/>
    <cellStyle name="20% - Accent6 2 6" xfId="3301"/>
    <cellStyle name="20% - Accent6 2 6 2" xfId="3302"/>
    <cellStyle name="20% - Accent6 2 6 2 2" xfId="3303"/>
    <cellStyle name="20% - Accent6 2 6 2 2 2" xfId="3304"/>
    <cellStyle name="20% - Accent6 2 6 2 2 2 2" xfId="3305"/>
    <cellStyle name="20% - Accent6 2 6 2 2 2 3" xfId="3306"/>
    <cellStyle name="20% - Accent6 2 6 2 2 3" xfId="3307"/>
    <cellStyle name="20% - Accent6 2 6 2 2 3 2" xfId="3308"/>
    <cellStyle name="20% - Accent6 2 6 2 2 3 3" xfId="3309"/>
    <cellStyle name="20% - Accent6 2 6 2 2 4" xfId="3310"/>
    <cellStyle name="20% - Accent6 2 6 2 2 4 2" xfId="3311"/>
    <cellStyle name="20% - Accent6 2 6 2 2 4 3" xfId="3312"/>
    <cellStyle name="20% - Accent6 2 6 2 2 5" xfId="3313"/>
    <cellStyle name="20% - Accent6 2 6 2 2 6" xfId="3314"/>
    <cellStyle name="20% - Accent6 2 6 2 3" xfId="3315"/>
    <cellStyle name="20% - Accent6 2 6 2 3 2" xfId="3316"/>
    <cellStyle name="20% - Accent6 2 6 2 3 3" xfId="3317"/>
    <cellStyle name="20% - Accent6 2 6 2 4" xfId="3318"/>
    <cellStyle name="20% - Accent6 2 6 2 4 2" xfId="3319"/>
    <cellStyle name="20% - Accent6 2 6 2 4 3" xfId="3320"/>
    <cellStyle name="20% - Accent6 2 6 2 5" xfId="3321"/>
    <cellStyle name="20% - Accent6 2 6 2 5 2" xfId="3322"/>
    <cellStyle name="20% - Accent6 2 6 2 5 3" xfId="3323"/>
    <cellStyle name="20% - Accent6 2 6 2 6" xfId="3324"/>
    <cellStyle name="20% - Accent6 2 6 2 7" xfId="3325"/>
    <cellStyle name="20% - Accent6 2 6 3" xfId="3326"/>
    <cellStyle name="20% - Accent6 2 6 3 2" xfId="3327"/>
    <cellStyle name="20% - Accent6 2 6 3 2 2" xfId="3328"/>
    <cellStyle name="20% - Accent6 2 6 3 2 3" xfId="3329"/>
    <cellStyle name="20% - Accent6 2 6 3 3" xfId="3330"/>
    <cellStyle name="20% - Accent6 2 6 3 3 2" xfId="3331"/>
    <cellStyle name="20% - Accent6 2 6 3 3 3" xfId="3332"/>
    <cellStyle name="20% - Accent6 2 6 3 4" xfId="3333"/>
    <cellStyle name="20% - Accent6 2 6 3 4 2" xfId="3334"/>
    <cellStyle name="20% - Accent6 2 6 3 4 3" xfId="3335"/>
    <cellStyle name="20% - Accent6 2 6 3 5" xfId="3336"/>
    <cellStyle name="20% - Accent6 2 6 3 6" xfId="3337"/>
    <cellStyle name="20% - Accent6 2 6 4" xfId="3338"/>
    <cellStyle name="20% - Accent6 2 6 4 2" xfId="3339"/>
    <cellStyle name="20% - Accent6 2 6 4 3" xfId="3340"/>
    <cellStyle name="20% - Accent6 2 6 5" xfId="3341"/>
    <cellStyle name="20% - Accent6 2 6 5 2" xfId="3342"/>
    <cellStyle name="20% - Accent6 2 6 5 3" xfId="3343"/>
    <cellStyle name="20% - Accent6 2 6 6" xfId="3344"/>
    <cellStyle name="20% - Accent6 2 6 6 2" xfId="3345"/>
    <cellStyle name="20% - Accent6 2 6 6 3" xfId="3346"/>
    <cellStyle name="20% - Accent6 2 6 7" xfId="3347"/>
    <cellStyle name="20% - Accent6 2 6 8" xfId="3348"/>
    <cellStyle name="20% - Accent6 2 7" xfId="3349"/>
    <cellStyle name="20% - Accent6 2 7 2" xfId="3350"/>
    <cellStyle name="20% - Accent6 2 7 2 2" xfId="3351"/>
    <cellStyle name="20% - Accent6 2 7 2 2 2" xfId="3352"/>
    <cellStyle name="20% - Accent6 2 7 2 2 3" xfId="3353"/>
    <cellStyle name="20% - Accent6 2 7 2 3" xfId="3354"/>
    <cellStyle name="20% - Accent6 2 7 2 3 2" xfId="3355"/>
    <cellStyle name="20% - Accent6 2 7 2 3 3" xfId="3356"/>
    <cellStyle name="20% - Accent6 2 7 2 4" xfId="3357"/>
    <cellStyle name="20% - Accent6 2 7 2 4 2" xfId="3358"/>
    <cellStyle name="20% - Accent6 2 7 2 4 3" xfId="3359"/>
    <cellStyle name="20% - Accent6 2 7 2 5" xfId="3360"/>
    <cellStyle name="20% - Accent6 2 7 2 6" xfId="3361"/>
    <cellStyle name="20% - Accent6 2 7 3" xfId="3362"/>
    <cellStyle name="20% - Accent6 2 7 3 2" xfId="3363"/>
    <cellStyle name="20% - Accent6 2 7 3 3" xfId="3364"/>
    <cellStyle name="20% - Accent6 2 7 4" xfId="3365"/>
    <cellStyle name="20% - Accent6 2 7 4 2" xfId="3366"/>
    <cellStyle name="20% - Accent6 2 7 4 3" xfId="3367"/>
    <cellStyle name="20% - Accent6 2 7 5" xfId="3368"/>
    <cellStyle name="20% - Accent6 2 7 5 2" xfId="3369"/>
    <cellStyle name="20% - Accent6 2 7 5 3" xfId="3370"/>
    <cellStyle name="20% - Accent6 2 7 6" xfId="3371"/>
    <cellStyle name="20% - Accent6 2 7 7" xfId="3372"/>
    <cellStyle name="20% - Accent6 2 8" xfId="3373"/>
    <cellStyle name="20% - Accent6 2 8 2" xfId="3374"/>
    <cellStyle name="20% - Accent6 2 8 2 2" xfId="3375"/>
    <cellStyle name="20% - Accent6 2 8 2 3" xfId="3376"/>
    <cellStyle name="20% - Accent6 2 8 3" xfId="3377"/>
    <cellStyle name="20% - Accent6 2 8 3 2" xfId="3378"/>
    <cellStyle name="20% - Accent6 2 8 3 3" xfId="3379"/>
    <cellStyle name="20% - Accent6 2 8 4" xfId="3380"/>
    <cellStyle name="20% - Accent6 2 8 4 2" xfId="3381"/>
    <cellStyle name="20% - Accent6 2 8 4 3" xfId="3382"/>
    <cellStyle name="20% - Accent6 2 8 5" xfId="3383"/>
    <cellStyle name="20% - Accent6 2 8 6" xfId="3384"/>
    <cellStyle name="20% - Accent6 2 9" xfId="3385"/>
    <cellStyle name="20% - Accent6 2 9 2" xfId="3386"/>
    <cellStyle name="20% - Accent6 2 9 3" xfId="3387"/>
    <cellStyle name="20% - Accent6 3" xfId="8"/>
    <cellStyle name="20% - Accent6 3 2" xfId="3389"/>
    <cellStyle name="20% - Accent6 3 2 2" xfId="3390"/>
    <cellStyle name="20% - Accent6 3 2 3" xfId="3391"/>
    <cellStyle name="20% - Accent6 3 3" xfId="3392"/>
    <cellStyle name="20% - Accent6 3 3 2" xfId="3393"/>
    <cellStyle name="20% - Accent6 3 3 3" xfId="3394"/>
    <cellStyle name="20% - Accent6 3 4" xfId="3395"/>
    <cellStyle name="20% - Accent6 3 4 2" xfId="3396"/>
    <cellStyle name="20% - Accent6 3 4 3" xfId="3397"/>
    <cellStyle name="20% - Accent6 3 5" xfId="3398"/>
    <cellStyle name="20% - Accent6 3 6" xfId="3399"/>
    <cellStyle name="20% - Accent6 3 7" xfId="3388"/>
    <cellStyle name="20% - Accent6 4" xfId="3400"/>
    <cellStyle name="20% - Accent6 4 2" xfId="3401"/>
    <cellStyle name="20% - Accent6 4 3" xfId="3402"/>
    <cellStyle name="20% - Accent6 5" xfId="3403"/>
    <cellStyle name="20% - Accent6 5 2" xfId="3404"/>
    <cellStyle name="20% - Accent6 5 3" xfId="3405"/>
    <cellStyle name="20% - Accent6 6" xfId="3406"/>
    <cellStyle name="20% - Accent6 6 2" xfId="3407"/>
    <cellStyle name="20% - Accent6 6 3" xfId="3408"/>
    <cellStyle name="20% - Accent6 7" xfId="3409"/>
    <cellStyle name="20% - Accent6 7 2" xfId="3410"/>
    <cellStyle name="20% - Accent6 7 3" xfId="3411"/>
    <cellStyle name="20% - Accent6 8" xfId="3412"/>
    <cellStyle name="20% - Accent6 8 2" xfId="3413"/>
    <cellStyle name="20% - Accent6 8 3" xfId="3414"/>
    <cellStyle name="20% - Accent6 9" xfId="3415"/>
    <cellStyle name="20% - Accent6 9 2" xfId="3416"/>
    <cellStyle name="20% - Accent6 9 3" xfId="3417"/>
    <cellStyle name="40% - Accent1 10" xfId="3418"/>
    <cellStyle name="40% - Accent1 10 2" xfId="3419"/>
    <cellStyle name="40% - Accent1 10 3" xfId="3420"/>
    <cellStyle name="40% - Accent1 11" xfId="3421"/>
    <cellStyle name="40% - Accent1 12" xfId="3422"/>
    <cellStyle name="40% - Accent1 13" xfId="3423"/>
    <cellStyle name="40% - Accent1 13 2" xfId="3424"/>
    <cellStyle name="40% - Accent1 2" xfId="68"/>
    <cellStyle name="40% - Accent1 2 10" xfId="3425"/>
    <cellStyle name="40% - Accent1 2 10 2" xfId="3426"/>
    <cellStyle name="40% - Accent1 2 10 3" xfId="3427"/>
    <cellStyle name="40% - Accent1 2 11" xfId="3428"/>
    <cellStyle name="40% - Accent1 2 11 2" xfId="3429"/>
    <cellStyle name="40% - Accent1 2 11 3" xfId="3430"/>
    <cellStyle name="40% - Accent1 2 12" xfId="3431"/>
    <cellStyle name="40% - Accent1 2 12 2" xfId="3432"/>
    <cellStyle name="40% - Accent1 2 12 3" xfId="3433"/>
    <cellStyle name="40% - Accent1 2 13" xfId="3434"/>
    <cellStyle name="40% - Accent1 2 13 2" xfId="3435"/>
    <cellStyle name="40% - Accent1 2 13 3" xfId="3436"/>
    <cellStyle name="40% - Accent1 2 14" xfId="3437"/>
    <cellStyle name="40% - Accent1 2 14 2" xfId="3438"/>
    <cellStyle name="40% - Accent1 2 15" xfId="3439"/>
    <cellStyle name="40% - Accent1 2 16" xfId="3440"/>
    <cellStyle name="40% - Accent1 2 17" xfId="3441"/>
    <cellStyle name="40% - Accent1 2 2" xfId="3442"/>
    <cellStyle name="40% - Accent1 2 2 10" xfId="3443"/>
    <cellStyle name="40% - Accent1 2 2 10 2" xfId="3444"/>
    <cellStyle name="40% - Accent1 2 2 10 3" xfId="3445"/>
    <cellStyle name="40% - Accent1 2 2 11" xfId="3446"/>
    <cellStyle name="40% - Accent1 2 2 11 2" xfId="3447"/>
    <cellStyle name="40% - Accent1 2 2 11 3" xfId="3448"/>
    <cellStyle name="40% - Accent1 2 2 12" xfId="3449"/>
    <cellStyle name="40% - Accent1 2 2 12 2" xfId="3450"/>
    <cellStyle name="40% - Accent1 2 2 12 3" xfId="3451"/>
    <cellStyle name="40% - Accent1 2 2 13" xfId="3452"/>
    <cellStyle name="40% - Accent1 2 2 13 2" xfId="3453"/>
    <cellStyle name="40% - Accent1 2 2 13 3" xfId="3454"/>
    <cellStyle name="40% - Accent1 2 2 14" xfId="3455"/>
    <cellStyle name="40% - Accent1 2 2 14 2" xfId="3456"/>
    <cellStyle name="40% - Accent1 2 2 14 3" xfId="3457"/>
    <cellStyle name="40% - Accent1 2 2 15" xfId="3458"/>
    <cellStyle name="40% - Accent1 2 2 16" xfId="3459"/>
    <cellStyle name="40% - Accent1 2 2 17" xfId="3460"/>
    <cellStyle name="40% - Accent1 2 2 2" xfId="3461"/>
    <cellStyle name="40% - Accent1 2 2 2 2" xfId="3462"/>
    <cellStyle name="40% - Accent1 2 2 2 2 2" xfId="3463"/>
    <cellStyle name="40% - Accent1 2 2 2 2 2 2" xfId="3464"/>
    <cellStyle name="40% - Accent1 2 2 2 2 2 2 2" xfId="3465"/>
    <cellStyle name="40% - Accent1 2 2 2 2 2 2 3" xfId="3466"/>
    <cellStyle name="40% - Accent1 2 2 2 2 2 3" xfId="3467"/>
    <cellStyle name="40% - Accent1 2 2 2 2 2 3 2" xfId="3468"/>
    <cellStyle name="40% - Accent1 2 2 2 2 2 3 3" xfId="3469"/>
    <cellStyle name="40% - Accent1 2 2 2 2 2 4" xfId="3470"/>
    <cellStyle name="40% - Accent1 2 2 2 2 2 4 2" xfId="3471"/>
    <cellStyle name="40% - Accent1 2 2 2 2 2 4 3" xfId="3472"/>
    <cellStyle name="40% - Accent1 2 2 2 2 2 5" xfId="3473"/>
    <cellStyle name="40% - Accent1 2 2 2 2 2 6" xfId="3474"/>
    <cellStyle name="40% - Accent1 2 2 2 2 3" xfId="3475"/>
    <cellStyle name="40% - Accent1 2 2 2 2 3 2" xfId="3476"/>
    <cellStyle name="40% - Accent1 2 2 2 2 3 3" xfId="3477"/>
    <cellStyle name="40% - Accent1 2 2 2 2 4" xfId="3478"/>
    <cellStyle name="40% - Accent1 2 2 2 2 4 2" xfId="3479"/>
    <cellStyle name="40% - Accent1 2 2 2 2 4 3" xfId="3480"/>
    <cellStyle name="40% - Accent1 2 2 2 2 5" xfId="3481"/>
    <cellStyle name="40% - Accent1 2 2 2 2 5 2" xfId="3482"/>
    <cellStyle name="40% - Accent1 2 2 2 2 5 3" xfId="3483"/>
    <cellStyle name="40% - Accent1 2 2 2 2 6" xfId="3484"/>
    <cellStyle name="40% - Accent1 2 2 2 2 7" xfId="3485"/>
    <cellStyle name="40% - Accent1 2 2 2 3" xfId="3486"/>
    <cellStyle name="40% - Accent1 2 2 2 3 2" xfId="3487"/>
    <cellStyle name="40% - Accent1 2 2 2 3 2 2" xfId="3488"/>
    <cellStyle name="40% - Accent1 2 2 2 3 2 3" xfId="3489"/>
    <cellStyle name="40% - Accent1 2 2 2 3 3" xfId="3490"/>
    <cellStyle name="40% - Accent1 2 2 2 3 3 2" xfId="3491"/>
    <cellStyle name="40% - Accent1 2 2 2 3 3 3" xfId="3492"/>
    <cellStyle name="40% - Accent1 2 2 2 3 4" xfId="3493"/>
    <cellStyle name="40% - Accent1 2 2 2 3 4 2" xfId="3494"/>
    <cellStyle name="40% - Accent1 2 2 2 3 4 3" xfId="3495"/>
    <cellStyle name="40% - Accent1 2 2 2 3 5" xfId="3496"/>
    <cellStyle name="40% - Accent1 2 2 2 3 6" xfId="3497"/>
    <cellStyle name="40% - Accent1 2 2 2 4" xfId="3498"/>
    <cellStyle name="40% - Accent1 2 2 2 4 2" xfId="3499"/>
    <cellStyle name="40% - Accent1 2 2 2 4 3" xfId="3500"/>
    <cellStyle name="40% - Accent1 2 2 2 5" xfId="3501"/>
    <cellStyle name="40% - Accent1 2 2 2 5 2" xfId="3502"/>
    <cellStyle name="40% - Accent1 2 2 2 5 3" xfId="3503"/>
    <cellStyle name="40% - Accent1 2 2 2 6" xfId="3504"/>
    <cellStyle name="40% - Accent1 2 2 2 6 2" xfId="3505"/>
    <cellStyle name="40% - Accent1 2 2 2 6 3" xfId="3506"/>
    <cellStyle name="40% - Accent1 2 2 2 7" xfId="3507"/>
    <cellStyle name="40% - Accent1 2 2 2 8" xfId="3508"/>
    <cellStyle name="40% - Accent1 2 2 3" xfId="3509"/>
    <cellStyle name="40% - Accent1 2 2 3 2" xfId="3510"/>
    <cellStyle name="40% - Accent1 2 2 3 2 2" xfId="3511"/>
    <cellStyle name="40% - Accent1 2 2 3 2 2 2" xfId="3512"/>
    <cellStyle name="40% - Accent1 2 2 3 2 2 2 2" xfId="3513"/>
    <cellStyle name="40% - Accent1 2 2 3 2 2 2 3" xfId="3514"/>
    <cellStyle name="40% - Accent1 2 2 3 2 2 3" xfId="3515"/>
    <cellStyle name="40% - Accent1 2 2 3 2 2 3 2" xfId="3516"/>
    <cellStyle name="40% - Accent1 2 2 3 2 2 3 3" xfId="3517"/>
    <cellStyle name="40% - Accent1 2 2 3 2 2 4" xfId="3518"/>
    <cellStyle name="40% - Accent1 2 2 3 2 2 4 2" xfId="3519"/>
    <cellStyle name="40% - Accent1 2 2 3 2 2 4 3" xfId="3520"/>
    <cellStyle name="40% - Accent1 2 2 3 2 2 5" xfId="3521"/>
    <cellStyle name="40% - Accent1 2 2 3 2 2 6" xfId="3522"/>
    <cellStyle name="40% - Accent1 2 2 3 2 3" xfId="3523"/>
    <cellStyle name="40% - Accent1 2 2 3 2 3 2" xfId="3524"/>
    <cellStyle name="40% - Accent1 2 2 3 2 3 3" xfId="3525"/>
    <cellStyle name="40% - Accent1 2 2 3 2 4" xfId="3526"/>
    <cellStyle name="40% - Accent1 2 2 3 2 4 2" xfId="3527"/>
    <cellStyle name="40% - Accent1 2 2 3 2 4 3" xfId="3528"/>
    <cellStyle name="40% - Accent1 2 2 3 2 5" xfId="3529"/>
    <cellStyle name="40% - Accent1 2 2 3 2 5 2" xfId="3530"/>
    <cellStyle name="40% - Accent1 2 2 3 2 5 3" xfId="3531"/>
    <cellStyle name="40% - Accent1 2 2 3 2 6" xfId="3532"/>
    <cellStyle name="40% - Accent1 2 2 3 2 7" xfId="3533"/>
    <cellStyle name="40% - Accent1 2 2 3 3" xfId="3534"/>
    <cellStyle name="40% - Accent1 2 2 3 3 2" xfId="3535"/>
    <cellStyle name="40% - Accent1 2 2 3 3 2 2" xfId="3536"/>
    <cellStyle name="40% - Accent1 2 2 3 3 2 3" xfId="3537"/>
    <cellStyle name="40% - Accent1 2 2 3 3 3" xfId="3538"/>
    <cellStyle name="40% - Accent1 2 2 3 3 3 2" xfId="3539"/>
    <cellStyle name="40% - Accent1 2 2 3 3 3 3" xfId="3540"/>
    <cellStyle name="40% - Accent1 2 2 3 3 4" xfId="3541"/>
    <cellStyle name="40% - Accent1 2 2 3 3 4 2" xfId="3542"/>
    <cellStyle name="40% - Accent1 2 2 3 3 4 3" xfId="3543"/>
    <cellStyle name="40% - Accent1 2 2 3 3 5" xfId="3544"/>
    <cellStyle name="40% - Accent1 2 2 3 3 6" xfId="3545"/>
    <cellStyle name="40% - Accent1 2 2 3 4" xfId="3546"/>
    <cellStyle name="40% - Accent1 2 2 3 4 2" xfId="3547"/>
    <cellStyle name="40% - Accent1 2 2 3 4 3" xfId="3548"/>
    <cellStyle name="40% - Accent1 2 2 3 5" xfId="3549"/>
    <cellStyle name="40% - Accent1 2 2 3 5 2" xfId="3550"/>
    <cellStyle name="40% - Accent1 2 2 3 5 3" xfId="3551"/>
    <cellStyle name="40% - Accent1 2 2 3 6" xfId="3552"/>
    <cellStyle name="40% - Accent1 2 2 3 6 2" xfId="3553"/>
    <cellStyle name="40% - Accent1 2 2 3 6 3" xfId="3554"/>
    <cellStyle name="40% - Accent1 2 2 3 7" xfId="3555"/>
    <cellStyle name="40% - Accent1 2 2 3 8" xfId="3556"/>
    <cellStyle name="40% - Accent1 2 2 4" xfId="3557"/>
    <cellStyle name="40% - Accent1 2 2 4 2" xfId="3558"/>
    <cellStyle name="40% - Accent1 2 2 4 2 2" xfId="3559"/>
    <cellStyle name="40% - Accent1 2 2 4 2 2 2" xfId="3560"/>
    <cellStyle name="40% - Accent1 2 2 4 2 2 2 2" xfId="3561"/>
    <cellStyle name="40% - Accent1 2 2 4 2 2 2 3" xfId="3562"/>
    <cellStyle name="40% - Accent1 2 2 4 2 2 3" xfId="3563"/>
    <cellStyle name="40% - Accent1 2 2 4 2 2 3 2" xfId="3564"/>
    <cellStyle name="40% - Accent1 2 2 4 2 2 3 3" xfId="3565"/>
    <cellStyle name="40% - Accent1 2 2 4 2 2 4" xfId="3566"/>
    <cellStyle name="40% - Accent1 2 2 4 2 2 4 2" xfId="3567"/>
    <cellStyle name="40% - Accent1 2 2 4 2 2 4 3" xfId="3568"/>
    <cellStyle name="40% - Accent1 2 2 4 2 2 5" xfId="3569"/>
    <cellStyle name="40% - Accent1 2 2 4 2 2 6" xfId="3570"/>
    <cellStyle name="40% - Accent1 2 2 4 2 3" xfId="3571"/>
    <cellStyle name="40% - Accent1 2 2 4 2 3 2" xfId="3572"/>
    <cellStyle name="40% - Accent1 2 2 4 2 3 3" xfId="3573"/>
    <cellStyle name="40% - Accent1 2 2 4 2 4" xfId="3574"/>
    <cellStyle name="40% - Accent1 2 2 4 2 4 2" xfId="3575"/>
    <cellStyle name="40% - Accent1 2 2 4 2 4 3" xfId="3576"/>
    <cellStyle name="40% - Accent1 2 2 4 2 5" xfId="3577"/>
    <cellStyle name="40% - Accent1 2 2 4 2 5 2" xfId="3578"/>
    <cellStyle name="40% - Accent1 2 2 4 2 5 3" xfId="3579"/>
    <cellStyle name="40% - Accent1 2 2 4 2 6" xfId="3580"/>
    <cellStyle name="40% - Accent1 2 2 4 2 7" xfId="3581"/>
    <cellStyle name="40% - Accent1 2 2 4 3" xfId="3582"/>
    <cellStyle name="40% - Accent1 2 2 4 3 2" xfId="3583"/>
    <cellStyle name="40% - Accent1 2 2 4 3 2 2" xfId="3584"/>
    <cellStyle name="40% - Accent1 2 2 4 3 2 3" xfId="3585"/>
    <cellStyle name="40% - Accent1 2 2 4 3 3" xfId="3586"/>
    <cellStyle name="40% - Accent1 2 2 4 3 3 2" xfId="3587"/>
    <cellStyle name="40% - Accent1 2 2 4 3 3 3" xfId="3588"/>
    <cellStyle name="40% - Accent1 2 2 4 3 4" xfId="3589"/>
    <cellStyle name="40% - Accent1 2 2 4 3 4 2" xfId="3590"/>
    <cellStyle name="40% - Accent1 2 2 4 3 4 3" xfId="3591"/>
    <cellStyle name="40% - Accent1 2 2 4 3 5" xfId="3592"/>
    <cellStyle name="40% - Accent1 2 2 4 3 6" xfId="3593"/>
    <cellStyle name="40% - Accent1 2 2 4 4" xfId="3594"/>
    <cellStyle name="40% - Accent1 2 2 4 4 2" xfId="3595"/>
    <cellStyle name="40% - Accent1 2 2 4 4 3" xfId="3596"/>
    <cellStyle name="40% - Accent1 2 2 4 5" xfId="3597"/>
    <cellStyle name="40% - Accent1 2 2 4 5 2" xfId="3598"/>
    <cellStyle name="40% - Accent1 2 2 4 5 3" xfId="3599"/>
    <cellStyle name="40% - Accent1 2 2 4 6" xfId="3600"/>
    <cellStyle name="40% - Accent1 2 2 4 6 2" xfId="3601"/>
    <cellStyle name="40% - Accent1 2 2 4 6 3" xfId="3602"/>
    <cellStyle name="40% - Accent1 2 2 4 7" xfId="3603"/>
    <cellStyle name="40% - Accent1 2 2 4 8" xfId="3604"/>
    <cellStyle name="40% - Accent1 2 2 5" xfId="3605"/>
    <cellStyle name="40% - Accent1 2 2 5 2" xfId="3606"/>
    <cellStyle name="40% - Accent1 2 2 5 2 2" xfId="3607"/>
    <cellStyle name="40% - Accent1 2 2 5 2 2 2" xfId="3608"/>
    <cellStyle name="40% - Accent1 2 2 5 2 2 3" xfId="3609"/>
    <cellStyle name="40% - Accent1 2 2 5 2 3" xfId="3610"/>
    <cellStyle name="40% - Accent1 2 2 5 2 3 2" xfId="3611"/>
    <cellStyle name="40% - Accent1 2 2 5 2 3 3" xfId="3612"/>
    <cellStyle name="40% - Accent1 2 2 5 2 4" xfId="3613"/>
    <cellStyle name="40% - Accent1 2 2 5 2 4 2" xfId="3614"/>
    <cellStyle name="40% - Accent1 2 2 5 2 4 3" xfId="3615"/>
    <cellStyle name="40% - Accent1 2 2 5 2 5" xfId="3616"/>
    <cellStyle name="40% - Accent1 2 2 5 2 6" xfId="3617"/>
    <cellStyle name="40% - Accent1 2 2 5 3" xfId="3618"/>
    <cellStyle name="40% - Accent1 2 2 5 3 2" xfId="3619"/>
    <cellStyle name="40% - Accent1 2 2 5 3 3" xfId="3620"/>
    <cellStyle name="40% - Accent1 2 2 5 4" xfId="3621"/>
    <cellStyle name="40% - Accent1 2 2 5 4 2" xfId="3622"/>
    <cellStyle name="40% - Accent1 2 2 5 4 3" xfId="3623"/>
    <cellStyle name="40% - Accent1 2 2 5 5" xfId="3624"/>
    <cellStyle name="40% - Accent1 2 2 5 5 2" xfId="3625"/>
    <cellStyle name="40% - Accent1 2 2 5 5 3" xfId="3626"/>
    <cellStyle name="40% - Accent1 2 2 5 6" xfId="3627"/>
    <cellStyle name="40% - Accent1 2 2 5 7" xfId="3628"/>
    <cellStyle name="40% - Accent1 2 2 6" xfId="3629"/>
    <cellStyle name="40% - Accent1 2 2 6 2" xfId="3630"/>
    <cellStyle name="40% - Accent1 2 2 6 2 2" xfId="3631"/>
    <cellStyle name="40% - Accent1 2 2 6 2 3" xfId="3632"/>
    <cellStyle name="40% - Accent1 2 2 6 3" xfId="3633"/>
    <cellStyle name="40% - Accent1 2 2 6 3 2" xfId="3634"/>
    <cellStyle name="40% - Accent1 2 2 6 3 3" xfId="3635"/>
    <cellStyle name="40% - Accent1 2 2 6 4" xfId="3636"/>
    <cellStyle name="40% - Accent1 2 2 6 4 2" xfId="3637"/>
    <cellStyle name="40% - Accent1 2 2 6 4 3" xfId="3638"/>
    <cellStyle name="40% - Accent1 2 2 6 5" xfId="3639"/>
    <cellStyle name="40% - Accent1 2 2 6 6" xfId="3640"/>
    <cellStyle name="40% - Accent1 2 2 7" xfId="3641"/>
    <cellStyle name="40% - Accent1 2 2 7 2" xfId="3642"/>
    <cellStyle name="40% - Accent1 2 2 7 2 2" xfId="3643"/>
    <cellStyle name="40% - Accent1 2 2 7 2 3" xfId="3644"/>
    <cellStyle name="40% - Accent1 2 2 7 3" xfId="3645"/>
    <cellStyle name="40% - Accent1 2 2 7 3 2" xfId="3646"/>
    <cellStyle name="40% - Accent1 2 2 7 3 3" xfId="3647"/>
    <cellStyle name="40% - Accent1 2 2 7 4" xfId="3648"/>
    <cellStyle name="40% - Accent1 2 2 7 4 2" xfId="3649"/>
    <cellStyle name="40% - Accent1 2 2 7 4 3" xfId="3650"/>
    <cellStyle name="40% - Accent1 2 2 7 5" xfId="3651"/>
    <cellStyle name="40% - Accent1 2 2 7 6" xfId="3652"/>
    <cellStyle name="40% - Accent1 2 2 8" xfId="3653"/>
    <cellStyle name="40% - Accent1 2 2 8 2" xfId="3654"/>
    <cellStyle name="40% - Accent1 2 2 8 3" xfId="3655"/>
    <cellStyle name="40% - Accent1 2 2 9" xfId="3656"/>
    <cellStyle name="40% - Accent1 2 2 9 2" xfId="3657"/>
    <cellStyle name="40% - Accent1 2 2 9 3" xfId="3658"/>
    <cellStyle name="40% - Accent1 2 3" xfId="3659"/>
    <cellStyle name="40% - Accent1 2 3 2" xfId="3660"/>
    <cellStyle name="40% - Accent1 2 3 2 2" xfId="3661"/>
    <cellStyle name="40% - Accent1 2 3 2 2 2" xfId="3662"/>
    <cellStyle name="40% - Accent1 2 3 2 2 2 2" xfId="3663"/>
    <cellStyle name="40% - Accent1 2 3 2 2 2 3" xfId="3664"/>
    <cellStyle name="40% - Accent1 2 3 2 2 3" xfId="3665"/>
    <cellStyle name="40% - Accent1 2 3 2 2 3 2" xfId="3666"/>
    <cellStyle name="40% - Accent1 2 3 2 2 3 3" xfId="3667"/>
    <cellStyle name="40% - Accent1 2 3 2 2 4" xfId="3668"/>
    <cellStyle name="40% - Accent1 2 3 2 2 4 2" xfId="3669"/>
    <cellStyle name="40% - Accent1 2 3 2 2 4 3" xfId="3670"/>
    <cellStyle name="40% - Accent1 2 3 2 2 5" xfId="3671"/>
    <cellStyle name="40% - Accent1 2 3 2 2 6" xfId="3672"/>
    <cellStyle name="40% - Accent1 2 3 2 3" xfId="3673"/>
    <cellStyle name="40% - Accent1 2 3 2 3 2" xfId="3674"/>
    <cellStyle name="40% - Accent1 2 3 2 3 3" xfId="3675"/>
    <cellStyle name="40% - Accent1 2 3 2 4" xfId="3676"/>
    <cellStyle name="40% - Accent1 2 3 2 4 2" xfId="3677"/>
    <cellStyle name="40% - Accent1 2 3 2 4 3" xfId="3678"/>
    <cellStyle name="40% - Accent1 2 3 2 5" xfId="3679"/>
    <cellStyle name="40% - Accent1 2 3 2 5 2" xfId="3680"/>
    <cellStyle name="40% - Accent1 2 3 2 5 3" xfId="3681"/>
    <cellStyle name="40% - Accent1 2 3 2 6" xfId="3682"/>
    <cellStyle name="40% - Accent1 2 3 2 7" xfId="3683"/>
    <cellStyle name="40% - Accent1 2 3 3" xfId="3684"/>
    <cellStyle name="40% - Accent1 2 3 3 2" xfId="3685"/>
    <cellStyle name="40% - Accent1 2 3 3 2 2" xfId="3686"/>
    <cellStyle name="40% - Accent1 2 3 3 2 3" xfId="3687"/>
    <cellStyle name="40% - Accent1 2 3 3 3" xfId="3688"/>
    <cellStyle name="40% - Accent1 2 3 3 3 2" xfId="3689"/>
    <cellStyle name="40% - Accent1 2 3 3 3 3" xfId="3690"/>
    <cellStyle name="40% - Accent1 2 3 3 4" xfId="3691"/>
    <cellStyle name="40% - Accent1 2 3 3 4 2" xfId="3692"/>
    <cellStyle name="40% - Accent1 2 3 3 4 3" xfId="3693"/>
    <cellStyle name="40% - Accent1 2 3 3 5" xfId="3694"/>
    <cellStyle name="40% - Accent1 2 3 3 6" xfId="3695"/>
    <cellStyle name="40% - Accent1 2 3 4" xfId="3696"/>
    <cellStyle name="40% - Accent1 2 3 4 2" xfId="3697"/>
    <cellStyle name="40% - Accent1 2 3 4 3" xfId="3698"/>
    <cellStyle name="40% - Accent1 2 3 5" xfId="3699"/>
    <cellStyle name="40% - Accent1 2 3 5 2" xfId="3700"/>
    <cellStyle name="40% - Accent1 2 3 5 3" xfId="3701"/>
    <cellStyle name="40% - Accent1 2 3 6" xfId="3702"/>
    <cellStyle name="40% - Accent1 2 3 6 2" xfId="3703"/>
    <cellStyle name="40% - Accent1 2 3 6 3" xfId="3704"/>
    <cellStyle name="40% - Accent1 2 3 7" xfId="3705"/>
    <cellStyle name="40% - Accent1 2 3 8" xfId="3706"/>
    <cellStyle name="40% - Accent1 2 4" xfId="3707"/>
    <cellStyle name="40% - Accent1 2 4 2" xfId="3708"/>
    <cellStyle name="40% - Accent1 2 4 2 2" xfId="3709"/>
    <cellStyle name="40% - Accent1 2 4 2 2 2" xfId="3710"/>
    <cellStyle name="40% - Accent1 2 4 2 2 2 2" xfId="3711"/>
    <cellStyle name="40% - Accent1 2 4 2 2 2 3" xfId="3712"/>
    <cellStyle name="40% - Accent1 2 4 2 2 3" xfId="3713"/>
    <cellStyle name="40% - Accent1 2 4 2 2 3 2" xfId="3714"/>
    <cellStyle name="40% - Accent1 2 4 2 2 3 3" xfId="3715"/>
    <cellStyle name="40% - Accent1 2 4 2 2 4" xfId="3716"/>
    <cellStyle name="40% - Accent1 2 4 2 2 4 2" xfId="3717"/>
    <cellStyle name="40% - Accent1 2 4 2 2 4 3" xfId="3718"/>
    <cellStyle name="40% - Accent1 2 4 2 2 5" xfId="3719"/>
    <cellStyle name="40% - Accent1 2 4 2 2 6" xfId="3720"/>
    <cellStyle name="40% - Accent1 2 4 2 3" xfId="3721"/>
    <cellStyle name="40% - Accent1 2 4 2 3 2" xfId="3722"/>
    <cellStyle name="40% - Accent1 2 4 2 3 3" xfId="3723"/>
    <cellStyle name="40% - Accent1 2 4 2 4" xfId="3724"/>
    <cellStyle name="40% - Accent1 2 4 2 4 2" xfId="3725"/>
    <cellStyle name="40% - Accent1 2 4 2 4 3" xfId="3726"/>
    <cellStyle name="40% - Accent1 2 4 2 5" xfId="3727"/>
    <cellStyle name="40% - Accent1 2 4 2 5 2" xfId="3728"/>
    <cellStyle name="40% - Accent1 2 4 2 5 3" xfId="3729"/>
    <cellStyle name="40% - Accent1 2 4 2 6" xfId="3730"/>
    <cellStyle name="40% - Accent1 2 4 2 7" xfId="3731"/>
    <cellStyle name="40% - Accent1 2 4 3" xfId="3732"/>
    <cellStyle name="40% - Accent1 2 4 3 2" xfId="3733"/>
    <cellStyle name="40% - Accent1 2 4 3 2 2" xfId="3734"/>
    <cellStyle name="40% - Accent1 2 4 3 2 3" xfId="3735"/>
    <cellStyle name="40% - Accent1 2 4 3 3" xfId="3736"/>
    <cellStyle name="40% - Accent1 2 4 3 3 2" xfId="3737"/>
    <cellStyle name="40% - Accent1 2 4 3 3 3" xfId="3738"/>
    <cellStyle name="40% - Accent1 2 4 3 4" xfId="3739"/>
    <cellStyle name="40% - Accent1 2 4 3 4 2" xfId="3740"/>
    <cellStyle name="40% - Accent1 2 4 3 4 3" xfId="3741"/>
    <cellStyle name="40% - Accent1 2 4 3 5" xfId="3742"/>
    <cellStyle name="40% - Accent1 2 4 3 6" xfId="3743"/>
    <cellStyle name="40% - Accent1 2 4 4" xfId="3744"/>
    <cellStyle name="40% - Accent1 2 4 4 2" xfId="3745"/>
    <cellStyle name="40% - Accent1 2 4 4 3" xfId="3746"/>
    <cellStyle name="40% - Accent1 2 4 5" xfId="3747"/>
    <cellStyle name="40% - Accent1 2 4 5 2" xfId="3748"/>
    <cellStyle name="40% - Accent1 2 4 5 3" xfId="3749"/>
    <cellStyle name="40% - Accent1 2 4 6" xfId="3750"/>
    <cellStyle name="40% - Accent1 2 4 6 2" xfId="3751"/>
    <cellStyle name="40% - Accent1 2 4 6 3" xfId="3752"/>
    <cellStyle name="40% - Accent1 2 4 7" xfId="3753"/>
    <cellStyle name="40% - Accent1 2 4 8" xfId="3754"/>
    <cellStyle name="40% - Accent1 2 5" xfId="3755"/>
    <cellStyle name="40% - Accent1 2 5 2" xfId="3756"/>
    <cellStyle name="40% - Accent1 2 5 2 2" xfId="3757"/>
    <cellStyle name="40% - Accent1 2 5 2 2 2" xfId="3758"/>
    <cellStyle name="40% - Accent1 2 5 2 2 2 2" xfId="3759"/>
    <cellStyle name="40% - Accent1 2 5 2 2 2 3" xfId="3760"/>
    <cellStyle name="40% - Accent1 2 5 2 2 3" xfId="3761"/>
    <cellStyle name="40% - Accent1 2 5 2 2 3 2" xfId="3762"/>
    <cellStyle name="40% - Accent1 2 5 2 2 3 3" xfId="3763"/>
    <cellStyle name="40% - Accent1 2 5 2 2 4" xfId="3764"/>
    <cellStyle name="40% - Accent1 2 5 2 2 4 2" xfId="3765"/>
    <cellStyle name="40% - Accent1 2 5 2 2 4 3" xfId="3766"/>
    <cellStyle name="40% - Accent1 2 5 2 2 5" xfId="3767"/>
    <cellStyle name="40% - Accent1 2 5 2 2 6" xfId="3768"/>
    <cellStyle name="40% - Accent1 2 5 2 3" xfId="3769"/>
    <cellStyle name="40% - Accent1 2 5 2 3 2" xfId="3770"/>
    <cellStyle name="40% - Accent1 2 5 2 3 3" xfId="3771"/>
    <cellStyle name="40% - Accent1 2 5 2 4" xfId="3772"/>
    <cellStyle name="40% - Accent1 2 5 2 4 2" xfId="3773"/>
    <cellStyle name="40% - Accent1 2 5 2 4 3" xfId="3774"/>
    <cellStyle name="40% - Accent1 2 5 2 5" xfId="3775"/>
    <cellStyle name="40% - Accent1 2 5 2 5 2" xfId="3776"/>
    <cellStyle name="40% - Accent1 2 5 2 5 3" xfId="3777"/>
    <cellStyle name="40% - Accent1 2 5 2 6" xfId="3778"/>
    <cellStyle name="40% - Accent1 2 5 2 7" xfId="3779"/>
    <cellStyle name="40% - Accent1 2 5 3" xfId="3780"/>
    <cellStyle name="40% - Accent1 2 5 3 2" xfId="3781"/>
    <cellStyle name="40% - Accent1 2 5 3 2 2" xfId="3782"/>
    <cellStyle name="40% - Accent1 2 5 3 2 3" xfId="3783"/>
    <cellStyle name="40% - Accent1 2 5 3 3" xfId="3784"/>
    <cellStyle name="40% - Accent1 2 5 3 3 2" xfId="3785"/>
    <cellStyle name="40% - Accent1 2 5 3 3 3" xfId="3786"/>
    <cellStyle name="40% - Accent1 2 5 3 4" xfId="3787"/>
    <cellStyle name="40% - Accent1 2 5 3 4 2" xfId="3788"/>
    <cellStyle name="40% - Accent1 2 5 3 4 3" xfId="3789"/>
    <cellStyle name="40% - Accent1 2 5 3 5" xfId="3790"/>
    <cellStyle name="40% - Accent1 2 5 3 6" xfId="3791"/>
    <cellStyle name="40% - Accent1 2 5 4" xfId="3792"/>
    <cellStyle name="40% - Accent1 2 5 4 2" xfId="3793"/>
    <cellStyle name="40% - Accent1 2 5 4 3" xfId="3794"/>
    <cellStyle name="40% - Accent1 2 5 5" xfId="3795"/>
    <cellStyle name="40% - Accent1 2 5 5 2" xfId="3796"/>
    <cellStyle name="40% - Accent1 2 5 5 3" xfId="3797"/>
    <cellStyle name="40% - Accent1 2 5 6" xfId="3798"/>
    <cellStyle name="40% - Accent1 2 5 6 2" xfId="3799"/>
    <cellStyle name="40% - Accent1 2 5 6 3" xfId="3800"/>
    <cellStyle name="40% - Accent1 2 5 7" xfId="3801"/>
    <cellStyle name="40% - Accent1 2 5 8" xfId="3802"/>
    <cellStyle name="40% - Accent1 2 6" xfId="3803"/>
    <cellStyle name="40% - Accent1 2 6 2" xfId="3804"/>
    <cellStyle name="40% - Accent1 2 6 2 2" xfId="3805"/>
    <cellStyle name="40% - Accent1 2 6 2 2 2" xfId="3806"/>
    <cellStyle name="40% - Accent1 2 6 2 2 2 2" xfId="3807"/>
    <cellStyle name="40% - Accent1 2 6 2 2 2 3" xfId="3808"/>
    <cellStyle name="40% - Accent1 2 6 2 2 3" xfId="3809"/>
    <cellStyle name="40% - Accent1 2 6 2 2 3 2" xfId="3810"/>
    <cellStyle name="40% - Accent1 2 6 2 2 3 3" xfId="3811"/>
    <cellStyle name="40% - Accent1 2 6 2 2 4" xfId="3812"/>
    <cellStyle name="40% - Accent1 2 6 2 2 4 2" xfId="3813"/>
    <cellStyle name="40% - Accent1 2 6 2 2 4 3" xfId="3814"/>
    <cellStyle name="40% - Accent1 2 6 2 2 5" xfId="3815"/>
    <cellStyle name="40% - Accent1 2 6 2 2 6" xfId="3816"/>
    <cellStyle name="40% - Accent1 2 6 2 3" xfId="3817"/>
    <cellStyle name="40% - Accent1 2 6 2 3 2" xfId="3818"/>
    <cellStyle name="40% - Accent1 2 6 2 3 3" xfId="3819"/>
    <cellStyle name="40% - Accent1 2 6 2 4" xfId="3820"/>
    <cellStyle name="40% - Accent1 2 6 2 4 2" xfId="3821"/>
    <cellStyle name="40% - Accent1 2 6 2 4 3" xfId="3822"/>
    <cellStyle name="40% - Accent1 2 6 2 5" xfId="3823"/>
    <cellStyle name="40% - Accent1 2 6 2 5 2" xfId="3824"/>
    <cellStyle name="40% - Accent1 2 6 2 5 3" xfId="3825"/>
    <cellStyle name="40% - Accent1 2 6 2 6" xfId="3826"/>
    <cellStyle name="40% - Accent1 2 6 2 7" xfId="3827"/>
    <cellStyle name="40% - Accent1 2 6 3" xfId="3828"/>
    <cellStyle name="40% - Accent1 2 6 3 2" xfId="3829"/>
    <cellStyle name="40% - Accent1 2 6 3 2 2" xfId="3830"/>
    <cellStyle name="40% - Accent1 2 6 3 2 3" xfId="3831"/>
    <cellStyle name="40% - Accent1 2 6 3 3" xfId="3832"/>
    <cellStyle name="40% - Accent1 2 6 3 3 2" xfId="3833"/>
    <cellStyle name="40% - Accent1 2 6 3 3 3" xfId="3834"/>
    <cellStyle name="40% - Accent1 2 6 3 4" xfId="3835"/>
    <cellStyle name="40% - Accent1 2 6 3 4 2" xfId="3836"/>
    <cellStyle name="40% - Accent1 2 6 3 4 3" xfId="3837"/>
    <cellStyle name="40% - Accent1 2 6 3 5" xfId="3838"/>
    <cellStyle name="40% - Accent1 2 6 3 6" xfId="3839"/>
    <cellStyle name="40% - Accent1 2 6 4" xfId="3840"/>
    <cellStyle name="40% - Accent1 2 6 4 2" xfId="3841"/>
    <cellStyle name="40% - Accent1 2 6 4 3" xfId="3842"/>
    <cellStyle name="40% - Accent1 2 6 5" xfId="3843"/>
    <cellStyle name="40% - Accent1 2 6 5 2" xfId="3844"/>
    <cellStyle name="40% - Accent1 2 6 5 3" xfId="3845"/>
    <cellStyle name="40% - Accent1 2 6 6" xfId="3846"/>
    <cellStyle name="40% - Accent1 2 6 6 2" xfId="3847"/>
    <cellStyle name="40% - Accent1 2 6 6 3" xfId="3848"/>
    <cellStyle name="40% - Accent1 2 6 7" xfId="3849"/>
    <cellStyle name="40% - Accent1 2 6 8" xfId="3850"/>
    <cellStyle name="40% - Accent1 2 7" xfId="3851"/>
    <cellStyle name="40% - Accent1 2 7 2" xfId="3852"/>
    <cellStyle name="40% - Accent1 2 7 2 2" xfId="3853"/>
    <cellStyle name="40% - Accent1 2 7 2 2 2" xfId="3854"/>
    <cellStyle name="40% - Accent1 2 7 2 2 3" xfId="3855"/>
    <cellStyle name="40% - Accent1 2 7 2 3" xfId="3856"/>
    <cellStyle name="40% - Accent1 2 7 2 3 2" xfId="3857"/>
    <cellStyle name="40% - Accent1 2 7 2 3 3" xfId="3858"/>
    <cellStyle name="40% - Accent1 2 7 2 4" xfId="3859"/>
    <cellStyle name="40% - Accent1 2 7 2 4 2" xfId="3860"/>
    <cellStyle name="40% - Accent1 2 7 2 4 3" xfId="3861"/>
    <cellStyle name="40% - Accent1 2 7 2 5" xfId="3862"/>
    <cellStyle name="40% - Accent1 2 7 2 6" xfId="3863"/>
    <cellStyle name="40% - Accent1 2 7 3" xfId="3864"/>
    <cellStyle name="40% - Accent1 2 7 3 2" xfId="3865"/>
    <cellStyle name="40% - Accent1 2 7 3 3" xfId="3866"/>
    <cellStyle name="40% - Accent1 2 7 4" xfId="3867"/>
    <cellStyle name="40% - Accent1 2 7 4 2" xfId="3868"/>
    <cellStyle name="40% - Accent1 2 7 4 3" xfId="3869"/>
    <cellStyle name="40% - Accent1 2 7 5" xfId="3870"/>
    <cellStyle name="40% - Accent1 2 7 5 2" xfId="3871"/>
    <cellStyle name="40% - Accent1 2 7 5 3" xfId="3872"/>
    <cellStyle name="40% - Accent1 2 7 6" xfId="3873"/>
    <cellStyle name="40% - Accent1 2 7 7" xfId="3874"/>
    <cellStyle name="40% - Accent1 2 8" xfId="3875"/>
    <cellStyle name="40% - Accent1 2 8 2" xfId="3876"/>
    <cellStyle name="40% - Accent1 2 8 2 2" xfId="3877"/>
    <cellStyle name="40% - Accent1 2 8 2 3" xfId="3878"/>
    <cellStyle name="40% - Accent1 2 8 3" xfId="3879"/>
    <cellStyle name="40% - Accent1 2 8 3 2" xfId="3880"/>
    <cellStyle name="40% - Accent1 2 8 3 3" xfId="3881"/>
    <cellStyle name="40% - Accent1 2 8 4" xfId="3882"/>
    <cellStyle name="40% - Accent1 2 8 4 2" xfId="3883"/>
    <cellStyle name="40% - Accent1 2 8 4 3" xfId="3884"/>
    <cellStyle name="40% - Accent1 2 8 5" xfId="3885"/>
    <cellStyle name="40% - Accent1 2 8 6" xfId="3886"/>
    <cellStyle name="40% - Accent1 2 9" xfId="3887"/>
    <cellStyle name="40% - Accent1 2 9 2" xfId="3888"/>
    <cellStyle name="40% - Accent1 2 9 3" xfId="3889"/>
    <cellStyle name="40% - Accent1 3" xfId="9"/>
    <cellStyle name="40% - Accent1 3 2" xfId="3891"/>
    <cellStyle name="40% - Accent1 3 2 2" xfId="3892"/>
    <cellStyle name="40% - Accent1 3 2 3" xfId="3893"/>
    <cellStyle name="40% - Accent1 3 3" xfId="3894"/>
    <cellStyle name="40% - Accent1 3 3 2" xfId="3895"/>
    <cellStyle name="40% - Accent1 3 3 3" xfId="3896"/>
    <cellStyle name="40% - Accent1 3 4" xfId="3897"/>
    <cellStyle name="40% - Accent1 3 4 2" xfId="3898"/>
    <cellStyle name="40% - Accent1 3 4 3" xfId="3899"/>
    <cellStyle name="40% - Accent1 3 5" xfId="3900"/>
    <cellStyle name="40% - Accent1 3 6" xfId="3901"/>
    <cellStyle name="40% - Accent1 3 7" xfId="3890"/>
    <cellStyle name="40% - Accent1 4" xfId="3902"/>
    <cellStyle name="40% - Accent1 4 2" xfId="3903"/>
    <cellStyle name="40% - Accent1 4 3" xfId="3904"/>
    <cellStyle name="40% - Accent1 5" xfId="3905"/>
    <cellStyle name="40% - Accent1 5 2" xfId="3906"/>
    <cellStyle name="40% - Accent1 5 3" xfId="3907"/>
    <cellStyle name="40% - Accent1 6" xfId="3908"/>
    <cellStyle name="40% - Accent1 6 2" xfId="3909"/>
    <cellStyle name="40% - Accent1 6 3" xfId="3910"/>
    <cellStyle name="40% - Accent1 7" xfId="3911"/>
    <cellStyle name="40% - Accent1 7 2" xfId="3912"/>
    <cellStyle name="40% - Accent1 7 3" xfId="3913"/>
    <cellStyle name="40% - Accent1 8" xfId="3914"/>
    <cellStyle name="40% - Accent1 8 2" xfId="3915"/>
    <cellStyle name="40% - Accent1 8 3" xfId="3916"/>
    <cellStyle name="40% - Accent1 9" xfId="3917"/>
    <cellStyle name="40% - Accent1 9 2" xfId="3918"/>
    <cellStyle name="40% - Accent1 9 3" xfId="3919"/>
    <cellStyle name="40% - Accent2 10" xfId="3920"/>
    <cellStyle name="40% - Accent2 10 2" xfId="3921"/>
    <cellStyle name="40% - Accent2 10 3" xfId="3922"/>
    <cellStyle name="40% - Accent2 11" xfId="3923"/>
    <cellStyle name="40% - Accent2 12" xfId="3924"/>
    <cellStyle name="40% - Accent2 13" xfId="3925"/>
    <cellStyle name="40% - Accent2 13 2" xfId="3926"/>
    <cellStyle name="40% - Accent2 2" xfId="72"/>
    <cellStyle name="40% - Accent2 2 10" xfId="3927"/>
    <cellStyle name="40% - Accent2 2 10 2" xfId="3928"/>
    <cellStyle name="40% - Accent2 2 10 3" xfId="3929"/>
    <cellStyle name="40% - Accent2 2 11" xfId="3930"/>
    <cellStyle name="40% - Accent2 2 11 2" xfId="3931"/>
    <cellStyle name="40% - Accent2 2 11 3" xfId="3932"/>
    <cellStyle name="40% - Accent2 2 12" xfId="3933"/>
    <cellStyle name="40% - Accent2 2 12 2" xfId="3934"/>
    <cellStyle name="40% - Accent2 2 12 3" xfId="3935"/>
    <cellStyle name="40% - Accent2 2 13" xfId="3936"/>
    <cellStyle name="40% - Accent2 2 13 2" xfId="3937"/>
    <cellStyle name="40% - Accent2 2 13 3" xfId="3938"/>
    <cellStyle name="40% - Accent2 2 14" xfId="3939"/>
    <cellStyle name="40% - Accent2 2 14 2" xfId="3940"/>
    <cellStyle name="40% - Accent2 2 15" xfId="3941"/>
    <cellStyle name="40% - Accent2 2 16" xfId="3942"/>
    <cellStyle name="40% - Accent2 2 17" xfId="3943"/>
    <cellStyle name="40% - Accent2 2 2" xfId="3944"/>
    <cellStyle name="40% - Accent2 2 2 10" xfId="3945"/>
    <cellStyle name="40% - Accent2 2 2 10 2" xfId="3946"/>
    <cellStyle name="40% - Accent2 2 2 10 3" xfId="3947"/>
    <cellStyle name="40% - Accent2 2 2 11" xfId="3948"/>
    <cellStyle name="40% - Accent2 2 2 11 2" xfId="3949"/>
    <cellStyle name="40% - Accent2 2 2 11 3" xfId="3950"/>
    <cellStyle name="40% - Accent2 2 2 12" xfId="3951"/>
    <cellStyle name="40% - Accent2 2 2 12 2" xfId="3952"/>
    <cellStyle name="40% - Accent2 2 2 12 3" xfId="3953"/>
    <cellStyle name="40% - Accent2 2 2 13" xfId="3954"/>
    <cellStyle name="40% - Accent2 2 2 13 2" xfId="3955"/>
    <cellStyle name="40% - Accent2 2 2 13 3" xfId="3956"/>
    <cellStyle name="40% - Accent2 2 2 14" xfId="3957"/>
    <cellStyle name="40% - Accent2 2 2 14 2" xfId="3958"/>
    <cellStyle name="40% - Accent2 2 2 14 3" xfId="3959"/>
    <cellStyle name="40% - Accent2 2 2 15" xfId="3960"/>
    <cellStyle name="40% - Accent2 2 2 16" xfId="3961"/>
    <cellStyle name="40% - Accent2 2 2 17" xfId="3962"/>
    <cellStyle name="40% - Accent2 2 2 2" xfId="3963"/>
    <cellStyle name="40% - Accent2 2 2 2 2" xfId="3964"/>
    <cellStyle name="40% - Accent2 2 2 2 2 2" xfId="3965"/>
    <cellStyle name="40% - Accent2 2 2 2 2 2 2" xfId="3966"/>
    <cellStyle name="40% - Accent2 2 2 2 2 2 2 2" xfId="3967"/>
    <cellStyle name="40% - Accent2 2 2 2 2 2 2 3" xfId="3968"/>
    <cellStyle name="40% - Accent2 2 2 2 2 2 3" xfId="3969"/>
    <cellStyle name="40% - Accent2 2 2 2 2 2 3 2" xfId="3970"/>
    <cellStyle name="40% - Accent2 2 2 2 2 2 3 3" xfId="3971"/>
    <cellStyle name="40% - Accent2 2 2 2 2 2 4" xfId="3972"/>
    <cellStyle name="40% - Accent2 2 2 2 2 2 4 2" xfId="3973"/>
    <cellStyle name="40% - Accent2 2 2 2 2 2 4 3" xfId="3974"/>
    <cellStyle name="40% - Accent2 2 2 2 2 2 5" xfId="3975"/>
    <cellStyle name="40% - Accent2 2 2 2 2 2 6" xfId="3976"/>
    <cellStyle name="40% - Accent2 2 2 2 2 3" xfId="3977"/>
    <cellStyle name="40% - Accent2 2 2 2 2 3 2" xfId="3978"/>
    <cellStyle name="40% - Accent2 2 2 2 2 3 3" xfId="3979"/>
    <cellStyle name="40% - Accent2 2 2 2 2 4" xfId="3980"/>
    <cellStyle name="40% - Accent2 2 2 2 2 4 2" xfId="3981"/>
    <cellStyle name="40% - Accent2 2 2 2 2 4 3" xfId="3982"/>
    <cellStyle name="40% - Accent2 2 2 2 2 5" xfId="3983"/>
    <cellStyle name="40% - Accent2 2 2 2 2 5 2" xfId="3984"/>
    <cellStyle name="40% - Accent2 2 2 2 2 5 3" xfId="3985"/>
    <cellStyle name="40% - Accent2 2 2 2 2 6" xfId="3986"/>
    <cellStyle name="40% - Accent2 2 2 2 2 7" xfId="3987"/>
    <cellStyle name="40% - Accent2 2 2 2 3" xfId="3988"/>
    <cellStyle name="40% - Accent2 2 2 2 3 2" xfId="3989"/>
    <cellStyle name="40% - Accent2 2 2 2 3 2 2" xfId="3990"/>
    <cellStyle name="40% - Accent2 2 2 2 3 2 3" xfId="3991"/>
    <cellStyle name="40% - Accent2 2 2 2 3 3" xfId="3992"/>
    <cellStyle name="40% - Accent2 2 2 2 3 3 2" xfId="3993"/>
    <cellStyle name="40% - Accent2 2 2 2 3 3 3" xfId="3994"/>
    <cellStyle name="40% - Accent2 2 2 2 3 4" xfId="3995"/>
    <cellStyle name="40% - Accent2 2 2 2 3 4 2" xfId="3996"/>
    <cellStyle name="40% - Accent2 2 2 2 3 4 3" xfId="3997"/>
    <cellStyle name="40% - Accent2 2 2 2 3 5" xfId="3998"/>
    <cellStyle name="40% - Accent2 2 2 2 3 6" xfId="3999"/>
    <cellStyle name="40% - Accent2 2 2 2 4" xfId="4000"/>
    <cellStyle name="40% - Accent2 2 2 2 4 2" xfId="4001"/>
    <cellStyle name="40% - Accent2 2 2 2 4 3" xfId="4002"/>
    <cellStyle name="40% - Accent2 2 2 2 5" xfId="4003"/>
    <cellStyle name="40% - Accent2 2 2 2 5 2" xfId="4004"/>
    <cellStyle name="40% - Accent2 2 2 2 5 3" xfId="4005"/>
    <cellStyle name="40% - Accent2 2 2 2 6" xfId="4006"/>
    <cellStyle name="40% - Accent2 2 2 2 6 2" xfId="4007"/>
    <cellStyle name="40% - Accent2 2 2 2 6 3" xfId="4008"/>
    <cellStyle name="40% - Accent2 2 2 2 7" xfId="4009"/>
    <cellStyle name="40% - Accent2 2 2 2 8" xfId="4010"/>
    <cellStyle name="40% - Accent2 2 2 3" xfId="4011"/>
    <cellStyle name="40% - Accent2 2 2 3 2" xfId="4012"/>
    <cellStyle name="40% - Accent2 2 2 3 2 2" xfId="4013"/>
    <cellStyle name="40% - Accent2 2 2 3 2 2 2" xfId="4014"/>
    <cellStyle name="40% - Accent2 2 2 3 2 2 2 2" xfId="4015"/>
    <cellStyle name="40% - Accent2 2 2 3 2 2 2 3" xfId="4016"/>
    <cellStyle name="40% - Accent2 2 2 3 2 2 3" xfId="4017"/>
    <cellStyle name="40% - Accent2 2 2 3 2 2 3 2" xfId="4018"/>
    <cellStyle name="40% - Accent2 2 2 3 2 2 3 3" xfId="4019"/>
    <cellStyle name="40% - Accent2 2 2 3 2 2 4" xfId="4020"/>
    <cellStyle name="40% - Accent2 2 2 3 2 2 4 2" xfId="4021"/>
    <cellStyle name="40% - Accent2 2 2 3 2 2 4 3" xfId="4022"/>
    <cellStyle name="40% - Accent2 2 2 3 2 2 5" xfId="4023"/>
    <cellStyle name="40% - Accent2 2 2 3 2 2 6" xfId="4024"/>
    <cellStyle name="40% - Accent2 2 2 3 2 3" xfId="4025"/>
    <cellStyle name="40% - Accent2 2 2 3 2 3 2" xfId="4026"/>
    <cellStyle name="40% - Accent2 2 2 3 2 3 3" xfId="4027"/>
    <cellStyle name="40% - Accent2 2 2 3 2 4" xfId="4028"/>
    <cellStyle name="40% - Accent2 2 2 3 2 4 2" xfId="4029"/>
    <cellStyle name="40% - Accent2 2 2 3 2 4 3" xfId="4030"/>
    <cellStyle name="40% - Accent2 2 2 3 2 5" xfId="4031"/>
    <cellStyle name="40% - Accent2 2 2 3 2 5 2" xfId="4032"/>
    <cellStyle name="40% - Accent2 2 2 3 2 5 3" xfId="4033"/>
    <cellStyle name="40% - Accent2 2 2 3 2 6" xfId="4034"/>
    <cellStyle name="40% - Accent2 2 2 3 2 7" xfId="4035"/>
    <cellStyle name="40% - Accent2 2 2 3 3" xfId="4036"/>
    <cellStyle name="40% - Accent2 2 2 3 3 2" xfId="4037"/>
    <cellStyle name="40% - Accent2 2 2 3 3 2 2" xfId="4038"/>
    <cellStyle name="40% - Accent2 2 2 3 3 2 3" xfId="4039"/>
    <cellStyle name="40% - Accent2 2 2 3 3 3" xfId="4040"/>
    <cellStyle name="40% - Accent2 2 2 3 3 3 2" xfId="4041"/>
    <cellStyle name="40% - Accent2 2 2 3 3 3 3" xfId="4042"/>
    <cellStyle name="40% - Accent2 2 2 3 3 4" xfId="4043"/>
    <cellStyle name="40% - Accent2 2 2 3 3 4 2" xfId="4044"/>
    <cellStyle name="40% - Accent2 2 2 3 3 4 3" xfId="4045"/>
    <cellStyle name="40% - Accent2 2 2 3 3 5" xfId="4046"/>
    <cellStyle name="40% - Accent2 2 2 3 3 6" xfId="4047"/>
    <cellStyle name="40% - Accent2 2 2 3 4" xfId="4048"/>
    <cellStyle name="40% - Accent2 2 2 3 4 2" xfId="4049"/>
    <cellStyle name="40% - Accent2 2 2 3 4 3" xfId="4050"/>
    <cellStyle name="40% - Accent2 2 2 3 5" xfId="4051"/>
    <cellStyle name="40% - Accent2 2 2 3 5 2" xfId="4052"/>
    <cellStyle name="40% - Accent2 2 2 3 5 3" xfId="4053"/>
    <cellStyle name="40% - Accent2 2 2 3 6" xfId="4054"/>
    <cellStyle name="40% - Accent2 2 2 3 6 2" xfId="4055"/>
    <cellStyle name="40% - Accent2 2 2 3 6 3" xfId="4056"/>
    <cellStyle name="40% - Accent2 2 2 3 7" xfId="4057"/>
    <cellStyle name="40% - Accent2 2 2 3 8" xfId="4058"/>
    <cellStyle name="40% - Accent2 2 2 4" xfId="4059"/>
    <cellStyle name="40% - Accent2 2 2 4 2" xfId="4060"/>
    <cellStyle name="40% - Accent2 2 2 4 2 2" xfId="4061"/>
    <cellStyle name="40% - Accent2 2 2 4 2 2 2" xfId="4062"/>
    <cellStyle name="40% - Accent2 2 2 4 2 2 2 2" xfId="4063"/>
    <cellStyle name="40% - Accent2 2 2 4 2 2 2 3" xfId="4064"/>
    <cellStyle name="40% - Accent2 2 2 4 2 2 3" xfId="4065"/>
    <cellStyle name="40% - Accent2 2 2 4 2 2 3 2" xfId="4066"/>
    <cellStyle name="40% - Accent2 2 2 4 2 2 3 3" xfId="4067"/>
    <cellStyle name="40% - Accent2 2 2 4 2 2 4" xfId="4068"/>
    <cellStyle name="40% - Accent2 2 2 4 2 2 4 2" xfId="4069"/>
    <cellStyle name="40% - Accent2 2 2 4 2 2 4 3" xfId="4070"/>
    <cellStyle name="40% - Accent2 2 2 4 2 2 5" xfId="4071"/>
    <cellStyle name="40% - Accent2 2 2 4 2 2 6" xfId="4072"/>
    <cellStyle name="40% - Accent2 2 2 4 2 3" xfId="4073"/>
    <cellStyle name="40% - Accent2 2 2 4 2 3 2" xfId="4074"/>
    <cellStyle name="40% - Accent2 2 2 4 2 3 3" xfId="4075"/>
    <cellStyle name="40% - Accent2 2 2 4 2 4" xfId="4076"/>
    <cellStyle name="40% - Accent2 2 2 4 2 4 2" xfId="4077"/>
    <cellStyle name="40% - Accent2 2 2 4 2 4 3" xfId="4078"/>
    <cellStyle name="40% - Accent2 2 2 4 2 5" xfId="4079"/>
    <cellStyle name="40% - Accent2 2 2 4 2 5 2" xfId="4080"/>
    <cellStyle name="40% - Accent2 2 2 4 2 5 3" xfId="4081"/>
    <cellStyle name="40% - Accent2 2 2 4 2 6" xfId="4082"/>
    <cellStyle name="40% - Accent2 2 2 4 2 7" xfId="4083"/>
    <cellStyle name="40% - Accent2 2 2 4 3" xfId="4084"/>
    <cellStyle name="40% - Accent2 2 2 4 3 2" xfId="4085"/>
    <cellStyle name="40% - Accent2 2 2 4 3 2 2" xfId="4086"/>
    <cellStyle name="40% - Accent2 2 2 4 3 2 3" xfId="4087"/>
    <cellStyle name="40% - Accent2 2 2 4 3 3" xfId="4088"/>
    <cellStyle name="40% - Accent2 2 2 4 3 3 2" xfId="4089"/>
    <cellStyle name="40% - Accent2 2 2 4 3 3 3" xfId="4090"/>
    <cellStyle name="40% - Accent2 2 2 4 3 4" xfId="4091"/>
    <cellStyle name="40% - Accent2 2 2 4 3 4 2" xfId="4092"/>
    <cellStyle name="40% - Accent2 2 2 4 3 4 3" xfId="4093"/>
    <cellStyle name="40% - Accent2 2 2 4 3 5" xfId="4094"/>
    <cellStyle name="40% - Accent2 2 2 4 3 6" xfId="4095"/>
    <cellStyle name="40% - Accent2 2 2 4 4" xfId="4096"/>
    <cellStyle name="40% - Accent2 2 2 4 4 2" xfId="4097"/>
    <cellStyle name="40% - Accent2 2 2 4 4 3" xfId="4098"/>
    <cellStyle name="40% - Accent2 2 2 4 5" xfId="4099"/>
    <cellStyle name="40% - Accent2 2 2 4 5 2" xfId="4100"/>
    <cellStyle name="40% - Accent2 2 2 4 5 3" xfId="4101"/>
    <cellStyle name="40% - Accent2 2 2 4 6" xfId="4102"/>
    <cellStyle name="40% - Accent2 2 2 4 6 2" xfId="4103"/>
    <cellStyle name="40% - Accent2 2 2 4 6 3" xfId="4104"/>
    <cellStyle name="40% - Accent2 2 2 4 7" xfId="4105"/>
    <cellStyle name="40% - Accent2 2 2 4 8" xfId="4106"/>
    <cellStyle name="40% - Accent2 2 2 5" xfId="4107"/>
    <cellStyle name="40% - Accent2 2 2 5 2" xfId="4108"/>
    <cellStyle name="40% - Accent2 2 2 5 2 2" xfId="4109"/>
    <cellStyle name="40% - Accent2 2 2 5 2 2 2" xfId="4110"/>
    <cellStyle name="40% - Accent2 2 2 5 2 2 3" xfId="4111"/>
    <cellStyle name="40% - Accent2 2 2 5 2 3" xfId="4112"/>
    <cellStyle name="40% - Accent2 2 2 5 2 3 2" xfId="4113"/>
    <cellStyle name="40% - Accent2 2 2 5 2 3 3" xfId="4114"/>
    <cellStyle name="40% - Accent2 2 2 5 2 4" xfId="4115"/>
    <cellStyle name="40% - Accent2 2 2 5 2 4 2" xfId="4116"/>
    <cellStyle name="40% - Accent2 2 2 5 2 4 3" xfId="4117"/>
    <cellStyle name="40% - Accent2 2 2 5 2 5" xfId="4118"/>
    <cellStyle name="40% - Accent2 2 2 5 2 6" xfId="4119"/>
    <cellStyle name="40% - Accent2 2 2 5 3" xfId="4120"/>
    <cellStyle name="40% - Accent2 2 2 5 3 2" xfId="4121"/>
    <cellStyle name="40% - Accent2 2 2 5 3 3" xfId="4122"/>
    <cellStyle name="40% - Accent2 2 2 5 4" xfId="4123"/>
    <cellStyle name="40% - Accent2 2 2 5 4 2" xfId="4124"/>
    <cellStyle name="40% - Accent2 2 2 5 4 3" xfId="4125"/>
    <cellStyle name="40% - Accent2 2 2 5 5" xfId="4126"/>
    <cellStyle name="40% - Accent2 2 2 5 5 2" xfId="4127"/>
    <cellStyle name="40% - Accent2 2 2 5 5 3" xfId="4128"/>
    <cellStyle name="40% - Accent2 2 2 5 6" xfId="4129"/>
    <cellStyle name="40% - Accent2 2 2 5 7" xfId="4130"/>
    <cellStyle name="40% - Accent2 2 2 6" xfId="4131"/>
    <cellStyle name="40% - Accent2 2 2 6 2" xfId="4132"/>
    <cellStyle name="40% - Accent2 2 2 6 2 2" xfId="4133"/>
    <cellStyle name="40% - Accent2 2 2 6 2 3" xfId="4134"/>
    <cellStyle name="40% - Accent2 2 2 6 3" xfId="4135"/>
    <cellStyle name="40% - Accent2 2 2 6 3 2" xfId="4136"/>
    <cellStyle name="40% - Accent2 2 2 6 3 3" xfId="4137"/>
    <cellStyle name="40% - Accent2 2 2 6 4" xfId="4138"/>
    <cellStyle name="40% - Accent2 2 2 6 4 2" xfId="4139"/>
    <cellStyle name="40% - Accent2 2 2 6 4 3" xfId="4140"/>
    <cellStyle name="40% - Accent2 2 2 6 5" xfId="4141"/>
    <cellStyle name="40% - Accent2 2 2 6 6" xfId="4142"/>
    <cellStyle name="40% - Accent2 2 2 7" xfId="4143"/>
    <cellStyle name="40% - Accent2 2 2 7 2" xfId="4144"/>
    <cellStyle name="40% - Accent2 2 2 7 2 2" xfId="4145"/>
    <cellStyle name="40% - Accent2 2 2 7 2 3" xfId="4146"/>
    <cellStyle name="40% - Accent2 2 2 7 3" xfId="4147"/>
    <cellStyle name="40% - Accent2 2 2 7 3 2" xfId="4148"/>
    <cellStyle name="40% - Accent2 2 2 7 3 3" xfId="4149"/>
    <cellStyle name="40% - Accent2 2 2 7 4" xfId="4150"/>
    <cellStyle name="40% - Accent2 2 2 7 4 2" xfId="4151"/>
    <cellStyle name="40% - Accent2 2 2 7 4 3" xfId="4152"/>
    <cellStyle name="40% - Accent2 2 2 7 5" xfId="4153"/>
    <cellStyle name="40% - Accent2 2 2 7 6" xfId="4154"/>
    <cellStyle name="40% - Accent2 2 2 8" xfId="4155"/>
    <cellStyle name="40% - Accent2 2 2 8 2" xfId="4156"/>
    <cellStyle name="40% - Accent2 2 2 8 3" xfId="4157"/>
    <cellStyle name="40% - Accent2 2 2 9" xfId="4158"/>
    <cellStyle name="40% - Accent2 2 2 9 2" xfId="4159"/>
    <cellStyle name="40% - Accent2 2 2 9 3" xfId="4160"/>
    <cellStyle name="40% - Accent2 2 3" xfId="4161"/>
    <cellStyle name="40% - Accent2 2 3 2" xfId="4162"/>
    <cellStyle name="40% - Accent2 2 3 2 2" xfId="4163"/>
    <cellStyle name="40% - Accent2 2 3 2 2 2" xfId="4164"/>
    <cellStyle name="40% - Accent2 2 3 2 2 2 2" xfId="4165"/>
    <cellStyle name="40% - Accent2 2 3 2 2 2 3" xfId="4166"/>
    <cellStyle name="40% - Accent2 2 3 2 2 3" xfId="4167"/>
    <cellStyle name="40% - Accent2 2 3 2 2 3 2" xfId="4168"/>
    <cellStyle name="40% - Accent2 2 3 2 2 3 3" xfId="4169"/>
    <cellStyle name="40% - Accent2 2 3 2 2 4" xfId="4170"/>
    <cellStyle name="40% - Accent2 2 3 2 2 4 2" xfId="4171"/>
    <cellStyle name="40% - Accent2 2 3 2 2 4 3" xfId="4172"/>
    <cellStyle name="40% - Accent2 2 3 2 2 5" xfId="4173"/>
    <cellStyle name="40% - Accent2 2 3 2 2 6" xfId="4174"/>
    <cellStyle name="40% - Accent2 2 3 2 3" xfId="4175"/>
    <cellStyle name="40% - Accent2 2 3 2 3 2" xfId="4176"/>
    <cellStyle name="40% - Accent2 2 3 2 3 3" xfId="4177"/>
    <cellStyle name="40% - Accent2 2 3 2 4" xfId="4178"/>
    <cellStyle name="40% - Accent2 2 3 2 4 2" xfId="4179"/>
    <cellStyle name="40% - Accent2 2 3 2 4 3" xfId="4180"/>
    <cellStyle name="40% - Accent2 2 3 2 5" xfId="4181"/>
    <cellStyle name="40% - Accent2 2 3 2 5 2" xfId="4182"/>
    <cellStyle name="40% - Accent2 2 3 2 5 3" xfId="4183"/>
    <cellStyle name="40% - Accent2 2 3 2 6" xfId="4184"/>
    <cellStyle name="40% - Accent2 2 3 2 7" xfId="4185"/>
    <cellStyle name="40% - Accent2 2 3 3" xfId="4186"/>
    <cellStyle name="40% - Accent2 2 3 3 2" xfId="4187"/>
    <cellStyle name="40% - Accent2 2 3 3 2 2" xfId="4188"/>
    <cellStyle name="40% - Accent2 2 3 3 2 3" xfId="4189"/>
    <cellStyle name="40% - Accent2 2 3 3 3" xfId="4190"/>
    <cellStyle name="40% - Accent2 2 3 3 3 2" xfId="4191"/>
    <cellStyle name="40% - Accent2 2 3 3 3 3" xfId="4192"/>
    <cellStyle name="40% - Accent2 2 3 3 4" xfId="4193"/>
    <cellStyle name="40% - Accent2 2 3 3 4 2" xfId="4194"/>
    <cellStyle name="40% - Accent2 2 3 3 4 3" xfId="4195"/>
    <cellStyle name="40% - Accent2 2 3 3 5" xfId="4196"/>
    <cellStyle name="40% - Accent2 2 3 3 6" xfId="4197"/>
    <cellStyle name="40% - Accent2 2 3 4" xfId="4198"/>
    <cellStyle name="40% - Accent2 2 3 4 2" xfId="4199"/>
    <cellStyle name="40% - Accent2 2 3 4 3" xfId="4200"/>
    <cellStyle name="40% - Accent2 2 3 5" xfId="4201"/>
    <cellStyle name="40% - Accent2 2 3 5 2" xfId="4202"/>
    <cellStyle name="40% - Accent2 2 3 5 3" xfId="4203"/>
    <cellStyle name="40% - Accent2 2 3 6" xfId="4204"/>
    <cellStyle name="40% - Accent2 2 3 6 2" xfId="4205"/>
    <cellStyle name="40% - Accent2 2 3 6 3" xfId="4206"/>
    <cellStyle name="40% - Accent2 2 3 7" xfId="4207"/>
    <cellStyle name="40% - Accent2 2 3 8" xfId="4208"/>
    <cellStyle name="40% - Accent2 2 4" xfId="4209"/>
    <cellStyle name="40% - Accent2 2 4 2" xfId="4210"/>
    <cellStyle name="40% - Accent2 2 4 2 2" xfId="4211"/>
    <cellStyle name="40% - Accent2 2 4 2 2 2" xfId="4212"/>
    <cellStyle name="40% - Accent2 2 4 2 2 2 2" xfId="4213"/>
    <cellStyle name="40% - Accent2 2 4 2 2 2 3" xfId="4214"/>
    <cellStyle name="40% - Accent2 2 4 2 2 3" xfId="4215"/>
    <cellStyle name="40% - Accent2 2 4 2 2 3 2" xfId="4216"/>
    <cellStyle name="40% - Accent2 2 4 2 2 3 3" xfId="4217"/>
    <cellStyle name="40% - Accent2 2 4 2 2 4" xfId="4218"/>
    <cellStyle name="40% - Accent2 2 4 2 2 4 2" xfId="4219"/>
    <cellStyle name="40% - Accent2 2 4 2 2 4 3" xfId="4220"/>
    <cellStyle name="40% - Accent2 2 4 2 2 5" xfId="4221"/>
    <cellStyle name="40% - Accent2 2 4 2 2 6" xfId="4222"/>
    <cellStyle name="40% - Accent2 2 4 2 3" xfId="4223"/>
    <cellStyle name="40% - Accent2 2 4 2 3 2" xfId="4224"/>
    <cellStyle name="40% - Accent2 2 4 2 3 3" xfId="4225"/>
    <cellStyle name="40% - Accent2 2 4 2 4" xfId="4226"/>
    <cellStyle name="40% - Accent2 2 4 2 4 2" xfId="4227"/>
    <cellStyle name="40% - Accent2 2 4 2 4 3" xfId="4228"/>
    <cellStyle name="40% - Accent2 2 4 2 5" xfId="4229"/>
    <cellStyle name="40% - Accent2 2 4 2 5 2" xfId="4230"/>
    <cellStyle name="40% - Accent2 2 4 2 5 3" xfId="4231"/>
    <cellStyle name="40% - Accent2 2 4 2 6" xfId="4232"/>
    <cellStyle name="40% - Accent2 2 4 2 7" xfId="4233"/>
    <cellStyle name="40% - Accent2 2 4 3" xfId="4234"/>
    <cellStyle name="40% - Accent2 2 4 3 2" xfId="4235"/>
    <cellStyle name="40% - Accent2 2 4 3 2 2" xfId="4236"/>
    <cellStyle name="40% - Accent2 2 4 3 2 3" xfId="4237"/>
    <cellStyle name="40% - Accent2 2 4 3 3" xfId="4238"/>
    <cellStyle name="40% - Accent2 2 4 3 3 2" xfId="4239"/>
    <cellStyle name="40% - Accent2 2 4 3 3 3" xfId="4240"/>
    <cellStyle name="40% - Accent2 2 4 3 4" xfId="4241"/>
    <cellStyle name="40% - Accent2 2 4 3 4 2" xfId="4242"/>
    <cellStyle name="40% - Accent2 2 4 3 4 3" xfId="4243"/>
    <cellStyle name="40% - Accent2 2 4 3 5" xfId="4244"/>
    <cellStyle name="40% - Accent2 2 4 3 6" xfId="4245"/>
    <cellStyle name="40% - Accent2 2 4 4" xfId="4246"/>
    <cellStyle name="40% - Accent2 2 4 4 2" xfId="4247"/>
    <cellStyle name="40% - Accent2 2 4 4 3" xfId="4248"/>
    <cellStyle name="40% - Accent2 2 4 5" xfId="4249"/>
    <cellStyle name="40% - Accent2 2 4 5 2" xfId="4250"/>
    <cellStyle name="40% - Accent2 2 4 5 3" xfId="4251"/>
    <cellStyle name="40% - Accent2 2 4 6" xfId="4252"/>
    <cellStyle name="40% - Accent2 2 4 6 2" xfId="4253"/>
    <cellStyle name="40% - Accent2 2 4 6 3" xfId="4254"/>
    <cellStyle name="40% - Accent2 2 4 7" xfId="4255"/>
    <cellStyle name="40% - Accent2 2 4 8" xfId="4256"/>
    <cellStyle name="40% - Accent2 2 5" xfId="4257"/>
    <cellStyle name="40% - Accent2 2 5 2" xfId="4258"/>
    <cellStyle name="40% - Accent2 2 5 2 2" xfId="4259"/>
    <cellStyle name="40% - Accent2 2 5 2 2 2" xfId="4260"/>
    <cellStyle name="40% - Accent2 2 5 2 2 2 2" xfId="4261"/>
    <cellStyle name="40% - Accent2 2 5 2 2 2 3" xfId="4262"/>
    <cellStyle name="40% - Accent2 2 5 2 2 3" xfId="4263"/>
    <cellStyle name="40% - Accent2 2 5 2 2 3 2" xfId="4264"/>
    <cellStyle name="40% - Accent2 2 5 2 2 3 3" xfId="4265"/>
    <cellStyle name="40% - Accent2 2 5 2 2 4" xfId="4266"/>
    <cellStyle name="40% - Accent2 2 5 2 2 4 2" xfId="4267"/>
    <cellStyle name="40% - Accent2 2 5 2 2 4 3" xfId="4268"/>
    <cellStyle name="40% - Accent2 2 5 2 2 5" xfId="4269"/>
    <cellStyle name="40% - Accent2 2 5 2 2 6" xfId="4270"/>
    <cellStyle name="40% - Accent2 2 5 2 3" xfId="4271"/>
    <cellStyle name="40% - Accent2 2 5 2 3 2" xfId="4272"/>
    <cellStyle name="40% - Accent2 2 5 2 3 3" xfId="4273"/>
    <cellStyle name="40% - Accent2 2 5 2 4" xfId="4274"/>
    <cellStyle name="40% - Accent2 2 5 2 4 2" xfId="4275"/>
    <cellStyle name="40% - Accent2 2 5 2 4 3" xfId="4276"/>
    <cellStyle name="40% - Accent2 2 5 2 5" xfId="4277"/>
    <cellStyle name="40% - Accent2 2 5 2 5 2" xfId="4278"/>
    <cellStyle name="40% - Accent2 2 5 2 5 3" xfId="4279"/>
    <cellStyle name="40% - Accent2 2 5 2 6" xfId="4280"/>
    <cellStyle name="40% - Accent2 2 5 2 7" xfId="4281"/>
    <cellStyle name="40% - Accent2 2 5 3" xfId="4282"/>
    <cellStyle name="40% - Accent2 2 5 3 2" xfId="4283"/>
    <cellStyle name="40% - Accent2 2 5 3 2 2" xfId="4284"/>
    <cellStyle name="40% - Accent2 2 5 3 2 3" xfId="4285"/>
    <cellStyle name="40% - Accent2 2 5 3 3" xfId="4286"/>
    <cellStyle name="40% - Accent2 2 5 3 3 2" xfId="4287"/>
    <cellStyle name="40% - Accent2 2 5 3 3 3" xfId="4288"/>
    <cellStyle name="40% - Accent2 2 5 3 4" xfId="4289"/>
    <cellStyle name="40% - Accent2 2 5 3 4 2" xfId="4290"/>
    <cellStyle name="40% - Accent2 2 5 3 4 3" xfId="4291"/>
    <cellStyle name="40% - Accent2 2 5 3 5" xfId="4292"/>
    <cellStyle name="40% - Accent2 2 5 3 6" xfId="4293"/>
    <cellStyle name="40% - Accent2 2 5 4" xfId="4294"/>
    <cellStyle name="40% - Accent2 2 5 4 2" xfId="4295"/>
    <cellStyle name="40% - Accent2 2 5 4 3" xfId="4296"/>
    <cellStyle name="40% - Accent2 2 5 5" xfId="4297"/>
    <cellStyle name="40% - Accent2 2 5 5 2" xfId="4298"/>
    <cellStyle name="40% - Accent2 2 5 5 3" xfId="4299"/>
    <cellStyle name="40% - Accent2 2 5 6" xfId="4300"/>
    <cellStyle name="40% - Accent2 2 5 6 2" xfId="4301"/>
    <cellStyle name="40% - Accent2 2 5 6 3" xfId="4302"/>
    <cellStyle name="40% - Accent2 2 5 7" xfId="4303"/>
    <cellStyle name="40% - Accent2 2 5 8" xfId="4304"/>
    <cellStyle name="40% - Accent2 2 6" xfId="4305"/>
    <cellStyle name="40% - Accent2 2 6 2" xfId="4306"/>
    <cellStyle name="40% - Accent2 2 6 2 2" xfId="4307"/>
    <cellStyle name="40% - Accent2 2 6 2 2 2" xfId="4308"/>
    <cellStyle name="40% - Accent2 2 6 2 2 2 2" xfId="4309"/>
    <cellStyle name="40% - Accent2 2 6 2 2 2 3" xfId="4310"/>
    <cellStyle name="40% - Accent2 2 6 2 2 3" xfId="4311"/>
    <cellStyle name="40% - Accent2 2 6 2 2 3 2" xfId="4312"/>
    <cellStyle name="40% - Accent2 2 6 2 2 3 3" xfId="4313"/>
    <cellStyle name="40% - Accent2 2 6 2 2 4" xfId="4314"/>
    <cellStyle name="40% - Accent2 2 6 2 2 4 2" xfId="4315"/>
    <cellStyle name="40% - Accent2 2 6 2 2 4 3" xfId="4316"/>
    <cellStyle name="40% - Accent2 2 6 2 2 5" xfId="4317"/>
    <cellStyle name="40% - Accent2 2 6 2 2 6" xfId="4318"/>
    <cellStyle name="40% - Accent2 2 6 2 3" xfId="4319"/>
    <cellStyle name="40% - Accent2 2 6 2 3 2" xfId="4320"/>
    <cellStyle name="40% - Accent2 2 6 2 3 3" xfId="4321"/>
    <cellStyle name="40% - Accent2 2 6 2 4" xfId="4322"/>
    <cellStyle name="40% - Accent2 2 6 2 4 2" xfId="4323"/>
    <cellStyle name="40% - Accent2 2 6 2 4 3" xfId="4324"/>
    <cellStyle name="40% - Accent2 2 6 2 5" xfId="4325"/>
    <cellStyle name="40% - Accent2 2 6 2 5 2" xfId="4326"/>
    <cellStyle name="40% - Accent2 2 6 2 5 3" xfId="4327"/>
    <cellStyle name="40% - Accent2 2 6 2 6" xfId="4328"/>
    <cellStyle name="40% - Accent2 2 6 2 7" xfId="4329"/>
    <cellStyle name="40% - Accent2 2 6 3" xfId="4330"/>
    <cellStyle name="40% - Accent2 2 6 3 2" xfId="4331"/>
    <cellStyle name="40% - Accent2 2 6 3 2 2" xfId="4332"/>
    <cellStyle name="40% - Accent2 2 6 3 2 3" xfId="4333"/>
    <cellStyle name="40% - Accent2 2 6 3 3" xfId="4334"/>
    <cellStyle name="40% - Accent2 2 6 3 3 2" xfId="4335"/>
    <cellStyle name="40% - Accent2 2 6 3 3 3" xfId="4336"/>
    <cellStyle name="40% - Accent2 2 6 3 4" xfId="4337"/>
    <cellStyle name="40% - Accent2 2 6 3 4 2" xfId="4338"/>
    <cellStyle name="40% - Accent2 2 6 3 4 3" xfId="4339"/>
    <cellStyle name="40% - Accent2 2 6 3 5" xfId="4340"/>
    <cellStyle name="40% - Accent2 2 6 3 6" xfId="4341"/>
    <cellStyle name="40% - Accent2 2 6 4" xfId="4342"/>
    <cellStyle name="40% - Accent2 2 6 4 2" xfId="4343"/>
    <cellStyle name="40% - Accent2 2 6 4 3" xfId="4344"/>
    <cellStyle name="40% - Accent2 2 6 5" xfId="4345"/>
    <cellStyle name="40% - Accent2 2 6 5 2" xfId="4346"/>
    <cellStyle name="40% - Accent2 2 6 5 3" xfId="4347"/>
    <cellStyle name="40% - Accent2 2 6 6" xfId="4348"/>
    <cellStyle name="40% - Accent2 2 6 6 2" xfId="4349"/>
    <cellStyle name="40% - Accent2 2 6 6 3" xfId="4350"/>
    <cellStyle name="40% - Accent2 2 6 7" xfId="4351"/>
    <cellStyle name="40% - Accent2 2 6 8" xfId="4352"/>
    <cellStyle name="40% - Accent2 2 7" xfId="4353"/>
    <cellStyle name="40% - Accent2 2 7 2" xfId="4354"/>
    <cellStyle name="40% - Accent2 2 7 2 2" xfId="4355"/>
    <cellStyle name="40% - Accent2 2 7 2 2 2" xfId="4356"/>
    <cellStyle name="40% - Accent2 2 7 2 2 3" xfId="4357"/>
    <cellStyle name="40% - Accent2 2 7 2 3" xfId="4358"/>
    <cellStyle name="40% - Accent2 2 7 2 3 2" xfId="4359"/>
    <cellStyle name="40% - Accent2 2 7 2 3 3" xfId="4360"/>
    <cellStyle name="40% - Accent2 2 7 2 4" xfId="4361"/>
    <cellStyle name="40% - Accent2 2 7 2 4 2" xfId="4362"/>
    <cellStyle name="40% - Accent2 2 7 2 4 3" xfId="4363"/>
    <cellStyle name="40% - Accent2 2 7 2 5" xfId="4364"/>
    <cellStyle name="40% - Accent2 2 7 2 6" xfId="4365"/>
    <cellStyle name="40% - Accent2 2 7 3" xfId="4366"/>
    <cellStyle name="40% - Accent2 2 7 3 2" xfId="4367"/>
    <cellStyle name="40% - Accent2 2 7 3 3" xfId="4368"/>
    <cellStyle name="40% - Accent2 2 7 4" xfId="4369"/>
    <cellStyle name="40% - Accent2 2 7 4 2" xfId="4370"/>
    <cellStyle name="40% - Accent2 2 7 4 3" xfId="4371"/>
    <cellStyle name="40% - Accent2 2 7 5" xfId="4372"/>
    <cellStyle name="40% - Accent2 2 7 5 2" xfId="4373"/>
    <cellStyle name="40% - Accent2 2 7 5 3" xfId="4374"/>
    <cellStyle name="40% - Accent2 2 7 6" xfId="4375"/>
    <cellStyle name="40% - Accent2 2 7 7" xfId="4376"/>
    <cellStyle name="40% - Accent2 2 8" xfId="4377"/>
    <cellStyle name="40% - Accent2 2 8 2" xfId="4378"/>
    <cellStyle name="40% - Accent2 2 8 2 2" xfId="4379"/>
    <cellStyle name="40% - Accent2 2 8 2 3" xfId="4380"/>
    <cellStyle name="40% - Accent2 2 8 3" xfId="4381"/>
    <cellStyle name="40% - Accent2 2 8 3 2" xfId="4382"/>
    <cellStyle name="40% - Accent2 2 8 3 3" xfId="4383"/>
    <cellStyle name="40% - Accent2 2 8 4" xfId="4384"/>
    <cellStyle name="40% - Accent2 2 8 4 2" xfId="4385"/>
    <cellStyle name="40% - Accent2 2 8 4 3" xfId="4386"/>
    <cellStyle name="40% - Accent2 2 8 5" xfId="4387"/>
    <cellStyle name="40% - Accent2 2 8 6" xfId="4388"/>
    <cellStyle name="40% - Accent2 2 9" xfId="4389"/>
    <cellStyle name="40% - Accent2 2 9 2" xfId="4390"/>
    <cellStyle name="40% - Accent2 2 9 3" xfId="4391"/>
    <cellStyle name="40% - Accent2 3" xfId="10"/>
    <cellStyle name="40% - Accent2 3 2" xfId="4393"/>
    <cellStyle name="40% - Accent2 3 2 2" xfId="4394"/>
    <cellStyle name="40% - Accent2 3 2 3" xfId="4395"/>
    <cellStyle name="40% - Accent2 3 3" xfId="4396"/>
    <cellStyle name="40% - Accent2 3 3 2" xfId="4397"/>
    <cellStyle name="40% - Accent2 3 3 3" xfId="4398"/>
    <cellStyle name="40% - Accent2 3 4" xfId="4399"/>
    <cellStyle name="40% - Accent2 3 4 2" xfId="4400"/>
    <cellStyle name="40% - Accent2 3 4 3" xfId="4401"/>
    <cellStyle name="40% - Accent2 3 5" xfId="4402"/>
    <cellStyle name="40% - Accent2 3 6" xfId="4403"/>
    <cellStyle name="40% - Accent2 3 7" xfId="4392"/>
    <cellStyle name="40% - Accent2 4" xfId="4404"/>
    <cellStyle name="40% - Accent2 4 2" xfId="4405"/>
    <cellStyle name="40% - Accent2 4 3" xfId="4406"/>
    <cellStyle name="40% - Accent2 5" xfId="4407"/>
    <cellStyle name="40% - Accent2 5 2" xfId="4408"/>
    <cellStyle name="40% - Accent2 5 3" xfId="4409"/>
    <cellStyle name="40% - Accent2 6" xfId="4410"/>
    <cellStyle name="40% - Accent2 6 2" xfId="4411"/>
    <cellStyle name="40% - Accent2 6 3" xfId="4412"/>
    <cellStyle name="40% - Accent2 7" xfId="4413"/>
    <cellStyle name="40% - Accent2 7 2" xfId="4414"/>
    <cellStyle name="40% - Accent2 7 3" xfId="4415"/>
    <cellStyle name="40% - Accent2 8" xfId="4416"/>
    <cellStyle name="40% - Accent2 8 2" xfId="4417"/>
    <cellStyle name="40% - Accent2 8 3" xfId="4418"/>
    <cellStyle name="40% - Accent2 9" xfId="4419"/>
    <cellStyle name="40% - Accent2 9 2" xfId="4420"/>
    <cellStyle name="40% - Accent2 9 3" xfId="4421"/>
    <cellStyle name="40% - Accent3 10" xfId="4422"/>
    <cellStyle name="40% - Accent3 10 2" xfId="4423"/>
    <cellStyle name="40% - Accent3 10 3" xfId="4424"/>
    <cellStyle name="40% - Accent3 11" xfId="4425"/>
    <cellStyle name="40% - Accent3 12" xfId="4426"/>
    <cellStyle name="40% - Accent3 13" xfId="4427"/>
    <cellStyle name="40% - Accent3 13 2" xfId="4428"/>
    <cellStyle name="40% - Accent3 2" xfId="76"/>
    <cellStyle name="40% - Accent3 2 10" xfId="4429"/>
    <cellStyle name="40% - Accent3 2 10 2" xfId="4430"/>
    <cellStyle name="40% - Accent3 2 10 3" xfId="4431"/>
    <cellStyle name="40% - Accent3 2 11" xfId="4432"/>
    <cellStyle name="40% - Accent3 2 11 2" xfId="4433"/>
    <cellStyle name="40% - Accent3 2 11 3" xfId="4434"/>
    <cellStyle name="40% - Accent3 2 12" xfId="4435"/>
    <cellStyle name="40% - Accent3 2 12 2" xfId="4436"/>
    <cellStyle name="40% - Accent3 2 12 3" xfId="4437"/>
    <cellStyle name="40% - Accent3 2 13" xfId="4438"/>
    <cellStyle name="40% - Accent3 2 13 2" xfId="4439"/>
    <cellStyle name="40% - Accent3 2 13 3" xfId="4440"/>
    <cellStyle name="40% - Accent3 2 14" xfId="4441"/>
    <cellStyle name="40% - Accent3 2 14 2" xfId="4442"/>
    <cellStyle name="40% - Accent3 2 15" xfId="4443"/>
    <cellStyle name="40% - Accent3 2 16" xfId="4444"/>
    <cellStyle name="40% - Accent3 2 17" xfId="4445"/>
    <cellStyle name="40% - Accent3 2 2" xfId="4446"/>
    <cellStyle name="40% - Accent3 2 2 10" xfId="4447"/>
    <cellStyle name="40% - Accent3 2 2 10 2" xfId="4448"/>
    <cellStyle name="40% - Accent3 2 2 10 3" xfId="4449"/>
    <cellStyle name="40% - Accent3 2 2 11" xfId="4450"/>
    <cellStyle name="40% - Accent3 2 2 11 2" xfId="4451"/>
    <cellStyle name="40% - Accent3 2 2 11 3" xfId="4452"/>
    <cellStyle name="40% - Accent3 2 2 12" xfId="4453"/>
    <cellStyle name="40% - Accent3 2 2 12 2" xfId="4454"/>
    <cellStyle name="40% - Accent3 2 2 12 3" xfId="4455"/>
    <cellStyle name="40% - Accent3 2 2 13" xfId="4456"/>
    <cellStyle name="40% - Accent3 2 2 13 2" xfId="4457"/>
    <cellStyle name="40% - Accent3 2 2 13 3" xfId="4458"/>
    <cellStyle name="40% - Accent3 2 2 14" xfId="4459"/>
    <cellStyle name="40% - Accent3 2 2 14 2" xfId="4460"/>
    <cellStyle name="40% - Accent3 2 2 14 3" xfId="4461"/>
    <cellStyle name="40% - Accent3 2 2 15" xfId="4462"/>
    <cellStyle name="40% - Accent3 2 2 16" xfId="4463"/>
    <cellStyle name="40% - Accent3 2 2 17" xfId="4464"/>
    <cellStyle name="40% - Accent3 2 2 2" xfId="4465"/>
    <cellStyle name="40% - Accent3 2 2 2 2" xfId="4466"/>
    <cellStyle name="40% - Accent3 2 2 2 2 2" xfId="4467"/>
    <cellStyle name="40% - Accent3 2 2 2 2 2 2" xfId="4468"/>
    <cellStyle name="40% - Accent3 2 2 2 2 2 2 2" xfId="4469"/>
    <cellStyle name="40% - Accent3 2 2 2 2 2 2 3" xfId="4470"/>
    <cellStyle name="40% - Accent3 2 2 2 2 2 3" xfId="4471"/>
    <cellStyle name="40% - Accent3 2 2 2 2 2 3 2" xfId="4472"/>
    <cellStyle name="40% - Accent3 2 2 2 2 2 3 3" xfId="4473"/>
    <cellStyle name="40% - Accent3 2 2 2 2 2 4" xfId="4474"/>
    <cellStyle name="40% - Accent3 2 2 2 2 2 4 2" xfId="4475"/>
    <cellStyle name="40% - Accent3 2 2 2 2 2 4 3" xfId="4476"/>
    <cellStyle name="40% - Accent3 2 2 2 2 2 5" xfId="4477"/>
    <cellStyle name="40% - Accent3 2 2 2 2 2 6" xfId="4478"/>
    <cellStyle name="40% - Accent3 2 2 2 2 3" xfId="4479"/>
    <cellStyle name="40% - Accent3 2 2 2 2 3 2" xfId="4480"/>
    <cellStyle name="40% - Accent3 2 2 2 2 3 3" xfId="4481"/>
    <cellStyle name="40% - Accent3 2 2 2 2 4" xfId="4482"/>
    <cellStyle name="40% - Accent3 2 2 2 2 4 2" xfId="4483"/>
    <cellStyle name="40% - Accent3 2 2 2 2 4 3" xfId="4484"/>
    <cellStyle name="40% - Accent3 2 2 2 2 5" xfId="4485"/>
    <cellStyle name="40% - Accent3 2 2 2 2 5 2" xfId="4486"/>
    <cellStyle name="40% - Accent3 2 2 2 2 5 3" xfId="4487"/>
    <cellStyle name="40% - Accent3 2 2 2 2 6" xfId="4488"/>
    <cellStyle name="40% - Accent3 2 2 2 2 7" xfId="4489"/>
    <cellStyle name="40% - Accent3 2 2 2 3" xfId="4490"/>
    <cellStyle name="40% - Accent3 2 2 2 3 2" xfId="4491"/>
    <cellStyle name="40% - Accent3 2 2 2 3 2 2" xfId="4492"/>
    <cellStyle name="40% - Accent3 2 2 2 3 2 3" xfId="4493"/>
    <cellStyle name="40% - Accent3 2 2 2 3 3" xfId="4494"/>
    <cellStyle name="40% - Accent3 2 2 2 3 3 2" xfId="4495"/>
    <cellStyle name="40% - Accent3 2 2 2 3 3 3" xfId="4496"/>
    <cellStyle name="40% - Accent3 2 2 2 3 4" xfId="4497"/>
    <cellStyle name="40% - Accent3 2 2 2 3 4 2" xfId="4498"/>
    <cellStyle name="40% - Accent3 2 2 2 3 4 3" xfId="4499"/>
    <cellStyle name="40% - Accent3 2 2 2 3 5" xfId="4500"/>
    <cellStyle name="40% - Accent3 2 2 2 3 6" xfId="4501"/>
    <cellStyle name="40% - Accent3 2 2 2 4" xfId="4502"/>
    <cellStyle name="40% - Accent3 2 2 2 4 2" xfId="4503"/>
    <cellStyle name="40% - Accent3 2 2 2 4 3" xfId="4504"/>
    <cellStyle name="40% - Accent3 2 2 2 5" xfId="4505"/>
    <cellStyle name="40% - Accent3 2 2 2 5 2" xfId="4506"/>
    <cellStyle name="40% - Accent3 2 2 2 5 3" xfId="4507"/>
    <cellStyle name="40% - Accent3 2 2 2 6" xfId="4508"/>
    <cellStyle name="40% - Accent3 2 2 2 6 2" xfId="4509"/>
    <cellStyle name="40% - Accent3 2 2 2 6 3" xfId="4510"/>
    <cellStyle name="40% - Accent3 2 2 2 7" xfId="4511"/>
    <cellStyle name="40% - Accent3 2 2 2 8" xfId="4512"/>
    <cellStyle name="40% - Accent3 2 2 3" xfId="4513"/>
    <cellStyle name="40% - Accent3 2 2 3 2" xfId="4514"/>
    <cellStyle name="40% - Accent3 2 2 3 2 2" xfId="4515"/>
    <cellStyle name="40% - Accent3 2 2 3 2 2 2" xfId="4516"/>
    <cellStyle name="40% - Accent3 2 2 3 2 2 2 2" xfId="4517"/>
    <cellStyle name="40% - Accent3 2 2 3 2 2 2 3" xfId="4518"/>
    <cellStyle name="40% - Accent3 2 2 3 2 2 3" xfId="4519"/>
    <cellStyle name="40% - Accent3 2 2 3 2 2 3 2" xfId="4520"/>
    <cellStyle name="40% - Accent3 2 2 3 2 2 3 3" xfId="4521"/>
    <cellStyle name="40% - Accent3 2 2 3 2 2 4" xfId="4522"/>
    <cellStyle name="40% - Accent3 2 2 3 2 2 4 2" xfId="4523"/>
    <cellStyle name="40% - Accent3 2 2 3 2 2 4 3" xfId="4524"/>
    <cellStyle name="40% - Accent3 2 2 3 2 2 5" xfId="4525"/>
    <cellStyle name="40% - Accent3 2 2 3 2 2 6" xfId="4526"/>
    <cellStyle name="40% - Accent3 2 2 3 2 3" xfId="4527"/>
    <cellStyle name="40% - Accent3 2 2 3 2 3 2" xfId="4528"/>
    <cellStyle name="40% - Accent3 2 2 3 2 3 3" xfId="4529"/>
    <cellStyle name="40% - Accent3 2 2 3 2 4" xfId="4530"/>
    <cellStyle name="40% - Accent3 2 2 3 2 4 2" xfId="4531"/>
    <cellStyle name="40% - Accent3 2 2 3 2 4 3" xfId="4532"/>
    <cellStyle name="40% - Accent3 2 2 3 2 5" xfId="4533"/>
    <cellStyle name="40% - Accent3 2 2 3 2 5 2" xfId="4534"/>
    <cellStyle name="40% - Accent3 2 2 3 2 5 3" xfId="4535"/>
    <cellStyle name="40% - Accent3 2 2 3 2 6" xfId="4536"/>
    <cellStyle name="40% - Accent3 2 2 3 2 7" xfId="4537"/>
    <cellStyle name="40% - Accent3 2 2 3 3" xfId="4538"/>
    <cellStyle name="40% - Accent3 2 2 3 3 2" xfId="4539"/>
    <cellStyle name="40% - Accent3 2 2 3 3 2 2" xfId="4540"/>
    <cellStyle name="40% - Accent3 2 2 3 3 2 3" xfId="4541"/>
    <cellStyle name="40% - Accent3 2 2 3 3 3" xfId="4542"/>
    <cellStyle name="40% - Accent3 2 2 3 3 3 2" xfId="4543"/>
    <cellStyle name="40% - Accent3 2 2 3 3 3 3" xfId="4544"/>
    <cellStyle name="40% - Accent3 2 2 3 3 4" xfId="4545"/>
    <cellStyle name="40% - Accent3 2 2 3 3 4 2" xfId="4546"/>
    <cellStyle name="40% - Accent3 2 2 3 3 4 3" xfId="4547"/>
    <cellStyle name="40% - Accent3 2 2 3 3 5" xfId="4548"/>
    <cellStyle name="40% - Accent3 2 2 3 3 6" xfId="4549"/>
    <cellStyle name="40% - Accent3 2 2 3 4" xfId="4550"/>
    <cellStyle name="40% - Accent3 2 2 3 4 2" xfId="4551"/>
    <cellStyle name="40% - Accent3 2 2 3 4 3" xfId="4552"/>
    <cellStyle name="40% - Accent3 2 2 3 5" xfId="4553"/>
    <cellStyle name="40% - Accent3 2 2 3 5 2" xfId="4554"/>
    <cellStyle name="40% - Accent3 2 2 3 5 3" xfId="4555"/>
    <cellStyle name="40% - Accent3 2 2 3 6" xfId="4556"/>
    <cellStyle name="40% - Accent3 2 2 3 6 2" xfId="4557"/>
    <cellStyle name="40% - Accent3 2 2 3 6 3" xfId="4558"/>
    <cellStyle name="40% - Accent3 2 2 3 7" xfId="4559"/>
    <cellStyle name="40% - Accent3 2 2 3 8" xfId="4560"/>
    <cellStyle name="40% - Accent3 2 2 4" xfId="4561"/>
    <cellStyle name="40% - Accent3 2 2 4 2" xfId="4562"/>
    <cellStyle name="40% - Accent3 2 2 4 2 2" xfId="4563"/>
    <cellStyle name="40% - Accent3 2 2 4 2 2 2" xfId="4564"/>
    <cellStyle name="40% - Accent3 2 2 4 2 2 2 2" xfId="4565"/>
    <cellStyle name="40% - Accent3 2 2 4 2 2 2 3" xfId="4566"/>
    <cellStyle name="40% - Accent3 2 2 4 2 2 3" xfId="4567"/>
    <cellStyle name="40% - Accent3 2 2 4 2 2 3 2" xfId="4568"/>
    <cellStyle name="40% - Accent3 2 2 4 2 2 3 3" xfId="4569"/>
    <cellStyle name="40% - Accent3 2 2 4 2 2 4" xfId="4570"/>
    <cellStyle name="40% - Accent3 2 2 4 2 2 4 2" xfId="4571"/>
    <cellStyle name="40% - Accent3 2 2 4 2 2 4 3" xfId="4572"/>
    <cellStyle name="40% - Accent3 2 2 4 2 2 5" xfId="4573"/>
    <cellStyle name="40% - Accent3 2 2 4 2 2 6" xfId="4574"/>
    <cellStyle name="40% - Accent3 2 2 4 2 3" xfId="4575"/>
    <cellStyle name="40% - Accent3 2 2 4 2 3 2" xfId="4576"/>
    <cellStyle name="40% - Accent3 2 2 4 2 3 3" xfId="4577"/>
    <cellStyle name="40% - Accent3 2 2 4 2 4" xfId="4578"/>
    <cellStyle name="40% - Accent3 2 2 4 2 4 2" xfId="4579"/>
    <cellStyle name="40% - Accent3 2 2 4 2 4 3" xfId="4580"/>
    <cellStyle name="40% - Accent3 2 2 4 2 5" xfId="4581"/>
    <cellStyle name="40% - Accent3 2 2 4 2 5 2" xfId="4582"/>
    <cellStyle name="40% - Accent3 2 2 4 2 5 3" xfId="4583"/>
    <cellStyle name="40% - Accent3 2 2 4 2 6" xfId="4584"/>
    <cellStyle name="40% - Accent3 2 2 4 2 7" xfId="4585"/>
    <cellStyle name="40% - Accent3 2 2 4 3" xfId="4586"/>
    <cellStyle name="40% - Accent3 2 2 4 3 2" xfId="4587"/>
    <cellStyle name="40% - Accent3 2 2 4 3 2 2" xfId="4588"/>
    <cellStyle name="40% - Accent3 2 2 4 3 2 3" xfId="4589"/>
    <cellStyle name="40% - Accent3 2 2 4 3 3" xfId="4590"/>
    <cellStyle name="40% - Accent3 2 2 4 3 3 2" xfId="4591"/>
    <cellStyle name="40% - Accent3 2 2 4 3 3 3" xfId="4592"/>
    <cellStyle name="40% - Accent3 2 2 4 3 4" xfId="4593"/>
    <cellStyle name="40% - Accent3 2 2 4 3 4 2" xfId="4594"/>
    <cellStyle name="40% - Accent3 2 2 4 3 4 3" xfId="4595"/>
    <cellStyle name="40% - Accent3 2 2 4 3 5" xfId="4596"/>
    <cellStyle name="40% - Accent3 2 2 4 3 6" xfId="4597"/>
    <cellStyle name="40% - Accent3 2 2 4 4" xfId="4598"/>
    <cellStyle name="40% - Accent3 2 2 4 4 2" xfId="4599"/>
    <cellStyle name="40% - Accent3 2 2 4 4 3" xfId="4600"/>
    <cellStyle name="40% - Accent3 2 2 4 5" xfId="4601"/>
    <cellStyle name="40% - Accent3 2 2 4 5 2" xfId="4602"/>
    <cellStyle name="40% - Accent3 2 2 4 5 3" xfId="4603"/>
    <cellStyle name="40% - Accent3 2 2 4 6" xfId="4604"/>
    <cellStyle name="40% - Accent3 2 2 4 6 2" xfId="4605"/>
    <cellStyle name="40% - Accent3 2 2 4 6 3" xfId="4606"/>
    <cellStyle name="40% - Accent3 2 2 4 7" xfId="4607"/>
    <cellStyle name="40% - Accent3 2 2 4 8" xfId="4608"/>
    <cellStyle name="40% - Accent3 2 2 5" xfId="4609"/>
    <cellStyle name="40% - Accent3 2 2 5 2" xfId="4610"/>
    <cellStyle name="40% - Accent3 2 2 5 2 2" xfId="4611"/>
    <cellStyle name="40% - Accent3 2 2 5 2 2 2" xfId="4612"/>
    <cellStyle name="40% - Accent3 2 2 5 2 2 3" xfId="4613"/>
    <cellStyle name="40% - Accent3 2 2 5 2 3" xfId="4614"/>
    <cellStyle name="40% - Accent3 2 2 5 2 3 2" xfId="4615"/>
    <cellStyle name="40% - Accent3 2 2 5 2 3 3" xfId="4616"/>
    <cellStyle name="40% - Accent3 2 2 5 2 4" xfId="4617"/>
    <cellStyle name="40% - Accent3 2 2 5 2 4 2" xfId="4618"/>
    <cellStyle name="40% - Accent3 2 2 5 2 4 3" xfId="4619"/>
    <cellStyle name="40% - Accent3 2 2 5 2 5" xfId="4620"/>
    <cellStyle name="40% - Accent3 2 2 5 2 6" xfId="4621"/>
    <cellStyle name="40% - Accent3 2 2 5 3" xfId="4622"/>
    <cellStyle name="40% - Accent3 2 2 5 3 2" xfId="4623"/>
    <cellStyle name="40% - Accent3 2 2 5 3 3" xfId="4624"/>
    <cellStyle name="40% - Accent3 2 2 5 4" xfId="4625"/>
    <cellStyle name="40% - Accent3 2 2 5 4 2" xfId="4626"/>
    <cellStyle name="40% - Accent3 2 2 5 4 3" xfId="4627"/>
    <cellStyle name="40% - Accent3 2 2 5 5" xfId="4628"/>
    <cellStyle name="40% - Accent3 2 2 5 5 2" xfId="4629"/>
    <cellStyle name="40% - Accent3 2 2 5 5 3" xfId="4630"/>
    <cellStyle name="40% - Accent3 2 2 5 6" xfId="4631"/>
    <cellStyle name="40% - Accent3 2 2 5 7" xfId="4632"/>
    <cellStyle name="40% - Accent3 2 2 6" xfId="4633"/>
    <cellStyle name="40% - Accent3 2 2 6 2" xfId="4634"/>
    <cellStyle name="40% - Accent3 2 2 6 2 2" xfId="4635"/>
    <cellStyle name="40% - Accent3 2 2 6 2 3" xfId="4636"/>
    <cellStyle name="40% - Accent3 2 2 6 3" xfId="4637"/>
    <cellStyle name="40% - Accent3 2 2 6 3 2" xfId="4638"/>
    <cellStyle name="40% - Accent3 2 2 6 3 3" xfId="4639"/>
    <cellStyle name="40% - Accent3 2 2 6 4" xfId="4640"/>
    <cellStyle name="40% - Accent3 2 2 6 4 2" xfId="4641"/>
    <cellStyle name="40% - Accent3 2 2 6 4 3" xfId="4642"/>
    <cellStyle name="40% - Accent3 2 2 6 5" xfId="4643"/>
    <cellStyle name="40% - Accent3 2 2 6 6" xfId="4644"/>
    <cellStyle name="40% - Accent3 2 2 7" xfId="4645"/>
    <cellStyle name="40% - Accent3 2 2 7 2" xfId="4646"/>
    <cellStyle name="40% - Accent3 2 2 7 2 2" xfId="4647"/>
    <cellStyle name="40% - Accent3 2 2 7 2 3" xfId="4648"/>
    <cellStyle name="40% - Accent3 2 2 7 3" xfId="4649"/>
    <cellStyle name="40% - Accent3 2 2 7 3 2" xfId="4650"/>
    <cellStyle name="40% - Accent3 2 2 7 3 3" xfId="4651"/>
    <cellStyle name="40% - Accent3 2 2 7 4" xfId="4652"/>
    <cellStyle name="40% - Accent3 2 2 7 4 2" xfId="4653"/>
    <cellStyle name="40% - Accent3 2 2 7 4 3" xfId="4654"/>
    <cellStyle name="40% - Accent3 2 2 7 5" xfId="4655"/>
    <cellStyle name="40% - Accent3 2 2 7 6" xfId="4656"/>
    <cellStyle name="40% - Accent3 2 2 8" xfId="4657"/>
    <cellStyle name="40% - Accent3 2 2 8 2" xfId="4658"/>
    <cellStyle name="40% - Accent3 2 2 8 3" xfId="4659"/>
    <cellStyle name="40% - Accent3 2 2 9" xfId="4660"/>
    <cellStyle name="40% - Accent3 2 2 9 2" xfId="4661"/>
    <cellStyle name="40% - Accent3 2 2 9 3" xfId="4662"/>
    <cellStyle name="40% - Accent3 2 3" xfId="4663"/>
    <cellStyle name="40% - Accent3 2 3 2" xfId="4664"/>
    <cellStyle name="40% - Accent3 2 3 2 2" xfId="4665"/>
    <cellStyle name="40% - Accent3 2 3 2 2 2" xfId="4666"/>
    <cellStyle name="40% - Accent3 2 3 2 2 2 2" xfId="4667"/>
    <cellStyle name="40% - Accent3 2 3 2 2 2 3" xfId="4668"/>
    <cellStyle name="40% - Accent3 2 3 2 2 3" xfId="4669"/>
    <cellStyle name="40% - Accent3 2 3 2 2 3 2" xfId="4670"/>
    <cellStyle name="40% - Accent3 2 3 2 2 3 3" xfId="4671"/>
    <cellStyle name="40% - Accent3 2 3 2 2 4" xfId="4672"/>
    <cellStyle name="40% - Accent3 2 3 2 2 4 2" xfId="4673"/>
    <cellStyle name="40% - Accent3 2 3 2 2 4 3" xfId="4674"/>
    <cellStyle name="40% - Accent3 2 3 2 2 5" xfId="4675"/>
    <cellStyle name="40% - Accent3 2 3 2 2 6" xfId="4676"/>
    <cellStyle name="40% - Accent3 2 3 2 3" xfId="4677"/>
    <cellStyle name="40% - Accent3 2 3 2 3 2" xfId="4678"/>
    <cellStyle name="40% - Accent3 2 3 2 3 3" xfId="4679"/>
    <cellStyle name="40% - Accent3 2 3 2 4" xfId="4680"/>
    <cellStyle name="40% - Accent3 2 3 2 4 2" xfId="4681"/>
    <cellStyle name="40% - Accent3 2 3 2 4 3" xfId="4682"/>
    <cellStyle name="40% - Accent3 2 3 2 5" xfId="4683"/>
    <cellStyle name="40% - Accent3 2 3 2 5 2" xfId="4684"/>
    <cellStyle name="40% - Accent3 2 3 2 5 3" xfId="4685"/>
    <cellStyle name="40% - Accent3 2 3 2 6" xfId="4686"/>
    <cellStyle name="40% - Accent3 2 3 2 7" xfId="4687"/>
    <cellStyle name="40% - Accent3 2 3 3" xfId="4688"/>
    <cellStyle name="40% - Accent3 2 3 3 2" xfId="4689"/>
    <cellStyle name="40% - Accent3 2 3 3 2 2" xfId="4690"/>
    <cellStyle name="40% - Accent3 2 3 3 2 3" xfId="4691"/>
    <cellStyle name="40% - Accent3 2 3 3 3" xfId="4692"/>
    <cellStyle name="40% - Accent3 2 3 3 3 2" xfId="4693"/>
    <cellStyle name="40% - Accent3 2 3 3 3 3" xfId="4694"/>
    <cellStyle name="40% - Accent3 2 3 3 4" xfId="4695"/>
    <cellStyle name="40% - Accent3 2 3 3 4 2" xfId="4696"/>
    <cellStyle name="40% - Accent3 2 3 3 4 3" xfId="4697"/>
    <cellStyle name="40% - Accent3 2 3 3 5" xfId="4698"/>
    <cellStyle name="40% - Accent3 2 3 3 6" xfId="4699"/>
    <cellStyle name="40% - Accent3 2 3 4" xfId="4700"/>
    <cellStyle name="40% - Accent3 2 3 4 2" xfId="4701"/>
    <cellStyle name="40% - Accent3 2 3 4 3" xfId="4702"/>
    <cellStyle name="40% - Accent3 2 3 5" xfId="4703"/>
    <cellStyle name="40% - Accent3 2 3 5 2" xfId="4704"/>
    <cellStyle name="40% - Accent3 2 3 5 3" xfId="4705"/>
    <cellStyle name="40% - Accent3 2 3 6" xfId="4706"/>
    <cellStyle name="40% - Accent3 2 3 6 2" xfId="4707"/>
    <cellStyle name="40% - Accent3 2 3 6 3" xfId="4708"/>
    <cellStyle name="40% - Accent3 2 3 7" xfId="4709"/>
    <cellStyle name="40% - Accent3 2 3 8" xfId="4710"/>
    <cellStyle name="40% - Accent3 2 4" xfId="4711"/>
    <cellStyle name="40% - Accent3 2 4 2" xfId="4712"/>
    <cellStyle name="40% - Accent3 2 4 2 2" xfId="4713"/>
    <cellStyle name="40% - Accent3 2 4 2 2 2" xfId="4714"/>
    <cellStyle name="40% - Accent3 2 4 2 2 2 2" xfId="4715"/>
    <cellStyle name="40% - Accent3 2 4 2 2 2 3" xfId="4716"/>
    <cellStyle name="40% - Accent3 2 4 2 2 3" xfId="4717"/>
    <cellStyle name="40% - Accent3 2 4 2 2 3 2" xfId="4718"/>
    <cellStyle name="40% - Accent3 2 4 2 2 3 3" xfId="4719"/>
    <cellStyle name="40% - Accent3 2 4 2 2 4" xfId="4720"/>
    <cellStyle name="40% - Accent3 2 4 2 2 4 2" xfId="4721"/>
    <cellStyle name="40% - Accent3 2 4 2 2 4 3" xfId="4722"/>
    <cellStyle name="40% - Accent3 2 4 2 2 5" xfId="4723"/>
    <cellStyle name="40% - Accent3 2 4 2 2 6" xfId="4724"/>
    <cellStyle name="40% - Accent3 2 4 2 3" xfId="4725"/>
    <cellStyle name="40% - Accent3 2 4 2 3 2" xfId="4726"/>
    <cellStyle name="40% - Accent3 2 4 2 3 3" xfId="4727"/>
    <cellStyle name="40% - Accent3 2 4 2 4" xfId="4728"/>
    <cellStyle name="40% - Accent3 2 4 2 4 2" xfId="4729"/>
    <cellStyle name="40% - Accent3 2 4 2 4 3" xfId="4730"/>
    <cellStyle name="40% - Accent3 2 4 2 5" xfId="4731"/>
    <cellStyle name="40% - Accent3 2 4 2 5 2" xfId="4732"/>
    <cellStyle name="40% - Accent3 2 4 2 5 3" xfId="4733"/>
    <cellStyle name="40% - Accent3 2 4 2 6" xfId="4734"/>
    <cellStyle name="40% - Accent3 2 4 2 7" xfId="4735"/>
    <cellStyle name="40% - Accent3 2 4 3" xfId="4736"/>
    <cellStyle name="40% - Accent3 2 4 3 2" xfId="4737"/>
    <cellStyle name="40% - Accent3 2 4 3 2 2" xfId="4738"/>
    <cellStyle name="40% - Accent3 2 4 3 2 3" xfId="4739"/>
    <cellStyle name="40% - Accent3 2 4 3 3" xfId="4740"/>
    <cellStyle name="40% - Accent3 2 4 3 3 2" xfId="4741"/>
    <cellStyle name="40% - Accent3 2 4 3 3 3" xfId="4742"/>
    <cellStyle name="40% - Accent3 2 4 3 4" xfId="4743"/>
    <cellStyle name="40% - Accent3 2 4 3 4 2" xfId="4744"/>
    <cellStyle name="40% - Accent3 2 4 3 4 3" xfId="4745"/>
    <cellStyle name="40% - Accent3 2 4 3 5" xfId="4746"/>
    <cellStyle name="40% - Accent3 2 4 3 6" xfId="4747"/>
    <cellStyle name="40% - Accent3 2 4 4" xfId="4748"/>
    <cellStyle name="40% - Accent3 2 4 4 2" xfId="4749"/>
    <cellStyle name="40% - Accent3 2 4 4 3" xfId="4750"/>
    <cellStyle name="40% - Accent3 2 4 5" xfId="4751"/>
    <cellStyle name="40% - Accent3 2 4 5 2" xfId="4752"/>
    <cellStyle name="40% - Accent3 2 4 5 3" xfId="4753"/>
    <cellStyle name="40% - Accent3 2 4 6" xfId="4754"/>
    <cellStyle name="40% - Accent3 2 4 6 2" xfId="4755"/>
    <cellStyle name="40% - Accent3 2 4 6 3" xfId="4756"/>
    <cellStyle name="40% - Accent3 2 4 7" xfId="4757"/>
    <cellStyle name="40% - Accent3 2 4 8" xfId="4758"/>
    <cellStyle name="40% - Accent3 2 5" xfId="4759"/>
    <cellStyle name="40% - Accent3 2 5 2" xfId="4760"/>
    <cellStyle name="40% - Accent3 2 5 2 2" xfId="4761"/>
    <cellStyle name="40% - Accent3 2 5 2 2 2" xfId="4762"/>
    <cellStyle name="40% - Accent3 2 5 2 2 2 2" xfId="4763"/>
    <cellStyle name="40% - Accent3 2 5 2 2 2 3" xfId="4764"/>
    <cellStyle name="40% - Accent3 2 5 2 2 3" xfId="4765"/>
    <cellStyle name="40% - Accent3 2 5 2 2 3 2" xfId="4766"/>
    <cellStyle name="40% - Accent3 2 5 2 2 3 3" xfId="4767"/>
    <cellStyle name="40% - Accent3 2 5 2 2 4" xfId="4768"/>
    <cellStyle name="40% - Accent3 2 5 2 2 4 2" xfId="4769"/>
    <cellStyle name="40% - Accent3 2 5 2 2 4 3" xfId="4770"/>
    <cellStyle name="40% - Accent3 2 5 2 2 5" xfId="4771"/>
    <cellStyle name="40% - Accent3 2 5 2 2 6" xfId="4772"/>
    <cellStyle name="40% - Accent3 2 5 2 3" xfId="4773"/>
    <cellStyle name="40% - Accent3 2 5 2 3 2" xfId="4774"/>
    <cellStyle name="40% - Accent3 2 5 2 3 3" xfId="4775"/>
    <cellStyle name="40% - Accent3 2 5 2 4" xfId="4776"/>
    <cellStyle name="40% - Accent3 2 5 2 4 2" xfId="4777"/>
    <cellStyle name="40% - Accent3 2 5 2 4 3" xfId="4778"/>
    <cellStyle name="40% - Accent3 2 5 2 5" xfId="4779"/>
    <cellStyle name="40% - Accent3 2 5 2 5 2" xfId="4780"/>
    <cellStyle name="40% - Accent3 2 5 2 5 3" xfId="4781"/>
    <cellStyle name="40% - Accent3 2 5 2 6" xfId="4782"/>
    <cellStyle name="40% - Accent3 2 5 2 7" xfId="4783"/>
    <cellStyle name="40% - Accent3 2 5 3" xfId="4784"/>
    <cellStyle name="40% - Accent3 2 5 3 2" xfId="4785"/>
    <cellStyle name="40% - Accent3 2 5 3 2 2" xfId="4786"/>
    <cellStyle name="40% - Accent3 2 5 3 2 3" xfId="4787"/>
    <cellStyle name="40% - Accent3 2 5 3 3" xfId="4788"/>
    <cellStyle name="40% - Accent3 2 5 3 3 2" xfId="4789"/>
    <cellStyle name="40% - Accent3 2 5 3 3 3" xfId="4790"/>
    <cellStyle name="40% - Accent3 2 5 3 4" xfId="4791"/>
    <cellStyle name="40% - Accent3 2 5 3 4 2" xfId="4792"/>
    <cellStyle name="40% - Accent3 2 5 3 4 3" xfId="4793"/>
    <cellStyle name="40% - Accent3 2 5 3 5" xfId="4794"/>
    <cellStyle name="40% - Accent3 2 5 3 6" xfId="4795"/>
    <cellStyle name="40% - Accent3 2 5 4" xfId="4796"/>
    <cellStyle name="40% - Accent3 2 5 4 2" xfId="4797"/>
    <cellStyle name="40% - Accent3 2 5 4 3" xfId="4798"/>
    <cellStyle name="40% - Accent3 2 5 5" xfId="4799"/>
    <cellStyle name="40% - Accent3 2 5 5 2" xfId="4800"/>
    <cellStyle name="40% - Accent3 2 5 5 3" xfId="4801"/>
    <cellStyle name="40% - Accent3 2 5 6" xfId="4802"/>
    <cellStyle name="40% - Accent3 2 5 6 2" xfId="4803"/>
    <cellStyle name="40% - Accent3 2 5 6 3" xfId="4804"/>
    <cellStyle name="40% - Accent3 2 5 7" xfId="4805"/>
    <cellStyle name="40% - Accent3 2 5 8" xfId="4806"/>
    <cellStyle name="40% - Accent3 2 6" xfId="4807"/>
    <cellStyle name="40% - Accent3 2 6 2" xfId="4808"/>
    <cellStyle name="40% - Accent3 2 6 2 2" xfId="4809"/>
    <cellStyle name="40% - Accent3 2 6 2 2 2" xfId="4810"/>
    <cellStyle name="40% - Accent3 2 6 2 2 2 2" xfId="4811"/>
    <cellStyle name="40% - Accent3 2 6 2 2 2 3" xfId="4812"/>
    <cellStyle name="40% - Accent3 2 6 2 2 3" xfId="4813"/>
    <cellStyle name="40% - Accent3 2 6 2 2 3 2" xfId="4814"/>
    <cellStyle name="40% - Accent3 2 6 2 2 3 3" xfId="4815"/>
    <cellStyle name="40% - Accent3 2 6 2 2 4" xfId="4816"/>
    <cellStyle name="40% - Accent3 2 6 2 2 4 2" xfId="4817"/>
    <cellStyle name="40% - Accent3 2 6 2 2 4 3" xfId="4818"/>
    <cellStyle name="40% - Accent3 2 6 2 2 5" xfId="4819"/>
    <cellStyle name="40% - Accent3 2 6 2 2 6" xfId="4820"/>
    <cellStyle name="40% - Accent3 2 6 2 3" xfId="4821"/>
    <cellStyle name="40% - Accent3 2 6 2 3 2" xfId="4822"/>
    <cellStyle name="40% - Accent3 2 6 2 3 3" xfId="4823"/>
    <cellStyle name="40% - Accent3 2 6 2 4" xfId="4824"/>
    <cellStyle name="40% - Accent3 2 6 2 4 2" xfId="4825"/>
    <cellStyle name="40% - Accent3 2 6 2 4 3" xfId="4826"/>
    <cellStyle name="40% - Accent3 2 6 2 5" xfId="4827"/>
    <cellStyle name="40% - Accent3 2 6 2 5 2" xfId="4828"/>
    <cellStyle name="40% - Accent3 2 6 2 5 3" xfId="4829"/>
    <cellStyle name="40% - Accent3 2 6 2 6" xfId="4830"/>
    <cellStyle name="40% - Accent3 2 6 2 7" xfId="4831"/>
    <cellStyle name="40% - Accent3 2 6 3" xfId="4832"/>
    <cellStyle name="40% - Accent3 2 6 3 2" xfId="4833"/>
    <cellStyle name="40% - Accent3 2 6 3 2 2" xfId="4834"/>
    <cellStyle name="40% - Accent3 2 6 3 2 3" xfId="4835"/>
    <cellStyle name="40% - Accent3 2 6 3 3" xfId="4836"/>
    <cellStyle name="40% - Accent3 2 6 3 3 2" xfId="4837"/>
    <cellStyle name="40% - Accent3 2 6 3 3 3" xfId="4838"/>
    <cellStyle name="40% - Accent3 2 6 3 4" xfId="4839"/>
    <cellStyle name="40% - Accent3 2 6 3 4 2" xfId="4840"/>
    <cellStyle name="40% - Accent3 2 6 3 4 3" xfId="4841"/>
    <cellStyle name="40% - Accent3 2 6 3 5" xfId="4842"/>
    <cellStyle name="40% - Accent3 2 6 3 6" xfId="4843"/>
    <cellStyle name="40% - Accent3 2 6 4" xfId="4844"/>
    <cellStyle name="40% - Accent3 2 6 4 2" xfId="4845"/>
    <cellStyle name="40% - Accent3 2 6 4 3" xfId="4846"/>
    <cellStyle name="40% - Accent3 2 6 5" xfId="4847"/>
    <cellStyle name="40% - Accent3 2 6 5 2" xfId="4848"/>
    <cellStyle name="40% - Accent3 2 6 5 3" xfId="4849"/>
    <cellStyle name="40% - Accent3 2 6 6" xfId="4850"/>
    <cellStyle name="40% - Accent3 2 6 6 2" xfId="4851"/>
    <cellStyle name="40% - Accent3 2 6 6 3" xfId="4852"/>
    <cellStyle name="40% - Accent3 2 6 7" xfId="4853"/>
    <cellStyle name="40% - Accent3 2 6 8" xfId="4854"/>
    <cellStyle name="40% - Accent3 2 7" xfId="4855"/>
    <cellStyle name="40% - Accent3 2 7 2" xfId="4856"/>
    <cellStyle name="40% - Accent3 2 7 2 2" xfId="4857"/>
    <cellStyle name="40% - Accent3 2 7 2 2 2" xfId="4858"/>
    <cellStyle name="40% - Accent3 2 7 2 2 3" xfId="4859"/>
    <cellStyle name="40% - Accent3 2 7 2 3" xfId="4860"/>
    <cellStyle name="40% - Accent3 2 7 2 3 2" xfId="4861"/>
    <cellStyle name="40% - Accent3 2 7 2 3 3" xfId="4862"/>
    <cellStyle name="40% - Accent3 2 7 2 4" xfId="4863"/>
    <cellStyle name="40% - Accent3 2 7 2 4 2" xfId="4864"/>
    <cellStyle name="40% - Accent3 2 7 2 4 3" xfId="4865"/>
    <cellStyle name="40% - Accent3 2 7 2 5" xfId="4866"/>
    <cellStyle name="40% - Accent3 2 7 2 6" xfId="4867"/>
    <cellStyle name="40% - Accent3 2 7 3" xfId="4868"/>
    <cellStyle name="40% - Accent3 2 7 3 2" xfId="4869"/>
    <cellStyle name="40% - Accent3 2 7 3 3" xfId="4870"/>
    <cellStyle name="40% - Accent3 2 7 4" xfId="4871"/>
    <cellStyle name="40% - Accent3 2 7 4 2" xfId="4872"/>
    <cellStyle name="40% - Accent3 2 7 4 3" xfId="4873"/>
    <cellStyle name="40% - Accent3 2 7 5" xfId="4874"/>
    <cellStyle name="40% - Accent3 2 7 5 2" xfId="4875"/>
    <cellStyle name="40% - Accent3 2 7 5 3" xfId="4876"/>
    <cellStyle name="40% - Accent3 2 7 6" xfId="4877"/>
    <cellStyle name="40% - Accent3 2 7 7" xfId="4878"/>
    <cellStyle name="40% - Accent3 2 8" xfId="4879"/>
    <cellStyle name="40% - Accent3 2 8 2" xfId="4880"/>
    <cellStyle name="40% - Accent3 2 8 2 2" xfId="4881"/>
    <cellStyle name="40% - Accent3 2 8 2 3" xfId="4882"/>
    <cellStyle name="40% - Accent3 2 8 3" xfId="4883"/>
    <cellStyle name="40% - Accent3 2 8 3 2" xfId="4884"/>
    <cellStyle name="40% - Accent3 2 8 3 3" xfId="4885"/>
    <cellStyle name="40% - Accent3 2 8 4" xfId="4886"/>
    <cellStyle name="40% - Accent3 2 8 4 2" xfId="4887"/>
    <cellStyle name="40% - Accent3 2 8 4 3" xfId="4888"/>
    <cellStyle name="40% - Accent3 2 8 5" xfId="4889"/>
    <cellStyle name="40% - Accent3 2 8 6" xfId="4890"/>
    <cellStyle name="40% - Accent3 2 9" xfId="4891"/>
    <cellStyle name="40% - Accent3 2 9 2" xfId="4892"/>
    <cellStyle name="40% - Accent3 2 9 3" xfId="4893"/>
    <cellStyle name="40% - Accent3 3" xfId="11"/>
    <cellStyle name="40% - Accent3 3 2" xfId="4895"/>
    <cellStyle name="40% - Accent3 3 2 2" xfId="4896"/>
    <cellStyle name="40% - Accent3 3 2 3" xfId="4897"/>
    <cellStyle name="40% - Accent3 3 3" xfId="4898"/>
    <cellStyle name="40% - Accent3 3 3 2" xfId="4899"/>
    <cellStyle name="40% - Accent3 3 3 3" xfId="4900"/>
    <cellStyle name="40% - Accent3 3 4" xfId="4901"/>
    <cellStyle name="40% - Accent3 3 4 2" xfId="4902"/>
    <cellStyle name="40% - Accent3 3 4 3" xfId="4903"/>
    <cellStyle name="40% - Accent3 3 5" xfId="4904"/>
    <cellStyle name="40% - Accent3 3 6" xfId="4905"/>
    <cellStyle name="40% - Accent3 3 7" xfId="4894"/>
    <cellStyle name="40% - Accent3 4" xfId="4906"/>
    <cellStyle name="40% - Accent3 4 2" xfId="4907"/>
    <cellStyle name="40% - Accent3 4 3" xfId="4908"/>
    <cellStyle name="40% - Accent3 5" xfId="4909"/>
    <cellStyle name="40% - Accent3 5 2" xfId="4910"/>
    <cellStyle name="40% - Accent3 5 3" xfId="4911"/>
    <cellStyle name="40% - Accent3 6" xfId="4912"/>
    <cellStyle name="40% - Accent3 6 2" xfId="4913"/>
    <cellStyle name="40% - Accent3 6 3" xfId="4914"/>
    <cellStyle name="40% - Accent3 7" xfId="4915"/>
    <cellStyle name="40% - Accent3 7 2" xfId="4916"/>
    <cellStyle name="40% - Accent3 7 3" xfId="4917"/>
    <cellStyle name="40% - Accent3 8" xfId="4918"/>
    <cellStyle name="40% - Accent3 8 2" xfId="4919"/>
    <cellStyle name="40% - Accent3 8 3" xfId="4920"/>
    <cellStyle name="40% - Accent3 9" xfId="4921"/>
    <cellStyle name="40% - Accent3 9 2" xfId="4922"/>
    <cellStyle name="40% - Accent3 9 3" xfId="4923"/>
    <cellStyle name="40% - Accent4 10" xfId="4924"/>
    <cellStyle name="40% - Accent4 10 2" xfId="4925"/>
    <cellStyle name="40% - Accent4 10 3" xfId="4926"/>
    <cellStyle name="40% - Accent4 11" xfId="4927"/>
    <cellStyle name="40% - Accent4 12" xfId="4928"/>
    <cellStyle name="40% - Accent4 13" xfId="4929"/>
    <cellStyle name="40% - Accent4 13 2" xfId="4930"/>
    <cellStyle name="40% - Accent4 2" xfId="80"/>
    <cellStyle name="40% - Accent4 2 10" xfId="4931"/>
    <cellStyle name="40% - Accent4 2 10 2" xfId="4932"/>
    <cellStyle name="40% - Accent4 2 10 3" xfId="4933"/>
    <cellStyle name="40% - Accent4 2 11" xfId="4934"/>
    <cellStyle name="40% - Accent4 2 11 2" xfId="4935"/>
    <cellStyle name="40% - Accent4 2 11 3" xfId="4936"/>
    <cellStyle name="40% - Accent4 2 12" xfId="4937"/>
    <cellStyle name="40% - Accent4 2 12 2" xfId="4938"/>
    <cellStyle name="40% - Accent4 2 12 3" xfId="4939"/>
    <cellStyle name="40% - Accent4 2 13" xfId="4940"/>
    <cellStyle name="40% - Accent4 2 13 2" xfId="4941"/>
    <cellStyle name="40% - Accent4 2 13 3" xfId="4942"/>
    <cellStyle name="40% - Accent4 2 14" xfId="4943"/>
    <cellStyle name="40% - Accent4 2 14 2" xfId="4944"/>
    <cellStyle name="40% - Accent4 2 15" xfId="4945"/>
    <cellStyle name="40% - Accent4 2 16" xfId="4946"/>
    <cellStyle name="40% - Accent4 2 17" xfId="4947"/>
    <cellStyle name="40% - Accent4 2 2" xfId="4948"/>
    <cellStyle name="40% - Accent4 2 2 10" xfId="4949"/>
    <cellStyle name="40% - Accent4 2 2 10 2" xfId="4950"/>
    <cellStyle name="40% - Accent4 2 2 10 3" xfId="4951"/>
    <cellStyle name="40% - Accent4 2 2 11" xfId="4952"/>
    <cellStyle name="40% - Accent4 2 2 11 2" xfId="4953"/>
    <cellStyle name="40% - Accent4 2 2 11 3" xfId="4954"/>
    <cellStyle name="40% - Accent4 2 2 12" xfId="4955"/>
    <cellStyle name="40% - Accent4 2 2 12 2" xfId="4956"/>
    <cellStyle name="40% - Accent4 2 2 12 3" xfId="4957"/>
    <cellStyle name="40% - Accent4 2 2 13" xfId="4958"/>
    <cellStyle name="40% - Accent4 2 2 13 2" xfId="4959"/>
    <cellStyle name="40% - Accent4 2 2 13 3" xfId="4960"/>
    <cellStyle name="40% - Accent4 2 2 14" xfId="4961"/>
    <cellStyle name="40% - Accent4 2 2 14 2" xfId="4962"/>
    <cellStyle name="40% - Accent4 2 2 14 3" xfId="4963"/>
    <cellStyle name="40% - Accent4 2 2 15" xfId="4964"/>
    <cellStyle name="40% - Accent4 2 2 16" xfId="4965"/>
    <cellStyle name="40% - Accent4 2 2 17" xfId="4966"/>
    <cellStyle name="40% - Accent4 2 2 2" xfId="4967"/>
    <cellStyle name="40% - Accent4 2 2 2 2" xfId="4968"/>
    <cellStyle name="40% - Accent4 2 2 2 2 2" xfId="4969"/>
    <cellStyle name="40% - Accent4 2 2 2 2 2 2" xfId="4970"/>
    <cellStyle name="40% - Accent4 2 2 2 2 2 2 2" xfId="4971"/>
    <cellStyle name="40% - Accent4 2 2 2 2 2 2 3" xfId="4972"/>
    <cellStyle name="40% - Accent4 2 2 2 2 2 3" xfId="4973"/>
    <cellStyle name="40% - Accent4 2 2 2 2 2 3 2" xfId="4974"/>
    <cellStyle name="40% - Accent4 2 2 2 2 2 3 3" xfId="4975"/>
    <cellStyle name="40% - Accent4 2 2 2 2 2 4" xfId="4976"/>
    <cellStyle name="40% - Accent4 2 2 2 2 2 4 2" xfId="4977"/>
    <cellStyle name="40% - Accent4 2 2 2 2 2 4 3" xfId="4978"/>
    <cellStyle name="40% - Accent4 2 2 2 2 2 5" xfId="4979"/>
    <cellStyle name="40% - Accent4 2 2 2 2 2 6" xfId="4980"/>
    <cellStyle name="40% - Accent4 2 2 2 2 3" xfId="4981"/>
    <cellStyle name="40% - Accent4 2 2 2 2 3 2" xfId="4982"/>
    <cellStyle name="40% - Accent4 2 2 2 2 3 3" xfId="4983"/>
    <cellStyle name="40% - Accent4 2 2 2 2 4" xfId="4984"/>
    <cellStyle name="40% - Accent4 2 2 2 2 4 2" xfId="4985"/>
    <cellStyle name="40% - Accent4 2 2 2 2 4 3" xfId="4986"/>
    <cellStyle name="40% - Accent4 2 2 2 2 5" xfId="4987"/>
    <cellStyle name="40% - Accent4 2 2 2 2 5 2" xfId="4988"/>
    <cellStyle name="40% - Accent4 2 2 2 2 5 3" xfId="4989"/>
    <cellStyle name="40% - Accent4 2 2 2 2 6" xfId="4990"/>
    <cellStyle name="40% - Accent4 2 2 2 2 7" xfId="4991"/>
    <cellStyle name="40% - Accent4 2 2 2 3" xfId="4992"/>
    <cellStyle name="40% - Accent4 2 2 2 3 2" xfId="4993"/>
    <cellStyle name="40% - Accent4 2 2 2 3 2 2" xfId="4994"/>
    <cellStyle name="40% - Accent4 2 2 2 3 2 3" xfId="4995"/>
    <cellStyle name="40% - Accent4 2 2 2 3 3" xfId="4996"/>
    <cellStyle name="40% - Accent4 2 2 2 3 3 2" xfId="4997"/>
    <cellStyle name="40% - Accent4 2 2 2 3 3 3" xfId="4998"/>
    <cellStyle name="40% - Accent4 2 2 2 3 4" xfId="4999"/>
    <cellStyle name="40% - Accent4 2 2 2 3 4 2" xfId="5000"/>
    <cellStyle name="40% - Accent4 2 2 2 3 4 3" xfId="5001"/>
    <cellStyle name="40% - Accent4 2 2 2 3 5" xfId="5002"/>
    <cellStyle name="40% - Accent4 2 2 2 3 6" xfId="5003"/>
    <cellStyle name="40% - Accent4 2 2 2 4" xfId="5004"/>
    <cellStyle name="40% - Accent4 2 2 2 4 2" xfId="5005"/>
    <cellStyle name="40% - Accent4 2 2 2 4 3" xfId="5006"/>
    <cellStyle name="40% - Accent4 2 2 2 5" xfId="5007"/>
    <cellStyle name="40% - Accent4 2 2 2 5 2" xfId="5008"/>
    <cellStyle name="40% - Accent4 2 2 2 5 3" xfId="5009"/>
    <cellStyle name="40% - Accent4 2 2 2 6" xfId="5010"/>
    <cellStyle name="40% - Accent4 2 2 2 6 2" xfId="5011"/>
    <cellStyle name="40% - Accent4 2 2 2 6 3" xfId="5012"/>
    <cellStyle name="40% - Accent4 2 2 2 7" xfId="5013"/>
    <cellStyle name="40% - Accent4 2 2 2 8" xfId="5014"/>
    <cellStyle name="40% - Accent4 2 2 3" xfId="5015"/>
    <cellStyle name="40% - Accent4 2 2 3 2" xfId="5016"/>
    <cellStyle name="40% - Accent4 2 2 3 2 2" xfId="5017"/>
    <cellStyle name="40% - Accent4 2 2 3 2 2 2" xfId="5018"/>
    <cellStyle name="40% - Accent4 2 2 3 2 2 2 2" xfId="5019"/>
    <cellStyle name="40% - Accent4 2 2 3 2 2 2 3" xfId="5020"/>
    <cellStyle name="40% - Accent4 2 2 3 2 2 3" xfId="5021"/>
    <cellStyle name="40% - Accent4 2 2 3 2 2 3 2" xfId="5022"/>
    <cellStyle name="40% - Accent4 2 2 3 2 2 3 3" xfId="5023"/>
    <cellStyle name="40% - Accent4 2 2 3 2 2 4" xfId="5024"/>
    <cellStyle name="40% - Accent4 2 2 3 2 2 4 2" xfId="5025"/>
    <cellStyle name="40% - Accent4 2 2 3 2 2 4 3" xfId="5026"/>
    <cellStyle name="40% - Accent4 2 2 3 2 2 5" xfId="5027"/>
    <cellStyle name="40% - Accent4 2 2 3 2 2 6" xfId="5028"/>
    <cellStyle name="40% - Accent4 2 2 3 2 3" xfId="5029"/>
    <cellStyle name="40% - Accent4 2 2 3 2 3 2" xfId="5030"/>
    <cellStyle name="40% - Accent4 2 2 3 2 3 3" xfId="5031"/>
    <cellStyle name="40% - Accent4 2 2 3 2 4" xfId="5032"/>
    <cellStyle name="40% - Accent4 2 2 3 2 4 2" xfId="5033"/>
    <cellStyle name="40% - Accent4 2 2 3 2 4 3" xfId="5034"/>
    <cellStyle name="40% - Accent4 2 2 3 2 5" xfId="5035"/>
    <cellStyle name="40% - Accent4 2 2 3 2 5 2" xfId="5036"/>
    <cellStyle name="40% - Accent4 2 2 3 2 5 3" xfId="5037"/>
    <cellStyle name="40% - Accent4 2 2 3 2 6" xfId="5038"/>
    <cellStyle name="40% - Accent4 2 2 3 2 7" xfId="5039"/>
    <cellStyle name="40% - Accent4 2 2 3 3" xfId="5040"/>
    <cellStyle name="40% - Accent4 2 2 3 3 2" xfId="5041"/>
    <cellStyle name="40% - Accent4 2 2 3 3 2 2" xfId="5042"/>
    <cellStyle name="40% - Accent4 2 2 3 3 2 3" xfId="5043"/>
    <cellStyle name="40% - Accent4 2 2 3 3 3" xfId="5044"/>
    <cellStyle name="40% - Accent4 2 2 3 3 3 2" xfId="5045"/>
    <cellStyle name="40% - Accent4 2 2 3 3 3 3" xfId="5046"/>
    <cellStyle name="40% - Accent4 2 2 3 3 4" xfId="5047"/>
    <cellStyle name="40% - Accent4 2 2 3 3 4 2" xfId="5048"/>
    <cellStyle name="40% - Accent4 2 2 3 3 4 3" xfId="5049"/>
    <cellStyle name="40% - Accent4 2 2 3 3 5" xfId="5050"/>
    <cellStyle name="40% - Accent4 2 2 3 3 6" xfId="5051"/>
    <cellStyle name="40% - Accent4 2 2 3 4" xfId="5052"/>
    <cellStyle name="40% - Accent4 2 2 3 4 2" xfId="5053"/>
    <cellStyle name="40% - Accent4 2 2 3 4 3" xfId="5054"/>
    <cellStyle name="40% - Accent4 2 2 3 5" xfId="5055"/>
    <cellStyle name="40% - Accent4 2 2 3 5 2" xfId="5056"/>
    <cellStyle name="40% - Accent4 2 2 3 5 3" xfId="5057"/>
    <cellStyle name="40% - Accent4 2 2 3 6" xfId="5058"/>
    <cellStyle name="40% - Accent4 2 2 3 6 2" xfId="5059"/>
    <cellStyle name="40% - Accent4 2 2 3 6 3" xfId="5060"/>
    <cellStyle name="40% - Accent4 2 2 3 7" xfId="5061"/>
    <cellStyle name="40% - Accent4 2 2 3 8" xfId="5062"/>
    <cellStyle name="40% - Accent4 2 2 4" xfId="5063"/>
    <cellStyle name="40% - Accent4 2 2 4 2" xfId="5064"/>
    <cellStyle name="40% - Accent4 2 2 4 2 2" xfId="5065"/>
    <cellStyle name="40% - Accent4 2 2 4 2 2 2" xfId="5066"/>
    <cellStyle name="40% - Accent4 2 2 4 2 2 2 2" xfId="5067"/>
    <cellStyle name="40% - Accent4 2 2 4 2 2 2 3" xfId="5068"/>
    <cellStyle name="40% - Accent4 2 2 4 2 2 3" xfId="5069"/>
    <cellStyle name="40% - Accent4 2 2 4 2 2 3 2" xfId="5070"/>
    <cellStyle name="40% - Accent4 2 2 4 2 2 3 3" xfId="5071"/>
    <cellStyle name="40% - Accent4 2 2 4 2 2 4" xfId="5072"/>
    <cellStyle name="40% - Accent4 2 2 4 2 2 4 2" xfId="5073"/>
    <cellStyle name="40% - Accent4 2 2 4 2 2 4 3" xfId="5074"/>
    <cellStyle name="40% - Accent4 2 2 4 2 2 5" xfId="5075"/>
    <cellStyle name="40% - Accent4 2 2 4 2 2 6" xfId="5076"/>
    <cellStyle name="40% - Accent4 2 2 4 2 3" xfId="5077"/>
    <cellStyle name="40% - Accent4 2 2 4 2 3 2" xfId="5078"/>
    <cellStyle name="40% - Accent4 2 2 4 2 3 3" xfId="5079"/>
    <cellStyle name="40% - Accent4 2 2 4 2 4" xfId="5080"/>
    <cellStyle name="40% - Accent4 2 2 4 2 4 2" xfId="5081"/>
    <cellStyle name="40% - Accent4 2 2 4 2 4 3" xfId="5082"/>
    <cellStyle name="40% - Accent4 2 2 4 2 5" xfId="5083"/>
    <cellStyle name="40% - Accent4 2 2 4 2 5 2" xfId="5084"/>
    <cellStyle name="40% - Accent4 2 2 4 2 5 3" xfId="5085"/>
    <cellStyle name="40% - Accent4 2 2 4 2 6" xfId="5086"/>
    <cellStyle name="40% - Accent4 2 2 4 2 7" xfId="5087"/>
    <cellStyle name="40% - Accent4 2 2 4 3" xfId="5088"/>
    <cellStyle name="40% - Accent4 2 2 4 3 2" xfId="5089"/>
    <cellStyle name="40% - Accent4 2 2 4 3 2 2" xfId="5090"/>
    <cellStyle name="40% - Accent4 2 2 4 3 2 3" xfId="5091"/>
    <cellStyle name="40% - Accent4 2 2 4 3 3" xfId="5092"/>
    <cellStyle name="40% - Accent4 2 2 4 3 3 2" xfId="5093"/>
    <cellStyle name="40% - Accent4 2 2 4 3 3 3" xfId="5094"/>
    <cellStyle name="40% - Accent4 2 2 4 3 4" xfId="5095"/>
    <cellStyle name="40% - Accent4 2 2 4 3 4 2" xfId="5096"/>
    <cellStyle name="40% - Accent4 2 2 4 3 4 3" xfId="5097"/>
    <cellStyle name="40% - Accent4 2 2 4 3 5" xfId="5098"/>
    <cellStyle name="40% - Accent4 2 2 4 3 6" xfId="5099"/>
    <cellStyle name="40% - Accent4 2 2 4 4" xfId="5100"/>
    <cellStyle name="40% - Accent4 2 2 4 4 2" xfId="5101"/>
    <cellStyle name="40% - Accent4 2 2 4 4 3" xfId="5102"/>
    <cellStyle name="40% - Accent4 2 2 4 5" xfId="5103"/>
    <cellStyle name="40% - Accent4 2 2 4 5 2" xfId="5104"/>
    <cellStyle name="40% - Accent4 2 2 4 5 3" xfId="5105"/>
    <cellStyle name="40% - Accent4 2 2 4 6" xfId="5106"/>
    <cellStyle name="40% - Accent4 2 2 4 6 2" xfId="5107"/>
    <cellStyle name="40% - Accent4 2 2 4 6 3" xfId="5108"/>
    <cellStyle name="40% - Accent4 2 2 4 7" xfId="5109"/>
    <cellStyle name="40% - Accent4 2 2 4 8" xfId="5110"/>
    <cellStyle name="40% - Accent4 2 2 5" xfId="5111"/>
    <cellStyle name="40% - Accent4 2 2 5 2" xfId="5112"/>
    <cellStyle name="40% - Accent4 2 2 5 2 2" xfId="5113"/>
    <cellStyle name="40% - Accent4 2 2 5 2 2 2" xfId="5114"/>
    <cellStyle name="40% - Accent4 2 2 5 2 2 3" xfId="5115"/>
    <cellStyle name="40% - Accent4 2 2 5 2 3" xfId="5116"/>
    <cellStyle name="40% - Accent4 2 2 5 2 3 2" xfId="5117"/>
    <cellStyle name="40% - Accent4 2 2 5 2 3 3" xfId="5118"/>
    <cellStyle name="40% - Accent4 2 2 5 2 4" xfId="5119"/>
    <cellStyle name="40% - Accent4 2 2 5 2 4 2" xfId="5120"/>
    <cellStyle name="40% - Accent4 2 2 5 2 4 3" xfId="5121"/>
    <cellStyle name="40% - Accent4 2 2 5 2 5" xfId="5122"/>
    <cellStyle name="40% - Accent4 2 2 5 2 6" xfId="5123"/>
    <cellStyle name="40% - Accent4 2 2 5 3" xfId="5124"/>
    <cellStyle name="40% - Accent4 2 2 5 3 2" xfId="5125"/>
    <cellStyle name="40% - Accent4 2 2 5 3 3" xfId="5126"/>
    <cellStyle name="40% - Accent4 2 2 5 4" xfId="5127"/>
    <cellStyle name="40% - Accent4 2 2 5 4 2" xfId="5128"/>
    <cellStyle name="40% - Accent4 2 2 5 4 3" xfId="5129"/>
    <cellStyle name="40% - Accent4 2 2 5 5" xfId="5130"/>
    <cellStyle name="40% - Accent4 2 2 5 5 2" xfId="5131"/>
    <cellStyle name="40% - Accent4 2 2 5 5 3" xfId="5132"/>
    <cellStyle name="40% - Accent4 2 2 5 6" xfId="5133"/>
    <cellStyle name="40% - Accent4 2 2 5 7" xfId="5134"/>
    <cellStyle name="40% - Accent4 2 2 6" xfId="5135"/>
    <cellStyle name="40% - Accent4 2 2 6 2" xfId="5136"/>
    <cellStyle name="40% - Accent4 2 2 6 2 2" xfId="5137"/>
    <cellStyle name="40% - Accent4 2 2 6 2 3" xfId="5138"/>
    <cellStyle name="40% - Accent4 2 2 6 3" xfId="5139"/>
    <cellStyle name="40% - Accent4 2 2 6 3 2" xfId="5140"/>
    <cellStyle name="40% - Accent4 2 2 6 3 3" xfId="5141"/>
    <cellStyle name="40% - Accent4 2 2 6 4" xfId="5142"/>
    <cellStyle name="40% - Accent4 2 2 6 4 2" xfId="5143"/>
    <cellStyle name="40% - Accent4 2 2 6 4 3" xfId="5144"/>
    <cellStyle name="40% - Accent4 2 2 6 5" xfId="5145"/>
    <cellStyle name="40% - Accent4 2 2 6 6" xfId="5146"/>
    <cellStyle name="40% - Accent4 2 2 7" xfId="5147"/>
    <cellStyle name="40% - Accent4 2 2 7 2" xfId="5148"/>
    <cellStyle name="40% - Accent4 2 2 7 2 2" xfId="5149"/>
    <cellStyle name="40% - Accent4 2 2 7 2 3" xfId="5150"/>
    <cellStyle name="40% - Accent4 2 2 7 3" xfId="5151"/>
    <cellStyle name="40% - Accent4 2 2 7 3 2" xfId="5152"/>
    <cellStyle name="40% - Accent4 2 2 7 3 3" xfId="5153"/>
    <cellStyle name="40% - Accent4 2 2 7 4" xfId="5154"/>
    <cellStyle name="40% - Accent4 2 2 7 4 2" xfId="5155"/>
    <cellStyle name="40% - Accent4 2 2 7 4 3" xfId="5156"/>
    <cellStyle name="40% - Accent4 2 2 7 5" xfId="5157"/>
    <cellStyle name="40% - Accent4 2 2 7 6" xfId="5158"/>
    <cellStyle name="40% - Accent4 2 2 8" xfId="5159"/>
    <cellStyle name="40% - Accent4 2 2 8 2" xfId="5160"/>
    <cellStyle name="40% - Accent4 2 2 8 3" xfId="5161"/>
    <cellStyle name="40% - Accent4 2 2 9" xfId="5162"/>
    <cellStyle name="40% - Accent4 2 2 9 2" xfId="5163"/>
    <cellStyle name="40% - Accent4 2 2 9 3" xfId="5164"/>
    <cellStyle name="40% - Accent4 2 3" xfId="5165"/>
    <cellStyle name="40% - Accent4 2 3 2" xfId="5166"/>
    <cellStyle name="40% - Accent4 2 3 2 2" xfId="5167"/>
    <cellStyle name="40% - Accent4 2 3 2 2 2" xfId="5168"/>
    <cellStyle name="40% - Accent4 2 3 2 2 2 2" xfId="5169"/>
    <cellStyle name="40% - Accent4 2 3 2 2 2 3" xfId="5170"/>
    <cellStyle name="40% - Accent4 2 3 2 2 3" xfId="5171"/>
    <cellStyle name="40% - Accent4 2 3 2 2 3 2" xfId="5172"/>
    <cellStyle name="40% - Accent4 2 3 2 2 3 3" xfId="5173"/>
    <cellStyle name="40% - Accent4 2 3 2 2 4" xfId="5174"/>
    <cellStyle name="40% - Accent4 2 3 2 2 4 2" xfId="5175"/>
    <cellStyle name="40% - Accent4 2 3 2 2 4 3" xfId="5176"/>
    <cellStyle name="40% - Accent4 2 3 2 2 5" xfId="5177"/>
    <cellStyle name="40% - Accent4 2 3 2 2 6" xfId="5178"/>
    <cellStyle name="40% - Accent4 2 3 2 3" xfId="5179"/>
    <cellStyle name="40% - Accent4 2 3 2 3 2" xfId="5180"/>
    <cellStyle name="40% - Accent4 2 3 2 3 3" xfId="5181"/>
    <cellStyle name="40% - Accent4 2 3 2 4" xfId="5182"/>
    <cellStyle name="40% - Accent4 2 3 2 4 2" xfId="5183"/>
    <cellStyle name="40% - Accent4 2 3 2 4 3" xfId="5184"/>
    <cellStyle name="40% - Accent4 2 3 2 5" xfId="5185"/>
    <cellStyle name="40% - Accent4 2 3 2 5 2" xfId="5186"/>
    <cellStyle name="40% - Accent4 2 3 2 5 3" xfId="5187"/>
    <cellStyle name="40% - Accent4 2 3 2 6" xfId="5188"/>
    <cellStyle name="40% - Accent4 2 3 2 7" xfId="5189"/>
    <cellStyle name="40% - Accent4 2 3 3" xfId="5190"/>
    <cellStyle name="40% - Accent4 2 3 3 2" xfId="5191"/>
    <cellStyle name="40% - Accent4 2 3 3 2 2" xfId="5192"/>
    <cellStyle name="40% - Accent4 2 3 3 2 3" xfId="5193"/>
    <cellStyle name="40% - Accent4 2 3 3 3" xfId="5194"/>
    <cellStyle name="40% - Accent4 2 3 3 3 2" xfId="5195"/>
    <cellStyle name="40% - Accent4 2 3 3 3 3" xfId="5196"/>
    <cellStyle name="40% - Accent4 2 3 3 4" xfId="5197"/>
    <cellStyle name="40% - Accent4 2 3 3 4 2" xfId="5198"/>
    <cellStyle name="40% - Accent4 2 3 3 4 3" xfId="5199"/>
    <cellStyle name="40% - Accent4 2 3 3 5" xfId="5200"/>
    <cellStyle name="40% - Accent4 2 3 3 6" xfId="5201"/>
    <cellStyle name="40% - Accent4 2 3 4" xfId="5202"/>
    <cellStyle name="40% - Accent4 2 3 4 2" xfId="5203"/>
    <cellStyle name="40% - Accent4 2 3 4 3" xfId="5204"/>
    <cellStyle name="40% - Accent4 2 3 5" xfId="5205"/>
    <cellStyle name="40% - Accent4 2 3 5 2" xfId="5206"/>
    <cellStyle name="40% - Accent4 2 3 5 3" xfId="5207"/>
    <cellStyle name="40% - Accent4 2 3 6" xfId="5208"/>
    <cellStyle name="40% - Accent4 2 3 6 2" xfId="5209"/>
    <cellStyle name="40% - Accent4 2 3 6 3" xfId="5210"/>
    <cellStyle name="40% - Accent4 2 3 7" xfId="5211"/>
    <cellStyle name="40% - Accent4 2 3 8" xfId="5212"/>
    <cellStyle name="40% - Accent4 2 4" xfId="5213"/>
    <cellStyle name="40% - Accent4 2 4 2" xfId="5214"/>
    <cellStyle name="40% - Accent4 2 4 2 2" xfId="5215"/>
    <cellStyle name="40% - Accent4 2 4 2 2 2" xfId="5216"/>
    <cellStyle name="40% - Accent4 2 4 2 2 2 2" xfId="5217"/>
    <cellStyle name="40% - Accent4 2 4 2 2 2 3" xfId="5218"/>
    <cellStyle name="40% - Accent4 2 4 2 2 3" xfId="5219"/>
    <cellStyle name="40% - Accent4 2 4 2 2 3 2" xfId="5220"/>
    <cellStyle name="40% - Accent4 2 4 2 2 3 3" xfId="5221"/>
    <cellStyle name="40% - Accent4 2 4 2 2 4" xfId="5222"/>
    <cellStyle name="40% - Accent4 2 4 2 2 4 2" xfId="5223"/>
    <cellStyle name="40% - Accent4 2 4 2 2 4 3" xfId="5224"/>
    <cellStyle name="40% - Accent4 2 4 2 2 5" xfId="5225"/>
    <cellStyle name="40% - Accent4 2 4 2 2 6" xfId="5226"/>
    <cellStyle name="40% - Accent4 2 4 2 3" xfId="5227"/>
    <cellStyle name="40% - Accent4 2 4 2 3 2" xfId="5228"/>
    <cellStyle name="40% - Accent4 2 4 2 3 3" xfId="5229"/>
    <cellStyle name="40% - Accent4 2 4 2 4" xfId="5230"/>
    <cellStyle name="40% - Accent4 2 4 2 4 2" xfId="5231"/>
    <cellStyle name="40% - Accent4 2 4 2 4 3" xfId="5232"/>
    <cellStyle name="40% - Accent4 2 4 2 5" xfId="5233"/>
    <cellStyle name="40% - Accent4 2 4 2 5 2" xfId="5234"/>
    <cellStyle name="40% - Accent4 2 4 2 5 3" xfId="5235"/>
    <cellStyle name="40% - Accent4 2 4 2 6" xfId="5236"/>
    <cellStyle name="40% - Accent4 2 4 2 7" xfId="5237"/>
    <cellStyle name="40% - Accent4 2 4 3" xfId="5238"/>
    <cellStyle name="40% - Accent4 2 4 3 2" xfId="5239"/>
    <cellStyle name="40% - Accent4 2 4 3 2 2" xfId="5240"/>
    <cellStyle name="40% - Accent4 2 4 3 2 3" xfId="5241"/>
    <cellStyle name="40% - Accent4 2 4 3 3" xfId="5242"/>
    <cellStyle name="40% - Accent4 2 4 3 3 2" xfId="5243"/>
    <cellStyle name="40% - Accent4 2 4 3 3 3" xfId="5244"/>
    <cellStyle name="40% - Accent4 2 4 3 4" xfId="5245"/>
    <cellStyle name="40% - Accent4 2 4 3 4 2" xfId="5246"/>
    <cellStyle name="40% - Accent4 2 4 3 4 3" xfId="5247"/>
    <cellStyle name="40% - Accent4 2 4 3 5" xfId="5248"/>
    <cellStyle name="40% - Accent4 2 4 3 6" xfId="5249"/>
    <cellStyle name="40% - Accent4 2 4 4" xfId="5250"/>
    <cellStyle name="40% - Accent4 2 4 4 2" xfId="5251"/>
    <cellStyle name="40% - Accent4 2 4 4 3" xfId="5252"/>
    <cellStyle name="40% - Accent4 2 4 5" xfId="5253"/>
    <cellStyle name="40% - Accent4 2 4 5 2" xfId="5254"/>
    <cellStyle name="40% - Accent4 2 4 5 3" xfId="5255"/>
    <cellStyle name="40% - Accent4 2 4 6" xfId="5256"/>
    <cellStyle name="40% - Accent4 2 4 6 2" xfId="5257"/>
    <cellStyle name="40% - Accent4 2 4 6 3" xfId="5258"/>
    <cellStyle name="40% - Accent4 2 4 7" xfId="5259"/>
    <cellStyle name="40% - Accent4 2 4 8" xfId="5260"/>
    <cellStyle name="40% - Accent4 2 5" xfId="5261"/>
    <cellStyle name="40% - Accent4 2 5 2" xfId="5262"/>
    <cellStyle name="40% - Accent4 2 5 2 2" xfId="5263"/>
    <cellStyle name="40% - Accent4 2 5 2 2 2" xfId="5264"/>
    <cellStyle name="40% - Accent4 2 5 2 2 2 2" xfId="5265"/>
    <cellStyle name="40% - Accent4 2 5 2 2 2 3" xfId="5266"/>
    <cellStyle name="40% - Accent4 2 5 2 2 3" xfId="5267"/>
    <cellStyle name="40% - Accent4 2 5 2 2 3 2" xfId="5268"/>
    <cellStyle name="40% - Accent4 2 5 2 2 3 3" xfId="5269"/>
    <cellStyle name="40% - Accent4 2 5 2 2 4" xfId="5270"/>
    <cellStyle name="40% - Accent4 2 5 2 2 4 2" xfId="5271"/>
    <cellStyle name="40% - Accent4 2 5 2 2 4 3" xfId="5272"/>
    <cellStyle name="40% - Accent4 2 5 2 2 5" xfId="5273"/>
    <cellStyle name="40% - Accent4 2 5 2 2 6" xfId="5274"/>
    <cellStyle name="40% - Accent4 2 5 2 3" xfId="5275"/>
    <cellStyle name="40% - Accent4 2 5 2 3 2" xfId="5276"/>
    <cellStyle name="40% - Accent4 2 5 2 3 3" xfId="5277"/>
    <cellStyle name="40% - Accent4 2 5 2 4" xfId="5278"/>
    <cellStyle name="40% - Accent4 2 5 2 4 2" xfId="5279"/>
    <cellStyle name="40% - Accent4 2 5 2 4 3" xfId="5280"/>
    <cellStyle name="40% - Accent4 2 5 2 5" xfId="5281"/>
    <cellStyle name="40% - Accent4 2 5 2 5 2" xfId="5282"/>
    <cellStyle name="40% - Accent4 2 5 2 5 3" xfId="5283"/>
    <cellStyle name="40% - Accent4 2 5 2 6" xfId="5284"/>
    <cellStyle name="40% - Accent4 2 5 2 7" xfId="5285"/>
    <cellStyle name="40% - Accent4 2 5 3" xfId="5286"/>
    <cellStyle name="40% - Accent4 2 5 3 2" xfId="5287"/>
    <cellStyle name="40% - Accent4 2 5 3 2 2" xfId="5288"/>
    <cellStyle name="40% - Accent4 2 5 3 2 3" xfId="5289"/>
    <cellStyle name="40% - Accent4 2 5 3 3" xfId="5290"/>
    <cellStyle name="40% - Accent4 2 5 3 3 2" xfId="5291"/>
    <cellStyle name="40% - Accent4 2 5 3 3 3" xfId="5292"/>
    <cellStyle name="40% - Accent4 2 5 3 4" xfId="5293"/>
    <cellStyle name="40% - Accent4 2 5 3 4 2" xfId="5294"/>
    <cellStyle name="40% - Accent4 2 5 3 4 3" xfId="5295"/>
    <cellStyle name="40% - Accent4 2 5 3 5" xfId="5296"/>
    <cellStyle name="40% - Accent4 2 5 3 6" xfId="5297"/>
    <cellStyle name="40% - Accent4 2 5 4" xfId="5298"/>
    <cellStyle name="40% - Accent4 2 5 4 2" xfId="5299"/>
    <cellStyle name="40% - Accent4 2 5 4 3" xfId="5300"/>
    <cellStyle name="40% - Accent4 2 5 5" xfId="5301"/>
    <cellStyle name="40% - Accent4 2 5 5 2" xfId="5302"/>
    <cellStyle name="40% - Accent4 2 5 5 3" xfId="5303"/>
    <cellStyle name="40% - Accent4 2 5 6" xfId="5304"/>
    <cellStyle name="40% - Accent4 2 5 6 2" xfId="5305"/>
    <cellStyle name="40% - Accent4 2 5 6 3" xfId="5306"/>
    <cellStyle name="40% - Accent4 2 5 7" xfId="5307"/>
    <cellStyle name="40% - Accent4 2 5 8" xfId="5308"/>
    <cellStyle name="40% - Accent4 2 6" xfId="5309"/>
    <cellStyle name="40% - Accent4 2 6 2" xfId="5310"/>
    <cellStyle name="40% - Accent4 2 6 2 2" xfId="5311"/>
    <cellStyle name="40% - Accent4 2 6 2 2 2" xfId="5312"/>
    <cellStyle name="40% - Accent4 2 6 2 2 2 2" xfId="5313"/>
    <cellStyle name="40% - Accent4 2 6 2 2 2 3" xfId="5314"/>
    <cellStyle name="40% - Accent4 2 6 2 2 3" xfId="5315"/>
    <cellStyle name="40% - Accent4 2 6 2 2 3 2" xfId="5316"/>
    <cellStyle name="40% - Accent4 2 6 2 2 3 3" xfId="5317"/>
    <cellStyle name="40% - Accent4 2 6 2 2 4" xfId="5318"/>
    <cellStyle name="40% - Accent4 2 6 2 2 4 2" xfId="5319"/>
    <cellStyle name="40% - Accent4 2 6 2 2 4 3" xfId="5320"/>
    <cellStyle name="40% - Accent4 2 6 2 2 5" xfId="5321"/>
    <cellStyle name="40% - Accent4 2 6 2 2 6" xfId="5322"/>
    <cellStyle name="40% - Accent4 2 6 2 3" xfId="5323"/>
    <cellStyle name="40% - Accent4 2 6 2 3 2" xfId="5324"/>
    <cellStyle name="40% - Accent4 2 6 2 3 3" xfId="5325"/>
    <cellStyle name="40% - Accent4 2 6 2 4" xfId="5326"/>
    <cellStyle name="40% - Accent4 2 6 2 4 2" xfId="5327"/>
    <cellStyle name="40% - Accent4 2 6 2 4 3" xfId="5328"/>
    <cellStyle name="40% - Accent4 2 6 2 5" xfId="5329"/>
    <cellStyle name="40% - Accent4 2 6 2 5 2" xfId="5330"/>
    <cellStyle name="40% - Accent4 2 6 2 5 3" xfId="5331"/>
    <cellStyle name="40% - Accent4 2 6 2 6" xfId="5332"/>
    <cellStyle name="40% - Accent4 2 6 2 7" xfId="5333"/>
    <cellStyle name="40% - Accent4 2 6 3" xfId="5334"/>
    <cellStyle name="40% - Accent4 2 6 3 2" xfId="5335"/>
    <cellStyle name="40% - Accent4 2 6 3 2 2" xfId="5336"/>
    <cellStyle name="40% - Accent4 2 6 3 2 3" xfId="5337"/>
    <cellStyle name="40% - Accent4 2 6 3 3" xfId="5338"/>
    <cellStyle name="40% - Accent4 2 6 3 3 2" xfId="5339"/>
    <cellStyle name="40% - Accent4 2 6 3 3 3" xfId="5340"/>
    <cellStyle name="40% - Accent4 2 6 3 4" xfId="5341"/>
    <cellStyle name="40% - Accent4 2 6 3 4 2" xfId="5342"/>
    <cellStyle name="40% - Accent4 2 6 3 4 3" xfId="5343"/>
    <cellStyle name="40% - Accent4 2 6 3 5" xfId="5344"/>
    <cellStyle name="40% - Accent4 2 6 3 6" xfId="5345"/>
    <cellStyle name="40% - Accent4 2 6 4" xfId="5346"/>
    <cellStyle name="40% - Accent4 2 6 4 2" xfId="5347"/>
    <cellStyle name="40% - Accent4 2 6 4 3" xfId="5348"/>
    <cellStyle name="40% - Accent4 2 6 5" xfId="5349"/>
    <cellStyle name="40% - Accent4 2 6 5 2" xfId="5350"/>
    <cellStyle name="40% - Accent4 2 6 5 3" xfId="5351"/>
    <cellStyle name="40% - Accent4 2 6 6" xfId="5352"/>
    <cellStyle name="40% - Accent4 2 6 6 2" xfId="5353"/>
    <cellStyle name="40% - Accent4 2 6 6 3" xfId="5354"/>
    <cellStyle name="40% - Accent4 2 6 7" xfId="5355"/>
    <cellStyle name="40% - Accent4 2 6 8" xfId="5356"/>
    <cellStyle name="40% - Accent4 2 7" xfId="5357"/>
    <cellStyle name="40% - Accent4 2 7 2" xfId="5358"/>
    <cellStyle name="40% - Accent4 2 7 2 2" xfId="5359"/>
    <cellStyle name="40% - Accent4 2 7 2 2 2" xfId="5360"/>
    <cellStyle name="40% - Accent4 2 7 2 2 3" xfId="5361"/>
    <cellStyle name="40% - Accent4 2 7 2 3" xfId="5362"/>
    <cellStyle name="40% - Accent4 2 7 2 3 2" xfId="5363"/>
    <cellStyle name="40% - Accent4 2 7 2 3 3" xfId="5364"/>
    <cellStyle name="40% - Accent4 2 7 2 4" xfId="5365"/>
    <cellStyle name="40% - Accent4 2 7 2 4 2" xfId="5366"/>
    <cellStyle name="40% - Accent4 2 7 2 4 3" xfId="5367"/>
    <cellStyle name="40% - Accent4 2 7 2 5" xfId="5368"/>
    <cellStyle name="40% - Accent4 2 7 2 6" xfId="5369"/>
    <cellStyle name="40% - Accent4 2 7 3" xfId="5370"/>
    <cellStyle name="40% - Accent4 2 7 3 2" xfId="5371"/>
    <cellStyle name="40% - Accent4 2 7 3 3" xfId="5372"/>
    <cellStyle name="40% - Accent4 2 7 4" xfId="5373"/>
    <cellStyle name="40% - Accent4 2 7 4 2" xfId="5374"/>
    <cellStyle name="40% - Accent4 2 7 4 3" xfId="5375"/>
    <cellStyle name="40% - Accent4 2 7 5" xfId="5376"/>
    <cellStyle name="40% - Accent4 2 7 5 2" xfId="5377"/>
    <cellStyle name="40% - Accent4 2 7 5 3" xfId="5378"/>
    <cellStyle name="40% - Accent4 2 7 6" xfId="5379"/>
    <cellStyle name="40% - Accent4 2 7 7" xfId="5380"/>
    <cellStyle name="40% - Accent4 2 8" xfId="5381"/>
    <cellStyle name="40% - Accent4 2 8 2" xfId="5382"/>
    <cellStyle name="40% - Accent4 2 8 2 2" xfId="5383"/>
    <cellStyle name="40% - Accent4 2 8 2 3" xfId="5384"/>
    <cellStyle name="40% - Accent4 2 8 3" xfId="5385"/>
    <cellStyle name="40% - Accent4 2 8 3 2" xfId="5386"/>
    <cellStyle name="40% - Accent4 2 8 3 3" xfId="5387"/>
    <cellStyle name="40% - Accent4 2 8 4" xfId="5388"/>
    <cellStyle name="40% - Accent4 2 8 4 2" xfId="5389"/>
    <cellStyle name="40% - Accent4 2 8 4 3" xfId="5390"/>
    <cellStyle name="40% - Accent4 2 8 5" xfId="5391"/>
    <cellStyle name="40% - Accent4 2 8 6" xfId="5392"/>
    <cellStyle name="40% - Accent4 2 9" xfId="5393"/>
    <cellStyle name="40% - Accent4 2 9 2" xfId="5394"/>
    <cellStyle name="40% - Accent4 2 9 3" xfId="5395"/>
    <cellStyle name="40% - Accent4 3" xfId="12"/>
    <cellStyle name="40% - Accent4 3 2" xfId="5397"/>
    <cellStyle name="40% - Accent4 3 2 2" xfId="5398"/>
    <cellStyle name="40% - Accent4 3 2 3" xfId="5399"/>
    <cellStyle name="40% - Accent4 3 3" xfId="5400"/>
    <cellStyle name="40% - Accent4 3 3 2" xfId="5401"/>
    <cellStyle name="40% - Accent4 3 3 3" xfId="5402"/>
    <cellStyle name="40% - Accent4 3 4" xfId="5403"/>
    <cellStyle name="40% - Accent4 3 4 2" xfId="5404"/>
    <cellStyle name="40% - Accent4 3 4 3" xfId="5405"/>
    <cellStyle name="40% - Accent4 3 5" xfId="5406"/>
    <cellStyle name="40% - Accent4 3 6" xfId="5407"/>
    <cellStyle name="40% - Accent4 3 7" xfId="5396"/>
    <cellStyle name="40% - Accent4 4" xfId="5408"/>
    <cellStyle name="40% - Accent4 4 2" xfId="5409"/>
    <cellStyle name="40% - Accent4 4 3" xfId="5410"/>
    <cellStyle name="40% - Accent4 5" xfId="5411"/>
    <cellStyle name="40% - Accent4 5 2" xfId="5412"/>
    <cellStyle name="40% - Accent4 5 3" xfId="5413"/>
    <cellStyle name="40% - Accent4 6" xfId="5414"/>
    <cellStyle name="40% - Accent4 6 2" xfId="5415"/>
    <cellStyle name="40% - Accent4 6 3" xfId="5416"/>
    <cellStyle name="40% - Accent4 7" xfId="5417"/>
    <cellStyle name="40% - Accent4 7 2" xfId="5418"/>
    <cellStyle name="40% - Accent4 7 3" xfId="5419"/>
    <cellStyle name="40% - Accent4 8" xfId="5420"/>
    <cellStyle name="40% - Accent4 8 2" xfId="5421"/>
    <cellStyle name="40% - Accent4 8 3" xfId="5422"/>
    <cellStyle name="40% - Accent4 9" xfId="5423"/>
    <cellStyle name="40% - Accent4 9 2" xfId="5424"/>
    <cellStyle name="40% - Accent4 9 3" xfId="5425"/>
    <cellStyle name="40% - Accent5 10" xfId="5426"/>
    <cellStyle name="40% - Accent5 10 2" xfId="5427"/>
    <cellStyle name="40% - Accent5 10 3" xfId="5428"/>
    <cellStyle name="40% - Accent5 11" xfId="5429"/>
    <cellStyle name="40% - Accent5 12" xfId="5430"/>
    <cellStyle name="40% - Accent5 12 2" xfId="5431"/>
    <cellStyle name="40% - Accent5 2" xfId="84"/>
    <cellStyle name="40% - Accent5 2 10" xfId="5432"/>
    <cellStyle name="40% - Accent5 2 10 2" xfId="5433"/>
    <cellStyle name="40% - Accent5 2 10 3" xfId="5434"/>
    <cellStyle name="40% - Accent5 2 11" xfId="5435"/>
    <cellStyle name="40% - Accent5 2 11 2" xfId="5436"/>
    <cellStyle name="40% - Accent5 2 11 3" xfId="5437"/>
    <cellStyle name="40% - Accent5 2 12" xfId="5438"/>
    <cellStyle name="40% - Accent5 2 12 2" xfId="5439"/>
    <cellStyle name="40% - Accent5 2 12 3" xfId="5440"/>
    <cellStyle name="40% - Accent5 2 13" xfId="5441"/>
    <cellStyle name="40% - Accent5 2 13 2" xfId="5442"/>
    <cellStyle name="40% - Accent5 2 13 3" xfId="5443"/>
    <cellStyle name="40% - Accent5 2 14" xfId="5444"/>
    <cellStyle name="40% - Accent5 2 14 2" xfId="5445"/>
    <cellStyle name="40% - Accent5 2 15" xfId="5446"/>
    <cellStyle name="40% - Accent5 2 16" xfId="5447"/>
    <cellStyle name="40% - Accent5 2 17" xfId="5448"/>
    <cellStyle name="40% - Accent5 2 2" xfId="5449"/>
    <cellStyle name="40% - Accent5 2 2 10" xfId="5450"/>
    <cellStyle name="40% - Accent5 2 2 10 2" xfId="5451"/>
    <cellStyle name="40% - Accent5 2 2 10 3" xfId="5452"/>
    <cellStyle name="40% - Accent5 2 2 11" xfId="5453"/>
    <cellStyle name="40% - Accent5 2 2 11 2" xfId="5454"/>
    <cellStyle name="40% - Accent5 2 2 11 3" xfId="5455"/>
    <cellStyle name="40% - Accent5 2 2 12" xfId="5456"/>
    <cellStyle name="40% - Accent5 2 2 12 2" xfId="5457"/>
    <cellStyle name="40% - Accent5 2 2 12 3" xfId="5458"/>
    <cellStyle name="40% - Accent5 2 2 13" xfId="5459"/>
    <cellStyle name="40% - Accent5 2 2 13 2" xfId="5460"/>
    <cellStyle name="40% - Accent5 2 2 13 3" xfId="5461"/>
    <cellStyle name="40% - Accent5 2 2 14" xfId="5462"/>
    <cellStyle name="40% - Accent5 2 2 14 2" xfId="5463"/>
    <cellStyle name="40% - Accent5 2 2 14 3" xfId="5464"/>
    <cellStyle name="40% - Accent5 2 2 15" xfId="5465"/>
    <cellStyle name="40% - Accent5 2 2 16" xfId="5466"/>
    <cellStyle name="40% - Accent5 2 2 17" xfId="5467"/>
    <cellStyle name="40% - Accent5 2 2 2" xfId="5468"/>
    <cellStyle name="40% - Accent5 2 2 2 2" xfId="5469"/>
    <cellStyle name="40% - Accent5 2 2 2 2 2" xfId="5470"/>
    <cellStyle name="40% - Accent5 2 2 2 2 2 2" xfId="5471"/>
    <cellStyle name="40% - Accent5 2 2 2 2 2 2 2" xfId="5472"/>
    <cellStyle name="40% - Accent5 2 2 2 2 2 2 3" xfId="5473"/>
    <cellStyle name="40% - Accent5 2 2 2 2 2 3" xfId="5474"/>
    <cellStyle name="40% - Accent5 2 2 2 2 2 3 2" xfId="5475"/>
    <cellStyle name="40% - Accent5 2 2 2 2 2 3 3" xfId="5476"/>
    <cellStyle name="40% - Accent5 2 2 2 2 2 4" xfId="5477"/>
    <cellStyle name="40% - Accent5 2 2 2 2 2 4 2" xfId="5478"/>
    <cellStyle name="40% - Accent5 2 2 2 2 2 4 3" xfId="5479"/>
    <cellStyle name="40% - Accent5 2 2 2 2 2 5" xfId="5480"/>
    <cellStyle name="40% - Accent5 2 2 2 2 2 6" xfId="5481"/>
    <cellStyle name="40% - Accent5 2 2 2 2 3" xfId="5482"/>
    <cellStyle name="40% - Accent5 2 2 2 2 3 2" xfId="5483"/>
    <cellStyle name="40% - Accent5 2 2 2 2 3 3" xfId="5484"/>
    <cellStyle name="40% - Accent5 2 2 2 2 4" xfId="5485"/>
    <cellStyle name="40% - Accent5 2 2 2 2 4 2" xfId="5486"/>
    <cellStyle name="40% - Accent5 2 2 2 2 4 3" xfId="5487"/>
    <cellStyle name="40% - Accent5 2 2 2 2 5" xfId="5488"/>
    <cellStyle name="40% - Accent5 2 2 2 2 5 2" xfId="5489"/>
    <cellStyle name="40% - Accent5 2 2 2 2 5 3" xfId="5490"/>
    <cellStyle name="40% - Accent5 2 2 2 2 6" xfId="5491"/>
    <cellStyle name="40% - Accent5 2 2 2 2 7" xfId="5492"/>
    <cellStyle name="40% - Accent5 2 2 2 3" xfId="5493"/>
    <cellStyle name="40% - Accent5 2 2 2 3 2" xfId="5494"/>
    <cellStyle name="40% - Accent5 2 2 2 3 2 2" xfId="5495"/>
    <cellStyle name="40% - Accent5 2 2 2 3 2 3" xfId="5496"/>
    <cellStyle name="40% - Accent5 2 2 2 3 3" xfId="5497"/>
    <cellStyle name="40% - Accent5 2 2 2 3 3 2" xfId="5498"/>
    <cellStyle name="40% - Accent5 2 2 2 3 3 3" xfId="5499"/>
    <cellStyle name="40% - Accent5 2 2 2 3 4" xfId="5500"/>
    <cellStyle name="40% - Accent5 2 2 2 3 4 2" xfId="5501"/>
    <cellStyle name="40% - Accent5 2 2 2 3 4 3" xfId="5502"/>
    <cellStyle name="40% - Accent5 2 2 2 3 5" xfId="5503"/>
    <cellStyle name="40% - Accent5 2 2 2 3 6" xfId="5504"/>
    <cellStyle name="40% - Accent5 2 2 2 4" xfId="5505"/>
    <cellStyle name="40% - Accent5 2 2 2 4 2" xfId="5506"/>
    <cellStyle name="40% - Accent5 2 2 2 4 3" xfId="5507"/>
    <cellStyle name="40% - Accent5 2 2 2 5" xfId="5508"/>
    <cellStyle name="40% - Accent5 2 2 2 5 2" xfId="5509"/>
    <cellStyle name="40% - Accent5 2 2 2 5 3" xfId="5510"/>
    <cellStyle name="40% - Accent5 2 2 2 6" xfId="5511"/>
    <cellStyle name="40% - Accent5 2 2 2 6 2" xfId="5512"/>
    <cellStyle name="40% - Accent5 2 2 2 6 3" xfId="5513"/>
    <cellStyle name="40% - Accent5 2 2 2 7" xfId="5514"/>
    <cellStyle name="40% - Accent5 2 2 2 8" xfId="5515"/>
    <cellStyle name="40% - Accent5 2 2 3" xfId="5516"/>
    <cellStyle name="40% - Accent5 2 2 3 2" xfId="5517"/>
    <cellStyle name="40% - Accent5 2 2 3 2 2" xfId="5518"/>
    <cellStyle name="40% - Accent5 2 2 3 2 2 2" xfId="5519"/>
    <cellStyle name="40% - Accent5 2 2 3 2 2 2 2" xfId="5520"/>
    <cellStyle name="40% - Accent5 2 2 3 2 2 2 3" xfId="5521"/>
    <cellStyle name="40% - Accent5 2 2 3 2 2 3" xfId="5522"/>
    <cellStyle name="40% - Accent5 2 2 3 2 2 3 2" xfId="5523"/>
    <cellStyle name="40% - Accent5 2 2 3 2 2 3 3" xfId="5524"/>
    <cellStyle name="40% - Accent5 2 2 3 2 2 4" xfId="5525"/>
    <cellStyle name="40% - Accent5 2 2 3 2 2 4 2" xfId="5526"/>
    <cellStyle name="40% - Accent5 2 2 3 2 2 4 3" xfId="5527"/>
    <cellStyle name="40% - Accent5 2 2 3 2 2 5" xfId="5528"/>
    <cellStyle name="40% - Accent5 2 2 3 2 2 6" xfId="5529"/>
    <cellStyle name="40% - Accent5 2 2 3 2 3" xfId="5530"/>
    <cellStyle name="40% - Accent5 2 2 3 2 3 2" xfId="5531"/>
    <cellStyle name="40% - Accent5 2 2 3 2 3 3" xfId="5532"/>
    <cellStyle name="40% - Accent5 2 2 3 2 4" xfId="5533"/>
    <cellStyle name="40% - Accent5 2 2 3 2 4 2" xfId="5534"/>
    <cellStyle name="40% - Accent5 2 2 3 2 4 3" xfId="5535"/>
    <cellStyle name="40% - Accent5 2 2 3 2 5" xfId="5536"/>
    <cellStyle name="40% - Accent5 2 2 3 2 5 2" xfId="5537"/>
    <cellStyle name="40% - Accent5 2 2 3 2 5 3" xfId="5538"/>
    <cellStyle name="40% - Accent5 2 2 3 2 6" xfId="5539"/>
    <cellStyle name="40% - Accent5 2 2 3 2 7" xfId="5540"/>
    <cellStyle name="40% - Accent5 2 2 3 3" xfId="5541"/>
    <cellStyle name="40% - Accent5 2 2 3 3 2" xfId="5542"/>
    <cellStyle name="40% - Accent5 2 2 3 3 2 2" xfId="5543"/>
    <cellStyle name="40% - Accent5 2 2 3 3 2 3" xfId="5544"/>
    <cellStyle name="40% - Accent5 2 2 3 3 3" xfId="5545"/>
    <cellStyle name="40% - Accent5 2 2 3 3 3 2" xfId="5546"/>
    <cellStyle name="40% - Accent5 2 2 3 3 3 3" xfId="5547"/>
    <cellStyle name="40% - Accent5 2 2 3 3 4" xfId="5548"/>
    <cellStyle name="40% - Accent5 2 2 3 3 4 2" xfId="5549"/>
    <cellStyle name="40% - Accent5 2 2 3 3 4 3" xfId="5550"/>
    <cellStyle name="40% - Accent5 2 2 3 3 5" xfId="5551"/>
    <cellStyle name="40% - Accent5 2 2 3 3 6" xfId="5552"/>
    <cellStyle name="40% - Accent5 2 2 3 4" xfId="5553"/>
    <cellStyle name="40% - Accent5 2 2 3 4 2" xfId="5554"/>
    <cellStyle name="40% - Accent5 2 2 3 4 3" xfId="5555"/>
    <cellStyle name="40% - Accent5 2 2 3 5" xfId="5556"/>
    <cellStyle name="40% - Accent5 2 2 3 5 2" xfId="5557"/>
    <cellStyle name="40% - Accent5 2 2 3 5 3" xfId="5558"/>
    <cellStyle name="40% - Accent5 2 2 3 6" xfId="5559"/>
    <cellStyle name="40% - Accent5 2 2 3 6 2" xfId="5560"/>
    <cellStyle name="40% - Accent5 2 2 3 6 3" xfId="5561"/>
    <cellStyle name="40% - Accent5 2 2 3 7" xfId="5562"/>
    <cellStyle name="40% - Accent5 2 2 3 8" xfId="5563"/>
    <cellStyle name="40% - Accent5 2 2 4" xfId="5564"/>
    <cellStyle name="40% - Accent5 2 2 4 2" xfId="5565"/>
    <cellStyle name="40% - Accent5 2 2 4 2 2" xfId="5566"/>
    <cellStyle name="40% - Accent5 2 2 4 2 2 2" xfId="5567"/>
    <cellStyle name="40% - Accent5 2 2 4 2 2 2 2" xfId="5568"/>
    <cellStyle name="40% - Accent5 2 2 4 2 2 2 3" xfId="5569"/>
    <cellStyle name="40% - Accent5 2 2 4 2 2 3" xfId="5570"/>
    <cellStyle name="40% - Accent5 2 2 4 2 2 3 2" xfId="5571"/>
    <cellStyle name="40% - Accent5 2 2 4 2 2 3 3" xfId="5572"/>
    <cellStyle name="40% - Accent5 2 2 4 2 2 4" xfId="5573"/>
    <cellStyle name="40% - Accent5 2 2 4 2 2 4 2" xfId="5574"/>
    <cellStyle name="40% - Accent5 2 2 4 2 2 4 3" xfId="5575"/>
    <cellStyle name="40% - Accent5 2 2 4 2 2 5" xfId="5576"/>
    <cellStyle name="40% - Accent5 2 2 4 2 2 6" xfId="5577"/>
    <cellStyle name="40% - Accent5 2 2 4 2 3" xfId="5578"/>
    <cellStyle name="40% - Accent5 2 2 4 2 3 2" xfId="5579"/>
    <cellStyle name="40% - Accent5 2 2 4 2 3 3" xfId="5580"/>
    <cellStyle name="40% - Accent5 2 2 4 2 4" xfId="5581"/>
    <cellStyle name="40% - Accent5 2 2 4 2 4 2" xfId="5582"/>
    <cellStyle name="40% - Accent5 2 2 4 2 4 3" xfId="5583"/>
    <cellStyle name="40% - Accent5 2 2 4 2 5" xfId="5584"/>
    <cellStyle name="40% - Accent5 2 2 4 2 5 2" xfId="5585"/>
    <cellStyle name="40% - Accent5 2 2 4 2 5 3" xfId="5586"/>
    <cellStyle name="40% - Accent5 2 2 4 2 6" xfId="5587"/>
    <cellStyle name="40% - Accent5 2 2 4 2 7" xfId="5588"/>
    <cellStyle name="40% - Accent5 2 2 4 3" xfId="5589"/>
    <cellStyle name="40% - Accent5 2 2 4 3 2" xfId="5590"/>
    <cellStyle name="40% - Accent5 2 2 4 3 2 2" xfId="5591"/>
    <cellStyle name="40% - Accent5 2 2 4 3 2 3" xfId="5592"/>
    <cellStyle name="40% - Accent5 2 2 4 3 3" xfId="5593"/>
    <cellStyle name="40% - Accent5 2 2 4 3 3 2" xfId="5594"/>
    <cellStyle name="40% - Accent5 2 2 4 3 3 3" xfId="5595"/>
    <cellStyle name="40% - Accent5 2 2 4 3 4" xfId="5596"/>
    <cellStyle name="40% - Accent5 2 2 4 3 4 2" xfId="5597"/>
    <cellStyle name="40% - Accent5 2 2 4 3 4 3" xfId="5598"/>
    <cellStyle name="40% - Accent5 2 2 4 3 5" xfId="5599"/>
    <cellStyle name="40% - Accent5 2 2 4 3 6" xfId="5600"/>
    <cellStyle name="40% - Accent5 2 2 4 4" xfId="5601"/>
    <cellStyle name="40% - Accent5 2 2 4 4 2" xfId="5602"/>
    <cellStyle name="40% - Accent5 2 2 4 4 3" xfId="5603"/>
    <cellStyle name="40% - Accent5 2 2 4 5" xfId="5604"/>
    <cellStyle name="40% - Accent5 2 2 4 5 2" xfId="5605"/>
    <cellStyle name="40% - Accent5 2 2 4 5 3" xfId="5606"/>
    <cellStyle name="40% - Accent5 2 2 4 6" xfId="5607"/>
    <cellStyle name="40% - Accent5 2 2 4 6 2" xfId="5608"/>
    <cellStyle name="40% - Accent5 2 2 4 6 3" xfId="5609"/>
    <cellStyle name="40% - Accent5 2 2 4 7" xfId="5610"/>
    <cellStyle name="40% - Accent5 2 2 4 8" xfId="5611"/>
    <cellStyle name="40% - Accent5 2 2 5" xfId="5612"/>
    <cellStyle name="40% - Accent5 2 2 5 2" xfId="5613"/>
    <cellStyle name="40% - Accent5 2 2 5 2 2" xfId="5614"/>
    <cellStyle name="40% - Accent5 2 2 5 2 2 2" xfId="5615"/>
    <cellStyle name="40% - Accent5 2 2 5 2 2 3" xfId="5616"/>
    <cellStyle name="40% - Accent5 2 2 5 2 3" xfId="5617"/>
    <cellStyle name="40% - Accent5 2 2 5 2 3 2" xfId="5618"/>
    <cellStyle name="40% - Accent5 2 2 5 2 3 3" xfId="5619"/>
    <cellStyle name="40% - Accent5 2 2 5 2 4" xfId="5620"/>
    <cellStyle name="40% - Accent5 2 2 5 2 4 2" xfId="5621"/>
    <cellStyle name="40% - Accent5 2 2 5 2 4 3" xfId="5622"/>
    <cellStyle name="40% - Accent5 2 2 5 2 5" xfId="5623"/>
    <cellStyle name="40% - Accent5 2 2 5 2 6" xfId="5624"/>
    <cellStyle name="40% - Accent5 2 2 5 3" xfId="5625"/>
    <cellStyle name="40% - Accent5 2 2 5 3 2" xfId="5626"/>
    <cellStyle name="40% - Accent5 2 2 5 3 3" xfId="5627"/>
    <cellStyle name="40% - Accent5 2 2 5 4" xfId="5628"/>
    <cellStyle name="40% - Accent5 2 2 5 4 2" xfId="5629"/>
    <cellStyle name="40% - Accent5 2 2 5 4 3" xfId="5630"/>
    <cellStyle name="40% - Accent5 2 2 5 5" xfId="5631"/>
    <cellStyle name="40% - Accent5 2 2 5 5 2" xfId="5632"/>
    <cellStyle name="40% - Accent5 2 2 5 5 3" xfId="5633"/>
    <cellStyle name="40% - Accent5 2 2 5 6" xfId="5634"/>
    <cellStyle name="40% - Accent5 2 2 5 7" xfId="5635"/>
    <cellStyle name="40% - Accent5 2 2 6" xfId="5636"/>
    <cellStyle name="40% - Accent5 2 2 6 2" xfId="5637"/>
    <cellStyle name="40% - Accent5 2 2 6 2 2" xfId="5638"/>
    <cellStyle name="40% - Accent5 2 2 6 2 3" xfId="5639"/>
    <cellStyle name="40% - Accent5 2 2 6 3" xfId="5640"/>
    <cellStyle name="40% - Accent5 2 2 6 3 2" xfId="5641"/>
    <cellStyle name="40% - Accent5 2 2 6 3 3" xfId="5642"/>
    <cellStyle name="40% - Accent5 2 2 6 4" xfId="5643"/>
    <cellStyle name="40% - Accent5 2 2 6 4 2" xfId="5644"/>
    <cellStyle name="40% - Accent5 2 2 6 4 3" xfId="5645"/>
    <cellStyle name="40% - Accent5 2 2 6 5" xfId="5646"/>
    <cellStyle name="40% - Accent5 2 2 6 6" xfId="5647"/>
    <cellStyle name="40% - Accent5 2 2 7" xfId="5648"/>
    <cellStyle name="40% - Accent5 2 2 7 2" xfId="5649"/>
    <cellStyle name="40% - Accent5 2 2 7 2 2" xfId="5650"/>
    <cellStyle name="40% - Accent5 2 2 7 2 3" xfId="5651"/>
    <cellStyle name="40% - Accent5 2 2 7 3" xfId="5652"/>
    <cellStyle name="40% - Accent5 2 2 7 3 2" xfId="5653"/>
    <cellStyle name="40% - Accent5 2 2 7 3 3" xfId="5654"/>
    <cellStyle name="40% - Accent5 2 2 7 4" xfId="5655"/>
    <cellStyle name="40% - Accent5 2 2 7 4 2" xfId="5656"/>
    <cellStyle name="40% - Accent5 2 2 7 4 3" xfId="5657"/>
    <cellStyle name="40% - Accent5 2 2 7 5" xfId="5658"/>
    <cellStyle name="40% - Accent5 2 2 7 6" xfId="5659"/>
    <cellStyle name="40% - Accent5 2 2 8" xfId="5660"/>
    <cellStyle name="40% - Accent5 2 2 8 2" xfId="5661"/>
    <cellStyle name="40% - Accent5 2 2 8 3" xfId="5662"/>
    <cellStyle name="40% - Accent5 2 2 9" xfId="5663"/>
    <cellStyle name="40% - Accent5 2 2 9 2" xfId="5664"/>
    <cellStyle name="40% - Accent5 2 2 9 3" xfId="5665"/>
    <cellStyle name="40% - Accent5 2 3" xfId="5666"/>
    <cellStyle name="40% - Accent5 2 3 2" xfId="5667"/>
    <cellStyle name="40% - Accent5 2 3 2 2" xfId="5668"/>
    <cellStyle name="40% - Accent5 2 3 2 2 2" xfId="5669"/>
    <cellStyle name="40% - Accent5 2 3 2 2 2 2" xfId="5670"/>
    <cellStyle name="40% - Accent5 2 3 2 2 2 3" xfId="5671"/>
    <cellStyle name="40% - Accent5 2 3 2 2 3" xfId="5672"/>
    <cellStyle name="40% - Accent5 2 3 2 2 3 2" xfId="5673"/>
    <cellStyle name="40% - Accent5 2 3 2 2 3 3" xfId="5674"/>
    <cellStyle name="40% - Accent5 2 3 2 2 4" xfId="5675"/>
    <cellStyle name="40% - Accent5 2 3 2 2 4 2" xfId="5676"/>
    <cellStyle name="40% - Accent5 2 3 2 2 4 3" xfId="5677"/>
    <cellStyle name="40% - Accent5 2 3 2 2 5" xfId="5678"/>
    <cellStyle name="40% - Accent5 2 3 2 2 6" xfId="5679"/>
    <cellStyle name="40% - Accent5 2 3 2 3" xfId="5680"/>
    <cellStyle name="40% - Accent5 2 3 2 3 2" xfId="5681"/>
    <cellStyle name="40% - Accent5 2 3 2 3 3" xfId="5682"/>
    <cellStyle name="40% - Accent5 2 3 2 4" xfId="5683"/>
    <cellStyle name="40% - Accent5 2 3 2 4 2" xfId="5684"/>
    <cellStyle name="40% - Accent5 2 3 2 4 3" xfId="5685"/>
    <cellStyle name="40% - Accent5 2 3 2 5" xfId="5686"/>
    <cellStyle name="40% - Accent5 2 3 2 5 2" xfId="5687"/>
    <cellStyle name="40% - Accent5 2 3 2 5 3" xfId="5688"/>
    <cellStyle name="40% - Accent5 2 3 2 6" xfId="5689"/>
    <cellStyle name="40% - Accent5 2 3 2 7" xfId="5690"/>
    <cellStyle name="40% - Accent5 2 3 3" xfId="5691"/>
    <cellStyle name="40% - Accent5 2 3 3 2" xfId="5692"/>
    <cellStyle name="40% - Accent5 2 3 3 2 2" xfId="5693"/>
    <cellStyle name="40% - Accent5 2 3 3 2 3" xfId="5694"/>
    <cellStyle name="40% - Accent5 2 3 3 3" xfId="5695"/>
    <cellStyle name="40% - Accent5 2 3 3 3 2" xfId="5696"/>
    <cellStyle name="40% - Accent5 2 3 3 3 3" xfId="5697"/>
    <cellStyle name="40% - Accent5 2 3 3 4" xfId="5698"/>
    <cellStyle name="40% - Accent5 2 3 3 4 2" xfId="5699"/>
    <cellStyle name="40% - Accent5 2 3 3 4 3" xfId="5700"/>
    <cellStyle name="40% - Accent5 2 3 3 5" xfId="5701"/>
    <cellStyle name="40% - Accent5 2 3 3 6" xfId="5702"/>
    <cellStyle name="40% - Accent5 2 3 4" xfId="5703"/>
    <cellStyle name="40% - Accent5 2 3 4 2" xfId="5704"/>
    <cellStyle name="40% - Accent5 2 3 4 3" xfId="5705"/>
    <cellStyle name="40% - Accent5 2 3 5" xfId="5706"/>
    <cellStyle name="40% - Accent5 2 3 5 2" xfId="5707"/>
    <cellStyle name="40% - Accent5 2 3 5 3" xfId="5708"/>
    <cellStyle name="40% - Accent5 2 3 6" xfId="5709"/>
    <cellStyle name="40% - Accent5 2 3 6 2" xfId="5710"/>
    <cellStyle name="40% - Accent5 2 3 6 3" xfId="5711"/>
    <cellStyle name="40% - Accent5 2 3 7" xfId="5712"/>
    <cellStyle name="40% - Accent5 2 3 8" xfId="5713"/>
    <cellStyle name="40% - Accent5 2 4" xfId="5714"/>
    <cellStyle name="40% - Accent5 2 4 2" xfId="5715"/>
    <cellStyle name="40% - Accent5 2 4 2 2" xfId="5716"/>
    <cellStyle name="40% - Accent5 2 4 2 2 2" xfId="5717"/>
    <cellStyle name="40% - Accent5 2 4 2 2 2 2" xfId="5718"/>
    <cellStyle name="40% - Accent5 2 4 2 2 2 3" xfId="5719"/>
    <cellStyle name="40% - Accent5 2 4 2 2 3" xfId="5720"/>
    <cellStyle name="40% - Accent5 2 4 2 2 3 2" xfId="5721"/>
    <cellStyle name="40% - Accent5 2 4 2 2 3 3" xfId="5722"/>
    <cellStyle name="40% - Accent5 2 4 2 2 4" xfId="5723"/>
    <cellStyle name="40% - Accent5 2 4 2 2 4 2" xfId="5724"/>
    <cellStyle name="40% - Accent5 2 4 2 2 4 3" xfId="5725"/>
    <cellStyle name="40% - Accent5 2 4 2 2 5" xfId="5726"/>
    <cellStyle name="40% - Accent5 2 4 2 2 6" xfId="5727"/>
    <cellStyle name="40% - Accent5 2 4 2 3" xfId="5728"/>
    <cellStyle name="40% - Accent5 2 4 2 3 2" xfId="5729"/>
    <cellStyle name="40% - Accent5 2 4 2 3 3" xfId="5730"/>
    <cellStyle name="40% - Accent5 2 4 2 4" xfId="5731"/>
    <cellStyle name="40% - Accent5 2 4 2 4 2" xfId="5732"/>
    <cellStyle name="40% - Accent5 2 4 2 4 3" xfId="5733"/>
    <cellStyle name="40% - Accent5 2 4 2 5" xfId="5734"/>
    <cellStyle name="40% - Accent5 2 4 2 5 2" xfId="5735"/>
    <cellStyle name="40% - Accent5 2 4 2 5 3" xfId="5736"/>
    <cellStyle name="40% - Accent5 2 4 2 6" xfId="5737"/>
    <cellStyle name="40% - Accent5 2 4 2 7" xfId="5738"/>
    <cellStyle name="40% - Accent5 2 4 3" xfId="5739"/>
    <cellStyle name="40% - Accent5 2 4 3 2" xfId="5740"/>
    <cellStyle name="40% - Accent5 2 4 3 2 2" xfId="5741"/>
    <cellStyle name="40% - Accent5 2 4 3 2 3" xfId="5742"/>
    <cellStyle name="40% - Accent5 2 4 3 3" xfId="5743"/>
    <cellStyle name="40% - Accent5 2 4 3 3 2" xfId="5744"/>
    <cellStyle name="40% - Accent5 2 4 3 3 3" xfId="5745"/>
    <cellStyle name="40% - Accent5 2 4 3 4" xfId="5746"/>
    <cellStyle name="40% - Accent5 2 4 3 4 2" xfId="5747"/>
    <cellStyle name="40% - Accent5 2 4 3 4 3" xfId="5748"/>
    <cellStyle name="40% - Accent5 2 4 3 5" xfId="5749"/>
    <cellStyle name="40% - Accent5 2 4 3 6" xfId="5750"/>
    <cellStyle name="40% - Accent5 2 4 4" xfId="5751"/>
    <cellStyle name="40% - Accent5 2 4 4 2" xfId="5752"/>
    <cellStyle name="40% - Accent5 2 4 4 3" xfId="5753"/>
    <cellStyle name="40% - Accent5 2 4 5" xfId="5754"/>
    <cellStyle name="40% - Accent5 2 4 5 2" xfId="5755"/>
    <cellStyle name="40% - Accent5 2 4 5 3" xfId="5756"/>
    <cellStyle name="40% - Accent5 2 4 6" xfId="5757"/>
    <cellStyle name="40% - Accent5 2 4 6 2" xfId="5758"/>
    <cellStyle name="40% - Accent5 2 4 6 3" xfId="5759"/>
    <cellStyle name="40% - Accent5 2 4 7" xfId="5760"/>
    <cellStyle name="40% - Accent5 2 4 8" xfId="5761"/>
    <cellStyle name="40% - Accent5 2 5" xfId="5762"/>
    <cellStyle name="40% - Accent5 2 5 2" xfId="5763"/>
    <cellStyle name="40% - Accent5 2 5 2 2" xfId="5764"/>
    <cellStyle name="40% - Accent5 2 5 2 2 2" xfId="5765"/>
    <cellStyle name="40% - Accent5 2 5 2 2 2 2" xfId="5766"/>
    <cellStyle name="40% - Accent5 2 5 2 2 2 3" xfId="5767"/>
    <cellStyle name="40% - Accent5 2 5 2 2 3" xfId="5768"/>
    <cellStyle name="40% - Accent5 2 5 2 2 3 2" xfId="5769"/>
    <cellStyle name="40% - Accent5 2 5 2 2 3 3" xfId="5770"/>
    <cellStyle name="40% - Accent5 2 5 2 2 4" xfId="5771"/>
    <cellStyle name="40% - Accent5 2 5 2 2 4 2" xfId="5772"/>
    <cellStyle name="40% - Accent5 2 5 2 2 4 3" xfId="5773"/>
    <cellStyle name="40% - Accent5 2 5 2 2 5" xfId="5774"/>
    <cellStyle name="40% - Accent5 2 5 2 2 6" xfId="5775"/>
    <cellStyle name="40% - Accent5 2 5 2 3" xfId="5776"/>
    <cellStyle name="40% - Accent5 2 5 2 3 2" xfId="5777"/>
    <cellStyle name="40% - Accent5 2 5 2 3 3" xfId="5778"/>
    <cellStyle name="40% - Accent5 2 5 2 4" xfId="5779"/>
    <cellStyle name="40% - Accent5 2 5 2 4 2" xfId="5780"/>
    <cellStyle name="40% - Accent5 2 5 2 4 3" xfId="5781"/>
    <cellStyle name="40% - Accent5 2 5 2 5" xfId="5782"/>
    <cellStyle name="40% - Accent5 2 5 2 5 2" xfId="5783"/>
    <cellStyle name="40% - Accent5 2 5 2 5 3" xfId="5784"/>
    <cellStyle name="40% - Accent5 2 5 2 6" xfId="5785"/>
    <cellStyle name="40% - Accent5 2 5 2 7" xfId="5786"/>
    <cellStyle name="40% - Accent5 2 5 3" xfId="5787"/>
    <cellStyle name="40% - Accent5 2 5 3 2" xfId="5788"/>
    <cellStyle name="40% - Accent5 2 5 3 2 2" xfId="5789"/>
    <cellStyle name="40% - Accent5 2 5 3 2 3" xfId="5790"/>
    <cellStyle name="40% - Accent5 2 5 3 3" xfId="5791"/>
    <cellStyle name="40% - Accent5 2 5 3 3 2" xfId="5792"/>
    <cellStyle name="40% - Accent5 2 5 3 3 3" xfId="5793"/>
    <cellStyle name="40% - Accent5 2 5 3 4" xfId="5794"/>
    <cellStyle name="40% - Accent5 2 5 3 4 2" xfId="5795"/>
    <cellStyle name="40% - Accent5 2 5 3 4 3" xfId="5796"/>
    <cellStyle name="40% - Accent5 2 5 3 5" xfId="5797"/>
    <cellStyle name="40% - Accent5 2 5 3 6" xfId="5798"/>
    <cellStyle name="40% - Accent5 2 5 4" xfId="5799"/>
    <cellStyle name="40% - Accent5 2 5 4 2" xfId="5800"/>
    <cellStyle name="40% - Accent5 2 5 4 3" xfId="5801"/>
    <cellStyle name="40% - Accent5 2 5 5" xfId="5802"/>
    <cellStyle name="40% - Accent5 2 5 5 2" xfId="5803"/>
    <cellStyle name="40% - Accent5 2 5 5 3" xfId="5804"/>
    <cellStyle name="40% - Accent5 2 5 6" xfId="5805"/>
    <cellStyle name="40% - Accent5 2 5 6 2" xfId="5806"/>
    <cellStyle name="40% - Accent5 2 5 6 3" xfId="5807"/>
    <cellStyle name="40% - Accent5 2 5 7" xfId="5808"/>
    <cellStyle name="40% - Accent5 2 5 8" xfId="5809"/>
    <cellStyle name="40% - Accent5 2 6" xfId="5810"/>
    <cellStyle name="40% - Accent5 2 6 2" xfId="5811"/>
    <cellStyle name="40% - Accent5 2 6 2 2" xfId="5812"/>
    <cellStyle name="40% - Accent5 2 6 2 2 2" xfId="5813"/>
    <cellStyle name="40% - Accent5 2 6 2 2 2 2" xfId="5814"/>
    <cellStyle name="40% - Accent5 2 6 2 2 2 3" xfId="5815"/>
    <cellStyle name="40% - Accent5 2 6 2 2 3" xfId="5816"/>
    <cellStyle name="40% - Accent5 2 6 2 2 3 2" xfId="5817"/>
    <cellStyle name="40% - Accent5 2 6 2 2 3 3" xfId="5818"/>
    <cellStyle name="40% - Accent5 2 6 2 2 4" xfId="5819"/>
    <cellStyle name="40% - Accent5 2 6 2 2 4 2" xfId="5820"/>
    <cellStyle name="40% - Accent5 2 6 2 2 4 3" xfId="5821"/>
    <cellStyle name="40% - Accent5 2 6 2 2 5" xfId="5822"/>
    <cellStyle name="40% - Accent5 2 6 2 2 6" xfId="5823"/>
    <cellStyle name="40% - Accent5 2 6 2 3" xfId="5824"/>
    <cellStyle name="40% - Accent5 2 6 2 3 2" xfId="5825"/>
    <cellStyle name="40% - Accent5 2 6 2 3 3" xfId="5826"/>
    <cellStyle name="40% - Accent5 2 6 2 4" xfId="5827"/>
    <cellStyle name="40% - Accent5 2 6 2 4 2" xfId="5828"/>
    <cellStyle name="40% - Accent5 2 6 2 4 3" xfId="5829"/>
    <cellStyle name="40% - Accent5 2 6 2 5" xfId="5830"/>
    <cellStyle name="40% - Accent5 2 6 2 5 2" xfId="5831"/>
    <cellStyle name="40% - Accent5 2 6 2 5 3" xfId="5832"/>
    <cellStyle name="40% - Accent5 2 6 2 6" xfId="5833"/>
    <cellStyle name="40% - Accent5 2 6 2 7" xfId="5834"/>
    <cellStyle name="40% - Accent5 2 6 3" xfId="5835"/>
    <cellStyle name="40% - Accent5 2 6 3 2" xfId="5836"/>
    <cellStyle name="40% - Accent5 2 6 3 2 2" xfId="5837"/>
    <cellStyle name="40% - Accent5 2 6 3 2 3" xfId="5838"/>
    <cellStyle name="40% - Accent5 2 6 3 3" xfId="5839"/>
    <cellStyle name="40% - Accent5 2 6 3 3 2" xfId="5840"/>
    <cellStyle name="40% - Accent5 2 6 3 3 3" xfId="5841"/>
    <cellStyle name="40% - Accent5 2 6 3 4" xfId="5842"/>
    <cellStyle name="40% - Accent5 2 6 3 4 2" xfId="5843"/>
    <cellStyle name="40% - Accent5 2 6 3 4 3" xfId="5844"/>
    <cellStyle name="40% - Accent5 2 6 3 5" xfId="5845"/>
    <cellStyle name="40% - Accent5 2 6 3 6" xfId="5846"/>
    <cellStyle name="40% - Accent5 2 6 4" xfId="5847"/>
    <cellStyle name="40% - Accent5 2 6 4 2" xfId="5848"/>
    <cellStyle name="40% - Accent5 2 6 4 3" xfId="5849"/>
    <cellStyle name="40% - Accent5 2 6 5" xfId="5850"/>
    <cellStyle name="40% - Accent5 2 6 5 2" xfId="5851"/>
    <cellStyle name="40% - Accent5 2 6 5 3" xfId="5852"/>
    <cellStyle name="40% - Accent5 2 6 6" xfId="5853"/>
    <cellStyle name="40% - Accent5 2 6 6 2" xfId="5854"/>
    <cellStyle name="40% - Accent5 2 6 6 3" xfId="5855"/>
    <cellStyle name="40% - Accent5 2 6 7" xfId="5856"/>
    <cellStyle name="40% - Accent5 2 6 8" xfId="5857"/>
    <cellStyle name="40% - Accent5 2 7" xfId="5858"/>
    <cellStyle name="40% - Accent5 2 7 2" xfId="5859"/>
    <cellStyle name="40% - Accent5 2 7 2 2" xfId="5860"/>
    <cellStyle name="40% - Accent5 2 7 2 2 2" xfId="5861"/>
    <cellStyle name="40% - Accent5 2 7 2 2 3" xfId="5862"/>
    <cellStyle name="40% - Accent5 2 7 2 3" xfId="5863"/>
    <cellStyle name="40% - Accent5 2 7 2 3 2" xfId="5864"/>
    <cellStyle name="40% - Accent5 2 7 2 3 3" xfId="5865"/>
    <cellStyle name="40% - Accent5 2 7 2 4" xfId="5866"/>
    <cellStyle name="40% - Accent5 2 7 2 4 2" xfId="5867"/>
    <cellStyle name="40% - Accent5 2 7 2 4 3" xfId="5868"/>
    <cellStyle name="40% - Accent5 2 7 2 5" xfId="5869"/>
    <cellStyle name="40% - Accent5 2 7 2 6" xfId="5870"/>
    <cellStyle name="40% - Accent5 2 7 3" xfId="5871"/>
    <cellStyle name="40% - Accent5 2 7 3 2" xfId="5872"/>
    <cellStyle name="40% - Accent5 2 7 3 3" xfId="5873"/>
    <cellStyle name="40% - Accent5 2 7 4" xfId="5874"/>
    <cellStyle name="40% - Accent5 2 7 4 2" xfId="5875"/>
    <cellStyle name="40% - Accent5 2 7 4 3" xfId="5876"/>
    <cellStyle name="40% - Accent5 2 7 5" xfId="5877"/>
    <cellStyle name="40% - Accent5 2 7 5 2" xfId="5878"/>
    <cellStyle name="40% - Accent5 2 7 5 3" xfId="5879"/>
    <cellStyle name="40% - Accent5 2 7 6" xfId="5880"/>
    <cellStyle name="40% - Accent5 2 7 7" xfId="5881"/>
    <cellStyle name="40% - Accent5 2 8" xfId="5882"/>
    <cellStyle name="40% - Accent5 2 8 2" xfId="5883"/>
    <cellStyle name="40% - Accent5 2 8 2 2" xfId="5884"/>
    <cellStyle name="40% - Accent5 2 8 2 3" xfId="5885"/>
    <cellStyle name="40% - Accent5 2 8 3" xfId="5886"/>
    <cellStyle name="40% - Accent5 2 8 3 2" xfId="5887"/>
    <cellStyle name="40% - Accent5 2 8 3 3" xfId="5888"/>
    <cellStyle name="40% - Accent5 2 8 4" xfId="5889"/>
    <cellStyle name="40% - Accent5 2 8 4 2" xfId="5890"/>
    <cellStyle name="40% - Accent5 2 8 4 3" xfId="5891"/>
    <cellStyle name="40% - Accent5 2 8 5" xfId="5892"/>
    <cellStyle name="40% - Accent5 2 8 6" xfId="5893"/>
    <cellStyle name="40% - Accent5 2 9" xfId="5894"/>
    <cellStyle name="40% - Accent5 2 9 2" xfId="5895"/>
    <cellStyle name="40% - Accent5 2 9 3" xfId="5896"/>
    <cellStyle name="40% - Accent5 3" xfId="13"/>
    <cellStyle name="40% - Accent5 3 2" xfId="5898"/>
    <cellStyle name="40% - Accent5 3 2 2" xfId="5899"/>
    <cellStyle name="40% - Accent5 3 2 3" xfId="5900"/>
    <cellStyle name="40% - Accent5 3 3" xfId="5901"/>
    <cellStyle name="40% - Accent5 3 3 2" xfId="5902"/>
    <cellStyle name="40% - Accent5 3 3 3" xfId="5903"/>
    <cellStyle name="40% - Accent5 3 4" xfId="5904"/>
    <cellStyle name="40% - Accent5 3 4 2" xfId="5905"/>
    <cellStyle name="40% - Accent5 3 4 3" xfId="5906"/>
    <cellStyle name="40% - Accent5 3 5" xfId="5907"/>
    <cellStyle name="40% - Accent5 3 6" xfId="5908"/>
    <cellStyle name="40% - Accent5 3 7" xfId="5897"/>
    <cellStyle name="40% - Accent5 4" xfId="5909"/>
    <cellStyle name="40% - Accent5 4 2" xfId="5910"/>
    <cellStyle name="40% - Accent5 4 3" xfId="5911"/>
    <cellStyle name="40% - Accent5 5" xfId="5912"/>
    <cellStyle name="40% - Accent5 5 2" xfId="5913"/>
    <cellStyle name="40% - Accent5 5 3" xfId="5914"/>
    <cellStyle name="40% - Accent5 6" xfId="5915"/>
    <cellStyle name="40% - Accent5 6 2" xfId="5916"/>
    <cellStyle name="40% - Accent5 6 3" xfId="5917"/>
    <cellStyle name="40% - Accent5 7" xfId="5918"/>
    <cellStyle name="40% - Accent5 7 2" xfId="5919"/>
    <cellStyle name="40% - Accent5 7 3" xfId="5920"/>
    <cellStyle name="40% - Accent5 8" xfId="5921"/>
    <cellStyle name="40% - Accent5 8 2" xfId="5922"/>
    <cellStyle name="40% - Accent5 8 3" xfId="5923"/>
    <cellStyle name="40% - Accent5 9" xfId="5924"/>
    <cellStyle name="40% - Accent5 9 2" xfId="5925"/>
    <cellStyle name="40% - Accent5 9 3" xfId="5926"/>
    <cellStyle name="40% - Accent6 10" xfId="5927"/>
    <cellStyle name="40% - Accent6 10 2" xfId="5928"/>
    <cellStyle name="40% - Accent6 10 3" xfId="5929"/>
    <cellStyle name="40% - Accent6 11" xfId="5930"/>
    <cellStyle name="40% - Accent6 12" xfId="5931"/>
    <cellStyle name="40% - Accent6 13" xfId="5932"/>
    <cellStyle name="40% - Accent6 13 2" xfId="5933"/>
    <cellStyle name="40% - Accent6 2" xfId="88"/>
    <cellStyle name="40% - Accent6 2 10" xfId="5934"/>
    <cellStyle name="40% - Accent6 2 10 2" xfId="5935"/>
    <cellStyle name="40% - Accent6 2 10 3" xfId="5936"/>
    <cellStyle name="40% - Accent6 2 11" xfId="5937"/>
    <cellStyle name="40% - Accent6 2 11 2" xfId="5938"/>
    <cellStyle name="40% - Accent6 2 11 3" xfId="5939"/>
    <cellStyle name="40% - Accent6 2 12" xfId="5940"/>
    <cellStyle name="40% - Accent6 2 12 2" xfId="5941"/>
    <cellStyle name="40% - Accent6 2 12 3" xfId="5942"/>
    <cellStyle name="40% - Accent6 2 13" xfId="5943"/>
    <cellStyle name="40% - Accent6 2 13 2" xfId="5944"/>
    <cellStyle name="40% - Accent6 2 13 3" xfId="5945"/>
    <cellStyle name="40% - Accent6 2 14" xfId="5946"/>
    <cellStyle name="40% - Accent6 2 14 2" xfId="5947"/>
    <cellStyle name="40% - Accent6 2 15" xfId="5948"/>
    <cellStyle name="40% - Accent6 2 16" xfId="5949"/>
    <cellStyle name="40% - Accent6 2 17" xfId="5950"/>
    <cellStyle name="40% - Accent6 2 2" xfId="5951"/>
    <cellStyle name="40% - Accent6 2 2 10" xfId="5952"/>
    <cellStyle name="40% - Accent6 2 2 10 2" xfId="5953"/>
    <cellStyle name="40% - Accent6 2 2 10 3" xfId="5954"/>
    <cellStyle name="40% - Accent6 2 2 11" xfId="5955"/>
    <cellStyle name="40% - Accent6 2 2 11 2" xfId="5956"/>
    <cellStyle name="40% - Accent6 2 2 11 3" xfId="5957"/>
    <cellStyle name="40% - Accent6 2 2 12" xfId="5958"/>
    <cellStyle name="40% - Accent6 2 2 12 2" xfId="5959"/>
    <cellStyle name="40% - Accent6 2 2 12 3" xfId="5960"/>
    <cellStyle name="40% - Accent6 2 2 13" xfId="5961"/>
    <cellStyle name="40% - Accent6 2 2 13 2" xfId="5962"/>
    <cellStyle name="40% - Accent6 2 2 13 3" xfId="5963"/>
    <cellStyle name="40% - Accent6 2 2 14" xfId="5964"/>
    <cellStyle name="40% - Accent6 2 2 14 2" xfId="5965"/>
    <cellStyle name="40% - Accent6 2 2 14 3" xfId="5966"/>
    <cellStyle name="40% - Accent6 2 2 15" xfId="5967"/>
    <cellStyle name="40% - Accent6 2 2 16" xfId="5968"/>
    <cellStyle name="40% - Accent6 2 2 17" xfId="5969"/>
    <cellStyle name="40% - Accent6 2 2 2" xfId="5970"/>
    <cellStyle name="40% - Accent6 2 2 2 2" xfId="5971"/>
    <cellStyle name="40% - Accent6 2 2 2 2 2" xfId="5972"/>
    <cellStyle name="40% - Accent6 2 2 2 2 2 2" xfId="5973"/>
    <cellStyle name="40% - Accent6 2 2 2 2 2 2 2" xfId="5974"/>
    <cellStyle name="40% - Accent6 2 2 2 2 2 2 3" xfId="5975"/>
    <cellStyle name="40% - Accent6 2 2 2 2 2 3" xfId="5976"/>
    <cellStyle name="40% - Accent6 2 2 2 2 2 3 2" xfId="5977"/>
    <cellStyle name="40% - Accent6 2 2 2 2 2 3 3" xfId="5978"/>
    <cellStyle name="40% - Accent6 2 2 2 2 2 4" xfId="5979"/>
    <cellStyle name="40% - Accent6 2 2 2 2 2 4 2" xfId="5980"/>
    <cellStyle name="40% - Accent6 2 2 2 2 2 4 3" xfId="5981"/>
    <cellStyle name="40% - Accent6 2 2 2 2 2 5" xfId="5982"/>
    <cellStyle name="40% - Accent6 2 2 2 2 2 6" xfId="5983"/>
    <cellStyle name="40% - Accent6 2 2 2 2 3" xfId="5984"/>
    <cellStyle name="40% - Accent6 2 2 2 2 3 2" xfId="5985"/>
    <cellStyle name="40% - Accent6 2 2 2 2 3 3" xfId="5986"/>
    <cellStyle name="40% - Accent6 2 2 2 2 4" xfId="5987"/>
    <cellStyle name="40% - Accent6 2 2 2 2 4 2" xfId="5988"/>
    <cellStyle name="40% - Accent6 2 2 2 2 4 3" xfId="5989"/>
    <cellStyle name="40% - Accent6 2 2 2 2 5" xfId="5990"/>
    <cellStyle name="40% - Accent6 2 2 2 2 5 2" xfId="5991"/>
    <cellStyle name="40% - Accent6 2 2 2 2 5 3" xfId="5992"/>
    <cellStyle name="40% - Accent6 2 2 2 2 6" xfId="5993"/>
    <cellStyle name="40% - Accent6 2 2 2 2 7" xfId="5994"/>
    <cellStyle name="40% - Accent6 2 2 2 3" xfId="5995"/>
    <cellStyle name="40% - Accent6 2 2 2 3 2" xfId="5996"/>
    <cellStyle name="40% - Accent6 2 2 2 3 2 2" xfId="5997"/>
    <cellStyle name="40% - Accent6 2 2 2 3 2 3" xfId="5998"/>
    <cellStyle name="40% - Accent6 2 2 2 3 3" xfId="5999"/>
    <cellStyle name="40% - Accent6 2 2 2 3 3 2" xfId="6000"/>
    <cellStyle name="40% - Accent6 2 2 2 3 3 3" xfId="6001"/>
    <cellStyle name="40% - Accent6 2 2 2 3 4" xfId="6002"/>
    <cellStyle name="40% - Accent6 2 2 2 3 4 2" xfId="6003"/>
    <cellStyle name="40% - Accent6 2 2 2 3 4 3" xfId="6004"/>
    <cellStyle name="40% - Accent6 2 2 2 3 5" xfId="6005"/>
    <cellStyle name="40% - Accent6 2 2 2 3 6" xfId="6006"/>
    <cellStyle name="40% - Accent6 2 2 2 4" xfId="6007"/>
    <cellStyle name="40% - Accent6 2 2 2 4 2" xfId="6008"/>
    <cellStyle name="40% - Accent6 2 2 2 4 3" xfId="6009"/>
    <cellStyle name="40% - Accent6 2 2 2 5" xfId="6010"/>
    <cellStyle name="40% - Accent6 2 2 2 5 2" xfId="6011"/>
    <cellStyle name="40% - Accent6 2 2 2 5 3" xfId="6012"/>
    <cellStyle name="40% - Accent6 2 2 2 6" xfId="6013"/>
    <cellStyle name="40% - Accent6 2 2 2 6 2" xfId="6014"/>
    <cellStyle name="40% - Accent6 2 2 2 6 3" xfId="6015"/>
    <cellStyle name="40% - Accent6 2 2 2 7" xfId="6016"/>
    <cellStyle name="40% - Accent6 2 2 2 8" xfId="6017"/>
    <cellStyle name="40% - Accent6 2 2 3" xfId="6018"/>
    <cellStyle name="40% - Accent6 2 2 3 2" xfId="6019"/>
    <cellStyle name="40% - Accent6 2 2 3 2 2" xfId="6020"/>
    <cellStyle name="40% - Accent6 2 2 3 2 2 2" xfId="6021"/>
    <cellStyle name="40% - Accent6 2 2 3 2 2 2 2" xfId="6022"/>
    <cellStyle name="40% - Accent6 2 2 3 2 2 2 3" xfId="6023"/>
    <cellStyle name="40% - Accent6 2 2 3 2 2 3" xfId="6024"/>
    <cellStyle name="40% - Accent6 2 2 3 2 2 3 2" xfId="6025"/>
    <cellStyle name="40% - Accent6 2 2 3 2 2 3 3" xfId="6026"/>
    <cellStyle name="40% - Accent6 2 2 3 2 2 4" xfId="6027"/>
    <cellStyle name="40% - Accent6 2 2 3 2 2 4 2" xfId="6028"/>
    <cellStyle name="40% - Accent6 2 2 3 2 2 4 3" xfId="6029"/>
    <cellStyle name="40% - Accent6 2 2 3 2 2 5" xfId="6030"/>
    <cellStyle name="40% - Accent6 2 2 3 2 2 6" xfId="6031"/>
    <cellStyle name="40% - Accent6 2 2 3 2 3" xfId="6032"/>
    <cellStyle name="40% - Accent6 2 2 3 2 3 2" xfId="6033"/>
    <cellStyle name="40% - Accent6 2 2 3 2 3 3" xfId="6034"/>
    <cellStyle name="40% - Accent6 2 2 3 2 4" xfId="6035"/>
    <cellStyle name="40% - Accent6 2 2 3 2 4 2" xfId="6036"/>
    <cellStyle name="40% - Accent6 2 2 3 2 4 3" xfId="6037"/>
    <cellStyle name="40% - Accent6 2 2 3 2 5" xfId="6038"/>
    <cellStyle name="40% - Accent6 2 2 3 2 5 2" xfId="6039"/>
    <cellStyle name="40% - Accent6 2 2 3 2 5 3" xfId="6040"/>
    <cellStyle name="40% - Accent6 2 2 3 2 6" xfId="6041"/>
    <cellStyle name="40% - Accent6 2 2 3 2 7" xfId="6042"/>
    <cellStyle name="40% - Accent6 2 2 3 3" xfId="6043"/>
    <cellStyle name="40% - Accent6 2 2 3 3 2" xfId="6044"/>
    <cellStyle name="40% - Accent6 2 2 3 3 2 2" xfId="6045"/>
    <cellStyle name="40% - Accent6 2 2 3 3 2 3" xfId="6046"/>
    <cellStyle name="40% - Accent6 2 2 3 3 3" xfId="6047"/>
    <cellStyle name="40% - Accent6 2 2 3 3 3 2" xfId="6048"/>
    <cellStyle name="40% - Accent6 2 2 3 3 3 3" xfId="6049"/>
    <cellStyle name="40% - Accent6 2 2 3 3 4" xfId="6050"/>
    <cellStyle name="40% - Accent6 2 2 3 3 4 2" xfId="6051"/>
    <cellStyle name="40% - Accent6 2 2 3 3 4 3" xfId="6052"/>
    <cellStyle name="40% - Accent6 2 2 3 3 5" xfId="6053"/>
    <cellStyle name="40% - Accent6 2 2 3 3 6" xfId="6054"/>
    <cellStyle name="40% - Accent6 2 2 3 4" xfId="6055"/>
    <cellStyle name="40% - Accent6 2 2 3 4 2" xfId="6056"/>
    <cellStyle name="40% - Accent6 2 2 3 4 3" xfId="6057"/>
    <cellStyle name="40% - Accent6 2 2 3 5" xfId="6058"/>
    <cellStyle name="40% - Accent6 2 2 3 5 2" xfId="6059"/>
    <cellStyle name="40% - Accent6 2 2 3 5 3" xfId="6060"/>
    <cellStyle name="40% - Accent6 2 2 3 6" xfId="6061"/>
    <cellStyle name="40% - Accent6 2 2 3 6 2" xfId="6062"/>
    <cellStyle name="40% - Accent6 2 2 3 6 3" xfId="6063"/>
    <cellStyle name="40% - Accent6 2 2 3 7" xfId="6064"/>
    <cellStyle name="40% - Accent6 2 2 3 8" xfId="6065"/>
    <cellStyle name="40% - Accent6 2 2 4" xfId="6066"/>
    <cellStyle name="40% - Accent6 2 2 4 2" xfId="6067"/>
    <cellStyle name="40% - Accent6 2 2 4 2 2" xfId="6068"/>
    <cellStyle name="40% - Accent6 2 2 4 2 2 2" xfId="6069"/>
    <cellStyle name="40% - Accent6 2 2 4 2 2 2 2" xfId="6070"/>
    <cellStyle name="40% - Accent6 2 2 4 2 2 2 3" xfId="6071"/>
    <cellStyle name="40% - Accent6 2 2 4 2 2 3" xfId="6072"/>
    <cellStyle name="40% - Accent6 2 2 4 2 2 3 2" xfId="6073"/>
    <cellStyle name="40% - Accent6 2 2 4 2 2 3 3" xfId="6074"/>
    <cellStyle name="40% - Accent6 2 2 4 2 2 4" xfId="6075"/>
    <cellStyle name="40% - Accent6 2 2 4 2 2 4 2" xfId="6076"/>
    <cellStyle name="40% - Accent6 2 2 4 2 2 4 3" xfId="6077"/>
    <cellStyle name="40% - Accent6 2 2 4 2 2 5" xfId="6078"/>
    <cellStyle name="40% - Accent6 2 2 4 2 2 6" xfId="6079"/>
    <cellStyle name="40% - Accent6 2 2 4 2 3" xfId="6080"/>
    <cellStyle name="40% - Accent6 2 2 4 2 3 2" xfId="6081"/>
    <cellStyle name="40% - Accent6 2 2 4 2 3 3" xfId="6082"/>
    <cellStyle name="40% - Accent6 2 2 4 2 4" xfId="6083"/>
    <cellStyle name="40% - Accent6 2 2 4 2 4 2" xfId="6084"/>
    <cellStyle name="40% - Accent6 2 2 4 2 4 3" xfId="6085"/>
    <cellStyle name="40% - Accent6 2 2 4 2 5" xfId="6086"/>
    <cellStyle name="40% - Accent6 2 2 4 2 5 2" xfId="6087"/>
    <cellStyle name="40% - Accent6 2 2 4 2 5 3" xfId="6088"/>
    <cellStyle name="40% - Accent6 2 2 4 2 6" xfId="6089"/>
    <cellStyle name="40% - Accent6 2 2 4 2 7" xfId="6090"/>
    <cellStyle name="40% - Accent6 2 2 4 3" xfId="6091"/>
    <cellStyle name="40% - Accent6 2 2 4 3 2" xfId="6092"/>
    <cellStyle name="40% - Accent6 2 2 4 3 2 2" xfId="6093"/>
    <cellStyle name="40% - Accent6 2 2 4 3 2 3" xfId="6094"/>
    <cellStyle name="40% - Accent6 2 2 4 3 3" xfId="6095"/>
    <cellStyle name="40% - Accent6 2 2 4 3 3 2" xfId="6096"/>
    <cellStyle name="40% - Accent6 2 2 4 3 3 3" xfId="6097"/>
    <cellStyle name="40% - Accent6 2 2 4 3 4" xfId="6098"/>
    <cellStyle name="40% - Accent6 2 2 4 3 4 2" xfId="6099"/>
    <cellStyle name="40% - Accent6 2 2 4 3 4 3" xfId="6100"/>
    <cellStyle name="40% - Accent6 2 2 4 3 5" xfId="6101"/>
    <cellStyle name="40% - Accent6 2 2 4 3 6" xfId="6102"/>
    <cellStyle name="40% - Accent6 2 2 4 4" xfId="6103"/>
    <cellStyle name="40% - Accent6 2 2 4 4 2" xfId="6104"/>
    <cellStyle name="40% - Accent6 2 2 4 4 3" xfId="6105"/>
    <cellStyle name="40% - Accent6 2 2 4 5" xfId="6106"/>
    <cellStyle name="40% - Accent6 2 2 4 5 2" xfId="6107"/>
    <cellStyle name="40% - Accent6 2 2 4 5 3" xfId="6108"/>
    <cellStyle name="40% - Accent6 2 2 4 6" xfId="6109"/>
    <cellStyle name="40% - Accent6 2 2 4 6 2" xfId="6110"/>
    <cellStyle name="40% - Accent6 2 2 4 6 3" xfId="6111"/>
    <cellStyle name="40% - Accent6 2 2 4 7" xfId="6112"/>
    <cellStyle name="40% - Accent6 2 2 4 8" xfId="6113"/>
    <cellStyle name="40% - Accent6 2 2 5" xfId="6114"/>
    <cellStyle name="40% - Accent6 2 2 5 2" xfId="6115"/>
    <cellStyle name="40% - Accent6 2 2 5 2 2" xfId="6116"/>
    <cellStyle name="40% - Accent6 2 2 5 2 2 2" xfId="6117"/>
    <cellStyle name="40% - Accent6 2 2 5 2 2 3" xfId="6118"/>
    <cellStyle name="40% - Accent6 2 2 5 2 3" xfId="6119"/>
    <cellStyle name="40% - Accent6 2 2 5 2 3 2" xfId="6120"/>
    <cellStyle name="40% - Accent6 2 2 5 2 3 3" xfId="6121"/>
    <cellStyle name="40% - Accent6 2 2 5 2 4" xfId="6122"/>
    <cellStyle name="40% - Accent6 2 2 5 2 4 2" xfId="6123"/>
    <cellStyle name="40% - Accent6 2 2 5 2 4 3" xfId="6124"/>
    <cellStyle name="40% - Accent6 2 2 5 2 5" xfId="6125"/>
    <cellStyle name="40% - Accent6 2 2 5 2 6" xfId="6126"/>
    <cellStyle name="40% - Accent6 2 2 5 3" xfId="6127"/>
    <cellStyle name="40% - Accent6 2 2 5 3 2" xfId="6128"/>
    <cellStyle name="40% - Accent6 2 2 5 3 3" xfId="6129"/>
    <cellStyle name="40% - Accent6 2 2 5 4" xfId="6130"/>
    <cellStyle name="40% - Accent6 2 2 5 4 2" xfId="6131"/>
    <cellStyle name="40% - Accent6 2 2 5 4 3" xfId="6132"/>
    <cellStyle name="40% - Accent6 2 2 5 5" xfId="6133"/>
    <cellStyle name="40% - Accent6 2 2 5 5 2" xfId="6134"/>
    <cellStyle name="40% - Accent6 2 2 5 5 3" xfId="6135"/>
    <cellStyle name="40% - Accent6 2 2 5 6" xfId="6136"/>
    <cellStyle name="40% - Accent6 2 2 5 7" xfId="6137"/>
    <cellStyle name="40% - Accent6 2 2 6" xfId="6138"/>
    <cellStyle name="40% - Accent6 2 2 6 2" xfId="6139"/>
    <cellStyle name="40% - Accent6 2 2 6 2 2" xfId="6140"/>
    <cellStyle name="40% - Accent6 2 2 6 2 3" xfId="6141"/>
    <cellStyle name="40% - Accent6 2 2 6 3" xfId="6142"/>
    <cellStyle name="40% - Accent6 2 2 6 3 2" xfId="6143"/>
    <cellStyle name="40% - Accent6 2 2 6 3 3" xfId="6144"/>
    <cellStyle name="40% - Accent6 2 2 6 4" xfId="6145"/>
    <cellStyle name="40% - Accent6 2 2 6 4 2" xfId="6146"/>
    <cellStyle name="40% - Accent6 2 2 6 4 3" xfId="6147"/>
    <cellStyle name="40% - Accent6 2 2 6 5" xfId="6148"/>
    <cellStyle name="40% - Accent6 2 2 6 6" xfId="6149"/>
    <cellStyle name="40% - Accent6 2 2 7" xfId="6150"/>
    <cellStyle name="40% - Accent6 2 2 7 2" xfId="6151"/>
    <cellStyle name="40% - Accent6 2 2 7 2 2" xfId="6152"/>
    <cellStyle name="40% - Accent6 2 2 7 2 3" xfId="6153"/>
    <cellStyle name="40% - Accent6 2 2 7 3" xfId="6154"/>
    <cellStyle name="40% - Accent6 2 2 7 3 2" xfId="6155"/>
    <cellStyle name="40% - Accent6 2 2 7 3 3" xfId="6156"/>
    <cellStyle name="40% - Accent6 2 2 7 4" xfId="6157"/>
    <cellStyle name="40% - Accent6 2 2 7 4 2" xfId="6158"/>
    <cellStyle name="40% - Accent6 2 2 7 4 3" xfId="6159"/>
    <cellStyle name="40% - Accent6 2 2 7 5" xfId="6160"/>
    <cellStyle name="40% - Accent6 2 2 7 6" xfId="6161"/>
    <cellStyle name="40% - Accent6 2 2 8" xfId="6162"/>
    <cellStyle name="40% - Accent6 2 2 8 2" xfId="6163"/>
    <cellStyle name="40% - Accent6 2 2 8 3" xfId="6164"/>
    <cellStyle name="40% - Accent6 2 2 9" xfId="6165"/>
    <cellStyle name="40% - Accent6 2 2 9 2" xfId="6166"/>
    <cellStyle name="40% - Accent6 2 2 9 3" xfId="6167"/>
    <cellStyle name="40% - Accent6 2 3" xfId="6168"/>
    <cellStyle name="40% - Accent6 2 3 2" xfId="6169"/>
    <cellStyle name="40% - Accent6 2 3 2 2" xfId="6170"/>
    <cellStyle name="40% - Accent6 2 3 2 2 2" xfId="6171"/>
    <cellStyle name="40% - Accent6 2 3 2 2 2 2" xfId="6172"/>
    <cellStyle name="40% - Accent6 2 3 2 2 2 3" xfId="6173"/>
    <cellStyle name="40% - Accent6 2 3 2 2 3" xfId="6174"/>
    <cellStyle name="40% - Accent6 2 3 2 2 3 2" xfId="6175"/>
    <cellStyle name="40% - Accent6 2 3 2 2 3 3" xfId="6176"/>
    <cellStyle name="40% - Accent6 2 3 2 2 4" xfId="6177"/>
    <cellStyle name="40% - Accent6 2 3 2 2 4 2" xfId="6178"/>
    <cellStyle name="40% - Accent6 2 3 2 2 4 3" xfId="6179"/>
    <cellStyle name="40% - Accent6 2 3 2 2 5" xfId="6180"/>
    <cellStyle name="40% - Accent6 2 3 2 2 6" xfId="6181"/>
    <cellStyle name="40% - Accent6 2 3 2 3" xfId="6182"/>
    <cellStyle name="40% - Accent6 2 3 2 3 2" xfId="6183"/>
    <cellStyle name="40% - Accent6 2 3 2 3 3" xfId="6184"/>
    <cellStyle name="40% - Accent6 2 3 2 4" xfId="6185"/>
    <cellStyle name="40% - Accent6 2 3 2 4 2" xfId="6186"/>
    <cellStyle name="40% - Accent6 2 3 2 4 3" xfId="6187"/>
    <cellStyle name="40% - Accent6 2 3 2 5" xfId="6188"/>
    <cellStyle name="40% - Accent6 2 3 2 5 2" xfId="6189"/>
    <cellStyle name="40% - Accent6 2 3 2 5 3" xfId="6190"/>
    <cellStyle name="40% - Accent6 2 3 2 6" xfId="6191"/>
    <cellStyle name="40% - Accent6 2 3 2 7" xfId="6192"/>
    <cellStyle name="40% - Accent6 2 3 3" xfId="6193"/>
    <cellStyle name="40% - Accent6 2 3 3 2" xfId="6194"/>
    <cellStyle name="40% - Accent6 2 3 3 2 2" xfId="6195"/>
    <cellStyle name="40% - Accent6 2 3 3 2 3" xfId="6196"/>
    <cellStyle name="40% - Accent6 2 3 3 3" xfId="6197"/>
    <cellStyle name="40% - Accent6 2 3 3 3 2" xfId="6198"/>
    <cellStyle name="40% - Accent6 2 3 3 3 3" xfId="6199"/>
    <cellStyle name="40% - Accent6 2 3 3 4" xfId="6200"/>
    <cellStyle name="40% - Accent6 2 3 3 4 2" xfId="6201"/>
    <cellStyle name="40% - Accent6 2 3 3 4 3" xfId="6202"/>
    <cellStyle name="40% - Accent6 2 3 3 5" xfId="6203"/>
    <cellStyle name="40% - Accent6 2 3 3 6" xfId="6204"/>
    <cellStyle name="40% - Accent6 2 3 4" xfId="6205"/>
    <cellStyle name="40% - Accent6 2 3 4 2" xfId="6206"/>
    <cellStyle name="40% - Accent6 2 3 4 3" xfId="6207"/>
    <cellStyle name="40% - Accent6 2 3 5" xfId="6208"/>
    <cellStyle name="40% - Accent6 2 3 5 2" xfId="6209"/>
    <cellStyle name="40% - Accent6 2 3 5 3" xfId="6210"/>
    <cellStyle name="40% - Accent6 2 3 6" xfId="6211"/>
    <cellStyle name="40% - Accent6 2 3 6 2" xfId="6212"/>
    <cellStyle name="40% - Accent6 2 3 6 3" xfId="6213"/>
    <cellStyle name="40% - Accent6 2 3 7" xfId="6214"/>
    <cellStyle name="40% - Accent6 2 3 8" xfId="6215"/>
    <cellStyle name="40% - Accent6 2 4" xfId="6216"/>
    <cellStyle name="40% - Accent6 2 4 2" xfId="6217"/>
    <cellStyle name="40% - Accent6 2 4 2 2" xfId="6218"/>
    <cellStyle name="40% - Accent6 2 4 2 2 2" xfId="6219"/>
    <cellStyle name="40% - Accent6 2 4 2 2 2 2" xfId="6220"/>
    <cellStyle name="40% - Accent6 2 4 2 2 2 3" xfId="6221"/>
    <cellStyle name="40% - Accent6 2 4 2 2 3" xfId="6222"/>
    <cellStyle name="40% - Accent6 2 4 2 2 3 2" xfId="6223"/>
    <cellStyle name="40% - Accent6 2 4 2 2 3 3" xfId="6224"/>
    <cellStyle name="40% - Accent6 2 4 2 2 4" xfId="6225"/>
    <cellStyle name="40% - Accent6 2 4 2 2 4 2" xfId="6226"/>
    <cellStyle name="40% - Accent6 2 4 2 2 4 3" xfId="6227"/>
    <cellStyle name="40% - Accent6 2 4 2 2 5" xfId="6228"/>
    <cellStyle name="40% - Accent6 2 4 2 2 6" xfId="6229"/>
    <cellStyle name="40% - Accent6 2 4 2 3" xfId="6230"/>
    <cellStyle name="40% - Accent6 2 4 2 3 2" xfId="6231"/>
    <cellStyle name="40% - Accent6 2 4 2 3 3" xfId="6232"/>
    <cellStyle name="40% - Accent6 2 4 2 4" xfId="6233"/>
    <cellStyle name="40% - Accent6 2 4 2 4 2" xfId="6234"/>
    <cellStyle name="40% - Accent6 2 4 2 4 3" xfId="6235"/>
    <cellStyle name="40% - Accent6 2 4 2 5" xfId="6236"/>
    <cellStyle name="40% - Accent6 2 4 2 5 2" xfId="6237"/>
    <cellStyle name="40% - Accent6 2 4 2 5 3" xfId="6238"/>
    <cellStyle name="40% - Accent6 2 4 2 6" xfId="6239"/>
    <cellStyle name="40% - Accent6 2 4 2 7" xfId="6240"/>
    <cellStyle name="40% - Accent6 2 4 3" xfId="6241"/>
    <cellStyle name="40% - Accent6 2 4 3 2" xfId="6242"/>
    <cellStyle name="40% - Accent6 2 4 3 2 2" xfId="6243"/>
    <cellStyle name="40% - Accent6 2 4 3 2 3" xfId="6244"/>
    <cellStyle name="40% - Accent6 2 4 3 3" xfId="6245"/>
    <cellStyle name="40% - Accent6 2 4 3 3 2" xfId="6246"/>
    <cellStyle name="40% - Accent6 2 4 3 3 3" xfId="6247"/>
    <cellStyle name="40% - Accent6 2 4 3 4" xfId="6248"/>
    <cellStyle name="40% - Accent6 2 4 3 4 2" xfId="6249"/>
    <cellStyle name="40% - Accent6 2 4 3 4 3" xfId="6250"/>
    <cellStyle name="40% - Accent6 2 4 3 5" xfId="6251"/>
    <cellStyle name="40% - Accent6 2 4 3 6" xfId="6252"/>
    <cellStyle name="40% - Accent6 2 4 4" xfId="6253"/>
    <cellStyle name="40% - Accent6 2 4 4 2" xfId="6254"/>
    <cellStyle name="40% - Accent6 2 4 4 3" xfId="6255"/>
    <cellStyle name="40% - Accent6 2 4 5" xfId="6256"/>
    <cellStyle name="40% - Accent6 2 4 5 2" xfId="6257"/>
    <cellStyle name="40% - Accent6 2 4 5 3" xfId="6258"/>
    <cellStyle name="40% - Accent6 2 4 6" xfId="6259"/>
    <cellStyle name="40% - Accent6 2 4 6 2" xfId="6260"/>
    <cellStyle name="40% - Accent6 2 4 6 3" xfId="6261"/>
    <cellStyle name="40% - Accent6 2 4 7" xfId="6262"/>
    <cellStyle name="40% - Accent6 2 4 8" xfId="6263"/>
    <cellStyle name="40% - Accent6 2 5" xfId="6264"/>
    <cellStyle name="40% - Accent6 2 5 2" xfId="6265"/>
    <cellStyle name="40% - Accent6 2 5 2 2" xfId="6266"/>
    <cellStyle name="40% - Accent6 2 5 2 2 2" xfId="6267"/>
    <cellStyle name="40% - Accent6 2 5 2 2 2 2" xfId="6268"/>
    <cellStyle name="40% - Accent6 2 5 2 2 2 3" xfId="6269"/>
    <cellStyle name="40% - Accent6 2 5 2 2 3" xfId="6270"/>
    <cellStyle name="40% - Accent6 2 5 2 2 3 2" xfId="6271"/>
    <cellStyle name="40% - Accent6 2 5 2 2 3 3" xfId="6272"/>
    <cellStyle name="40% - Accent6 2 5 2 2 4" xfId="6273"/>
    <cellStyle name="40% - Accent6 2 5 2 2 4 2" xfId="6274"/>
    <cellStyle name="40% - Accent6 2 5 2 2 4 3" xfId="6275"/>
    <cellStyle name="40% - Accent6 2 5 2 2 5" xfId="6276"/>
    <cellStyle name="40% - Accent6 2 5 2 2 6" xfId="6277"/>
    <cellStyle name="40% - Accent6 2 5 2 3" xfId="6278"/>
    <cellStyle name="40% - Accent6 2 5 2 3 2" xfId="6279"/>
    <cellStyle name="40% - Accent6 2 5 2 3 3" xfId="6280"/>
    <cellStyle name="40% - Accent6 2 5 2 4" xfId="6281"/>
    <cellStyle name="40% - Accent6 2 5 2 4 2" xfId="6282"/>
    <cellStyle name="40% - Accent6 2 5 2 4 3" xfId="6283"/>
    <cellStyle name="40% - Accent6 2 5 2 5" xfId="6284"/>
    <cellStyle name="40% - Accent6 2 5 2 5 2" xfId="6285"/>
    <cellStyle name="40% - Accent6 2 5 2 5 3" xfId="6286"/>
    <cellStyle name="40% - Accent6 2 5 2 6" xfId="6287"/>
    <cellStyle name="40% - Accent6 2 5 2 7" xfId="6288"/>
    <cellStyle name="40% - Accent6 2 5 3" xfId="6289"/>
    <cellStyle name="40% - Accent6 2 5 3 2" xfId="6290"/>
    <cellStyle name="40% - Accent6 2 5 3 2 2" xfId="6291"/>
    <cellStyle name="40% - Accent6 2 5 3 2 3" xfId="6292"/>
    <cellStyle name="40% - Accent6 2 5 3 3" xfId="6293"/>
    <cellStyle name="40% - Accent6 2 5 3 3 2" xfId="6294"/>
    <cellStyle name="40% - Accent6 2 5 3 3 3" xfId="6295"/>
    <cellStyle name="40% - Accent6 2 5 3 4" xfId="6296"/>
    <cellStyle name="40% - Accent6 2 5 3 4 2" xfId="6297"/>
    <cellStyle name="40% - Accent6 2 5 3 4 3" xfId="6298"/>
    <cellStyle name="40% - Accent6 2 5 3 5" xfId="6299"/>
    <cellStyle name="40% - Accent6 2 5 3 6" xfId="6300"/>
    <cellStyle name="40% - Accent6 2 5 4" xfId="6301"/>
    <cellStyle name="40% - Accent6 2 5 4 2" xfId="6302"/>
    <cellStyle name="40% - Accent6 2 5 4 3" xfId="6303"/>
    <cellStyle name="40% - Accent6 2 5 5" xfId="6304"/>
    <cellStyle name="40% - Accent6 2 5 5 2" xfId="6305"/>
    <cellStyle name="40% - Accent6 2 5 5 3" xfId="6306"/>
    <cellStyle name="40% - Accent6 2 5 6" xfId="6307"/>
    <cellStyle name="40% - Accent6 2 5 6 2" xfId="6308"/>
    <cellStyle name="40% - Accent6 2 5 6 3" xfId="6309"/>
    <cellStyle name="40% - Accent6 2 5 7" xfId="6310"/>
    <cellStyle name="40% - Accent6 2 5 8" xfId="6311"/>
    <cellStyle name="40% - Accent6 2 6" xfId="6312"/>
    <cellStyle name="40% - Accent6 2 6 2" xfId="6313"/>
    <cellStyle name="40% - Accent6 2 6 2 2" xfId="6314"/>
    <cellStyle name="40% - Accent6 2 6 2 2 2" xfId="6315"/>
    <cellStyle name="40% - Accent6 2 6 2 2 2 2" xfId="6316"/>
    <cellStyle name="40% - Accent6 2 6 2 2 2 3" xfId="6317"/>
    <cellStyle name="40% - Accent6 2 6 2 2 3" xfId="6318"/>
    <cellStyle name="40% - Accent6 2 6 2 2 3 2" xfId="6319"/>
    <cellStyle name="40% - Accent6 2 6 2 2 3 3" xfId="6320"/>
    <cellStyle name="40% - Accent6 2 6 2 2 4" xfId="6321"/>
    <cellStyle name="40% - Accent6 2 6 2 2 4 2" xfId="6322"/>
    <cellStyle name="40% - Accent6 2 6 2 2 4 3" xfId="6323"/>
    <cellStyle name="40% - Accent6 2 6 2 2 5" xfId="6324"/>
    <cellStyle name="40% - Accent6 2 6 2 2 6" xfId="6325"/>
    <cellStyle name="40% - Accent6 2 6 2 3" xfId="6326"/>
    <cellStyle name="40% - Accent6 2 6 2 3 2" xfId="6327"/>
    <cellStyle name="40% - Accent6 2 6 2 3 3" xfId="6328"/>
    <cellStyle name="40% - Accent6 2 6 2 4" xfId="6329"/>
    <cellStyle name="40% - Accent6 2 6 2 4 2" xfId="6330"/>
    <cellStyle name="40% - Accent6 2 6 2 4 3" xfId="6331"/>
    <cellStyle name="40% - Accent6 2 6 2 5" xfId="6332"/>
    <cellStyle name="40% - Accent6 2 6 2 5 2" xfId="6333"/>
    <cellStyle name="40% - Accent6 2 6 2 5 3" xfId="6334"/>
    <cellStyle name="40% - Accent6 2 6 2 6" xfId="6335"/>
    <cellStyle name="40% - Accent6 2 6 2 7" xfId="6336"/>
    <cellStyle name="40% - Accent6 2 6 3" xfId="6337"/>
    <cellStyle name="40% - Accent6 2 6 3 2" xfId="6338"/>
    <cellStyle name="40% - Accent6 2 6 3 2 2" xfId="6339"/>
    <cellStyle name="40% - Accent6 2 6 3 2 3" xfId="6340"/>
    <cellStyle name="40% - Accent6 2 6 3 3" xfId="6341"/>
    <cellStyle name="40% - Accent6 2 6 3 3 2" xfId="6342"/>
    <cellStyle name="40% - Accent6 2 6 3 3 3" xfId="6343"/>
    <cellStyle name="40% - Accent6 2 6 3 4" xfId="6344"/>
    <cellStyle name="40% - Accent6 2 6 3 4 2" xfId="6345"/>
    <cellStyle name="40% - Accent6 2 6 3 4 3" xfId="6346"/>
    <cellStyle name="40% - Accent6 2 6 3 5" xfId="6347"/>
    <cellStyle name="40% - Accent6 2 6 3 6" xfId="6348"/>
    <cellStyle name="40% - Accent6 2 6 4" xfId="6349"/>
    <cellStyle name="40% - Accent6 2 6 4 2" xfId="6350"/>
    <cellStyle name="40% - Accent6 2 6 4 3" xfId="6351"/>
    <cellStyle name="40% - Accent6 2 6 5" xfId="6352"/>
    <cellStyle name="40% - Accent6 2 6 5 2" xfId="6353"/>
    <cellStyle name="40% - Accent6 2 6 5 3" xfId="6354"/>
    <cellStyle name="40% - Accent6 2 6 6" xfId="6355"/>
    <cellStyle name="40% - Accent6 2 6 6 2" xfId="6356"/>
    <cellStyle name="40% - Accent6 2 6 6 3" xfId="6357"/>
    <cellStyle name="40% - Accent6 2 6 7" xfId="6358"/>
    <cellStyle name="40% - Accent6 2 6 8" xfId="6359"/>
    <cellStyle name="40% - Accent6 2 7" xfId="6360"/>
    <cellStyle name="40% - Accent6 2 7 2" xfId="6361"/>
    <cellStyle name="40% - Accent6 2 7 2 2" xfId="6362"/>
    <cellStyle name="40% - Accent6 2 7 2 2 2" xfId="6363"/>
    <cellStyle name="40% - Accent6 2 7 2 2 3" xfId="6364"/>
    <cellStyle name="40% - Accent6 2 7 2 3" xfId="6365"/>
    <cellStyle name="40% - Accent6 2 7 2 3 2" xfId="6366"/>
    <cellStyle name="40% - Accent6 2 7 2 3 3" xfId="6367"/>
    <cellStyle name="40% - Accent6 2 7 2 4" xfId="6368"/>
    <cellStyle name="40% - Accent6 2 7 2 4 2" xfId="6369"/>
    <cellStyle name="40% - Accent6 2 7 2 4 3" xfId="6370"/>
    <cellStyle name="40% - Accent6 2 7 2 5" xfId="6371"/>
    <cellStyle name="40% - Accent6 2 7 2 6" xfId="6372"/>
    <cellStyle name="40% - Accent6 2 7 3" xfId="6373"/>
    <cellStyle name="40% - Accent6 2 7 3 2" xfId="6374"/>
    <cellStyle name="40% - Accent6 2 7 3 3" xfId="6375"/>
    <cellStyle name="40% - Accent6 2 7 4" xfId="6376"/>
    <cellStyle name="40% - Accent6 2 7 4 2" xfId="6377"/>
    <cellStyle name="40% - Accent6 2 7 4 3" xfId="6378"/>
    <cellStyle name="40% - Accent6 2 7 5" xfId="6379"/>
    <cellStyle name="40% - Accent6 2 7 5 2" xfId="6380"/>
    <cellStyle name="40% - Accent6 2 7 5 3" xfId="6381"/>
    <cellStyle name="40% - Accent6 2 7 6" xfId="6382"/>
    <cellStyle name="40% - Accent6 2 7 7" xfId="6383"/>
    <cellStyle name="40% - Accent6 2 8" xfId="6384"/>
    <cellStyle name="40% - Accent6 2 8 2" xfId="6385"/>
    <cellStyle name="40% - Accent6 2 8 2 2" xfId="6386"/>
    <cellStyle name="40% - Accent6 2 8 2 3" xfId="6387"/>
    <cellStyle name="40% - Accent6 2 8 3" xfId="6388"/>
    <cellStyle name="40% - Accent6 2 8 3 2" xfId="6389"/>
    <cellStyle name="40% - Accent6 2 8 3 3" xfId="6390"/>
    <cellStyle name="40% - Accent6 2 8 4" xfId="6391"/>
    <cellStyle name="40% - Accent6 2 8 4 2" xfId="6392"/>
    <cellStyle name="40% - Accent6 2 8 4 3" xfId="6393"/>
    <cellStyle name="40% - Accent6 2 8 5" xfId="6394"/>
    <cellStyle name="40% - Accent6 2 8 6" xfId="6395"/>
    <cellStyle name="40% - Accent6 2 9" xfId="6396"/>
    <cellStyle name="40% - Accent6 2 9 2" xfId="6397"/>
    <cellStyle name="40% - Accent6 2 9 3" xfId="6398"/>
    <cellStyle name="40% - Accent6 3" xfId="14"/>
    <cellStyle name="40% - Accent6 3 2" xfId="6400"/>
    <cellStyle name="40% - Accent6 3 2 2" xfId="6401"/>
    <cellStyle name="40% - Accent6 3 2 3" xfId="6402"/>
    <cellStyle name="40% - Accent6 3 3" xfId="6403"/>
    <cellStyle name="40% - Accent6 3 3 2" xfId="6404"/>
    <cellStyle name="40% - Accent6 3 3 3" xfId="6405"/>
    <cellStyle name="40% - Accent6 3 4" xfId="6406"/>
    <cellStyle name="40% - Accent6 3 4 2" xfId="6407"/>
    <cellStyle name="40% - Accent6 3 4 3" xfId="6408"/>
    <cellStyle name="40% - Accent6 3 5" xfId="6409"/>
    <cellStyle name="40% - Accent6 3 6" xfId="6410"/>
    <cellStyle name="40% - Accent6 3 7" xfId="6399"/>
    <cellStyle name="40% - Accent6 4" xfId="6411"/>
    <cellStyle name="40% - Accent6 4 2" xfId="6412"/>
    <cellStyle name="40% - Accent6 4 3" xfId="6413"/>
    <cellStyle name="40% - Accent6 5" xfId="6414"/>
    <cellStyle name="40% - Accent6 5 2" xfId="6415"/>
    <cellStyle name="40% - Accent6 5 3" xfId="6416"/>
    <cellStyle name="40% - Accent6 6" xfId="6417"/>
    <cellStyle name="40% - Accent6 6 2" xfId="6418"/>
    <cellStyle name="40% - Accent6 6 3" xfId="6419"/>
    <cellStyle name="40% - Accent6 7" xfId="6420"/>
    <cellStyle name="40% - Accent6 7 2" xfId="6421"/>
    <cellStyle name="40% - Accent6 7 3" xfId="6422"/>
    <cellStyle name="40% - Accent6 8" xfId="6423"/>
    <cellStyle name="40% - Accent6 8 2" xfId="6424"/>
    <cellStyle name="40% - Accent6 8 3" xfId="6425"/>
    <cellStyle name="40% - Accent6 9" xfId="6426"/>
    <cellStyle name="40% - Accent6 9 2" xfId="6427"/>
    <cellStyle name="40% - Accent6 9 3" xfId="6428"/>
    <cellStyle name="60% - Accent1" xfId="1" builtinId="32"/>
    <cellStyle name="60% - Accent1 2" xfId="69"/>
    <cellStyle name="60% - Accent1 2 2" xfId="6429"/>
    <cellStyle name="60% - Accent1 2 3" xfId="6430"/>
    <cellStyle name="60% - Accent1 3" xfId="15"/>
    <cellStyle name="60% - Accent1 3 2" xfId="6431"/>
    <cellStyle name="60% - Accent1 4" xfId="6432"/>
    <cellStyle name="60% - Accent1 5" xfId="6433"/>
    <cellStyle name="60% - Accent2 2" xfId="73"/>
    <cellStyle name="60% - Accent2 2 2" xfId="6434"/>
    <cellStyle name="60% - Accent2 2 3" xfId="6435"/>
    <cellStyle name="60% - Accent2 3" xfId="16"/>
    <cellStyle name="60% - Accent2 4" xfId="6436"/>
    <cellStyle name="60% - Accent3 2" xfId="77"/>
    <cellStyle name="60% - Accent3 2 2" xfId="6437"/>
    <cellStyle name="60% - Accent3 2 3" xfId="6438"/>
    <cellStyle name="60% - Accent3 3" xfId="17"/>
    <cellStyle name="60% - Accent3 3 2" xfId="6439"/>
    <cellStyle name="60% - Accent3 4" xfId="6440"/>
    <cellStyle name="60% - Accent3 5" xfId="6441"/>
    <cellStyle name="60% - Accent4 2" xfId="81"/>
    <cellStyle name="60% - Accent4 2 2" xfId="6442"/>
    <cellStyle name="60% - Accent4 2 3" xfId="6443"/>
    <cellStyle name="60% - Accent4 3" xfId="18"/>
    <cellStyle name="60% - Accent4 3 2" xfId="6444"/>
    <cellStyle name="60% - Accent4 4" xfId="6445"/>
    <cellStyle name="60% - Accent4 5" xfId="6446"/>
    <cellStyle name="60% - Accent5 2" xfId="85"/>
    <cellStyle name="60% - Accent5 2 2" xfId="6447"/>
    <cellStyle name="60% - Accent5 2 3" xfId="6448"/>
    <cellStyle name="60% - Accent5 3" xfId="19"/>
    <cellStyle name="60% - Accent5 4" xfId="6449"/>
    <cellStyle name="60% - Accent6 2" xfId="89"/>
    <cellStyle name="60% - Accent6 2 2" xfId="6450"/>
    <cellStyle name="60% - Accent6 2 3" xfId="6451"/>
    <cellStyle name="60% - Accent6 3" xfId="20"/>
    <cellStyle name="60% - Accent6 3 2" xfId="6452"/>
    <cellStyle name="60% - Accent6 4" xfId="6453"/>
    <cellStyle name="60% - Accent6 5" xfId="6454"/>
    <cellStyle name="Accent1 2" xfId="66"/>
    <cellStyle name="Accent1 2 2" xfId="6455"/>
    <cellStyle name="Accent1 2 3" xfId="6456"/>
    <cellStyle name="Accent1 3" xfId="21"/>
    <cellStyle name="Accent1 3 2" xfId="6457"/>
    <cellStyle name="Accent1 4" xfId="6458"/>
    <cellStyle name="Accent1 5" xfId="6459"/>
    <cellStyle name="Accent2 2" xfId="70"/>
    <cellStyle name="Accent2 2 2" xfId="6460"/>
    <cellStyle name="Accent2 2 3" xfId="6461"/>
    <cellStyle name="Accent2 3" xfId="22"/>
    <cellStyle name="Accent2 3 2" xfId="6462"/>
    <cellStyle name="Accent2 4" xfId="6463"/>
    <cellStyle name="Accent2 5" xfId="6464"/>
    <cellStyle name="Accent3 2" xfId="74"/>
    <cellStyle name="Accent3 2 2" xfId="6465"/>
    <cellStyle name="Accent3 2 3" xfId="6466"/>
    <cellStyle name="Accent3 3" xfId="23"/>
    <cellStyle name="Accent3 3 2" xfId="6467"/>
    <cellStyle name="Accent3 4" xfId="6468"/>
    <cellStyle name="Accent3 5" xfId="6469"/>
    <cellStyle name="Accent4 2" xfId="78"/>
    <cellStyle name="Accent4 2 2" xfId="6470"/>
    <cellStyle name="Accent4 2 3" xfId="6471"/>
    <cellStyle name="Accent4 3" xfId="24"/>
    <cellStyle name="Accent4 3 2" xfId="6472"/>
    <cellStyle name="Accent4 4" xfId="6473"/>
    <cellStyle name="Accent4 5" xfId="6474"/>
    <cellStyle name="Accent5 2" xfId="82"/>
    <cellStyle name="Accent5 2 2" xfId="6475"/>
    <cellStyle name="Accent5 2 3" xfId="6476"/>
    <cellStyle name="Accent5 3" xfId="25"/>
    <cellStyle name="Accent5 4" xfId="6477"/>
    <cellStyle name="Accent6 2" xfId="86"/>
    <cellStyle name="Accent6 2 2" xfId="6478"/>
    <cellStyle name="Accent6 2 3" xfId="6479"/>
    <cellStyle name="Accent6 3" xfId="26"/>
    <cellStyle name="Accent6 3 2" xfId="6480"/>
    <cellStyle name="Accent6 4" xfId="6481"/>
    <cellStyle name="Accent6 5" xfId="6482"/>
    <cellStyle name="Bad 2" xfId="55"/>
    <cellStyle name="Bad 2 2" xfId="6483"/>
    <cellStyle name="Bad 2 3" xfId="6484"/>
    <cellStyle name="Bad 3" xfId="27"/>
    <cellStyle name="Bad 3 2" xfId="6485"/>
    <cellStyle name="Bad 4" xfId="6486"/>
    <cellStyle name="Bad 5" xfId="6487"/>
    <cellStyle name="Calculation 2" xfId="59"/>
    <cellStyle name="Calculation 2 2" xfId="6488"/>
    <cellStyle name="Calculation 2 3" xfId="6489"/>
    <cellStyle name="Calculation 2 3 2" xfId="6490"/>
    <cellStyle name="Calculation 2 3 3" xfId="6491"/>
    <cellStyle name="Calculation 2 3 4" xfId="6492"/>
    <cellStyle name="Calculation 2 4" xfId="6493"/>
    <cellStyle name="Calculation 2 5" xfId="6494"/>
    <cellStyle name="Calculation 2 6" xfId="6495"/>
    <cellStyle name="Calculation 3" xfId="28"/>
    <cellStyle name="Calculation 3 2" xfId="6497"/>
    <cellStyle name="Calculation 3 3" xfId="6498"/>
    <cellStyle name="Calculation 3 4" xfId="6499"/>
    <cellStyle name="Calculation 3 5" xfId="6496"/>
    <cellStyle name="Calculation 4" xfId="6500"/>
    <cellStyle name="Calculation 4 2" xfId="6501"/>
    <cellStyle name="Calculation 4 3" xfId="6502"/>
    <cellStyle name="Calculation 4 4" xfId="6503"/>
    <cellStyle name="Calculation 5" xfId="6504"/>
    <cellStyle name="Calculation 5 2" xfId="6505"/>
    <cellStyle name="Calculation 5 2 2" xfId="6506"/>
    <cellStyle name="Calculation 5 2 3" xfId="6507"/>
    <cellStyle name="Calculation 5 3" xfId="6508"/>
    <cellStyle name="Calculation 5 3 2" xfId="6509"/>
    <cellStyle name="Calculation 5 3 3" xfId="6510"/>
    <cellStyle name="Calculation 5 4" xfId="6511"/>
    <cellStyle name="Calculation 6" xfId="6512"/>
    <cellStyle name="Check Cell 2" xfId="61"/>
    <cellStyle name="Check Cell 2 2" xfId="6513"/>
    <cellStyle name="Check Cell 2 3" xfId="6514"/>
    <cellStyle name="Check Cell 3" xfId="29"/>
    <cellStyle name="Check Cell 4" xfId="6515"/>
    <cellStyle name="Comma" xfId="123" builtinId="3"/>
    <cellStyle name="Comma 10" xfId="6516"/>
    <cellStyle name="Comma 10 10" xfId="6517"/>
    <cellStyle name="Comma 10 10 2" xfId="6518"/>
    <cellStyle name="Comma 10 11" xfId="6519"/>
    <cellStyle name="Comma 10 11 2" xfId="6520"/>
    <cellStyle name="Comma 10 12" xfId="6521"/>
    <cellStyle name="Comma 10 13" xfId="6522"/>
    <cellStyle name="Comma 10 13 2" xfId="6523"/>
    <cellStyle name="Comma 10 13 2 2" xfId="6524"/>
    <cellStyle name="Comma 10 13 2 2 2" xfId="6525"/>
    <cellStyle name="Comma 10 13 2 2 2 2" xfId="6526"/>
    <cellStyle name="Comma 10 13 2 2 2 3" xfId="6527"/>
    <cellStyle name="Comma 10 13 2 2 3" xfId="6528"/>
    <cellStyle name="Comma 10 13 2 2 3 2" xfId="6529"/>
    <cellStyle name="Comma 10 13 2 2 3 3" xfId="6530"/>
    <cellStyle name="Comma 10 13 2 2 4" xfId="6531"/>
    <cellStyle name="Comma 10 13 2 2 4 2" xfId="6532"/>
    <cellStyle name="Comma 10 13 2 2 4 3" xfId="6533"/>
    <cellStyle name="Comma 10 13 2 2 5" xfId="6534"/>
    <cellStyle name="Comma 10 13 2 2 6" xfId="6535"/>
    <cellStyle name="Comma 10 13 2 3" xfId="6536"/>
    <cellStyle name="Comma 10 13 2 3 2" xfId="6537"/>
    <cellStyle name="Comma 10 13 2 3 3" xfId="6538"/>
    <cellStyle name="Comma 10 13 2 4" xfId="6539"/>
    <cellStyle name="Comma 10 13 2 4 2" xfId="6540"/>
    <cellStyle name="Comma 10 13 2 4 3" xfId="6541"/>
    <cellStyle name="Comma 10 13 2 5" xfId="6542"/>
    <cellStyle name="Comma 10 13 2 5 2" xfId="6543"/>
    <cellStyle name="Comma 10 13 2 5 3" xfId="6544"/>
    <cellStyle name="Comma 10 13 2 6" xfId="6545"/>
    <cellStyle name="Comma 10 13 2 7" xfId="6546"/>
    <cellStyle name="Comma 10 13 3" xfId="6547"/>
    <cellStyle name="Comma 10 13 3 2" xfId="6548"/>
    <cellStyle name="Comma 10 13 3 2 2" xfId="6549"/>
    <cellStyle name="Comma 10 13 3 2 3" xfId="6550"/>
    <cellStyle name="Comma 10 13 3 3" xfId="6551"/>
    <cellStyle name="Comma 10 13 3 3 2" xfId="6552"/>
    <cellStyle name="Comma 10 13 3 3 3" xfId="6553"/>
    <cellStyle name="Comma 10 13 3 4" xfId="6554"/>
    <cellStyle name="Comma 10 13 3 4 2" xfId="6555"/>
    <cellStyle name="Comma 10 13 3 4 3" xfId="6556"/>
    <cellStyle name="Comma 10 13 3 5" xfId="6557"/>
    <cellStyle name="Comma 10 13 3 6" xfId="6558"/>
    <cellStyle name="Comma 10 13 4" xfId="6559"/>
    <cellStyle name="Comma 10 13 4 2" xfId="6560"/>
    <cellStyle name="Comma 10 13 4 3" xfId="6561"/>
    <cellStyle name="Comma 10 13 5" xfId="6562"/>
    <cellStyle name="Comma 10 13 5 2" xfId="6563"/>
    <cellStyle name="Comma 10 13 5 3" xfId="6564"/>
    <cellStyle name="Comma 10 13 6" xfId="6565"/>
    <cellStyle name="Comma 10 13 6 2" xfId="6566"/>
    <cellStyle name="Comma 10 13 6 3" xfId="6567"/>
    <cellStyle name="Comma 10 13 7" xfId="6568"/>
    <cellStyle name="Comma 10 13 8" xfId="6569"/>
    <cellStyle name="Comma 10 14" xfId="6570"/>
    <cellStyle name="Comma 10 14 2" xfId="6571"/>
    <cellStyle name="Comma 10 14 2 2" xfId="6572"/>
    <cellStyle name="Comma 10 14 2 2 2" xfId="6573"/>
    <cellStyle name="Comma 10 14 2 2 2 2" xfId="6574"/>
    <cellStyle name="Comma 10 14 2 2 2 3" xfId="6575"/>
    <cellStyle name="Comma 10 14 2 2 3" xfId="6576"/>
    <cellStyle name="Comma 10 14 2 2 3 2" xfId="6577"/>
    <cellStyle name="Comma 10 14 2 2 3 3" xfId="6578"/>
    <cellStyle name="Comma 10 14 2 2 4" xfId="6579"/>
    <cellStyle name="Comma 10 14 2 2 4 2" xfId="6580"/>
    <cellStyle name="Comma 10 14 2 2 4 3" xfId="6581"/>
    <cellStyle name="Comma 10 14 2 2 5" xfId="6582"/>
    <cellStyle name="Comma 10 14 2 2 6" xfId="6583"/>
    <cellStyle name="Comma 10 14 2 3" xfId="6584"/>
    <cellStyle name="Comma 10 14 2 3 2" xfId="6585"/>
    <cellStyle name="Comma 10 14 2 3 3" xfId="6586"/>
    <cellStyle name="Comma 10 14 2 4" xfId="6587"/>
    <cellStyle name="Comma 10 14 2 4 2" xfId="6588"/>
    <cellStyle name="Comma 10 14 2 4 3" xfId="6589"/>
    <cellStyle name="Comma 10 14 2 5" xfId="6590"/>
    <cellStyle name="Comma 10 14 2 5 2" xfId="6591"/>
    <cellStyle name="Comma 10 14 2 5 3" xfId="6592"/>
    <cellStyle name="Comma 10 14 2 6" xfId="6593"/>
    <cellStyle name="Comma 10 14 2 7" xfId="6594"/>
    <cellStyle name="Comma 10 14 3" xfId="6595"/>
    <cellStyle name="Comma 10 14 3 2" xfId="6596"/>
    <cellStyle name="Comma 10 14 3 2 2" xfId="6597"/>
    <cellStyle name="Comma 10 14 3 2 3" xfId="6598"/>
    <cellStyle name="Comma 10 14 3 3" xfId="6599"/>
    <cellStyle name="Comma 10 14 3 3 2" xfId="6600"/>
    <cellStyle name="Comma 10 14 3 3 3" xfId="6601"/>
    <cellStyle name="Comma 10 14 3 4" xfId="6602"/>
    <cellStyle name="Comma 10 14 3 4 2" xfId="6603"/>
    <cellStyle name="Comma 10 14 3 4 3" xfId="6604"/>
    <cellStyle name="Comma 10 14 3 5" xfId="6605"/>
    <cellStyle name="Comma 10 14 3 6" xfId="6606"/>
    <cellStyle name="Comma 10 14 4" xfId="6607"/>
    <cellStyle name="Comma 10 14 4 2" xfId="6608"/>
    <cellStyle name="Comma 10 14 4 3" xfId="6609"/>
    <cellStyle name="Comma 10 14 5" xfId="6610"/>
    <cellStyle name="Comma 10 14 5 2" xfId="6611"/>
    <cellStyle name="Comma 10 14 5 3" xfId="6612"/>
    <cellStyle name="Comma 10 14 6" xfId="6613"/>
    <cellStyle name="Comma 10 14 6 2" xfId="6614"/>
    <cellStyle name="Comma 10 14 6 3" xfId="6615"/>
    <cellStyle name="Comma 10 14 7" xfId="6616"/>
    <cellStyle name="Comma 10 14 8" xfId="6617"/>
    <cellStyle name="Comma 10 15" xfId="6618"/>
    <cellStyle name="Comma 10 15 2" xfId="6619"/>
    <cellStyle name="Comma 10 15 2 2" xfId="6620"/>
    <cellStyle name="Comma 10 15 2 2 2" xfId="6621"/>
    <cellStyle name="Comma 10 15 2 2 2 2" xfId="6622"/>
    <cellStyle name="Comma 10 15 2 2 2 3" xfId="6623"/>
    <cellStyle name="Comma 10 15 2 2 3" xfId="6624"/>
    <cellStyle name="Comma 10 15 2 2 3 2" xfId="6625"/>
    <cellStyle name="Comma 10 15 2 2 3 3" xfId="6626"/>
    <cellStyle name="Comma 10 15 2 2 4" xfId="6627"/>
    <cellStyle name="Comma 10 15 2 2 4 2" xfId="6628"/>
    <cellStyle name="Comma 10 15 2 2 4 3" xfId="6629"/>
    <cellStyle name="Comma 10 15 2 2 5" xfId="6630"/>
    <cellStyle name="Comma 10 15 2 2 6" xfId="6631"/>
    <cellStyle name="Comma 10 15 2 3" xfId="6632"/>
    <cellStyle name="Comma 10 15 2 3 2" xfId="6633"/>
    <cellStyle name="Comma 10 15 2 3 3" xfId="6634"/>
    <cellStyle name="Comma 10 15 2 4" xfId="6635"/>
    <cellStyle name="Comma 10 15 2 4 2" xfId="6636"/>
    <cellStyle name="Comma 10 15 2 4 3" xfId="6637"/>
    <cellStyle name="Comma 10 15 2 5" xfId="6638"/>
    <cellStyle name="Comma 10 15 2 5 2" xfId="6639"/>
    <cellStyle name="Comma 10 15 2 5 3" xfId="6640"/>
    <cellStyle name="Comma 10 15 2 6" xfId="6641"/>
    <cellStyle name="Comma 10 15 2 7" xfId="6642"/>
    <cellStyle name="Comma 10 15 3" xfId="6643"/>
    <cellStyle name="Comma 10 15 3 2" xfId="6644"/>
    <cellStyle name="Comma 10 15 3 2 2" xfId="6645"/>
    <cellStyle name="Comma 10 15 3 2 3" xfId="6646"/>
    <cellStyle name="Comma 10 15 3 3" xfId="6647"/>
    <cellStyle name="Comma 10 15 3 3 2" xfId="6648"/>
    <cellStyle name="Comma 10 15 3 3 3" xfId="6649"/>
    <cellStyle name="Comma 10 15 3 4" xfId="6650"/>
    <cellStyle name="Comma 10 15 3 4 2" xfId="6651"/>
    <cellStyle name="Comma 10 15 3 4 3" xfId="6652"/>
    <cellStyle name="Comma 10 15 3 5" xfId="6653"/>
    <cellStyle name="Comma 10 15 3 6" xfId="6654"/>
    <cellStyle name="Comma 10 15 4" xfId="6655"/>
    <cellStyle name="Comma 10 15 4 2" xfId="6656"/>
    <cellStyle name="Comma 10 15 4 3" xfId="6657"/>
    <cellStyle name="Comma 10 15 5" xfId="6658"/>
    <cellStyle name="Comma 10 15 5 2" xfId="6659"/>
    <cellStyle name="Comma 10 15 5 3" xfId="6660"/>
    <cellStyle name="Comma 10 15 6" xfId="6661"/>
    <cellStyle name="Comma 10 15 6 2" xfId="6662"/>
    <cellStyle name="Comma 10 15 6 3" xfId="6663"/>
    <cellStyle name="Comma 10 15 7" xfId="6664"/>
    <cellStyle name="Comma 10 15 8" xfId="6665"/>
    <cellStyle name="Comma 10 16" xfId="6666"/>
    <cellStyle name="Comma 10 16 2" xfId="6667"/>
    <cellStyle name="Comma 10 16 2 2" xfId="6668"/>
    <cellStyle name="Comma 10 16 2 2 2" xfId="6669"/>
    <cellStyle name="Comma 10 16 2 2 2 2" xfId="6670"/>
    <cellStyle name="Comma 10 16 2 2 2 3" xfId="6671"/>
    <cellStyle name="Comma 10 16 2 2 3" xfId="6672"/>
    <cellStyle name="Comma 10 16 2 2 3 2" xfId="6673"/>
    <cellStyle name="Comma 10 16 2 2 3 3" xfId="6674"/>
    <cellStyle name="Comma 10 16 2 2 4" xfId="6675"/>
    <cellStyle name="Comma 10 16 2 2 4 2" xfId="6676"/>
    <cellStyle name="Comma 10 16 2 2 4 3" xfId="6677"/>
    <cellStyle name="Comma 10 16 2 2 5" xfId="6678"/>
    <cellStyle name="Comma 10 16 2 2 6" xfId="6679"/>
    <cellStyle name="Comma 10 16 2 3" xfId="6680"/>
    <cellStyle name="Comma 10 16 2 3 2" xfId="6681"/>
    <cellStyle name="Comma 10 16 2 3 3" xfId="6682"/>
    <cellStyle name="Comma 10 16 2 4" xfId="6683"/>
    <cellStyle name="Comma 10 16 2 4 2" xfId="6684"/>
    <cellStyle name="Comma 10 16 2 4 3" xfId="6685"/>
    <cellStyle name="Comma 10 16 2 5" xfId="6686"/>
    <cellStyle name="Comma 10 16 2 5 2" xfId="6687"/>
    <cellStyle name="Comma 10 16 2 5 3" xfId="6688"/>
    <cellStyle name="Comma 10 16 2 6" xfId="6689"/>
    <cellStyle name="Comma 10 16 2 7" xfId="6690"/>
    <cellStyle name="Comma 10 16 3" xfId="6691"/>
    <cellStyle name="Comma 10 16 3 2" xfId="6692"/>
    <cellStyle name="Comma 10 16 3 2 2" xfId="6693"/>
    <cellStyle name="Comma 10 16 3 2 3" xfId="6694"/>
    <cellStyle name="Comma 10 16 3 3" xfId="6695"/>
    <cellStyle name="Comma 10 16 3 3 2" xfId="6696"/>
    <cellStyle name="Comma 10 16 3 3 3" xfId="6697"/>
    <cellStyle name="Comma 10 16 3 4" xfId="6698"/>
    <cellStyle name="Comma 10 16 3 4 2" xfId="6699"/>
    <cellStyle name="Comma 10 16 3 4 3" xfId="6700"/>
    <cellStyle name="Comma 10 16 3 5" xfId="6701"/>
    <cellStyle name="Comma 10 16 3 6" xfId="6702"/>
    <cellStyle name="Comma 10 16 4" xfId="6703"/>
    <cellStyle name="Comma 10 16 4 2" xfId="6704"/>
    <cellStyle name="Comma 10 16 4 3" xfId="6705"/>
    <cellStyle name="Comma 10 16 5" xfId="6706"/>
    <cellStyle name="Comma 10 16 5 2" xfId="6707"/>
    <cellStyle name="Comma 10 16 5 3" xfId="6708"/>
    <cellStyle name="Comma 10 16 6" xfId="6709"/>
    <cellStyle name="Comma 10 16 6 2" xfId="6710"/>
    <cellStyle name="Comma 10 16 6 3" xfId="6711"/>
    <cellStyle name="Comma 10 16 7" xfId="6712"/>
    <cellStyle name="Comma 10 16 8" xfId="6713"/>
    <cellStyle name="Comma 10 17" xfId="6714"/>
    <cellStyle name="Comma 10 17 2" xfId="6715"/>
    <cellStyle name="Comma 10 17 2 2" xfId="6716"/>
    <cellStyle name="Comma 10 17 2 2 2" xfId="6717"/>
    <cellStyle name="Comma 10 17 2 2 3" xfId="6718"/>
    <cellStyle name="Comma 10 17 2 3" xfId="6719"/>
    <cellStyle name="Comma 10 17 2 3 2" xfId="6720"/>
    <cellStyle name="Comma 10 17 2 3 3" xfId="6721"/>
    <cellStyle name="Comma 10 17 2 4" xfId="6722"/>
    <cellStyle name="Comma 10 17 2 4 2" xfId="6723"/>
    <cellStyle name="Comma 10 17 2 4 3" xfId="6724"/>
    <cellStyle name="Comma 10 17 2 5" xfId="6725"/>
    <cellStyle name="Comma 10 17 2 6" xfId="6726"/>
    <cellStyle name="Comma 10 17 3" xfId="6727"/>
    <cellStyle name="Comma 10 17 3 2" xfId="6728"/>
    <cellStyle name="Comma 10 17 3 3" xfId="6729"/>
    <cellStyle name="Comma 10 17 4" xfId="6730"/>
    <cellStyle name="Comma 10 17 4 2" xfId="6731"/>
    <cellStyle name="Comma 10 17 4 3" xfId="6732"/>
    <cellStyle name="Comma 10 17 5" xfId="6733"/>
    <cellStyle name="Comma 10 17 5 2" xfId="6734"/>
    <cellStyle name="Comma 10 17 5 3" xfId="6735"/>
    <cellStyle name="Comma 10 17 6" xfId="6736"/>
    <cellStyle name="Comma 10 17 7" xfId="6737"/>
    <cellStyle name="Comma 10 18" xfId="6738"/>
    <cellStyle name="Comma 10 18 2" xfId="6739"/>
    <cellStyle name="Comma 10 18 2 2" xfId="6740"/>
    <cellStyle name="Comma 10 18 2 3" xfId="6741"/>
    <cellStyle name="Comma 10 18 3" xfId="6742"/>
    <cellStyle name="Comma 10 18 3 2" xfId="6743"/>
    <cellStyle name="Comma 10 18 3 3" xfId="6744"/>
    <cellStyle name="Comma 10 18 4" xfId="6745"/>
    <cellStyle name="Comma 10 18 4 2" xfId="6746"/>
    <cellStyle name="Comma 10 18 4 3" xfId="6747"/>
    <cellStyle name="Comma 10 18 5" xfId="6748"/>
    <cellStyle name="Comma 10 18 6" xfId="6749"/>
    <cellStyle name="Comma 10 19" xfId="6750"/>
    <cellStyle name="Comma 10 19 2" xfId="6751"/>
    <cellStyle name="Comma 10 19 2 2" xfId="6752"/>
    <cellStyle name="Comma 10 19 2 3" xfId="6753"/>
    <cellStyle name="Comma 10 19 3" xfId="6754"/>
    <cellStyle name="Comma 10 19 3 2" xfId="6755"/>
    <cellStyle name="Comma 10 19 3 3" xfId="6756"/>
    <cellStyle name="Comma 10 19 4" xfId="6757"/>
    <cellStyle name="Comma 10 19 4 2" xfId="6758"/>
    <cellStyle name="Comma 10 19 4 3" xfId="6759"/>
    <cellStyle name="Comma 10 19 5" xfId="6760"/>
    <cellStyle name="Comma 10 19 6" xfId="6761"/>
    <cellStyle name="Comma 10 2" xfId="6762"/>
    <cellStyle name="Comma 10 2 2" xfId="6763"/>
    <cellStyle name="Comma 10 2 3" xfId="6764"/>
    <cellStyle name="Comma 10 2 3 2" xfId="6765"/>
    <cellStyle name="Comma 10 2 3 2 2" xfId="6766"/>
    <cellStyle name="Comma 10 2 3 2 2 2" xfId="6767"/>
    <cellStyle name="Comma 10 2 3 2 2 3" xfId="6768"/>
    <cellStyle name="Comma 10 2 3 2 3" xfId="6769"/>
    <cellStyle name="Comma 10 2 3 2 3 2" xfId="6770"/>
    <cellStyle name="Comma 10 2 3 2 3 3" xfId="6771"/>
    <cellStyle name="Comma 10 2 3 2 4" xfId="6772"/>
    <cellStyle name="Comma 10 2 3 2 4 2" xfId="6773"/>
    <cellStyle name="Comma 10 2 3 2 4 3" xfId="6774"/>
    <cellStyle name="Comma 10 2 3 2 5" xfId="6775"/>
    <cellStyle name="Comma 10 2 3 2 6" xfId="6776"/>
    <cellStyle name="Comma 10 2 3 3" xfId="6777"/>
    <cellStyle name="Comma 10 2 3 3 2" xfId="6778"/>
    <cellStyle name="Comma 10 2 3 3 3" xfId="6779"/>
    <cellStyle name="Comma 10 2 3 4" xfId="6780"/>
    <cellStyle name="Comma 10 2 3 4 2" xfId="6781"/>
    <cellStyle name="Comma 10 2 3 4 3" xfId="6782"/>
    <cellStyle name="Comma 10 2 3 5" xfId="6783"/>
    <cellStyle name="Comma 10 2 3 5 2" xfId="6784"/>
    <cellStyle name="Comma 10 2 3 5 3" xfId="6785"/>
    <cellStyle name="Comma 10 2 3 6" xfId="6786"/>
    <cellStyle name="Comma 10 2 3 7" xfId="6787"/>
    <cellStyle name="Comma 10 2 4" xfId="6788"/>
    <cellStyle name="Comma 10 2 4 2" xfId="6789"/>
    <cellStyle name="Comma 10 2 4 2 2" xfId="6790"/>
    <cellStyle name="Comma 10 2 4 2 3" xfId="6791"/>
    <cellStyle name="Comma 10 2 4 3" xfId="6792"/>
    <cellStyle name="Comma 10 2 4 3 2" xfId="6793"/>
    <cellStyle name="Comma 10 2 4 3 3" xfId="6794"/>
    <cellStyle name="Comma 10 2 4 4" xfId="6795"/>
    <cellStyle name="Comma 10 2 4 4 2" xfId="6796"/>
    <cellStyle name="Comma 10 2 4 4 3" xfId="6797"/>
    <cellStyle name="Comma 10 2 4 5" xfId="6798"/>
    <cellStyle name="Comma 10 2 4 6" xfId="6799"/>
    <cellStyle name="Comma 10 2 5" xfId="6800"/>
    <cellStyle name="Comma 10 2 5 2" xfId="6801"/>
    <cellStyle name="Comma 10 2 5 3" xfId="6802"/>
    <cellStyle name="Comma 10 2 6" xfId="6803"/>
    <cellStyle name="Comma 10 2 6 2" xfId="6804"/>
    <cellStyle name="Comma 10 2 6 3" xfId="6805"/>
    <cellStyle name="Comma 10 2 7" xfId="6806"/>
    <cellStyle name="Comma 10 2 7 2" xfId="6807"/>
    <cellStyle name="Comma 10 2 7 3" xfId="6808"/>
    <cellStyle name="Comma 10 2 8" xfId="6809"/>
    <cellStyle name="Comma 10 2 9" xfId="6810"/>
    <cellStyle name="Comma 10 20" xfId="6811"/>
    <cellStyle name="Comma 10 20 2" xfId="6812"/>
    <cellStyle name="Comma 10 20 3" xfId="6813"/>
    <cellStyle name="Comma 10 21" xfId="6814"/>
    <cellStyle name="Comma 10 21 2" xfId="6815"/>
    <cellStyle name="Comma 10 21 3" xfId="6816"/>
    <cellStyle name="Comma 10 22" xfId="6817"/>
    <cellStyle name="Comma 10 22 2" xfId="6818"/>
    <cellStyle name="Comma 10 22 3" xfId="6819"/>
    <cellStyle name="Comma 10 23" xfId="6820"/>
    <cellStyle name="Comma 10 23 2" xfId="6821"/>
    <cellStyle name="Comma 10 23 3" xfId="6822"/>
    <cellStyle name="Comma 10 24" xfId="6823"/>
    <cellStyle name="Comma 10 24 2" xfId="6824"/>
    <cellStyle name="Comma 10 24 3" xfId="6825"/>
    <cellStyle name="Comma 10 25" xfId="6826"/>
    <cellStyle name="Comma 10 26" xfId="6827"/>
    <cellStyle name="Comma 10 3" xfId="6828"/>
    <cellStyle name="Comma 10 3 2" xfId="6829"/>
    <cellStyle name="Comma 10 3 2 10" xfId="6830"/>
    <cellStyle name="Comma 10 3 2 10 2" xfId="6831"/>
    <cellStyle name="Comma 10 3 2 10 3" xfId="6832"/>
    <cellStyle name="Comma 10 3 2 2" xfId="6833"/>
    <cellStyle name="Comma 10 3 2 3" xfId="6834"/>
    <cellStyle name="Comma 10 3 2 3 2" xfId="6835"/>
    <cellStyle name="Comma 10 3 2 3 2 2" xfId="6836"/>
    <cellStyle name="Comma 10 3 2 3 2 2 2" xfId="6837"/>
    <cellStyle name="Comma 10 3 2 3 2 2 2 2" xfId="6838"/>
    <cellStyle name="Comma 10 3 2 3 2 2 2 3" xfId="6839"/>
    <cellStyle name="Comma 10 3 2 3 2 2 3" xfId="6840"/>
    <cellStyle name="Comma 10 3 2 3 2 2 3 2" xfId="6841"/>
    <cellStyle name="Comma 10 3 2 3 2 2 3 3" xfId="6842"/>
    <cellStyle name="Comma 10 3 2 3 2 2 4" xfId="6843"/>
    <cellStyle name="Comma 10 3 2 3 2 2 4 2" xfId="6844"/>
    <cellStyle name="Comma 10 3 2 3 2 2 4 3" xfId="6845"/>
    <cellStyle name="Comma 10 3 2 3 2 2 5" xfId="6846"/>
    <cellStyle name="Comma 10 3 2 3 2 2 6" xfId="6847"/>
    <cellStyle name="Comma 10 3 2 3 2 3" xfId="6848"/>
    <cellStyle name="Comma 10 3 2 3 2 3 2" xfId="6849"/>
    <cellStyle name="Comma 10 3 2 3 2 3 3" xfId="6850"/>
    <cellStyle name="Comma 10 3 2 3 2 4" xfId="6851"/>
    <cellStyle name="Comma 10 3 2 3 2 4 2" xfId="6852"/>
    <cellStyle name="Comma 10 3 2 3 2 4 3" xfId="6853"/>
    <cellStyle name="Comma 10 3 2 3 2 5" xfId="6854"/>
    <cellStyle name="Comma 10 3 2 3 2 5 2" xfId="6855"/>
    <cellStyle name="Comma 10 3 2 3 2 5 3" xfId="6856"/>
    <cellStyle name="Comma 10 3 2 3 2 6" xfId="6857"/>
    <cellStyle name="Comma 10 3 2 3 2 7" xfId="6858"/>
    <cellStyle name="Comma 10 3 2 3 3" xfId="6859"/>
    <cellStyle name="Comma 10 3 2 3 3 2" xfId="6860"/>
    <cellStyle name="Comma 10 3 2 3 3 2 2" xfId="6861"/>
    <cellStyle name="Comma 10 3 2 3 3 2 3" xfId="6862"/>
    <cellStyle name="Comma 10 3 2 3 3 3" xfId="6863"/>
    <cellStyle name="Comma 10 3 2 3 3 3 2" xfId="6864"/>
    <cellStyle name="Comma 10 3 2 3 3 3 3" xfId="6865"/>
    <cellStyle name="Comma 10 3 2 3 3 4" xfId="6866"/>
    <cellStyle name="Comma 10 3 2 3 3 4 2" xfId="6867"/>
    <cellStyle name="Comma 10 3 2 3 3 4 3" xfId="6868"/>
    <cellStyle name="Comma 10 3 2 3 3 5" xfId="6869"/>
    <cellStyle name="Comma 10 3 2 3 3 6" xfId="6870"/>
    <cellStyle name="Comma 10 3 2 3 4" xfId="6871"/>
    <cellStyle name="Comma 10 3 2 3 4 2" xfId="6872"/>
    <cellStyle name="Comma 10 3 2 3 4 3" xfId="6873"/>
    <cellStyle name="Comma 10 3 2 3 5" xfId="6874"/>
    <cellStyle name="Comma 10 3 2 3 5 2" xfId="6875"/>
    <cellStyle name="Comma 10 3 2 3 5 3" xfId="6876"/>
    <cellStyle name="Comma 10 3 2 3 6" xfId="6877"/>
    <cellStyle name="Comma 10 3 2 3 6 2" xfId="6878"/>
    <cellStyle name="Comma 10 3 2 3 6 3" xfId="6879"/>
    <cellStyle name="Comma 10 3 2 3 7" xfId="6880"/>
    <cellStyle name="Comma 10 3 2 3 8" xfId="6881"/>
    <cellStyle name="Comma 10 3 2 4" xfId="6882"/>
    <cellStyle name="Comma 10 3 2 4 2" xfId="6883"/>
    <cellStyle name="Comma 10 3 2 4 2 2" xfId="6884"/>
    <cellStyle name="Comma 10 3 2 4 2 2 2" xfId="6885"/>
    <cellStyle name="Comma 10 3 2 4 2 2 2 2" xfId="6886"/>
    <cellStyle name="Comma 10 3 2 4 2 2 2 3" xfId="6887"/>
    <cellStyle name="Comma 10 3 2 4 2 2 3" xfId="6888"/>
    <cellStyle name="Comma 10 3 2 4 2 2 3 2" xfId="6889"/>
    <cellStyle name="Comma 10 3 2 4 2 2 3 3" xfId="6890"/>
    <cellStyle name="Comma 10 3 2 4 2 2 4" xfId="6891"/>
    <cellStyle name="Comma 10 3 2 4 2 2 4 2" xfId="6892"/>
    <cellStyle name="Comma 10 3 2 4 2 2 4 3" xfId="6893"/>
    <cellStyle name="Comma 10 3 2 4 2 2 5" xfId="6894"/>
    <cellStyle name="Comma 10 3 2 4 2 2 6" xfId="6895"/>
    <cellStyle name="Comma 10 3 2 4 2 3" xfId="6896"/>
    <cellStyle name="Comma 10 3 2 4 2 3 2" xfId="6897"/>
    <cellStyle name="Comma 10 3 2 4 2 3 3" xfId="6898"/>
    <cellStyle name="Comma 10 3 2 4 2 4" xfId="6899"/>
    <cellStyle name="Comma 10 3 2 4 2 4 2" xfId="6900"/>
    <cellStyle name="Comma 10 3 2 4 2 4 3" xfId="6901"/>
    <cellStyle name="Comma 10 3 2 4 2 5" xfId="6902"/>
    <cellStyle name="Comma 10 3 2 4 2 5 2" xfId="6903"/>
    <cellStyle name="Comma 10 3 2 4 2 5 3" xfId="6904"/>
    <cellStyle name="Comma 10 3 2 4 2 6" xfId="6905"/>
    <cellStyle name="Comma 10 3 2 4 2 7" xfId="6906"/>
    <cellStyle name="Comma 10 3 2 4 3" xfId="6907"/>
    <cellStyle name="Comma 10 3 2 4 3 2" xfId="6908"/>
    <cellStyle name="Comma 10 3 2 4 3 2 2" xfId="6909"/>
    <cellStyle name="Comma 10 3 2 4 3 2 3" xfId="6910"/>
    <cellStyle name="Comma 10 3 2 4 3 3" xfId="6911"/>
    <cellStyle name="Comma 10 3 2 4 3 3 2" xfId="6912"/>
    <cellStyle name="Comma 10 3 2 4 3 3 3" xfId="6913"/>
    <cellStyle name="Comma 10 3 2 4 3 4" xfId="6914"/>
    <cellStyle name="Comma 10 3 2 4 3 4 2" xfId="6915"/>
    <cellStyle name="Comma 10 3 2 4 3 4 3" xfId="6916"/>
    <cellStyle name="Comma 10 3 2 4 3 5" xfId="6917"/>
    <cellStyle name="Comma 10 3 2 4 3 6" xfId="6918"/>
    <cellStyle name="Comma 10 3 2 4 4" xfId="6919"/>
    <cellStyle name="Comma 10 3 2 4 4 2" xfId="6920"/>
    <cellStyle name="Comma 10 3 2 4 4 3" xfId="6921"/>
    <cellStyle name="Comma 10 3 2 4 5" xfId="6922"/>
    <cellStyle name="Comma 10 3 2 4 5 2" xfId="6923"/>
    <cellStyle name="Comma 10 3 2 4 5 3" xfId="6924"/>
    <cellStyle name="Comma 10 3 2 4 6" xfId="6925"/>
    <cellStyle name="Comma 10 3 2 4 6 2" xfId="6926"/>
    <cellStyle name="Comma 10 3 2 4 6 3" xfId="6927"/>
    <cellStyle name="Comma 10 3 2 4 7" xfId="6928"/>
    <cellStyle name="Comma 10 3 2 4 8" xfId="6929"/>
    <cellStyle name="Comma 10 3 2 5" xfId="6930"/>
    <cellStyle name="Comma 10 3 2 5 2" xfId="6931"/>
    <cellStyle name="Comma 10 3 2 5 2 2" xfId="6932"/>
    <cellStyle name="Comma 10 3 2 5 2 2 2" xfId="6933"/>
    <cellStyle name="Comma 10 3 2 5 2 2 2 2" xfId="6934"/>
    <cellStyle name="Comma 10 3 2 5 2 2 2 3" xfId="6935"/>
    <cellStyle name="Comma 10 3 2 5 2 2 3" xfId="6936"/>
    <cellStyle name="Comma 10 3 2 5 2 2 3 2" xfId="6937"/>
    <cellStyle name="Comma 10 3 2 5 2 2 3 3" xfId="6938"/>
    <cellStyle name="Comma 10 3 2 5 2 2 4" xfId="6939"/>
    <cellStyle name="Comma 10 3 2 5 2 2 4 2" xfId="6940"/>
    <cellStyle name="Comma 10 3 2 5 2 2 4 3" xfId="6941"/>
    <cellStyle name="Comma 10 3 2 5 2 2 5" xfId="6942"/>
    <cellStyle name="Comma 10 3 2 5 2 2 6" xfId="6943"/>
    <cellStyle name="Comma 10 3 2 5 2 3" xfId="6944"/>
    <cellStyle name="Comma 10 3 2 5 2 3 2" xfId="6945"/>
    <cellStyle name="Comma 10 3 2 5 2 3 3" xfId="6946"/>
    <cellStyle name="Comma 10 3 2 5 2 4" xfId="6947"/>
    <cellStyle name="Comma 10 3 2 5 2 4 2" xfId="6948"/>
    <cellStyle name="Comma 10 3 2 5 2 4 3" xfId="6949"/>
    <cellStyle name="Comma 10 3 2 5 2 5" xfId="6950"/>
    <cellStyle name="Comma 10 3 2 5 2 5 2" xfId="6951"/>
    <cellStyle name="Comma 10 3 2 5 2 5 3" xfId="6952"/>
    <cellStyle name="Comma 10 3 2 5 2 6" xfId="6953"/>
    <cellStyle name="Comma 10 3 2 5 2 7" xfId="6954"/>
    <cellStyle name="Comma 10 3 2 5 3" xfId="6955"/>
    <cellStyle name="Comma 10 3 2 5 3 2" xfId="6956"/>
    <cellStyle name="Comma 10 3 2 5 3 2 2" xfId="6957"/>
    <cellStyle name="Comma 10 3 2 5 3 2 3" xfId="6958"/>
    <cellStyle name="Comma 10 3 2 5 3 3" xfId="6959"/>
    <cellStyle name="Comma 10 3 2 5 3 3 2" xfId="6960"/>
    <cellStyle name="Comma 10 3 2 5 3 3 3" xfId="6961"/>
    <cellStyle name="Comma 10 3 2 5 3 4" xfId="6962"/>
    <cellStyle name="Comma 10 3 2 5 3 4 2" xfId="6963"/>
    <cellStyle name="Comma 10 3 2 5 3 4 3" xfId="6964"/>
    <cellStyle name="Comma 10 3 2 5 3 5" xfId="6965"/>
    <cellStyle name="Comma 10 3 2 5 3 6" xfId="6966"/>
    <cellStyle name="Comma 10 3 2 5 4" xfId="6967"/>
    <cellStyle name="Comma 10 3 2 5 4 2" xfId="6968"/>
    <cellStyle name="Comma 10 3 2 5 4 3" xfId="6969"/>
    <cellStyle name="Comma 10 3 2 5 5" xfId="6970"/>
    <cellStyle name="Comma 10 3 2 5 5 2" xfId="6971"/>
    <cellStyle name="Comma 10 3 2 5 5 3" xfId="6972"/>
    <cellStyle name="Comma 10 3 2 5 6" xfId="6973"/>
    <cellStyle name="Comma 10 3 2 5 6 2" xfId="6974"/>
    <cellStyle name="Comma 10 3 2 5 6 3" xfId="6975"/>
    <cellStyle name="Comma 10 3 2 5 7" xfId="6976"/>
    <cellStyle name="Comma 10 3 2 5 8" xfId="6977"/>
    <cellStyle name="Comma 10 3 2 6" xfId="6978"/>
    <cellStyle name="Comma 10 3 2 6 2" xfId="6979"/>
    <cellStyle name="Comma 10 3 2 6 2 2" xfId="6980"/>
    <cellStyle name="Comma 10 3 2 6 2 2 2" xfId="6981"/>
    <cellStyle name="Comma 10 3 2 6 2 2 2 2" xfId="6982"/>
    <cellStyle name="Comma 10 3 2 6 2 2 2 3" xfId="6983"/>
    <cellStyle name="Comma 10 3 2 6 2 2 3" xfId="6984"/>
    <cellStyle name="Comma 10 3 2 6 2 2 3 2" xfId="6985"/>
    <cellStyle name="Comma 10 3 2 6 2 2 3 3" xfId="6986"/>
    <cellStyle name="Comma 10 3 2 6 2 2 4" xfId="6987"/>
    <cellStyle name="Comma 10 3 2 6 2 2 4 2" xfId="6988"/>
    <cellStyle name="Comma 10 3 2 6 2 2 4 3" xfId="6989"/>
    <cellStyle name="Comma 10 3 2 6 2 2 5" xfId="6990"/>
    <cellStyle name="Comma 10 3 2 6 2 2 6" xfId="6991"/>
    <cellStyle name="Comma 10 3 2 6 2 3" xfId="6992"/>
    <cellStyle name="Comma 10 3 2 6 2 3 2" xfId="6993"/>
    <cellStyle name="Comma 10 3 2 6 2 3 3" xfId="6994"/>
    <cellStyle name="Comma 10 3 2 6 2 4" xfId="6995"/>
    <cellStyle name="Comma 10 3 2 6 2 4 2" xfId="6996"/>
    <cellStyle name="Comma 10 3 2 6 2 4 3" xfId="6997"/>
    <cellStyle name="Comma 10 3 2 6 2 5" xfId="6998"/>
    <cellStyle name="Comma 10 3 2 6 2 5 2" xfId="6999"/>
    <cellStyle name="Comma 10 3 2 6 2 5 3" xfId="7000"/>
    <cellStyle name="Comma 10 3 2 6 2 6" xfId="7001"/>
    <cellStyle name="Comma 10 3 2 6 2 7" xfId="7002"/>
    <cellStyle name="Comma 10 3 2 6 3" xfId="7003"/>
    <cellStyle name="Comma 10 3 2 6 3 2" xfId="7004"/>
    <cellStyle name="Comma 10 3 2 6 3 2 2" xfId="7005"/>
    <cellStyle name="Comma 10 3 2 6 3 2 3" xfId="7006"/>
    <cellStyle name="Comma 10 3 2 6 3 3" xfId="7007"/>
    <cellStyle name="Comma 10 3 2 6 3 3 2" xfId="7008"/>
    <cellStyle name="Comma 10 3 2 6 3 3 3" xfId="7009"/>
    <cellStyle name="Comma 10 3 2 6 3 4" xfId="7010"/>
    <cellStyle name="Comma 10 3 2 6 3 4 2" xfId="7011"/>
    <cellStyle name="Comma 10 3 2 6 3 4 3" xfId="7012"/>
    <cellStyle name="Comma 10 3 2 6 3 5" xfId="7013"/>
    <cellStyle name="Comma 10 3 2 6 3 6" xfId="7014"/>
    <cellStyle name="Comma 10 3 2 6 4" xfId="7015"/>
    <cellStyle name="Comma 10 3 2 6 4 2" xfId="7016"/>
    <cellStyle name="Comma 10 3 2 6 4 3" xfId="7017"/>
    <cellStyle name="Comma 10 3 2 6 5" xfId="7018"/>
    <cellStyle name="Comma 10 3 2 6 5 2" xfId="7019"/>
    <cellStyle name="Comma 10 3 2 6 5 3" xfId="7020"/>
    <cellStyle name="Comma 10 3 2 6 6" xfId="7021"/>
    <cellStyle name="Comma 10 3 2 6 6 2" xfId="7022"/>
    <cellStyle name="Comma 10 3 2 6 6 3" xfId="7023"/>
    <cellStyle name="Comma 10 3 2 6 7" xfId="7024"/>
    <cellStyle name="Comma 10 3 2 6 8" xfId="7025"/>
    <cellStyle name="Comma 10 3 2 7" xfId="7026"/>
    <cellStyle name="Comma 10 3 2 7 2" xfId="7027"/>
    <cellStyle name="Comma 10 3 2 7 2 2" xfId="7028"/>
    <cellStyle name="Comma 10 3 2 7 2 3" xfId="7029"/>
    <cellStyle name="Comma 10 3 2 7 3" xfId="7030"/>
    <cellStyle name="Comma 10 3 2 7 3 2" xfId="7031"/>
    <cellStyle name="Comma 10 3 2 7 3 3" xfId="7032"/>
    <cellStyle name="Comma 10 3 2 7 4" xfId="7033"/>
    <cellStyle name="Comma 10 3 2 7 4 2" xfId="7034"/>
    <cellStyle name="Comma 10 3 2 7 4 3" xfId="7035"/>
    <cellStyle name="Comma 10 3 2 7 5" xfId="7036"/>
    <cellStyle name="Comma 10 3 2 7 6" xfId="7037"/>
    <cellStyle name="Comma 10 3 2 8" xfId="7038"/>
    <cellStyle name="Comma 10 3 2 8 2" xfId="7039"/>
    <cellStyle name="Comma 10 3 2 8 3" xfId="7040"/>
    <cellStyle name="Comma 10 3 2 9" xfId="7041"/>
    <cellStyle name="Comma 10 3 2 9 2" xfId="7042"/>
    <cellStyle name="Comma 10 3 2 9 3" xfId="7043"/>
    <cellStyle name="Comma 10 3 3" xfId="7044"/>
    <cellStyle name="Comma 10 3 3 2" xfId="7045"/>
    <cellStyle name="Comma 10 3 3 2 2" xfId="7046"/>
    <cellStyle name="Comma 10 3 3 2 2 2" xfId="7047"/>
    <cellStyle name="Comma 10 3 3 2 2 3" xfId="7048"/>
    <cellStyle name="Comma 10 3 3 2 3" xfId="7049"/>
    <cellStyle name="Comma 10 3 3 2 3 2" xfId="7050"/>
    <cellStyle name="Comma 10 3 3 2 3 3" xfId="7051"/>
    <cellStyle name="Comma 10 3 3 2 4" xfId="7052"/>
    <cellStyle name="Comma 10 3 3 2 4 2" xfId="7053"/>
    <cellStyle name="Comma 10 3 3 2 4 3" xfId="7054"/>
    <cellStyle name="Comma 10 3 3 2 5" xfId="7055"/>
    <cellStyle name="Comma 10 3 3 2 6" xfId="7056"/>
    <cellStyle name="Comma 10 3 3 3" xfId="7057"/>
    <cellStyle name="Comma 10 3 3 3 2" xfId="7058"/>
    <cellStyle name="Comma 10 3 3 3 3" xfId="7059"/>
    <cellStyle name="Comma 10 3 3 4" xfId="7060"/>
    <cellStyle name="Comma 10 3 3 4 2" xfId="7061"/>
    <cellStyle name="Comma 10 3 3 4 3" xfId="7062"/>
    <cellStyle name="Comma 10 3 3 5" xfId="7063"/>
    <cellStyle name="Comma 10 3 3 5 2" xfId="7064"/>
    <cellStyle name="Comma 10 3 3 5 3" xfId="7065"/>
    <cellStyle name="Comma 10 3 3 6" xfId="7066"/>
    <cellStyle name="Comma 10 3 3 7" xfId="7067"/>
    <cellStyle name="Comma 10 3 4" xfId="7068"/>
    <cellStyle name="Comma 10 3 4 2" xfId="7069"/>
    <cellStyle name="Comma 10 3 4 2 2" xfId="7070"/>
    <cellStyle name="Comma 10 3 4 2 3" xfId="7071"/>
    <cellStyle name="Comma 10 3 4 3" xfId="7072"/>
    <cellStyle name="Comma 10 3 4 3 2" xfId="7073"/>
    <cellStyle name="Comma 10 3 4 3 3" xfId="7074"/>
    <cellStyle name="Comma 10 3 4 4" xfId="7075"/>
    <cellStyle name="Comma 10 3 4 4 2" xfId="7076"/>
    <cellStyle name="Comma 10 3 4 4 3" xfId="7077"/>
    <cellStyle name="Comma 10 3 4 5" xfId="7078"/>
    <cellStyle name="Comma 10 3 4 6" xfId="7079"/>
    <cellStyle name="Comma 10 3 5" xfId="7080"/>
    <cellStyle name="Comma 10 3 5 2" xfId="7081"/>
    <cellStyle name="Comma 10 3 5 3" xfId="7082"/>
    <cellStyle name="Comma 10 3 6" xfId="7083"/>
    <cellStyle name="Comma 10 3 6 2" xfId="7084"/>
    <cellStyle name="Comma 10 3 6 3" xfId="7085"/>
    <cellStyle name="Comma 10 3 7" xfId="7086"/>
    <cellStyle name="Comma 10 3 8" xfId="7087"/>
    <cellStyle name="Comma 10 4" xfId="7088"/>
    <cellStyle name="Comma 10 4 2" xfId="7089"/>
    <cellStyle name="Comma 10 4 3" xfId="7090"/>
    <cellStyle name="Comma 10 4 3 2" xfId="7091"/>
    <cellStyle name="Comma 10 4 3 2 2" xfId="7092"/>
    <cellStyle name="Comma 10 4 3 2 2 2" xfId="7093"/>
    <cellStyle name="Comma 10 4 3 2 2 3" xfId="7094"/>
    <cellStyle name="Comma 10 4 3 2 3" xfId="7095"/>
    <cellStyle name="Comma 10 4 3 2 3 2" xfId="7096"/>
    <cellStyle name="Comma 10 4 3 2 3 3" xfId="7097"/>
    <cellStyle name="Comma 10 4 3 2 4" xfId="7098"/>
    <cellStyle name="Comma 10 4 3 2 4 2" xfId="7099"/>
    <cellStyle name="Comma 10 4 3 2 4 3" xfId="7100"/>
    <cellStyle name="Comma 10 4 3 2 5" xfId="7101"/>
    <cellStyle name="Comma 10 4 3 2 6" xfId="7102"/>
    <cellStyle name="Comma 10 4 3 3" xfId="7103"/>
    <cellStyle name="Comma 10 4 3 3 2" xfId="7104"/>
    <cellStyle name="Comma 10 4 3 3 3" xfId="7105"/>
    <cellStyle name="Comma 10 4 3 4" xfId="7106"/>
    <cellStyle name="Comma 10 4 3 4 2" xfId="7107"/>
    <cellStyle name="Comma 10 4 3 4 3" xfId="7108"/>
    <cellStyle name="Comma 10 4 3 5" xfId="7109"/>
    <cellStyle name="Comma 10 4 3 5 2" xfId="7110"/>
    <cellStyle name="Comma 10 4 3 5 3" xfId="7111"/>
    <cellStyle name="Comma 10 4 3 6" xfId="7112"/>
    <cellStyle name="Comma 10 4 3 7" xfId="7113"/>
    <cellStyle name="Comma 10 4 4" xfId="7114"/>
    <cellStyle name="Comma 10 4 4 2" xfId="7115"/>
    <cellStyle name="Comma 10 4 4 2 2" xfId="7116"/>
    <cellStyle name="Comma 10 4 4 2 3" xfId="7117"/>
    <cellStyle name="Comma 10 4 4 3" xfId="7118"/>
    <cellStyle name="Comma 10 4 4 3 2" xfId="7119"/>
    <cellStyle name="Comma 10 4 4 3 3" xfId="7120"/>
    <cellStyle name="Comma 10 4 4 4" xfId="7121"/>
    <cellStyle name="Comma 10 4 4 4 2" xfId="7122"/>
    <cellStyle name="Comma 10 4 4 4 3" xfId="7123"/>
    <cellStyle name="Comma 10 4 4 5" xfId="7124"/>
    <cellStyle name="Comma 10 4 4 6" xfId="7125"/>
    <cellStyle name="Comma 10 4 5" xfId="7126"/>
    <cellStyle name="Comma 10 4 5 2" xfId="7127"/>
    <cellStyle name="Comma 10 4 5 3" xfId="7128"/>
    <cellStyle name="Comma 10 4 6" xfId="7129"/>
    <cellStyle name="Comma 10 4 6 2" xfId="7130"/>
    <cellStyle name="Comma 10 4 6 3" xfId="7131"/>
    <cellStyle name="Comma 10 4 7" xfId="7132"/>
    <cellStyle name="Comma 10 4 7 2" xfId="7133"/>
    <cellStyle name="Comma 10 4 7 3" xfId="7134"/>
    <cellStyle name="Comma 10 4 8" xfId="7135"/>
    <cellStyle name="Comma 10 4 9" xfId="7136"/>
    <cellStyle name="Comma 10 5" xfId="7137"/>
    <cellStyle name="Comma 10 5 2" xfId="7138"/>
    <cellStyle name="Comma 10 5 3" xfId="7139"/>
    <cellStyle name="Comma 10 5 3 2" xfId="7140"/>
    <cellStyle name="Comma 10 5 3 2 2" xfId="7141"/>
    <cellStyle name="Comma 10 5 3 2 2 2" xfId="7142"/>
    <cellStyle name="Comma 10 5 3 2 2 3" xfId="7143"/>
    <cellStyle name="Comma 10 5 3 2 3" xfId="7144"/>
    <cellStyle name="Comma 10 5 3 2 3 2" xfId="7145"/>
    <cellStyle name="Comma 10 5 3 2 3 3" xfId="7146"/>
    <cellStyle name="Comma 10 5 3 2 4" xfId="7147"/>
    <cellStyle name="Comma 10 5 3 2 4 2" xfId="7148"/>
    <cellStyle name="Comma 10 5 3 2 4 3" xfId="7149"/>
    <cellStyle name="Comma 10 5 3 2 5" xfId="7150"/>
    <cellStyle name="Comma 10 5 3 2 6" xfId="7151"/>
    <cellStyle name="Comma 10 5 3 3" xfId="7152"/>
    <cellStyle name="Comma 10 5 3 3 2" xfId="7153"/>
    <cellStyle name="Comma 10 5 3 3 3" xfId="7154"/>
    <cellStyle name="Comma 10 5 3 4" xfId="7155"/>
    <cellStyle name="Comma 10 5 3 4 2" xfId="7156"/>
    <cellStyle name="Comma 10 5 3 4 3" xfId="7157"/>
    <cellStyle name="Comma 10 5 3 5" xfId="7158"/>
    <cellStyle name="Comma 10 5 3 5 2" xfId="7159"/>
    <cellStyle name="Comma 10 5 3 5 3" xfId="7160"/>
    <cellStyle name="Comma 10 5 3 6" xfId="7161"/>
    <cellStyle name="Comma 10 5 3 7" xfId="7162"/>
    <cellStyle name="Comma 10 5 4" xfId="7163"/>
    <cellStyle name="Comma 10 5 4 2" xfId="7164"/>
    <cellStyle name="Comma 10 5 4 2 2" xfId="7165"/>
    <cellStyle name="Comma 10 5 4 2 3" xfId="7166"/>
    <cellStyle name="Comma 10 5 4 3" xfId="7167"/>
    <cellStyle name="Comma 10 5 4 3 2" xfId="7168"/>
    <cellStyle name="Comma 10 5 4 3 3" xfId="7169"/>
    <cellStyle name="Comma 10 5 4 4" xfId="7170"/>
    <cellStyle name="Comma 10 5 4 4 2" xfId="7171"/>
    <cellStyle name="Comma 10 5 4 4 3" xfId="7172"/>
    <cellStyle name="Comma 10 5 4 5" xfId="7173"/>
    <cellStyle name="Comma 10 5 4 6" xfId="7174"/>
    <cellStyle name="Comma 10 5 5" xfId="7175"/>
    <cellStyle name="Comma 10 5 5 2" xfId="7176"/>
    <cellStyle name="Comma 10 5 5 3" xfId="7177"/>
    <cellStyle name="Comma 10 5 6" xfId="7178"/>
    <cellStyle name="Comma 10 5 6 2" xfId="7179"/>
    <cellStyle name="Comma 10 5 6 3" xfId="7180"/>
    <cellStyle name="Comma 10 5 7" xfId="7181"/>
    <cellStyle name="Comma 10 5 7 2" xfId="7182"/>
    <cellStyle name="Comma 10 5 7 3" xfId="7183"/>
    <cellStyle name="Comma 10 5 8" xfId="7184"/>
    <cellStyle name="Comma 10 5 9" xfId="7185"/>
    <cellStyle name="Comma 10 6" xfId="7186"/>
    <cellStyle name="Comma 10 6 10" xfId="7187"/>
    <cellStyle name="Comma 10 6 10 2" xfId="7188"/>
    <cellStyle name="Comma 10 6 10 3" xfId="7189"/>
    <cellStyle name="Comma 10 6 2" xfId="7190"/>
    <cellStyle name="Comma 10 6 3" xfId="7191"/>
    <cellStyle name="Comma 10 6 3 2" xfId="7192"/>
    <cellStyle name="Comma 10 6 3 2 2" xfId="7193"/>
    <cellStyle name="Comma 10 6 3 2 2 2" xfId="7194"/>
    <cellStyle name="Comma 10 6 3 2 2 2 2" xfId="7195"/>
    <cellStyle name="Comma 10 6 3 2 2 2 3" xfId="7196"/>
    <cellStyle name="Comma 10 6 3 2 2 3" xfId="7197"/>
    <cellStyle name="Comma 10 6 3 2 2 3 2" xfId="7198"/>
    <cellStyle name="Comma 10 6 3 2 2 3 3" xfId="7199"/>
    <cellStyle name="Comma 10 6 3 2 2 4" xfId="7200"/>
    <cellStyle name="Comma 10 6 3 2 2 4 2" xfId="7201"/>
    <cellStyle name="Comma 10 6 3 2 2 4 3" xfId="7202"/>
    <cellStyle name="Comma 10 6 3 2 2 5" xfId="7203"/>
    <cellStyle name="Comma 10 6 3 2 2 6" xfId="7204"/>
    <cellStyle name="Comma 10 6 3 2 3" xfId="7205"/>
    <cellStyle name="Comma 10 6 3 2 3 2" xfId="7206"/>
    <cellStyle name="Comma 10 6 3 2 3 3" xfId="7207"/>
    <cellStyle name="Comma 10 6 3 2 4" xfId="7208"/>
    <cellStyle name="Comma 10 6 3 2 4 2" xfId="7209"/>
    <cellStyle name="Comma 10 6 3 2 4 3" xfId="7210"/>
    <cellStyle name="Comma 10 6 3 2 5" xfId="7211"/>
    <cellStyle name="Comma 10 6 3 2 5 2" xfId="7212"/>
    <cellStyle name="Comma 10 6 3 2 5 3" xfId="7213"/>
    <cellStyle name="Comma 10 6 3 2 6" xfId="7214"/>
    <cellStyle name="Comma 10 6 3 2 7" xfId="7215"/>
    <cellStyle name="Comma 10 6 3 3" xfId="7216"/>
    <cellStyle name="Comma 10 6 3 3 2" xfId="7217"/>
    <cellStyle name="Comma 10 6 3 3 2 2" xfId="7218"/>
    <cellStyle name="Comma 10 6 3 3 2 3" xfId="7219"/>
    <cellStyle name="Comma 10 6 3 3 3" xfId="7220"/>
    <cellStyle name="Comma 10 6 3 3 3 2" xfId="7221"/>
    <cellStyle name="Comma 10 6 3 3 3 3" xfId="7222"/>
    <cellStyle name="Comma 10 6 3 3 4" xfId="7223"/>
    <cellStyle name="Comma 10 6 3 3 4 2" xfId="7224"/>
    <cellStyle name="Comma 10 6 3 3 4 3" xfId="7225"/>
    <cellStyle name="Comma 10 6 3 3 5" xfId="7226"/>
    <cellStyle name="Comma 10 6 3 3 6" xfId="7227"/>
    <cellStyle name="Comma 10 6 3 4" xfId="7228"/>
    <cellStyle name="Comma 10 6 3 4 2" xfId="7229"/>
    <cellStyle name="Comma 10 6 3 4 3" xfId="7230"/>
    <cellStyle name="Comma 10 6 3 5" xfId="7231"/>
    <cellStyle name="Comma 10 6 3 5 2" xfId="7232"/>
    <cellStyle name="Comma 10 6 3 5 3" xfId="7233"/>
    <cellStyle name="Comma 10 6 3 6" xfId="7234"/>
    <cellStyle name="Comma 10 6 3 6 2" xfId="7235"/>
    <cellStyle name="Comma 10 6 3 6 3" xfId="7236"/>
    <cellStyle name="Comma 10 6 3 7" xfId="7237"/>
    <cellStyle name="Comma 10 6 3 8" xfId="7238"/>
    <cellStyle name="Comma 10 6 4" xfId="7239"/>
    <cellStyle name="Comma 10 6 4 2" xfId="7240"/>
    <cellStyle name="Comma 10 6 4 2 2" xfId="7241"/>
    <cellStyle name="Comma 10 6 4 2 2 2" xfId="7242"/>
    <cellStyle name="Comma 10 6 4 2 2 2 2" xfId="7243"/>
    <cellStyle name="Comma 10 6 4 2 2 2 3" xfId="7244"/>
    <cellStyle name="Comma 10 6 4 2 2 3" xfId="7245"/>
    <cellStyle name="Comma 10 6 4 2 2 3 2" xfId="7246"/>
    <cellStyle name="Comma 10 6 4 2 2 3 3" xfId="7247"/>
    <cellStyle name="Comma 10 6 4 2 2 4" xfId="7248"/>
    <cellStyle name="Comma 10 6 4 2 2 4 2" xfId="7249"/>
    <cellStyle name="Comma 10 6 4 2 2 4 3" xfId="7250"/>
    <cellStyle name="Comma 10 6 4 2 2 5" xfId="7251"/>
    <cellStyle name="Comma 10 6 4 2 2 6" xfId="7252"/>
    <cellStyle name="Comma 10 6 4 2 3" xfId="7253"/>
    <cellStyle name="Comma 10 6 4 2 3 2" xfId="7254"/>
    <cellStyle name="Comma 10 6 4 2 3 3" xfId="7255"/>
    <cellStyle name="Comma 10 6 4 2 4" xfId="7256"/>
    <cellStyle name="Comma 10 6 4 2 4 2" xfId="7257"/>
    <cellStyle name="Comma 10 6 4 2 4 3" xfId="7258"/>
    <cellStyle name="Comma 10 6 4 2 5" xfId="7259"/>
    <cellStyle name="Comma 10 6 4 2 5 2" xfId="7260"/>
    <cellStyle name="Comma 10 6 4 2 5 3" xfId="7261"/>
    <cellStyle name="Comma 10 6 4 2 6" xfId="7262"/>
    <cellStyle name="Comma 10 6 4 2 7" xfId="7263"/>
    <cellStyle name="Comma 10 6 4 3" xfId="7264"/>
    <cellStyle name="Comma 10 6 4 3 2" xfId="7265"/>
    <cellStyle name="Comma 10 6 4 3 2 2" xfId="7266"/>
    <cellStyle name="Comma 10 6 4 3 2 3" xfId="7267"/>
    <cellStyle name="Comma 10 6 4 3 3" xfId="7268"/>
    <cellStyle name="Comma 10 6 4 3 3 2" xfId="7269"/>
    <cellStyle name="Comma 10 6 4 3 3 3" xfId="7270"/>
    <cellStyle name="Comma 10 6 4 3 4" xfId="7271"/>
    <cellStyle name="Comma 10 6 4 3 4 2" xfId="7272"/>
    <cellStyle name="Comma 10 6 4 3 4 3" xfId="7273"/>
    <cellStyle name="Comma 10 6 4 3 5" xfId="7274"/>
    <cellStyle name="Comma 10 6 4 3 6" xfId="7275"/>
    <cellStyle name="Comma 10 6 4 4" xfId="7276"/>
    <cellStyle name="Comma 10 6 4 4 2" xfId="7277"/>
    <cellStyle name="Comma 10 6 4 4 3" xfId="7278"/>
    <cellStyle name="Comma 10 6 4 5" xfId="7279"/>
    <cellStyle name="Comma 10 6 4 5 2" xfId="7280"/>
    <cellStyle name="Comma 10 6 4 5 3" xfId="7281"/>
    <cellStyle name="Comma 10 6 4 6" xfId="7282"/>
    <cellStyle name="Comma 10 6 4 6 2" xfId="7283"/>
    <cellStyle name="Comma 10 6 4 6 3" xfId="7284"/>
    <cellStyle name="Comma 10 6 4 7" xfId="7285"/>
    <cellStyle name="Comma 10 6 4 8" xfId="7286"/>
    <cellStyle name="Comma 10 6 5" xfId="7287"/>
    <cellStyle name="Comma 10 6 5 2" xfId="7288"/>
    <cellStyle name="Comma 10 6 5 2 2" xfId="7289"/>
    <cellStyle name="Comma 10 6 5 2 2 2" xfId="7290"/>
    <cellStyle name="Comma 10 6 5 2 2 2 2" xfId="7291"/>
    <cellStyle name="Comma 10 6 5 2 2 2 3" xfId="7292"/>
    <cellStyle name="Comma 10 6 5 2 2 3" xfId="7293"/>
    <cellStyle name="Comma 10 6 5 2 2 3 2" xfId="7294"/>
    <cellStyle name="Comma 10 6 5 2 2 3 3" xfId="7295"/>
    <cellStyle name="Comma 10 6 5 2 2 4" xfId="7296"/>
    <cellStyle name="Comma 10 6 5 2 2 4 2" xfId="7297"/>
    <cellStyle name="Comma 10 6 5 2 2 4 3" xfId="7298"/>
    <cellStyle name="Comma 10 6 5 2 2 5" xfId="7299"/>
    <cellStyle name="Comma 10 6 5 2 2 6" xfId="7300"/>
    <cellStyle name="Comma 10 6 5 2 3" xfId="7301"/>
    <cellStyle name="Comma 10 6 5 2 3 2" xfId="7302"/>
    <cellStyle name="Comma 10 6 5 2 3 3" xfId="7303"/>
    <cellStyle name="Comma 10 6 5 2 4" xfId="7304"/>
    <cellStyle name="Comma 10 6 5 2 4 2" xfId="7305"/>
    <cellStyle name="Comma 10 6 5 2 4 3" xfId="7306"/>
    <cellStyle name="Comma 10 6 5 2 5" xfId="7307"/>
    <cellStyle name="Comma 10 6 5 2 5 2" xfId="7308"/>
    <cellStyle name="Comma 10 6 5 2 5 3" xfId="7309"/>
    <cellStyle name="Comma 10 6 5 2 6" xfId="7310"/>
    <cellStyle name="Comma 10 6 5 2 7" xfId="7311"/>
    <cellStyle name="Comma 10 6 5 3" xfId="7312"/>
    <cellStyle name="Comma 10 6 5 3 2" xfId="7313"/>
    <cellStyle name="Comma 10 6 5 3 2 2" xfId="7314"/>
    <cellStyle name="Comma 10 6 5 3 2 3" xfId="7315"/>
    <cellStyle name="Comma 10 6 5 3 3" xfId="7316"/>
    <cellStyle name="Comma 10 6 5 3 3 2" xfId="7317"/>
    <cellStyle name="Comma 10 6 5 3 3 3" xfId="7318"/>
    <cellStyle name="Comma 10 6 5 3 4" xfId="7319"/>
    <cellStyle name="Comma 10 6 5 3 4 2" xfId="7320"/>
    <cellStyle name="Comma 10 6 5 3 4 3" xfId="7321"/>
    <cellStyle name="Comma 10 6 5 3 5" xfId="7322"/>
    <cellStyle name="Comma 10 6 5 3 6" xfId="7323"/>
    <cellStyle name="Comma 10 6 5 4" xfId="7324"/>
    <cellStyle name="Comma 10 6 5 4 2" xfId="7325"/>
    <cellStyle name="Comma 10 6 5 4 3" xfId="7326"/>
    <cellStyle name="Comma 10 6 5 5" xfId="7327"/>
    <cellStyle name="Comma 10 6 5 5 2" xfId="7328"/>
    <cellStyle name="Comma 10 6 5 5 3" xfId="7329"/>
    <cellStyle name="Comma 10 6 5 6" xfId="7330"/>
    <cellStyle name="Comma 10 6 5 6 2" xfId="7331"/>
    <cellStyle name="Comma 10 6 5 6 3" xfId="7332"/>
    <cellStyle name="Comma 10 6 5 7" xfId="7333"/>
    <cellStyle name="Comma 10 6 5 8" xfId="7334"/>
    <cellStyle name="Comma 10 6 6" xfId="7335"/>
    <cellStyle name="Comma 10 6 6 2" xfId="7336"/>
    <cellStyle name="Comma 10 6 6 2 2" xfId="7337"/>
    <cellStyle name="Comma 10 6 6 2 2 2" xfId="7338"/>
    <cellStyle name="Comma 10 6 6 2 2 2 2" xfId="7339"/>
    <cellStyle name="Comma 10 6 6 2 2 2 3" xfId="7340"/>
    <cellStyle name="Comma 10 6 6 2 2 3" xfId="7341"/>
    <cellStyle name="Comma 10 6 6 2 2 3 2" xfId="7342"/>
    <cellStyle name="Comma 10 6 6 2 2 3 3" xfId="7343"/>
    <cellStyle name="Comma 10 6 6 2 2 4" xfId="7344"/>
    <cellStyle name="Comma 10 6 6 2 2 4 2" xfId="7345"/>
    <cellStyle name="Comma 10 6 6 2 2 4 3" xfId="7346"/>
    <cellStyle name="Comma 10 6 6 2 2 5" xfId="7347"/>
    <cellStyle name="Comma 10 6 6 2 2 6" xfId="7348"/>
    <cellStyle name="Comma 10 6 6 2 3" xfId="7349"/>
    <cellStyle name="Comma 10 6 6 2 3 2" xfId="7350"/>
    <cellStyle name="Comma 10 6 6 2 3 3" xfId="7351"/>
    <cellStyle name="Comma 10 6 6 2 4" xfId="7352"/>
    <cellStyle name="Comma 10 6 6 2 4 2" xfId="7353"/>
    <cellStyle name="Comma 10 6 6 2 4 3" xfId="7354"/>
    <cellStyle name="Comma 10 6 6 2 5" xfId="7355"/>
    <cellStyle name="Comma 10 6 6 2 5 2" xfId="7356"/>
    <cellStyle name="Comma 10 6 6 2 5 3" xfId="7357"/>
    <cellStyle name="Comma 10 6 6 2 6" xfId="7358"/>
    <cellStyle name="Comma 10 6 6 2 7" xfId="7359"/>
    <cellStyle name="Comma 10 6 6 3" xfId="7360"/>
    <cellStyle name="Comma 10 6 6 3 2" xfId="7361"/>
    <cellStyle name="Comma 10 6 6 3 2 2" xfId="7362"/>
    <cellStyle name="Comma 10 6 6 3 2 3" xfId="7363"/>
    <cellStyle name="Comma 10 6 6 3 3" xfId="7364"/>
    <cellStyle name="Comma 10 6 6 3 3 2" xfId="7365"/>
    <cellStyle name="Comma 10 6 6 3 3 3" xfId="7366"/>
    <cellStyle name="Comma 10 6 6 3 4" xfId="7367"/>
    <cellStyle name="Comma 10 6 6 3 4 2" xfId="7368"/>
    <cellStyle name="Comma 10 6 6 3 4 3" xfId="7369"/>
    <cellStyle name="Comma 10 6 6 3 5" xfId="7370"/>
    <cellStyle name="Comma 10 6 6 3 6" xfId="7371"/>
    <cellStyle name="Comma 10 6 6 4" xfId="7372"/>
    <cellStyle name="Comma 10 6 6 4 2" xfId="7373"/>
    <cellStyle name="Comma 10 6 6 4 3" xfId="7374"/>
    <cellStyle name="Comma 10 6 6 5" xfId="7375"/>
    <cellStyle name="Comma 10 6 6 5 2" xfId="7376"/>
    <cellStyle name="Comma 10 6 6 5 3" xfId="7377"/>
    <cellStyle name="Comma 10 6 6 6" xfId="7378"/>
    <cellStyle name="Comma 10 6 6 6 2" xfId="7379"/>
    <cellStyle name="Comma 10 6 6 6 3" xfId="7380"/>
    <cellStyle name="Comma 10 6 6 7" xfId="7381"/>
    <cellStyle name="Comma 10 6 6 8" xfId="7382"/>
    <cellStyle name="Comma 10 6 7" xfId="7383"/>
    <cellStyle name="Comma 10 6 7 2" xfId="7384"/>
    <cellStyle name="Comma 10 6 7 2 2" xfId="7385"/>
    <cellStyle name="Comma 10 6 7 2 3" xfId="7386"/>
    <cellStyle name="Comma 10 6 7 3" xfId="7387"/>
    <cellStyle name="Comma 10 6 7 3 2" xfId="7388"/>
    <cellStyle name="Comma 10 6 7 3 3" xfId="7389"/>
    <cellStyle name="Comma 10 6 7 4" xfId="7390"/>
    <cellStyle name="Comma 10 6 7 4 2" xfId="7391"/>
    <cellStyle name="Comma 10 6 7 4 3" xfId="7392"/>
    <cellStyle name="Comma 10 6 7 5" xfId="7393"/>
    <cellStyle name="Comma 10 6 7 6" xfId="7394"/>
    <cellStyle name="Comma 10 6 8" xfId="7395"/>
    <cellStyle name="Comma 10 6 8 2" xfId="7396"/>
    <cellStyle name="Comma 10 6 8 3" xfId="7397"/>
    <cellStyle name="Comma 10 6 9" xfId="7398"/>
    <cellStyle name="Comma 10 6 9 2" xfId="7399"/>
    <cellStyle name="Comma 10 6 9 3" xfId="7400"/>
    <cellStyle name="Comma 10 7" xfId="7401"/>
    <cellStyle name="Comma 10 7 2" xfId="7402"/>
    <cellStyle name="Comma 10 8" xfId="7403"/>
    <cellStyle name="Comma 10 8 2" xfId="7404"/>
    <cellStyle name="Comma 10 9" xfId="7405"/>
    <cellStyle name="Comma 10 9 2" xfId="7406"/>
    <cellStyle name="Comma 11" xfId="7407"/>
    <cellStyle name="Comma 11 10" xfId="7408"/>
    <cellStyle name="Comma 11 10 2" xfId="7409"/>
    <cellStyle name="Comma 11 11" xfId="7410"/>
    <cellStyle name="Comma 11 11 2" xfId="7411"/>
    <cellStyle name="Comma 11 12" xfId="7412"/>
    <cellStyle name="Comma 11 13" xfId="7413"/>
    <cellStyle name="Comma 11 13 2" xfId="7414"/>
    <cellStyle name="Comma 11 13 2 2" xfId="7415"/>
    <cellStyle name="Comma 11 13 2 2 2" xfId="7416"/>
    <cellStyle name="Comma 11 13 2 2 2 2" xfId="7417"/>
    <cellStyle name="Comma 11 13 2 2 2 3" xfId="7418"/>
    <cellStyle name="Comma 11 13 2 2 3" xfId="7419"/>
    <cellStyle name="Comma 11 13 2 2 3 2" xfId="7420"/>
    <cellStyle name="Comma 11 13 2 2 3 3" xfId="7421"/>
    <cellStyle name="Comma 11 13 2 2 4" xfId="7422"/>
    <cellStyle name="Comma 11 13 2 2 4 2" xfId="7423"/>
    <cellStyle name="Comma 11 13 2 2 4 3" xfId="7424"/>
    <cellStyle name="Comma 11 13 2 2 5" xfId="7425"/>
    <cellStyle name="Comma 11 13 2 2 6" xfId="7426"/>
    <cellStyle name="Comma 11 13 2 3" xfId="7427"/>
    <cellStyle name="Comma 11 13 2 3 2" xfId="7428"/>
    <cellStyle name="Comma 11 13 2 3 3" xfId="7429"/>
    <cellStyle name="Comma 11 13 2 4" xfId="7430"/>
    <cellStyle name="Comma 11 13 2 4 2" xfId="7431"/>
    <cellStyle name="Comma 11 13 2 4 3" xfId="7432"/>
    <cellStyle name="Comma 11 13 2 5" xfId="7433"/>
    <cellStyle name="Comma 11 13 2 5 2" xfId="7434"/>
    <cellStyle name="Comma 11 13 2 5 3" xfId="7435"/>
    <cellStyle name="Comma 11 13 2 6" xfId="7436"/>
    <cellStyle name="Comma 11 13 2 7" xfId="7437"/>
    <cellStyle name="Comma 11 13 3" xfId="7438"/>
    <cellStyle name="Comma 11 13 3 2" xfId="7439"/>
    <cellStyle name="Comma 11 13 3 2 2" xfId="7440"/>
    <cellStyle name="Comma 11 13 3 2 3" xfId="7441"/>
    <cellStyle name="Comma 11 13 3 3" xfId="7442"/>
    <cellStyle name="Comma 11 13 3 3 2" xfId="7443"/>
    <cellStyle name="Comma 11 13 3 3 3" xfId="7444"/>
    <cellStyle name="Comma 11 13 3 4" xfId="7445"/>
    <cellStyle name="Comma 11 13 3 4 2" xfId="7446"/>
    <cellStyle name="Comma 11 13 3 4 3" xfId="7447"/>
    <cellStyle name="Comma 11 13 3 5" xfId="7448"/>
    <cellStyle name="Comma 11 13 3 6" xfId="7449"/>
    <cellStyle name="Comma 11 13 4" xfId="7450"/>
    <cellStyle name="Comma 11 13 4 2" xfId="7451"/>
    <cellStyle name="Comma 11 13 4 3" xfId="7452"/>
    <cellStyle name="Comma 11 13 5" xfId="7453"/>
    <cellStyle name="Comma 11 13 5 2" xfId="7454"/>
    <cellStyle name="Comma 11 13 5 3" xfId="7455"/>
    <cellStyle name="Comma 11 13 6" xfId="7456"/>
    <cellStyle name="Comma 11 13 6 2" xfId="7457"/>
    <cellStyle name="Comma 11 13 6 3" xfId="7458"/>
    <cellStyle name="Comma 11 13 7" xfId="7459"/>
    <cellStyle name="Comma 11 13 8" xfId="7460"/>
    <cellStyle name="Comma 11 14" xfId="7461"/>
    <cellStyle name="Comma 11 14 2" xfId="7462"/>
    <cellStyle name="Comma 11 14 2 2" xfId="7463"/>
    <cellStyle name="Comma 11 14 2 2 2" xfId="7464"/>
    <cellStyle name="Comma 11 14 2 2 2 2" xfId="7465"/>
    <cellStyle name="Comma 11 14 2 2 2 3" xfId="7466"/>
    <cellStyle name="Comma 11 14 2 2 3" xfId="7467"/>
    <cellStyle name="Comma 11 14 2 2 3 2" xfId="7468"/>
    <cellStyle name="Comma 11 14 2 2 3 3" xfId="7469"/>
    <cellStyle name="Comma 11 14 2 2 4" xfId="7470"/>
    <cellStyle name="Comma 11 14 2 2 4 2" xfId="7471"/>
    <cellStyle name="Comma 11 14 2 2 4 3" xfId="7472"/>
    <cellStyle name="Comma 11 14 2 2 5" xfId="7473"/>
    <cellStyle name="Comma 11 14 2 2 6" xfId="7474"/>
    <cellStyle name="Comma 11 14 2 3" xfId="7475"/>
    <cellStyle name="Comma 11 14 2 3 2" xfId="7476"/>
    <cellStyle name="Comma 11 14 2 3 3" xfId="7477"/>
    <cellStyle name="Comma 11 14 2 4" xfId="7478"/>
    <cellStyle name="Comma 11 14 2 4 2" xfId="7479"/>
    <cellStyle name="Comma 11 14 2 4 3" xfId="7480"/>
    <cellStyle name="Comma 11 14 2 5" xfId="7481"/>
    <cellStyle name="Comma 11 14 2 5 2" xfId="7482"/>
    <cellStyle name="Comma 11 14 2 5 3" xfId="7483"/>
    <cellStyle name="Comma 11 14 2 6" xfId="7484"/>
    <cellStyle name="Comma 11 14 2 7" xfId="7485"/>
    <cellStyle name="Comma 11 14 3" xfId="7486"/>
    <cellStyle name="Comma 11 14 3 2" xfId="7487"/>
    <cellStyle name="Comma 11 14 3 2 2" xfId="7488"/>
    <cellStyle name="Comma 11 14 3 2 3" xfId="7489"/>
    <cellStyle name="Comma 11 14 3 3" xfId="7490"/>
    <cellStyle name="Comma 11 14 3 3 2" xfId="7491"/>
    <cellStyle name="Comma 11 14 3 3 3" xfId="7492"/>
    <cellStyle name="Comma 11 14 3 4" xfId="7493"/>
    <cellStyle name="Comma 11 14 3 4 2" xfId="7494"/>
    <cellStyle name="Comma 11 14 3 4 3" xfId="7495"/>
    <cellStyle name="Comma 11 14 3 5" xfId="7496"/>
    <cellStyle name="Comma 11 14 3 6" xfId="7497"/>
    <cellStyle name="Comma 11 14 4" xfId="7498"/>
    <cellStyle name="Comma 11 14 4 2" xfId="7499"/>
    <cellStyle name="Comma 11 14 4 3" xfId="7500"/>
    <cellStyle name="Comma 11 14 5" xfId="7501"/>
    <cellStyle name="Comma 11 14 5 2" xfId="7502"/>
    <cellStyle name="Comma 11 14 5 3" xfId="7503"/>
    <cellStyle name="Comma 11 14 6" xfId="7504"/>
    <cellStyle name="Comma 11 14 6 2" xfId="7505"/>
    <cellStyle name="Comma 11 14 6 3" xfId="7506"/>
    <cellStyle name="Comma 11 14 7" xfId="7507"/>
    <cellStyle name="Comma 11 14 8" xfId="7508"/>
    <cellStyle name="Comma 11 15" xfId="7509"/>
    <cellStyle name="Comma 11 15 2" xfId="7510"/>
    <cellStyle name="Comma 11 15 2 2" xfId="7511"/>
    <cellStyle name="Comma 11 15 2 2 2" xfId="7512"/>
    <cellStyle name="Comma 11 15 2 2 2 2" xfId="7513"/>
    <cellStyle name="Comma 11 15 2 2 2 3" xfId="7514"/>
    <cellStyle name="Comma 11 15 2 2 3" xfId="7515"/>
    <cellStyle name="Comma 11 15 2 2 3 2" xfId="7516"/>
    <cellStyle name="Comma 11 15 2 2 3 3" xfId="7517"/>
    <cellStyle name="Comma 11 15 2 2 4" xfId="7518"/>
    <cellStyle name="Comma 11 15 2 2 4 2" xfId="7519"/>
    <cellStyle name="Comma 11 15 2 2 4 3" xfId="7520"/>
    <cellStyle name="Comma 11 15 2 2 5" xfId="7521"/>
    <cellStyle name="Comma 11 15 2 2 6" xfId="7522"/>
    <cellStyle name="Comma 11 15 2 3" xfId="7523"/>
    <cellStyle name="Comma 11 15 2 3 2" xfId="7524"/>
    <cellStyle name="Comma 11 15 2 3 3" xfId="7525"/>
    <cellStyle name="Comma 11 15 2 4" xfId="7526"/>
    <cellStyle name="Comma 11 15 2 4 2" xfId="7527"/>
    <cellStyle name="Comma 11 15 2 4 3" xfId="7528"/>
    <cellStyle name="Comma 11 15 2 5" xfId="7529"/>
    <cellStyle name="Comma 11 15 2 5 2" xfId="7530"/>
    <cellStyle name="Comma 11 15 2 5 3" xfId="7531"/>
    <cellStyle name="Comma 11 15 2 6" xfId="7532"/>
    <cellStyle name="Comma 11 15 2 7" xfId="7533"/>
    <cellStyle name="Comma 11 15 3" xfId="7534"/>
    <cellStyle name="Comma 11 15 3 2" xfId="7535"/>
    <cellStyle name="Comma 11 15 3 2 2" xfId="7536"/>
    <cellStyle name="Comma 11 15 3 2 3" xfId="7537"/>
    <cellStyle name="Comma 11 15 3 3" xfId="7538"/>
    <cellStyle name="Comma 11 15 3 3 2" xfId="7539"/>
    <cellStyle name="Comma 11 15 3 3 3" xfId="7540"/>
    <cellStyle name="Comma 11 15 3 4" xfId="7541"/>
    <cellStyle name="Comma 11 15 3 4 2" xfId="7542"/>
    <cellStyle name="Comma 11 15 3 4 3" xfId="7543"/>
    <cellStyle name="Comma 11 15 3 5" xfId="7544"/>
    <cellStyle name="Comma 11 15 3 6" xfId="7545"/>
    <cellStyle name="Comma 11 15 4" xfId="7546"/>
    <cellStyle name="Comma 11 15 4 2" xfId="7547"/>
    <cellStyle name="Comma 11 15 4 3" xfId="7548"/>
    <cellStyle name="Comma 11 15 5" xfId="7549"/>
    <cellStyle name="Comma 11 15 5 2" xfId="7550"/>
    <cellStyle name="Comma 11 15 5 3" xfId="7551"/>
    <cellStyle name="Comma 11 15 6" xfId="7552"/>
    <cellStyle name="Comma 11 15 6 2" xfId="7553"/>
    <cellStyle name="Comma 11 15 6 3" xfId="7554"/>
    <cellStyle name="Comma 11 15 7" xfId="7555"/>
    <cellStyle name="Comma 11 15 8" xfId="7556"/>
    <cellStyle name="Comma 11 16" xfId="7557"/>
    <cellStyle name="Comma 11 16 2" xfId="7558"/>
    <cellStyle name="Comma 11 16 2 2" xfId="7559"/>
    <cellStyle name="Comma 11 16 2 2 2" xfId="7560"/>
    <cellStyle name="Comma 11 16 2 2 2 2" xfId="7561"/>
    <cellStyle name="Comma 11 16 2 2 2 3" xfId="7562"/>
    <cellStyle name="Comma 11 16 2 2 3" xfId="7563"/>
    <cellStyle name="Comma 11 16 2 2 3 2" xfId="7564"/>
    <cellStyle name="Comma 11 16 2 2 3 3" xfId="7565"/>
    <cellStyle name="Comma 11 16 2 2 4" xfId="7566"/>
    <cellStyle name="Comma 11 16 2 2 4 2" xfId="7567"/>
    <cellStyle name="Comma 11 16 2 2 4 3" xfId="7568"/>
    <cellStyle name="Comma 11 16 2 2 5" xfId="7569"/>
    <cellStyle name="Comma 11 16 2 2 6" xfId="7570"/>
    <cellStyle name="Comma 11 16 2 3" xfId="7571"/>
    <cellStyle name="Comma 11 16 2 3 2" xfId="7572"/>
    <cellStyle name="Comma 11 16 2 3 3" xfId="7573"/>
    <cellStyle name="Comma 11 16 2 4" xfId="7574"/>
    <cellStyle name="Comma 11 16 2 4 2" xfId="7575"/>
    <cellStyle name="Comma 11 16 2 4 3" xfId="7576"/>
    <cellStyle name="Comma 11 16 2 5" xfId="7577"/>
    <cellStyle name="Comma 11 16 2 5 2" xfId="7578"/>
    <cellStyle name="Comma 11 16 2 5 3" xfId="7579"/>
    <cellStyle name="Comma 11 16 2 6" xfId="7580"/>
    <cellStyle name="Comma 11 16 2 7" xfId="7581"/>
    <cellStyle name="Comma 11 16 3" xfId="7582"/>
    <cellStyle name="Comma 11 16 3 2" xfId="7583"/>
    <cellStyle name="Comma 11 16 3 2 2" xfId="7584"/>
    <cellStyle name="Comma 11 16 3 2 3" xfId="7585"/>
    <cellStyle name="Comma 11 16 3 3" xfId="7586"/>
    <cellStyle name="Comma 11 16 3 3 2" xfId="7587"/>
    <cellStyle name="Comma 11 16 3 3 3" xfId="7588"/>
    <cellStyle name="Comma 11 16 3 4" xfId="7589"/>
    <cellStyle name="Comma 11 16 3 4 2" xfId="7590"/>
    <cellStyle name="Comma 11 16 3 4 3" xfId="7591"/>
    <cellStyle name="Comma 11 16 3 5" xfId="7592"/>
    <cellStyle name="Comma 11 16 3 6" xfId="7593"/>
    <cellStyle name="Comma 11 16 4" xfId="7594"/>
    <cellStyle name="Comma 11 16 4 2" xfId="7595"/>
    <cellStyle name="Comma 11 16 4 3" xfId="7596"/>
    <cellStyle name="Comma 11 16 5" xfId="7597"/>
    <cellStyle name="Comma 11 16 5 2" xfId="7598"/>
    <cellStyle name="Comma 11 16 5 3" xfId="7599"/>
    <cellStyle name="Comma 11 16 6" xfId="7600"/>
    <cellStyle name="Comma 11 16 6 2" xfId="7601"/>
    <cellStyle name="Comma 11 16 6 3" xfId="7602"/>
    <cellStyle name="Comma 11 16 7" xfId="7603"/>
    <cellStyle name="Comma 11 16 8" xfId="7604"/>
    <cellStyle name="Comma 11 17" xfId="7605"/>
    <cellStyle name="Comma 11 17 2" xfId="7606"/>
    <cellStyle name="Comma 11 17 2 2" xfId="7607"/>
    <cellStyle name="Comma 11 17 2 2 2" xfId="7608"/>
    <cellStyle name="Comma 11 17 2 2 3" xfId="7609"/>
    <cellStyle name="Comma 11 17 2 3" xfId="7610"/>
    <cellStyle name="Comma 11 17 2 3 2" xfId="7611"/>
    <cellStyle name="Comma 11 17 2 3 3" xfId="7612"/>
    <cellStyle name="Comma 11 17 2 4" xfId="7613"/>
    <cellStyle name="Comma 11 17 2 4 2" xfId="7614"/>
    <cellStyle name="Comma 11 17 2 4 3" xfId="7615"/>
    <cellStyle name="Comma 11 17 2 5" xfId="7616"/>
    <cellStyle name="Comma 11 17 2 6" xfId="7617"/>
    <cellStyle name="Comma 11 17 3" xfId="7618"/>
    <cellStyle name="Comma 11 17 3 2" xfId="7619"/>
    <cellStyle name="Comma 11 17 3 3" xfId="7620"/>
    <cellStyle name="Comma 11 17 4" xfId="7621"/>
    <cellStyle name="Comma 11 17 4 2" xfId="7622"/>
    <cellStyle name="Comma 11 17 4 3" xfId="7623"/>
    <cellStyle name="Comma 11 17 5" xfId="7624"/>
    <cellStyle name="Comma 11 17 5 2" xfId="7625"/>
    <cellStyle name="Comma 11 17 5 3" xfId="7626"/>
    <cellStyle name="Comma 11 17 6" xfId="7627"/>
    <cellStyle name="Comma 11 17 7" xfId="7628"/>
    <cellStyle name="Comma 11 18" xfId="7629"/>
    <cellStyle name="Comma 11 18 2" xfId="7630"/>
    <cellStyle name="Comma 11 18 2 2" xfId="7631"/>
    <cellStyle name="Comma 11 18 2 3" xfId="7632"/>
    <cellStyle name="Comma 11 18 3" xfId="7633"/>
    <cellStyle name="Comma 11 18 3 2" xfId="7634"/>
    <cellStyle name="Comma 11 18 3 3" xfId="7635"/>
    <cellStyle name="Comma 11 18 4" xfId="7636"/>
    <cellStyle name="Comma 11 18 4 2" xfId="7637"/>
    <cellStyle name="Comma 11 18 4 3" xfId="7638"/>
    <cellStyle name="Comma 11 18 5" xfId="7639"/>
    <cellStyle name="Comma 11 18 6" xfId="7640"/>
    <cellStyle name="Comma 11 19" xfId="7641"/>
    <cellStyle name="Comma 11 19 2" xfId="7642"/>
    <cellStyle name="Comma 11 19 2 2" xfId="7643"/>
    <cellStyle name="Comma 11 19 2 3" xfId="7644"/>
    <cellStyle name="Comma 11 19 3" xfId="7645"/>
    <cellStyle name="Comma 11 19 3 2" xfId="7646"/>
    <cellStyle name="Comma 11 19 3 3" xfId="7647"/>
    <cellStyle name="Comma 11 19 4" xfId="7648"/>
    <cellStyle name="Comma 11 19 4 2" xfId="7649"/>
    <cellStyle name="Comma 11 19 4 3" xfId="7650"/>
    <cellStyle name="Comma 11 19 5" xfId="7651"/>
    <cellStyle name="Comma 11 19 6" xfId="7652"/>
    <cellStyle name="Comma 11 2" xfId="7653"/>
    <cellStyle name="Comma 11 2 2" xfId="7654"/>
    <cellStyle name="Comma 11 2 2 10" xfId="7655"/>
    <cellStyle name="Comma 11 2 2 10 2" xfId="7656"/>
    <cellStyle name="Comma 11 2 2 10 3" xfId="7657"/>
    <cellStyle name="Comma 11 2 2 2" xfId="7658"/>
    <cellStyle name="Comma 11 2 2 3" xfId="7659"/>
    <cellStyle name="Comma 11 2 2 3 2" xfId="7660"/>
    <cellStyle name="Comma 11 2 2 3 2 2" xfId="7661"/>
    <cellStyle name="Comma 11 2 2 3 2 2 2" xfId="7662"/>
    <cellStyle name="Comma 11 2 2 3 2 2 2 2" xfId="7663"/>
    <cellStyle name="Comma 11 2 2 3 2 2 2 3" xfId="7664"/>
    <cellStyle name="Comma 11 2 2 3 2 2 3" xfId="7665"/>
    <cellStyle name="Comma 11 2 2 3 2 2 3 2" xfId="7666"/>
    <cellStyle name="Comma 11 2 2 3 2 2 3 3" xfId="7667"/>
    <cellStyle name="Comma 11 2 2 3 2 2 4" xfId="7668"/>
    <cellStyle name="Comma 11 2 2 3 2 2 4 2" xfId="7669"/>
    <cellStyle name="Comma 11 2 2 3 2 2 4 3" xfId="7670"/>
    <cellStyle name="Comma 11 2 2 3 2 2 5" xfId="7671"/>
    <cellStyle name="Comma 11 2 2 3 2 2 6" xfId="7672"/>
    <cellStyle name="Comma 11 2 2 3 2 3" xfId="7673"/>
    <cellStyle name="Comma 11 2 2 3 2 3 2" xfId="7674"/>
    <cellStyle name="Comma 11 2 2 3 2 3 3" xfId="7675"/>
    <cellStyle name="Comma 11 2 2 3 2 4" xfId="7676"/>
    <cellStyle name="Comma 11 2 2 3 2 4 2" xfId="7677"/>
    <cellStyle name="Comma 11 2 2 3 2 4 3" xfId="7678"/>
    <cellStyle name="Comma 11 2 2 3 2 5" xfId="7679"/>
    <cellStyle name="Comma 11 2 2 3 2 5 2" xfId="7680"/>
    <cellStyle name="Comma 11 2 2 3 2 5 3" xfId="7681"/>
    <cellStyle name="Comma 11 2 2 3 2 6" xfId="7682"/>
    <cellStyle name="Comma 11 2 2 3 2 7" xfId="7683"/>
    <cellStyle name="Comma 11 2 2 3 3" xfId="7684"/>
    <cellStyle name="Comma 11 2 2 3 3 2" xfId="7685"/>
    <cellStyle name="Comma 11 2 2 3 3 2 2" xfId="7686"/>
    <cellStyle name="Comma 11 2 2 3 3 2 3" xfId="7687"/>
    <cellStyle name="Comma 11 2 2 3 3 3" xfId="7688"/>
    <cellStyle name="Comma 11 2 2 3 3 3 2" xfId="7689"/>
    <cellStyle name="Comma 11 2 2 3 3 3 3" xfId="7690"/>
    <cellStyle name="Comma 11 2 2 3 3 4" xfId="7691"/>
    <cellStyle name="Comma 11 2 2 3 3 4 2" xfId="7692"/>
    <cellStyle name="Comma 11 2 2 3 3 4 3" xfId="7693"/>
    <cellStyle name="Comma 11 2 2 3 3 5" xfId="7694"/>
    <cellStyle name="Comma 11 2 2 3 3 6" xfId="7695"/>
    <cellStyle name="Comma 11 2 2 3 4" xfId="7696"/>
    <cellStyle name="Comma 11 2 2 3 4 2" xfId="7697"/>
    <cellStyle name="Comma 11 2 2 3 4 3" xfId="7698"/>
    <cellStyle name="Comma 11 2 2 3 5" xfId="7699"/>
    <cellStyle name="Comma 11 2 2 3 5 2" xfId="7700"/>
    <cellStyle name="Comma 11 2 2 3 5 3" xfId="7701"/>
    <cellStyle name="Comma 11 2 2 3 6" xfId="7702"/>
    <cellStyle name="Comma 11 2 2 3 6 2" xfId="7703"/>
    <cellStyle name="Comma 11 2 2 3 6 3" xfId="7704"/>
    <cellStyle name="Comma 11 2 2 3 7" xfId="7705"/>
    <cellStyle name="Comma 11 2 2 3 8" xfId="7706"/>
    <cellStyle name="Comma 11 2 2 4" xfId="7707"/>
    <cellStyle name="Comma 11 2 2 4 2" xfId="7708"/>
    <cellStyle name="Comma 11 2 2 4 2 2" xfId="7709"/>
    <cellStyle name="Comma 11 2 2 4 2 2 2" xfId="7710"/>
    <cellStyle name="Comma 11 2 2 4 2 2 2 2" xfId="7711"/>
    <cellStyle name="Comma 11 2 2 4 2 2 2 3" xfId="7712"/>
    <cellStyle name="Comma 11 2 2 4 2 2 3" xfId="7713"/>
    <cellStyle name="Comma 11 2 2 4 2 2 3 2" xfId="7714"/>
    <cellStyle name="Comma 11 2 2 4 2 2 3 3" xfId="7715"/>
    <cellStyle name="Comma 11 2 2 4 2 2 4" xfId="7716"/>
    <cellStyle name="Comma 11 2 2 4 2 2 4 2" xfId="7717"/>
    <cellStyle name="Comma 11 2 2 4 2 2 4 3" xfId="7718"/>
    <cellStyle name="Comma 11 2 2 4 2 2 5" xfId="7719"/>
    <cellStyle name="Comma 11 2 2 4 2 2 6" xfId="7720"/>
    <cellStyle name="Comma 11 2 2 4 2 3" xfId="7721"/>
    <cellStyle name="Comma 11 2 2 4 2 3 2" xfId="7722"/>
    <cellStyle name="Comma 11 2 2 4 2 3 3" xfId="7723"/>
    <cellStyle name="Comma 11 2 2 4 2 4" xfId="7724"/>
    <cellStyle name="Comma 11 2 2 4 2 4 2" xfId="7725"/>
    <cellStyle name="Comma 11 2 2 4 2 4 3" xfId="7726"/>
    <cellStyle name="Comma 11 2 2 4 2 5" xfId="7727"/>
    <cellStyle name="Comma 11 2 2 4 2 5 2" xfId="7728"/>
    <cellStyle name="Comma 11 2 2 4 2 5 3" xfId="7729"/>
    <cellStyle name="Comma 11 2 2 4 2 6" xfId="7730"/>
    <cellStyle name="Comma 11 2 2 4 2 7" xfId="7731"/>
    <cellStyle name="Comma 11 2 2 4 3" xfId="7732"/>
    <cellStyle name="Comma 11 2 2 4 3 2" xfId="7733"/>
    <cellStyle name="Comma 11 2 2 4 3 2 2" xfId="7734"/>
    <cellStyle name="Comma 11 2 2 4 3 2 3" xfId="7735"/>
    <cellStyle name="Comma 11 2 2 4 3 3" xfId="7736"/>
    <cellStyle name="Comma 11 2 2 4 3 3 2" xfId="7737"/>
    <cellStyle name="Comma 11 2 2 4 3 3 3" xfId="7738"/>
    <cellStyle name="Comma 11 2 2 4 3 4" xfId="7739"/>
    <cellStyle name="Comma 11 2 2 4 3 4 2" xfId="7740"/>
    <cellStyle name="Comma 11 2 2 4 3 4 3" xfId="7741"/>
    <cellStyle name="Comma 11 2 2 4 3 5" xfId="7742"/>
    <cellStyle name="Comma 11 2 2 4 3 6" xfId="7743"/>
    <cellStyle name="Comma 11 2 2 4 4" xfId="7744"/>
    <cellStyle name="Comma 11 2 2 4 4 2" xfId="7745"/>
    <cellStyle name="Comma 11 2 2 4 4 3" xfId="7746"/>
    <cellStyle name="Comma 11 2 2 4 5" xfId="7747"/>
    <cellStyle name="Comma 11 2 2 4 5 2" xfId="7748"/>
    <cellStyle name="Comma 11 2 2 4 5 3" xfId="7749"/>
    <cellStyle name="Comma 11 2 2 4 6" xfId="7750"/>
    <cellStyle name="Comma 11 2 2 4 6 2" xfId="7751"/>
    <cellStyle name="Comma 11 2 2 4 6 3" xfId="7752"/>
    <cellStyle name="Comma 11 2 2 4 7" xfId="7753"/>
    <cellStyle name="Comma 11 2 2 4 8" xfId="7754"/>
    <cellStyle name="Comma 11 2 2 5" xfId="7755"/>
    <cellStyle name="Comma 11 2 2 5 2" xfId="7756"/>
    <cellStyle name="Comma 11 2 2 5 2 2" xfId="7757"/>
    <cellStyle name="Comma 11 2 2 5 2 2 2" xfId="7758"/>
    <cellStyle name="Comma 11 2 2 5 2 2 2 2" xfId="7759"/>
    <cellStyle name="Comma 11 2 2 5 2 2 2 3" xfId="7760"/>
    <cellStyle name="Comma 11 2 2 5 2 2 3" xfId="7761"/>
    <cellStyle name="Comma 11 2 2 5 2 2 3 2" xfId="7762"/>
    <cellStyle name="Comma 11 2 2 5 2 2 3 3" xfId="7763"/>
    <cellStyle name="Comma 11 2 2 5 2 2 4" xfId="7764"/>
    <cellStyle name="Comma 11 2 2 5 2 2 4 2" xfId="7765"/>
    <cellStyle name="Comma 11 2 2 5 2 2 4 3" xfId="7766"/>
    <cellStyle name="Comma 11 2 2 5 2 2 5" xfId="7767"/>
    <cellStyle name="Comma 11 2 2 5 2 2 6" xfId="7768"/>
    <cellStyle name="Comma 11 2 2 5 2 3" xfId="7769"/>
    <cellStyle name="Comma 11 2 2 5 2 3 2" xfId="7770"/>
    <cellStyle name="Comma 11 2 2 5 2 3 3" xfId="7771"/>
    <cellStyle name="Comma 11 2 2 5 2 4" xfId="7772"/>
    <cellStyle name="Comma 11 2 2 5 2 4 2" xfId="7773"/>
    <cellStyle name="Comma 11 2 2 5 2 4 3" xfId="7774"/>
    <cellStyle name="Comma 11 2 2 5 2 5" xfId="7775"/>
    <cellStyle name="Comma 11 2 2 5 2 5 2" xfId="7776"/>
    <cellStyle name="Comma 11 2 2 5 2 5 3" xfId="7777"/>
    <cellStyle name="Comma 11 2 2 5 2 6" xfId="7778"/>
    <cellStyle name="Comma 11 2 2 5 2 7" xfId="7779"/>
    <cellStyle name="Comma 11 2 2 5 3" xfId="7780"/>
    <cellStyle name="Comma 11 2 2 5 3 2" xfId="7781"/>
    <cellStyle name="Comma 11 2 2 5 3 2 2" xfId="7782"/>
    <cellStyle name="Comma 11 2 2 5 3 2 3" xfId="7783"/>
    <cellStyle name="Comma 11 2 2 5 3 3" xfId="7784"/>
    <cellStyle name="Comma 11 2 2 5 3 3 2" xfId="7785"/>
    <cellStyle name="Comma 11 2 2 5 3 3 3" xfId="7786"/>
    <cellStyle name="Comma 11 2 2 5 3 4" xfId="7787"/>
    <cellStyle name="Comma 11 2 2 5 3 4 2" xfId="7788"/>
    <cellStyle name="Comma 11 2 2 5 3 4 3" xfId="7789"/>
    <cellStyle name="Comma 11 2 2 5 3 5" xfId="7790"/>
    <cellStyle name="Comma 11 2 2 5 3 6" xfId="7791"/>
    <cellStyle name="Comma 11 2 2 5 4" xfId="7792"/>
    <cellStyle name="Comma 11 2 2 5 4 2" xfId="7793"/>
    <cellStyle name="Comma 11 2 2 5 4 3" xfId="7794"/>
    <cellStyle name="Comma 11 2 2 5 5" xfId="7795"/>
    <cellStyle name="Comma 11 2 2 5 5 2" xfId="7796"/>
    <cellStyle name="Comma 11 2 2 5 5 3" xfId="7797"/>
    <cellStyle name="Comma 11 2 2 5 6" xfId="7798"/>
    <cellStyle name="Comma 11 2 2 5 6 2" xfId="7799"/>
    <cellStyle name="Comma 11 2 2 5 6 3" xfId="7800"/>
    <cellStyle name="Comma 11 2 2 5 7" xfId="7801"/>
    <cellStyle name="Comma 11 2 2 5 8" xfId="7802"/>
    <cellStyle name="Comma 11 2 2 6" xfId="7803"/>
    <cellStyle name="Comma 11 2 2 6 2" xfId="7804"/>
    <cellStyle name="Comma 11 2 2 6 2 2" xfId="7805"/>
    <cellStyle name="Comma 11 2 2 6 2 2 2" xfId="7806"/>
    <cellStyle name="Comma 11 2 2 6 2 2 2 2" xfId="7807"/>
    <cellStyle name="Comma 11 2 2 6 2 2 2 3" xfId="7808"/>
    <cellStyle name="Comma 11 2 2 6 2 2 3" xfId="7809"/>
    <cellStyle name="Comma 11 2 2 6 2 2 3 2" xfId="7810"/>
    <cellStyle name="Comma 11 2 2 6 2 2 3 3" xfId="7811"/>
    <cellStyle name="Comma 11 2 2 6 2 2 4" xfId="7812"/>
    <cellStyle name="Comma 11 2 2 6 2 2 4 2" xfId="7813"/>
    <cellStyle name="Comma 11 2 2 6 2 2 4 3" xfId="7814"/>
    <cellStyle name="Comma 11 2 2 6 2 2 5" xfId="7815"/>
    <cellStyle name="Comma 11 2 2 6 2 2 6" xfId="7816"/>
    <cellStyle name="Comma 11 2 2 6 2 3" xfId="7817"/>
    <cellStyle name="Comma 11 2 2 6 2 3 2" xfId="7818"/>
    <cellStyle name="Comma 11 2 2 6 2 3 3" xfId="7819"/>
    <cellStyle name="Comma 11 2 2 6 2 4" xfId="7820"/>
    <cellStyle name="Comma 11 2 2 6 2 4 2" xfId="7821"/>
    <cellStyle name="Comma 11 2 2 6 2 4 3" xfId="7822"/>
    <cellStyle name="Comma 11 2 2 6 2 5" xfId="7823"/>
    <cellStyle name="Comma 11 2 2 6 2 5 2" xfId="7824"/>
    <cellStyle name="Comma 11 2 2 6 2 5 3" xfId="7825"/>
    <cellStyle name="Comma 11 2 2 6 2 6" xfId="7826"/>
    <cellStyle name="Comma 11 2 2 6 2 7" xfId="7827"/>
    <cellStyle name="Comma 11 2 2 6 3" xfId="7828"/>
    <cellStyle name="Comma 11 2 2 6 3 2" xfId="7829"/>
    <cellStyle name="Comma 11 2 2 6 3 2 2" xfId="7830"/>
    <cellStyle name="Comma 11 2 2 6 3 2 3" xfId="7831"/>
    <cellStyle name="Comma 11 2 2 6 3 3" xfId="7832"/>
    <cellStyle name="Comma 11 2 2 6 3 3 2" xfId="7833"/>
    <cellStyle name="Comma 11 2 2 6 3 3 3" xfId="7834"/>
    <cellStyle name="Comma 11 2 2 6 3 4" xfId="7835"/>
    <cellStyle name="Comma 11 2 2 6 3 4 2" xfId="7836"/>
    <cellStyle name="Comma 11 2 2 6 3 4 3" xfId="7837"/>
    <cellStyle name="Comma 11 2 2 6 3 5" xfId="7838"/>
    <cellStyle name="Comma 11 2 2 6 3 6" xfId="7839"/>
    <cellStyle name="Comma 11 2 2 6 4" xfId="7840"/>
    <cellStyle name="Comma 11 2 2 6 4 2" xfId="7841"/>
    <cellStyle name="Comma 11 2 2 6 4 3" xfId="7842"/>
    <cellStyle name="Comma 11 2 2 6 5" xfId="7843"/>
    <cellStyle name="Comma 11 2 2 6 5 2" xfId="7844"/>
    <cellStyle name="Comma 11 2 2 6 5 3" xfId="7845"/>
    <cellStyle name="Comma 11 2 2 6 6" xfId="7846"/>
    <cellStyle name="Comma 11 2 2 6 6 2" xfId="7847"/>
    <cellStyle name="Comma 11 2 2 6 6 3" xfId="7848"/>
    <cellStyle name="Comma 11 2 2 6 7" xfId="7849"/>
    <cellStyle name="Comma 11 2 2 6 8" xfId="7850"/>
    <cellStyle name="Comma 11 2 2 7" xfId="7851"/>
    <cellStyle name="Comma 11 2 2 7 2" xfId="7852"/>
    <cellStyle name="Comma 11 2 2 7 2 2" xfId="7853"/>
    <cellStyle name="Comma 11 2 2 7 2 3" xfId="7854"/>
    <cellStyle name="Comma 11 2 2 7 3" xfId="7855"/>
    <cellStyle name="Comma 11 2 2 7 3 2" xfId="7856"/>
    <cellStyle name="Comma 11 2 2 7 3 3" xfId="7857"/>
    <cellStyle name="Comma 11 2 2 7 4" xfId="7858"/>
    <cellStyle name="Comma 11 2 2 7 4 2" xfId="7859"/>
    <cellStyle name="Comma 11 2 2 7 4 3" xfId="7860"/>
    <cellStyle name="Comma 11 2 2 7 5" xfId="7861"/>
    <cellStyle name="Comma 11 2 2 7 6" xfId="7862"/>
    <cellStyle name="Comma 11 2 2 8" xfId="7863"/>
    <cellStyle name="Comma 11 2 2 8 2" xfId="7864"/>
    <cellStyle name="Comma 11 2 2 8 3" xfId="7865"/>
    <cellStyle name="Comma 11 2 2 9" xfId="7866"/>
    <cellStyle name="Comma 11 2 2 9 2" xfId="7867"/>
    <cellStyle name="Comma 11 2 2 9 3" xfId="7868"/>
    <cellStyle name="Comma 11 2 3" xfId="7869"/>
    <cellStyle name="Comma 11 2 3 2" xfId="7870"/>
    <cellStyle name="Comma 11 2 3 2 2" xfId="7871"/>
    <cellStyle name="Comma 11 2 3 2 2 2" xfId="7872"/>
    <cellStyle name="Comma 11 2 3 2 2 3" xfId="7873"/>
    <cellStyle name="Comma 11 2 3 2 3" xfId="7874"/>
    <cellStyle name="Comma 11 2 3 2 3 2" xfId="7875"/>
    <cellStyle name="Comma 11 2 3 2 3 3" xfId="7876"/>
    <cellStyle name="Comma 11 2 3 2 4" xfId="7877"/>
    <cellStyle name="Comma 11 2 3 2 4 2" xfId="7878"/>
    <cellStyle name="Comma 11 2 3 2 4 3" xfId="7879"/>
    <cellStyle name="Comma 11 2 3 2 5" xfId="7880"/>
    <cellStyle name="Comma 11 2 3 2 6" xfId="7881"/>
    <cellStyle name="Comma 11 2 3 3" xfId="7882"/>
    <cellStyle name="Comma 11 2 3 3 2" xfId="7883"/>
    <cellStyle name="Comma 11 2 3 3 3" xfId="7884"/>
    <cellStyle name="Comma 11 2 3 4" xfId="7885"/>
    <cellStyle name="Comma 11 2 3 4 2" xfId="7886"/>
    <cellStyle name="Comma 11 2 3 4 3" xfId="7887"/>
    <cellStyle name="Comma 11 2 3 5" xfId="7888"/>
    <cellStyle name="Comma 11 2 3 5 2" xfId="7889"/>
    <cellStyle name="Comma 11 2 3 5 3" xfId="7890"/>
    <cellStyle name="Comma 11 2 3 6" xfId="7891"/>
    <cellStyle name="Comma 11 2 3 7" xfId="7892"/>
    <cellStyle name="Comma 11 2 4" xfId="7893"/>
    <cellStyle name="Comma 11 2 4 2" xfId="7894"/>
    <cellStyle name="Comma 11 2 4 2 2" xfId="7895"/>
    <cellStyle name="Comma 11 2 4 2 3" xfId="7896"/>
    <cellStyle name="Comma 11 2 4 3" xfId="7897"/>
    <cellStyle name="Comma 11 2 4 3 2" xfId="7898"/>
    <cellStyle name="Comma 11 2 4 3 3" xfId="7899"/>
    <cellStyle name="Comma 11 2 4 4" xfId="7900"/>
    <cellStyle name="Comma 11 2 4 4 2" xfId="7901"/>
    <cellStyle name="Comma 11 2 4 4 3" xfId="7902"/>
    <cellStyle name="Comma 11 2 4 5" xfId="7903"/>
    <cellStyle name="Comma 11 2 4 6" xfId="7904"/>
    <cellStyle name="Comma 11 2 5" xfId="7905"/>
    <cellStyle name="Comma 11 2 5 2" xfId="7906"/>
    <cellStyle name="Comma 11 2 5 3" xfId="7907"/>
    <cellStyle name="Comma 11 2 6" xfId="7908"/>
    <cellStyle name="Comma 11 2 6 2" xfId="7909"/>
    <cellStyle name="Comma 11 2 6 3" xfId="7910"/>
    <cellStyle name="Comma 11 2 7" xfId="7911"/>
    <cellStyle name="Comma 11 2 8" xfId="7912"/>
    <cellStyle name="Comma 11 20" xfId="7913"/>
    <cellStyle name="Comma 11 20 2" xfId="7914"/>
    <cellStyle name="Comma 11 20 3" xfId="7915"/>
    <cellStyle name="Comma 11 21" xfId="7916"/>
    <cellStyle name="Comma 11 21 2" xfId="7917"/>
    <cellStyle name="Comma 11 21 3" xfId="7918"/>
    <cellStyle name="Comma 11 22" xfId="7919"/>
    <cellStyle name="Comma 11 22 2" xfId="7920"/>
    <cellStyle name="Comma 11 22 3" xfId="7921"/>
    <cellStyle name="Comma 11 23" xfId="7922"/>
    <cellStyle name="Comma 11 23 2" xfId="7923"/>
    <cellStyle name="Comma 11 23 3" xfId="7924"/>
    <cellStyle name="Comma 11 24" xfId="7925"/>
    <cellStyle name="Comma 11 24 2" xfId="7926"/>
    <cellStyle name="Comma 11 24 3" xfId="7927"/>
    <cellStyle name="Comma 11 25" xfId="7928"/>
    <cellStyle name="Comma 11 26" xfId="7929"/>
    <cellStyle name="Comma 11 3" xfId="7930"/>
    <cellStyle name="Comma 11 3 2" xfId="7931"/>
    <cellStyle name="Comma 11 3 3" xfId="7932"/>
    <cellStyle name="Comma 11 3 3 2" xfId="7933"/>
    <cellStyle name="Comma 11 3 3 2 2" xfId="7934"/>
    <cellStyle name="Comma 11 3 3 2 2 2" xfId="7935"/>
    <cellStyle name="Comma 11 3 3 2 2 3" xfId="7936"/>
    <cellStyle name="Comma 11 3 3 2 3" xfId="7937"/>
    <cellStyle name="Comma 11 3 3 2 3 2" xfId="7938"/>
    <cellStyle name="Comma 11 3 3 2 3 3" xfId="7939"/>
    <cellStyle name="Comma 11 3 3 2 4" xfId="7940"/>
    <cellStyle name="Comma 11 3 3 2 4 2" xfId="7941"/>
    <cellStyle name="Comma 11 3 3 2 4 3" xfId="7942"/>
    <cellStyle name="Comma 11 3 3 2 5" xfId="7943"/>
    <cellStyle name="Comma 11 3 3 2 6" xfId="7944"/>
    <cellStyle name="Comma 11 3 3 3" xfId="7945"/>
    <cellStyle name="Comma 11 3 3 3 2" xfId="7946"/>
    <cellStyle name="Comma 11 3 3 3 3" xfId="7947"/>
    <cellStyle name="Comma 11 3 3 4" xfId="7948"/>
    <cellStyle name="Comma 11 3 3 4 2" xfId="7949"/>
    <cellStyle name="Comma 11 3 3 4 3" xfId="7950"/>
    <cellStyle name="Comma 11 3 3 5" xfId="7951"/>
    <cellStyle name="Comma 11 3 3 5 2" xfId="7952"/>
    <cellStyle name="Comma 11 3 3 5 3" xfId="7953"/>
    <cellStyle name="Comma 11 3 3 6" xfId="7954"/>
    <cellStyle name="Comma 11 3 3 7" xfId="7955"/>
    <cellStyle name="Comma 11 3 4" xfId="7956"/>
    <cellStyle name="Comma 11 3 4 2" xfId="7957"/>
    <cellStyle name="Comma 11 3 4 2 2" xfId="7958"/>
    <cellStyle name="Comma 11 3 4 2 3" xfId="7959"/>
    <cellStyle name="Comma 11 3 4 3" xfId="7960"/>
    <cellStyle name="Comma 11 3 4 3 2" xfId="7961"/>
    <cellStyle name="Comma 11 3 4 3 3" xfId="7962"/>
    <cellStyle name="Comma 11 3 4 4" xfId="7963"/>
    <cellStyle name="Comma 11 3 4 4 2" xfId="7964"/>
    <cellStyle name="Comma 11 3 4 4 3" xfId="7965"/>
    <cellStyle name="Comma 11 3 4 5" xfId="7966"/>
    <cellStyle name="Comma 11 3 4 6" xfId="7967"/>
    <cellStyle name="Comma 11 3 5" xfId="7968"/>
    <cellStyle name="Comma 11 3 5 2" xfId="7969"/>
    <cellStyle name="Comma 11 3 5 3" xfId="7970"/>
    <cellStyle name="Comma 11 3 6" xfId="7971"/>
    <cellStyle name="Comma 11 3 6 2" xfId="7972"/>
    <cellStyle name="Comma 11 3 6 3" xfId="7973"/>
    <cellStyle name="Comma 11 3 7" xfId="7974"/>
    <cellStyle name="Comma 11 3 7 2" xfId="7975"/>
    <cellStyle name="Comma 11 3 7 3" xfId="7976"/>
    <cellStyle name="Comma 11 3 8" xfId="7977"/>
    <cellStyle name="Comma 11 3 9" xfId="7978"/>
    <cellStyle name="Comma 11 4" xfId="7979"/>
    <cellStyle name="Comma 11 4 2" xfId="7980"/>
    <cellStyle name="Comma 11 4 3" xfId="7981"/>
    <cellStyle name="Comma 11 4 3 2" xfId="7982"/>
    <cellStyle name="Comma 11 4 3 2 2" xfId="7983"/>
    <cellStyle name="Comma 11 4 3 2 2 2" xfId="7984"/>
    <cellStyle name="Comma 11 4 3 2 2 3" xfId="7985"/>
    <cellStyle name="Comma 11 4 3 2 3" xfId="7986"/>
    <cellStyle name="Comma 11 4 3 2 3 2" xfId="7987"/>
    <cellStyle name="Comma 11 4 3 2 3 3" xfId="7988"/>
    <cellStyle name="Comma 11 4 3 2 4" xfId="7989"/>
    <cellStyle name="Comma 11 4 3 2 4 2" xfId="7990"/>
    <cellStyle name="Comma 11 4 3 2 4 3" xfId="7991"/>
    <cellStyle name="Comma 11 4 3 2 5" xfId="7992"/>
    <cellStyle name="Comma 11 4 3 2 6" xfId="7993"/>
    <cellStyle name="Comma 11 4 3 3" xfId="7994"/>
    <cellStyle name="Comma 11 4 3 3 2" xfId="7995"/>
    <cellStyle name="Comma 11 4 3 3 3" xfId="7996"/>
    <cellStyle name="Comma 11 4 3 4" xfId="7997"/>
    <cellStyle name="Comma 11 4 3 4 2" xfId="7998"/>
    <cellStyle name="Comma 11 4 3 4 3" xfId="7999"/>
    <cellStyle name="Comma 11 4 3 5" xfId="8000"/>
    <cellStyle name="Comma 11 4 3 5 2" xfId="8001"/>
    <cellStyle name="Comma 11 4 3 5 3" xfId="8002"/>
    <cellStyle name="Comma 11 4 3 6" xfId="8003"/>
    <cellStyle name="Comma 11 4 3 7" xfId="8004"/>
    <cellStyle name="Comma 11 4 4" xfId="8005"/>
    <cellStyle name="Comma 11 4 4 2" xfId="8006"/>
    <cellStyle name="Comma 11 4 4 2 2" xfId="8007"/>
    <cellStyle name="Comma 11 4 4 2 3" xfId="8008"/>
    <cellStyle name="Comma 11 4 4 3" xfId="8009"/>
    <cellStyle name="Comma 11 4 4 3 2" xfId="8010"/>
    <cellStyle name="Comma 11 4 4 3 3" xfId="8011"/>
    <cellStyle name="Comma 11 4 4 4" xfId="8012"/>
    <cellStyle name="Comma 11 4 4 4 2" xfId="8013"/>
    <cellStyle name="Comma 11 4 4 4 3" xfId="8014"/>
    <cellStyle name="Comma 11 4 4 5" xfId="8015"/>
    <cellStyle name="Comma 11 4 4 6" xfId="8016"/>
    <cellStyle name="Comma 11 4 5" xfId="8017"/>
    <cellStyle name="Comma 11 4 5 2" xfId="8018"/>
    <cellStyle name="Comma 11 4 5 3" xfId="8019"/>
    <cellStyle name="Comma 11 4 6" xfId="8020"/>
    <cellStyle name="Comma 11 4 6 2" xfId="8021"/>
    <cellStyle name="Comma 11 4 6 3" xfId="8022"/>
    <cellStyle name="Comma 11 4 7" xfId="8023"/>
    <cellStyle name="Comma 11 4 7 2" xfId="8024"/>
    <cellStyle name="Comma 11 4 7 3" xfId="8025"/>
    <cellStyle name="Comma 11 4 8" xfId="8026"/>
    <cellStyle name="Comma 11 4 9" xfId="8027"/>
    <cellStyle name="Comma 11 5" xfId="8028"/>
    <cellStyle name="Comma 11 5 2" xfId="8029"/>
    <cellStyle name="Comma 11 5 3" xfId="8030"/>
    <cellStyle name="Comma 11 5 3 2" xfId="8031"/>
    <cellStyle name="Comma 11 5 3 2 2" xfId="8032"/>
    <cellStyle name="Comma 11 5 3 2 2 2" xfId="8033"/>
    <cellStyle name="Comma 11 5 3 2 2 3" xfId="8034"/>
    <cellStyle name="Comma 11 5 3 2 3" xfId="8035"/>
    <cellStyle name="Comma 11 5 3 2 3 2" xfId="8036"/>
    <cellStyle name="Comma 11 5 3 2 3 3" xfId="8037"/>
    <cellStyle name="Comma 11 5 3 2 4" xfId="8038"/>
    <cellStyle name="Comma 11 5 3 2 4 2" xfId="8039"/>
    <cellStyle name="Comma 11 5 3 2 4 3" xfId="8040"/>
    <cellStyle name="Comma 11 5 3 2 5" xfId="8041"/>
    <cellStyle name="Comma 11 5 3 2 6" xfId="8042"/>
    <cellStyle name="Comma 11 5 3 3" xfId="8043"/>
    <cellStyle name="Comma 11 5 3 3 2" xfId="8044"/>
    <cellStyle name="Comma 11 5 3 3 3" xfId="8045"/>
    <cellStyle name="Comma 11 5 3 4" xfId="8046"/>
    <cellStyle name="Comma 11 5 3 4 2" xfId="8047"/>
    <cellStyle name="Comma 11 5 3 4 3" xfId="8048"/>
    <cellStyle name="Comma 11 5 3 5" xfId="8049"/>
    <cellStyle name="Comma 11 5 3 5 2" xfId="8050"/>
    <cellStyle name="Comma 11 5 3 5 3" xfId="8051"/>
    <cellStyle name="Comma 11 5 3 6" xfId="8052"/>
    <cellStyle name="Comma 11 5 3 7" xfId="8053"/>
    <cellStyle name="Comma 11 5 4" xfId="8054"/>
    <cellStyle name="Comma 11 5 4 2" xfId="8055"/>
    <cellStyle name="Comma 11 5 4 2 2" xfId="8056"/>
    <cellStyle name="Comma 11 5 4 2 3" xfId="8057"/>
    <cellStyle name="Comma 11 5 4 3" xfId="8058"/>
    <cellStyle name="Comma 11 5 4 3 2" xfId="8059"/>
    <cellStyle name="Comma 11 5 4 3 3" xfId="8060"/>
    <cellStyle name="Comma 11 5 4 4" xfId="8061"/>
    <cellStyle name="Comma 11 5 4 4 2" xfId="8062"/>
    <cellStyle name="Comma 11 5 4 4 3" xfId="8063"/>
    <cellStyle name="Comma 11 5 4 5" xfId="8064"/>
    <cellStyle name="Comma 11 5 4 6" xfId="8065"/>
    <cellStyle name="Comma 11 5 5" xfId="8066"/>
    <cellStyle name="Comma 11 5 5 2" xfId="8067"/>
    <cellStyle name="Comma 11 5 5 3" xfId="8068"/>
    <cellStyle name="Comma 11 5 6" xfId="8069"/>
    <cellStyle name="Comma 11 5 6 2" xfId="8070"/>
    <cellStyle name="Comma 11 5 6 3" xfId="8071"/>
    <cellStyle name="Comma 11 5 7" xfId="8072"/>
    <cellStyle name="Comma 11 5 7 2" xfId="8073"/>
    <cellStyle name="Comma 11 5 7 3" xfId="8074"/>
    <cellStyle name="Comma 11 5 8" xfId="8075"/>
    <cellStyle name="Comma 11 5 9" xfId="8076"/>
    <cellStyle name="Comma 11 6" xfId="8077"/>
    <cellStyle name="Comma 11 6 10" xfId="8078"/>
    <cellStyle name="Comma 11 6 10 2" xfId="8079"/>
    <cellStyle name="Comma 11 6 10 3" xfId="8080"/>
    <cellStyle name="Comma 11 6 2" xfId="8081"/>
    <cellStyle name="Comma 11 6 3" xfId="8082"/>
    <cellStyle name="Comma 11 6 3 2" xfId="8083"/>
    <cellStyle name="Comma 11 6 3 2 2" xfId="8084"/>
    <cellStyle name="Comma 11 6 3 2 2 2" xfId="8085"/>
    <cellStyle name="Comma 11 6 3 2 2 2 2" xfId="8086"/>
    <cellStyle name="Comma 11 6 3 2 2 2 3" xfId="8087"/>
    <cellStyle name="Comma 11 6 3 2 2 3" xfId="8088"/>
    <cellStyle name="Comma 11 6 3 2 2 3 2" xfId="8089"/>
    <cellStyle name="Comma 11 6 3 2 2 3 3" xfId="8090"/>
    <cellStyle name="Comma 11 6 3 2 2 4" xfId="8091"/>
    <cellStyle name="Comma 11 6 3 2 2 4 2" xfId="8092"/>
    <cellStyle name="Comma 11 6 3 2 2 4 3" xfId="8093"/>
    <cellStyle name="Comma 11 6 3 2 2 5" xfId="8094"/>
    <cellStyle name="Comma 11 6 3 2 2 6" xfId="8095"/>
    <cellStyle name="Comma 11 6 3 2 3" xfId="8096"/>
    <cellStyle name="Comma 11 6 3 2 3 2" xfId="8097"/>
    <cellStyle name="Comma 11 6 3 2 3 3" xfId="8098"/>
    <cellStyle name="Comma 11 6 3 2 4" xfId="8099"/>
    <cellStyle name="Comma 11 6 3 2 4 2" xfId="8100"/>
    <cellStyle name="Comma 11 6 3 2 4 3" xfId="8101"/>
    <cellStyle name="Comma 11 6 3 2 5" xfId="8102"/>
    <cellStyle name="Comma 11 6 3 2 5 2" xfId="8103"/>
    <cellStyle name="Comma 11 6 3 2 5 3" xfId="8104"/>
    <cellStyle name="Comma 11 6 3 2 6" xfId="8105"/>
    <cellStyle name="Comma 11 6 3 2 7" xfId="8106"/>
    <cellStyle name="Comma 11 6 3 3" xfId="8107"/>
    <cellStyle name="Comma 11 6 3 3 2" xfId="8108"/>
    <cellStyle name="Comma 11 6 3 3 2 2" xfId="8109"/>
    <cellStyle name="Comma 11 6 3 3 2 3" xfId="8110"/>
    <cellStyle name="Comma 11 6 3 3 3" xfId="8111"/>
    <cellStyle name="Comma 11 6 3 3 3 2" xfId="8112"/>
    <cellStyle name="Comma 11 6 3 3 3 3" xfId="8113"/>
    <cellStyle name="Comma 11 6 3 3 4" xfId="8114"/>
    <cellStyle name="Comma 11 6 3 3 4 2" xfId="8115"/>
    <cellStyle name="Comma 11 6 3 3 4 3" xfId="8116"/>
    <cellStyle name="Comma 11 6 3 3 5" xfId="8117"/>
    <cellStyle name="Comma 11 6 3 3 6" xfId="8118"/>
    <cellStyle name="Comma 11 6 3 4" xfId="8119"/>
    <cellStyle name="Comma 11 6 3 4 2" xfId="8120"/>
    <cellStyle name="Comma 11 6 3 4 3" xfId="8121"/>
    <cellStyle name="Comma 11 6 3 5" xfId="8122"/>
    <cellStyle name="Comma 11 6 3 5 2" xfId="8123"/>
    <cellStyle name="Comma 11 6 3 5 3" xfId="8124"/>
    <cellStyle name="Comma 11 6 3 6" xfId="8125"/>
    <cellStyle name="Comma 11 6 3 6 2" xfId="8126"/>
    <cellStyle name="Comma 11 6 3 6 3" xfId="8127"/>
    <cellStyle name="Comma 11 6 3 7" xfId="8128"/>
    <cellStyle name="Comma 11 6 3 8" xfId="8129"/>
    <cellStyle name="Comma 11 6 4" xfId="8130"/>
    <cellStyle name="Comma 11 6 4 2" xfId="8131"/>
    <cellStyle name="Comma 11 6 4 2 2" xfId="8132"/>
    <cellStyle name="Comma 11 6 4 2 2 2" xfId="8133"/>
    <cellStyle name="Comma 11 6 4 2 2 2 2" xfId="8134"/>
    <cellStyle name="Comma 11 6 4 2 2 2 3" xfId="8135"/>
    <cellStyle name="Comma 11 6 4 2 2 3" xfId="8136"/>
    <cellStyle name="Comma 11 6 4 2 2 3 2" xfId="8137"/>
    <cellStyle name="Comma 11 6 4 2 2 3 3" xfId="8138"/>
    <cellStyle name="Comma 11 6 4 2 2 4" xfId="8139"/>
    <cellStyle name="Comma 11 6 4 2 2 4 2" xfId="8140"/>
    <cellStyle name="Comma 11 6 4 2 2 4 3" xfId="8141"/>
    <cellStyle name="Comma 11 6 4 2 2 5" xfId="8142"/>
    <cellStyle name="Comma 11 6 4 2 2 6" xfId="8143"/>
    <cellStyle name="Comma 11 6 4 2 3" xfId="8144"/>
    <cellStyle name="Comma 11 6 4 2 3 2" xfId="8145"/>
    <cellStyle name="Comma 11 6 4 2 3 3" xfId="8146"/>
    <cellStyle name="Comma 11 6 4 2 4" xfId="8147"/>
    <cellStyle name="Comma 11 6 4 2 4 2" xfId="8148"/>
    <cellStyle name="Comma 11 6 4 2 4 3" xfId="8149"/>
    <cellStyle name="Comma 11 6 4 2 5" xfId="8150"/>
    <cellStyle name="Comma 11 6 4 2 5 2" xfId="8151"/>
    <cellStyle name="Comma 11 6 4 2 5 3" xfId="8152"/>
    <cellStyle name="Comma 11 6 4 2 6" xfId="8153"/>
    <cellStyle name="Comma 11 6 4 2 7" xfId="8154"/>
    <cellStyle name="Comma 11 6 4 3" xfId="8155"/>
    <cellStyle name="Comma 11 6 4 3 2" xfId="8156"/>
    <cellStyle name="Comma 11 6 4 3 2 2" xfId="8157"/>
    <cellStyle name="Comma 11 6 4 3 2 3" xfId="8158"/>
    <cellStyle name="Comma 11 6 4 3 3" xfId="8159"/>
    <cellStyle name="Comma 11 6 4 3 3 2" xfId="8160"/>
    <cellStyle name="Comma 11 6 4 3 3 3" xfId="8161"/>
    <cellStyle name="Comma 11 6 4 3 4" xfId="8162"/>
    <cellStyle name="Comma 11 6 4 3 4 2" xfId="8163"/>
    <cellStyle name="Comma 11 6 4 3 4 3" xfId="8164"/>
    <cellStyle name="Comma 11 6 4 3 5" xfId="8165"/>
    <cellStyle name="Comma 11 6 4 3 6" xfId="8166"/>
    <cellStyle name="Comma 11 6 4 4" xfId="8167"/>
    <cellStyle name="Comma 11 6 4 4 2" xfId="8168"/>
    <cellStyle name="Comma 11 6 4 4 3" xfId="8169"/>
    <cellStyle name="Comma 11 6 4 5" xfId="8170"/>
    <cellStyle name="Comma 11 6 4 5 2" xfId="8171"/>
    <cellStyle name="Comma 11 6 4 5 3" xfId="8172"/>
    <cellStyle name="Comma 11 6 4 6" xfId="8173"/>
    <cellStyle name="Comma 11 6 4 6 2" xfId="8174"/>
    <cellStyle name="Comma 11 6 4 6 3" xfId="8175"/>
    <cellStyle name="Comma 11 6 4 7" xfId="8176"/>
    <cellStyle name="Comma 11 6 4 8" xfId="8177"/>
    <cellStyle name="Comma 11 6 5" xfId="8178"/>
    <cellStyle name="Comma 11 6 5 2" xfId="8179"/>
    <cellStyle name="Comma 11 6 5 2 2" xfId="8180"/>
    <cellStyle name="Comma 11 6 5 2 2 2" xfId="8181"/>
    <cellStyle name="Comma 11 6 5 2 2 2 2" xfId="8182"/>
    <cellStyle name="Comma 11 6 5 2 2 2 3" xfId="8183"/>
    <cellStyle name="Comma 11 6 5 2 2 3" xfId="8184"/>
    <cellStyle name="Comma 11 6 5 2 2 3 2" xfId="8185"/>
    <cellStyle name="Comma 11 6 5 2 2 3 3" xfId="8186"/>
    <cellStyle name="Comma 11 6 5 2 2 4" xfId="8187"/>
    <cellStyle name="Comma 11 6 5 2 2 4 2" xfId="8188"/>
    <cellStyle name="Comma 11 6 5 2 2 4 3" xfId="8189"/>
    <cellStyle name="Comma 11 6 5 2 2 5" xfId="8190"/>
    <cellStyle name="Comma 11 6 5 2 2 6" xfId="8191"/>
    <cellStyle name="Comma 11 6 5 2 3" xfId="8192"/>
    <cellStyle name="Comma 11 6 5 2 3 2" xfId="8193"/>
    <cellStyle name="Comma 11 6 5 2 3 3" xfId="8194"/>
    <cellStyle name="Comma 11 6 5 2 4" xfId="8195"/>
    <cellStyle name="Comma 11 6 5 2 4 2" xfId="8196"/>
    <cellStyle name="Comma 11 6 5 2 4 3" xfId="8197"/>
    <cellStyle name="Comma 11 6 5 2 5" xfId="8198"/>
    <cellStyle name="Comma 11 6 5 2 5 2" xfId="8199"/>
    <cellStyle name="Comma 11 6 5 2 5 3" xfId="8200"/>
    <cellStyle name="Comma 11 6 5 2 6" xfId="8201"/>
    <cellStyle name="Comma 11 6 5 2 7" xfId="8202"/>
    <cellStyle name="Comma 11 6 5 3" xfId="8203"/>
    <cellStyle name="Comma 11 6 5 3 2" xfId="8204"/>
    <cellStyle name="Comma 11 6 5 3 2 2" xfId="8205"/>
    <cellStyle name="Comma 11 6 5 3 2 3" xfId="8206"/>
    <cellStyle name="Comma 11 6 5 3 3" xfId="8207"/>
    <cellStyle name="Comma 11 6 5 3 3 2" xfId="8208"/>
    <cellStyle name="Comma 11 6 5 3 3 3" xfId="8209"/>
    <cellStyle name="Comma 11 6 5 3 4" xfId="8210"/>
    <cellStyle name="Comma 11 6 5 3 4 2" xfId="8211"/>
    <cellStyle name="Comma 11 6 5 3 4 3" xfId="8212"/>
    <cellStyle name="Comma 11 6 5 3 5" xfId="8213"/>
    <cellStyle name="Comma 11 6 5 3 6" xfId="8214"/>
    <cellStyle name="Comma 11 6 5 4" xfId="8215"/>
    <cellStyle name="Comma 11 6 5 4 2" xfId="8216"/>
    <cellStyle name="Comma 11 6 5 4 3" xfId="8217"/>
    <cellStyle name="Comma 11 6 5 5" xfId="8218"/>
    <cellStyle name="Comma 11 6 5 5 2" xfId="8219"/>
    <cellStyle name="Comma 11 6 5 5 3" xfId="8220"/>
    <cellStyle name="Comma 11 6 5 6" xfId="8221"/>
    <cellStyle name="Comma 11 6 5 6 2" xfId="8222"/>
    <cellStyle name="Comma 11 6 5 6 3" xfId="8223"/>
    <cellStyle name="Comma 11 6 5 7" xfId="8224"/>
    <cellStyle name="Comma 11 6 5 8" xfId="8225"/>
    <cellStyle name="Comma 11 6 6" xfId="8226"/>
    <cellStyle name="Comma 11 6 6 2" xfId="8227"/>
    <cellStyle name="Comma 11 6 6 2 2" xfId="8228"/>
    <cellStyle name="Comma 11 6 6 2 2 2" xfId="8229"/>
    <cellStyle name="Comma 11 6 6 2 2 2 2" xfId="8230"/>
    <cellStyle name="Comma 11 6 6 2 2 2 3" xfId="8231"/>
    <cellStyle name="Comma 11 6 6 2 2 3" xfId="8232"/>
    <cellStyle name="Comma 11 6 6 2 2 3 2" xfId="8233"/>
    <cellStyle name="Comma 11 6 6 2 2 3 3" xfId="8234"/>
    <cellStyle name="Comma 11 6 6 2 2 4" xfId="8235"/>
    <cellStyle name="Comma 11 6 6 2 2 4 2" xfId="8236"/>
    <cellStyle name="Comma 11 6 6 2 2 4 3" xfId="8237"/>
    <cellStyle name="Comma 11 6 6 2 2 5" xfId="8238"/>
    <cellStyle name="Comma 11 6 6 2 2 6" xfId="8239"/>
    <cellStyle name="Comma 11 6 6 2 3" xfId="8240"/>
    <cellStyle name="Comma 11 6 6 2 3 2" xfId="8241"/>
    <cellStyle name="Comma 11 6 6 2 3 3" xfId="8242"/>
    <cellStyle name="Comma 11 6 6 2 4" xfId="8243"/>
    <cellStyle name="Comma 11 6 6 2 4 2" xfId="8244"/>
    <cellStyle name="Comma 11 6 6 2 4 3" xfId="8245"/>
    <cellStyle name="Comma 11 6 6 2 5" xfId="8246"/>
    <cellStyle name="Comma 11 6 6 2 5 2" xfId="8247"/>
    <cellStyle name="Comma 11 6 6 2 5 3" xfId="8248"/>
    <cellStyle name="Comma 11 6 6 2 6" xfId="8249"/>
    <cellStyle name="Comma 11 6 6 2 7" xfId="8250"/>
    <cellStyle name="Comma 11 6 6 3" xfId="8251"/>
    <cellStyle name="Comma 11 6 6 3 2" xfId="8252"/>
    <cellStyle name="Comma 11 6 6 3 2 2" xfId="8253"/>
    <cellStyle name="Comma 11 6 6 3 2 3" xfId="8254"/>
    <cellStyle name="Comma 11 6 6 3 3" xfId="8255"/>
    <cellStyle name="Comma 11 6 6 3 3 2" xfId="8256"/>
    <cellStyle name="Comma 11 6 6 3 3 3" xfId="8257"/>
    <cellStyle name="Comma 11 6 6 3 4" xfId="8258"/>
    <cellStyle name="Comma 11 6 6 3 4 2" xfId="8259"/>
    <cellStyle name="Comma 11 6 6 3 4 3" xfId="8260"/>
    <cellStyle name="Comma 11 6 6 3 5" xfId="8261"/>
    <cellStyle name="Comma 11 6 6 3 6" xfId="8262"/>
    <cellStyle name="Comma 11 6 6 4" xfId="8263"/>
    <cellStyle name="Comma 11 6 6 4 2" xfId="8264"/>
    <cellStyle name="Comma 11 6 6 4 3" xfId="8265"/>
    <cellStyle name="Comma 11 6 6 5" xfId="8266"/>
    <cellStyle name="Comma 11 6 6 5 2" xfId="8267"/>
    <cellStyle name="Comma 11 6 6 5 3" xfId="8268"/>
    <cellStyle name="Comma 11 6 6 6" xfId="8269"/>
    <cellStyle name="Comma 11 6 6 6 2" xfId="8270"/>
    <cellStyle name="Comma 11 6 6 6 3" xfId="8271"/>
    <cellStyle name="Comma 11 6 6 7" xfId="8272"/>
    <cellStyle name="Comma 11 6 6 8" xfId="8273"/>
    <cellStyle name="Comma 11 6 7" xfId="8274"/>
    <cellStyle name="Comma 11 6 7 2" xfId="8275"/>
    <cellStyle name="Comma 11 6 7 2 2" xfId="8276"/>
    <cellStyle name="Comma 11 6 7 2 3" xfId="8277"/>
    <cellStyle name="Comma 11 6 7 3" xfId="8278"/>
    <cellStyle name="Comma 11 6 7 3 2" xfId="8279"/>
    <cellStyle name="Comma 11 6 7 3 3" xfId="8280"/>
    <cellStyle name="Comma 11 6 7 4" xfId="8281"/>
    <cellStyle name="Comma 11 6 7 4 2" xfId="8282"/>
    <cellStyle name="Comma 11 6 7 4 3" xfId="8283"/>
    <cellStyle name="Comma 11 6 7 5" xfId="8284"/>
    <cellStyle name="Comma 11 6 7 6" xfId="8285"/>
    <cellStyle name="Comma 11 6 8" xfId="8286"/>
    <cellStyle name="Comma 11 6 8 2" xfId="8287"/>
    <cellStyle name="Comma 11 6 8 3" xfId="8288"/>
    <cellStyle name="Comma 11 6 9" xfId="8289"/>
    <cellStyle name="Comma 11 6 9 2" xfId="8290"/>
    <cellStyle name="Comma 11 6 9 3" xfId="8291"/>
    <cellStyle name="Comma 11 7" xfId="8292"/>
    <cellStyle name="Comma 11 7 2" xfId="8293"/>
    <cellStyle name="Comma 11 7 3" xfId="8294"/>
    <cellStyle name="Comma 11 8" xfId="8295"/>
    <cellStyle name="Comma 11 8 2" xfId="8296"/>
    <cellStyle name="Comma 11 9" xfId="8297"/>
    <cellStyle name="Comma 11 9 2" xfId="8298"/>
    <cellStyle name="Comma 12" xfId="8299"/>
    <cellStyle name="Comma 12 10" xfId="8300"/>
    <cellStyle name="Comma 12 10 2" xfId="8301"/>
    <cellStyle name="Comma 12 11" xfId="8302"/>
    <cellStyle name="Comma 12 11 2" xfId="8303"/>
    <cellStyle name="Comma 12 12" xfId="8304"/>
    <cellStyle name="Comma 12 12 2" xfId="8305"/>
    <cellStyle name="Comma 12 13" xfId="8306"/>
    <cellStyle name="Comma 12 14" xfId="8307"/>
    <cellStyle name="Comma 12 14 2" xfId="8308"/>
    <cellStyle name="Comma 12 14 2 2" xfId="8309"/>
    <cellStyle name="Comma 12 14 2 2 2" xfId="8310"/>
    <cellStyle name="Comma 12 14 2 2 2 2" xfId="8311"/>
    <cellStyle name="Comma 12 14 2 2 2 3" xfId="8312"/>
    <cellStyle name="Comma 12 14 2 2 3" xfId="8313"/>
    <cellStyle name="Comma 12 14 2 2 3 2" xfId="8314"/>
    <cellStyle name="Comma 12 14 2 2 3 3" xfId="8315"/>
    <cellStyle name="Comma 12 14 2 2 4" xfId="8316"/>
    <cellStyle name="Comma 12 14 2 2 4 2" xfId="8317"/>
    <cellStyle name="Comma 12 14 2 2 4 3" xfId="8318"/>
    <cellStyle name="Comma 12 14 2 2 5" xfId="8319"/>
    <cellStyle name="Comma 12 14 2 2 6" xfId="8320"/>
    <cellStyle name="Comma 12 14 2 3" xfId="8321"/>
    <cellStyle name="Comma 12 14 2 3 2" xfId="8322"/>
    <cellStyle name="Comma 12 14 2 3 3" xfId="8323"/>
    <cellStyle name="Comma 12 14 2 4" xfId="8324"/>
    <cellStyle name="Comma 12 14 2 4 2" xfId="8325"/>
    <cellStyle name="Comma 12 14 2 4 3" xfId="8326"/>
    <cellStyle name="Comma 12 14 2 5" xfId="8327"/>
    <cellStyle name="Comma 12 14 2 5 2" xfId="8328"/>
    <cellStyle name="Comma 12 14 2 5 3" xfId="8329"/>
    <cellStyle name="Comma 12 14 2 6" xfId="8330"/>
    <cellStyle name="Comma 12 14 2 7" xfId="8331"/>
    <cellStyle name="Comma 12 14 3" xfId="8332"/>
    <cellStyle name="Comma 12 14 3 2" xfId="8333"/>
    <cellStyle name="Comma 12 14 3 2 2" xfId="8334"/>
    <cellStyle name="Comma 12 14 3 2 3" xfId="8335"/>
    <cellStyle name="Comma 12 14 3 3" xfId="8336"/>
    <cellStyle name="Comma 12 14 3 3 2" xfId="8337"/>
    <cellStyle name="Comma 12 14 3 3 3" xfId="8338"/>
    <cellStyle name="Comma 12 14 3 4" xfId="8339"/>
    <cellStyle name="Comma 12 14 3 4 2" xfId="8340"/>
    <cellStyle name="Comma 12 14 3 4 3" xfId="8341"/>
    <cellStyle name="Comma 12 14 3 5" xfId="8342"/>
    <cellStyle name="Comma 12 14 3 6" xfId="8343"/>
    <cellStyle name="Comma 12 14 4" xfId="8344"/>
    <cellStyle name="Comma 12 14 4 2" xfId="8345"/>
    <cellStyle name="Comma 12 14 4 3" xfId="8346"/>
    <cellStyle name="Comma 12 14 5" xfId="8347"/>
    <cellStyle name="Comma 12 14 5 2" xfId="8348"/>
    <cellStyle name="Comma 12 14 5 3" xfId="8349"/>
    <cellStyle name="Comma 12 14 6" xfId="8350"/>
    <cellStyle name="Comma 12 14 6 2" xfId="8351"/>
    <cellStyle name="Comma 12 14 6 3" xfId="8352"/>
    <cellStyle name="Comma 12 14 7" xfId="8353"/>
    <cellStyle name="Comma 12 14 8" xfId="8354"/>
    <cellStyle name="Comma 12 15" xfId="8355"/>
    <cellStyle name="Comma 12 15 2" xfId="8356"/>
    <cellStyle name="Comma 12 15 2 2" xfId="8357"/>
    <cellStyle name="Comma 12 15 2 2 2" xfId="8358"/>
    <cellStyle name="Comma 12 15 2 2 2 2" xfId="8359"/>
    <cellStyle name="Comma 12 15 2 2 2 3" xfId="8360"/>
    <cellStyle name="Comma 12 15 2 2 3" xfId="8361"/>
    <cellStyle name="Comma 12 15 2 2 3 2" xfId="8362"/>
    <cellStyle name="Comma 12 15 2 2 3 3" xfId="8363"/>
    <cellStyle name="Comma 12 15 2 2 4" xfId="8364"/>
    <cellStyle name="Comma 12 15 2 2 4 2" xfId="8365"/>
    <cellStyle name="Comma 12 15 2 2 4 3" xfId="8366"/>
    <cellStyle name="Comma 12 15 2 2 5" xfId="8367"/>
    <cellStyle name="Comma 12 15 2 2 6" xfId="8368"/>
    <cellStyle name="Comma 12 15 2 3" xfId="8369"/>
    <cellStyle name="Comma 12 15 2 3 2" xfId="8370"/>
    <cellStyle name="Comma 12 15 2 3 3" xfId="8371"/>
    <cellStyle name="Comma 12 15 2 4" xfId="8372"/>
    <cellStyle name="Comma 12 15 2 4 2" xfId="8373"/>
    <cellStyle name="Comma 12 15 2 4 3" xfId="8374"/>
    <cellStyle name="Comma 12 15 2 5" xfId="8375"/>
    <cellStyle name="Comma 12 15 2 5 2" xfId="8376"/>
    <cellStyle name="Comma 12 15 2 5 3" xfId="8377"/>
    <cellStyle name="Comma 12 15 2 6" xfId="8378"/>
    <cellStyle name="Comma 12 15 2 7" xfId="8379"/>
    <cellStyle name="Comma 12 15 3" xfId="8380"/>
    <cellStyle name="Comma 12 15 3 2" xfId="8381"/>
    <cellStyle name="Comma 12 15 3 2 2" xfId="8382"/>
    <cellStyle name="Comma 12 15 3 2 3" xfId="8383"/>
    <cellStyle name="Comma 12 15 3 3" xfId="8384"/>
    <cellStyle name="Comma 12 15 3 3 2" xfId="8385"/>
    <cellStyle name="Comma 12 15 3 3 3" xfId="8386"/>
    <cellStyle name="Comma 12 15 3 4" xfId="8387"/>
    <cellStyle name="Comma 12 15 3 4 2" xfId="8388"/>
    <cellStyle name="Comma 12 15 3 4 3" xfId="8389"/>
    <cellStyle name="Comma 12 15 3 5" xfId="8390"/>
    <cellStyle name="Comma 12 15 3 6" xfId="8391"/>
    <cellStyle name="Comma 12 15 4" xfId="8392"/>
    <cellStyle name="Comma 12 15 4 2" xfId="8393"/>
    <cellStyle name="Comma 12 15 4 3" xfId="8394"/>
    <cellStyle name="Comma 12 15 5" xfId="8395"/>
    <cellStyle name="Comma 12 15 5 2" xfId="8396"/>
    <cellStyle name="Comma 12 15 5 3" xfId="8397"/>
    <cellStyle name="Comma 12 15 6" xfId="8398"/>
    <cellStyle name="Comma 12 15 6 2" xfId="8399"/>
    <cellStyle name="Comma 12 15 6 3" xfId="8400"/>
    <cellStyle name="Comma 12 15 7" xfId="8401"/>
    <cellStyle name="Comma 12 15 8" xfId="8402"/>
    <cellStyle name="Comma 12 16" xfId="8403"/>
    <cellStyle name="Comma 12 16 2" xfId="8404"/>
    <cellStyle name="Comma 12 16 2 2" xfId="8405"/>
    <cellStyle name="Comma 12 16 2 2 2" xfId="8406"/>
    <cellStyle name="Comma 12 16 2 2 2 2" xfId="8407"/>
    <cellStyle name="Comma 12 16 2 2 2 3" xfId="8408"/>
    <cellStyle name="Comma 12 16 2 2 3" xfId="8409"/>
    <cellStyle name="Comma 12 16 2 2 3 2" xfId="8410"/>
    <cellStyle name="Comma 12 16 2 2 3 3" xfId="8411"/>
    <cellStyle name="Comma 12 16 2 2 4" xfId="8412"/>
    <cellStyle name="Comma 12 16 2 2 4 2" xfId="8413"/>
    <cellStyle name="Comma 12 16 2 2 4 3" xfId="8414"/>
    <cellStyle name="Comma 12 16 2 2 5" xfId="8415"/>
    <cellStyle name="Comma 12 16 2 2 6" xfId="8416"/>
    <cellStyle name="Comma 12 16 2 3" xfId="8417"/>
    <cellStyle name="Comma 12 16 2 3 2" xfId="8418"/>
    <cellStyle name="Comma 12 16 2 3 3" xfId="8419"/>
    <cellStyle name="Comma 12 16 2 4" xfId="8420"/>
    <cellStyle name="Comma 12 16 2 4 2" xfId="8421"/>
    <cellStyle name="Comma 12 16 2 4 3" xfId="8422"/>
    <cellStyle name="Comma 12 16 2 5" xfId="8423"/>
    <cellStyle name="Comma 12 16 2 5 2" xfId="8424"/>
    <cellStyle name="Comma 12 16 2 5 3" xfId="8425"/>
    <cellStyle name="Comma 12 16 2 6" xfId="8426"/>
    <cellStyle name="Comma 12 16 2 7" xfId="8427"/>
    <cellStyle name="Comma 12 16 3" xfId="8428"/>
    <cellStyle name="Comma 12 16 3 2" xfId="8429"/>
    <cellStyle name="Comma 12 16 3 2 2" xfId="8430"/>
    <cellStyle name="Comma 12 16 3 2 3" xfId="8431"/>
    <cellStyle name="Comma 12 16 3 3" xfId="8432"/>
    <cellStyle name="Comma 12 16 3 3 2" xfId="8433"/>
    <cellStyle name="Comma 12 16 3 3 3" xfId="8434"/>
    <cellStyle name="Comma 12 16 3 4" xfId="8435"/>
    <cellStyle name="Comma 12 16 3 4 2" xfId="8436"/>
    <cellStyle name="Comma 12 16 3 4 3" xfId="8437"/>
    <cellStyle name="Comma 12 16 3 5" xfId="8438"/>
    <cellStyle name="Comma 12 16 3 6" xfId="8439"/>
    <cellStyle name="Comma 12 16 4" xfId="8440"/>
    <cellStyle name="Comma 12 16 4 2" xfId="8441"/>
    <cellStyle name="Comma 12 16 4 3" xfId="8442"/>
    <cellStyle name="Comma 12 16 5" xfId="8443"/>
    <cellStyle name="Comma 12 16 5 2" xfId="8444"/>
    <cellStyle name="Comma 12 16 5 3" xfId="8445"/>
    <cellStyle name="Comma 12 16 6" xfId="8446"/>
    <cellStyle name="Comma 12 16 6 2" xfId="8447"/>
    <cellStyle name="Comma 12 16 6 3" xfId="8448"/>
    <cellStyle name="Comma 12 16 7" xfId="8449"/>
    <cellStyle name="Comma 12 16 8" xfId="8450"/>
    <cellStyle name="Comma 12 17" xfId="8451"/>
    <cellStyle name="Comma 12 17 2" xfId="8452"/>
    <cellStyle name="Comma 12 17 2 2" xfId="8453"/>
    <cellStyle name="Comma 12 17 2 2 2" xfId="8454"/>
    <cellStyle name="Comma 12 17 2 2 2 2" xfId="8455"/>
    <cellStyle name="Comma 12 17 2 2 2 3" xfId="8456"/>
    <cellStyle name="Comma 12 17 2 2 3" xfId="8457"/>
    <cellStyle name="Comma 12 17 2 2 3 2" xfId="8458"/>
    <cellStyle name="Comma 12 17 2 2 3 3" xfId="8459"/>
    <cellStyle name="Comma 12 17 2 2 4" xfId="8460"/>
    <cellStyle name="Comma 12 17 2 2 4 2" xfId="8461"/>
    <cellStyle name="Comma 12 17 2 2 4 3" xfId="8462"/>
    <cellStyle name="Comma 12 17 2 2 5" xfId="8463"/>
    <cellStyle name="Comma 12 17 2 2 6" xfId="8464"/>
    <cellStyle name="Comma 12 17 2 3" xfId="8465"/>
    <cellStyle name="Comma 12 17 2 3 2" xfId="8466"/>
    <cellStyle name="Comma 12 17 2 3 3" xfId="8467"/>
    <cellStyle name="Comma 12 17 2 4" xfId="8468"/>
    <cellStyle name="Comma 12 17 2 4 2" xfId="8469"/>
    <cellStyle name="Comma 12 17 2 4 3" xfId="8470"/>
    <cellStyle name="Comma 12 17 2 5" xfId="8471"/>
    <cellStyle name="Comma 12 17 2 5 2" xfId="8472"/>
    <cellStyle name="Comma 12 17 2 5 3" xfId="8473"/>
    <cellStyle name="Comma 12 17 2 6" xfId="8474"/>
    <cellStyle name="Comma 12 17 2 7" xfId="8475"/>
    <cellStyle name="Comma 12 17 3" xfId="8476"/>
    <cellStyle name="Comma 12 17 3 2" xfId="8477"/>
    <cellStyle name="Comma 12 17 3 2 2" xfId="8478"/>
    <cellStyle name="Comma 12 17 3 2 3" xfId="8479"/>
    <cellStyle name="Comma 12 17 3 3" xfId="8480"/>
    <cellStyle name="Comma 12 17 3 3 2" xfId="8481"/>
    <cellStyle name="Comma 12 17 3 3 3" xfId="8482"/>
    <cellStyle name="Comma 12 17 3 4" xfId="8483"/>
    <cellStyle name="Comma 12 17 3 4 2" xfId="8484"/>
    <cellStyle name="Comma 12 17 3 4 3" xfId="8485"/>
    <cellStyle name="Comma 12 17 3 5" xfId="8486"/>
    <cellStyle name="Comma 12 17 3 6" xfId="8487"/>
    <cellStyle name="Comma 12 17 4" xfId="8488"/>
    <cellStyle name="Comma 12 17 4 2" xfId="8489"/>
    <cellStyle name="Comma 12 17 4 3" xfId="8490"/>
    <cellStyle name="Comma 12 17 5" xfId="8491"/>
    <cellStyle name="Comma 12 17 5 2" xfId="8492"/>
    <cellStyle name="Comma 12 17 5 3" xfId="8493"/>
    <cellStyle name="Comma 12 17 6" xfId="8494"/>
    <cellStyle name="Comma 12 17 6 2" xfId="8495"/>
    <cellStyle name="Comma 12 17 6 3" xfId="8496"/>
    <cellStyle name="Comma 12 17 7" xfId="8497"/>
    <cellStyle name="Comma 12 17 8" xfId="8498"/>
    <cellStyle name="Comma 12 18" xfId="8499"/>
    <cellStyle name="Comma 12 18 2" xfId="8500"/>
    <cellStyle name="Comma 12 18 2 2" xfId="8501"/>
    <cellStyle name="Comma 12 18 2 2 2" xfId="8502"/>
    <cellStyle name="Comma 12 18 2 2 3" xfId="8503"/>
    <cellStyle name="Comma 12 18 2 3" xfId="8504"/>
    <cellStyle name="Comma 12 18 2 3 2" xfId="8505"/>
    <cellStyle name="Comma 12 18 2 3 3" xfId="8506"/>
    <cellStyle name="Comma 12 18 2 4" xfId="8507"/>
    <cellStyle name="Comma 12 18 2 4 2" xfId="8508"/>
    <cellStyle name="Comma 12 18 2 4 3" xfId="8509"/>
    <cellStyle name="Comma 12 18 2 5" xfId="8510"/>
    <cellStyle name="Comma 12 18 2 6" xfId="8511"/>
    <cellStyle name="Comma 12 18 3" xfId="8512"/>
    <cellStyle name="Comma 12 18 3 2" xfId="8513"/>
    <cellStyle name="Comma 12 18 3 3" xfId="8514"/>
    <cellStyle name="Comma 12 18 4" xfId="8515"/>
    <cellStyle name="Comma 12 18 4 2" xfId="8516"/>
    <cellStyle name="Comma 12 18 4 3" xfId="8517"/>
    <cellStyle name="Comma 12 18 5" xfId="8518"/>
    <cellStyle name="Comma 12 18 5 2" xfId="8519"/>
    <cellStyle name="Comma 12 18 5 3" xfId="8520"/>
    <cellStyle name="Comma 12 18 6" xfId="8521"/>
    <cellStyle name="Comma 12 18 7" xfId="8522"/>
    <cellStyle name="Comma 12 19" xfId="8523"/>
    <cellStyle name="Comma 12 19 2" xfId="8524"/>
    <cellStyle name="Comma 12 19 2 2" xfId="8525"/>
    <cellStyle name="Comma 12 19 2 3" xfId="8526"/>
    <cellStyle name="Comma 12 19 3" xfId="8527"/>
    <cellStyle name="Comma 12 19 3 2" xfId="8528"/>
    <cellStyle name="Comma 12 19 3 3" xfId="8529"/>
    <cellStyle name="Comma 12 19 4" xfId="8530"/>
    <cellStyle name="Comma 12 19 4 2" xfId="8531"/>
    <cellStyle name="Comma 12 19 4 3" xfId="8532"/>
    <cellStyle name="Comma 12 19 5" xfId="8533"/>
    <cellStyle name="Comma 12 19 6" xfId="8534"/>
    <cellStyle name="Comma 12 2" xfId="8535"/>
    <cellStyle name="Comma 12 2 2" xfId="8536"/>
    <cellStyle name="Comma 12 2 2 10" xfId="8537"/>
    <cellStyle name="Comma 12 2 2 10 2" xfId="8538"/>
    <cellStyle name="Comma 12 2 2 10 3" xfId="8539"/>
    <cellStyle name="Comma 12 2 2 2" xfId="8540"/>
    <cellStyle name="Comma 12 2 2 3" xfId="8541"/>
    <cellStyle name="Comma 12 2 2 3 2" xfId="8542"/>
    <cellStyle name="Comma 12 2 2 3 2 2" xfId="8543"/>
    <cellStyle name="Comma 12 2 2 3 2 2 2" xfId="8544"/>
    <cellStyle name="Comma 12 2 2 3 2 2 2 2" xfId="8545"/>
    <cellStyle name="Comma 12 2 2 3 2 2 2 3" xfId="8546"/>
    <cellStyle name="Comma 12 2 2 3 2 2 3" xfId="8547"/>
    <cellStyle name="Comma 12 2 2 3 2 2 3 2" xfId="8548"/>
    <cellStyle name="Comma 12 2 2 3 2 2 3 3" xfId="8549"/>
    <cellStyle name="Comma 12 2 2 3 2 2 4" xfId="8550"/>
    <cellStyle name="Comma 12 2 2 3 2 2 4 2" xfId="8551"/>
    <cellStyle name="Comma 12 2 2 3 2 2 4 3" xfId="8552"/>
    <cellStyle name="Comma 12 2 2 3 2 2 5" xfId="8553"/>
    <cellStyle name="Comma 12 2 2 3 2 2 6" xfId="8554"/>
    <cellStyle name="Comma 12 2 2 3 2 3" xfId="8555"/>
    <cellStyle name="Comma 12 2 2 3 2 3 2" xfId="8556"/>
    <cellStyle name="Comma 12 2 2 3 2 3 3" xfId="8557"/>
    <cellStyle name="Comma 12 2 2 3 2 4" xfId="8558"/>
    <cellStyle name="Comma 12 2 2 3 2 4 2" xfId="8559"/>
    <cellStyle name="Comma 12 2 2 3 2 4 3" xfId="8560"/>
    <cellStyle name="Comma 12 2 2 3 2 5" xfId="8561"/>
    <cellStyle name="Comma 12 2 2 3 2 5 2" xfId="8562"/>
    <cellStyle name="Comma 12 2 2 3 2 5 3" xfId="8563"/>
    <cellStyle name="Comma 12 2 2 3 2 6" xfId="8564"/>
    <cellStyle name="Comma 12 2 2 3 2 7" xfId="8565"/>
    <cellStyle name="Comma 12 2 2 3 3" xfId="8566"/>
    <cellStyle name="Comma 12 2 2 3 3 2" xfId="8567"/>
    <cellStyle name="Comma 12 2 2 3 3 2 2" xfId="8568"/>
    <cellStyle name="Comma 12 2 2 3 3 2 3" xfId="8569"/>
    <cellStyle name="Comma 12 2 2 3 3 3" xfId="8570"/>
    <cellStyle name="Comma 12 2 2 3 3 3 2" xfId="8571"/>
    <cellStyle name="Comma 12 2 2 3 3 3 3" xfId="8572"/>
    <cellStyle name="Comma 12 2 2 3 3 4" xfId="8573"/>
    <cellStyle name="Comma 12 2 2 3 3 4 2" xfId="8574"/>
    <cellStyle name="Comma 12 2 2 3 3 4 3" xfId="8575"/>
    <cellStyle name="Comma 12 2 2 3 3 5" xfId="8576"/>
    <cellStyle name="Comma 12 2 2 3 3 6" xfId="8577"/>
    <cellStyle name="Comma 12 2 2 3 4" xfId="8578"/>
    <cellStyle name="Comma 12 2 2 3 4 2" xfId="8579"/>
    <cellStyle name="Comma 12 2 2 3 4 3" xfId="8580"/>
    <cellStyle name="Comma 12 2 2 3 5" xfId="8581"/>
    <cellStyle name="Comma 12 2 2 3 5 2" xfId="8582"/>
    <cellStyle name="Comma 12 2 2 3 5 3" xfId="8583"/>
    <cellStyle name="Comma 12 2 2 3 6" xfId="8584"/>
    <cellStyle name="Comma 12 2 2 3 6 2" xfId="8585"/>
    <cellStyle name="Comma 12 2 2 3 6 3" xfId="8586"/>
    <cellStyle name="Comma 12 2 2 3 7" xfId="8587"/>
    <cellStyle name="Comma 12 2 2 3 8" xfId="8588"/>
    <cellStyle name="Comma 12 2 2 4" xfId="8589"/>
    <cellStyle name="Comma 12 2 2 4 2" xfId="8590"/>
    <cellStyle name="Comma 12 2 2 4 2 2" xfId="8591"/>
    <cellStyle name="Comma 12 2 2 4 2 2 2" xfId="8592"/>
    <cellStyle name="Comma 12 2 2 4 2 2 2 2" xfId="8593"/>
    <cellStyle name="Comma 12 2 2 4 2 2 2 3" xfId="8594"/>
    <cellStyle name="Comma 12 2 2 4 2 2 3" xfId="8595"/>
    <cellStyle name="Comma 12 2 2 4 2 2 3 2" xfId="8596"/>
    <cellStyle name="Comma 12 2 2 4 2 2 3 3" xfId="8597"/>
    <cellStyle name="Comma 12 2 2 4 2 2 4" xfId="8598"/>
    <cellStyle name="Comma 12 2 2 4 2 2 4 2" xfId="8599"/>
    <cellStyle name="Comma 12 2 2 4 2 2 4 3" xfId="8600"/>
    <cellStyle name="Comma 12 2 2 4 2 2 5" xfId="8601"/>
    <cellStyle name="Comma 12 2 2 4 2 2 6" xfId="8602"/>
    <cellStyle name="Comma 12 2 2 4 2 3" xfId="8603"/>
    <cellStyle name="Comma 12 2 2 4 2 3 2" xfId="8604"/>
    <cellStyle name="Comma 12 2 2 4 2 3 3" xfId="8605"/>
    <cellStyle name="Comma 12 2 2 4 2 4" xfId="8606"/>
    <cellStyle name="Comma 12 2 2 4 2 4 2" xfId="8607"/>
    <cellStyle name="Comma 12 2 2 4 2 4 3" xfId="8608"/>
    <cellStyle name="Comma 12 2 2 4 2 5" xfId="8609"/>
    <cellStyle name="Comma 12 2 2 4 2 5 2" xfId="8610"/>
    <cellStyle name="Comma 12 2 2 4 2 5 3" xfId="8611"/>
    <cellStyle name="Comma 12 2 2 4 2 6" xfId="8612"/>
    <cellStyle name="Comma 12 2 2 4 2 7" xfId="8613"/>
    <cellStyle name="Comma 12 2 2 4 3" xfId="8614"/>
    <cellStyle name="Comma 12 2 2 4 3 2" xfId="8615"/>
    <cellStyle name="Comma 12 2 2 4 3 2 2" xfId="8616"/>
    <cellStyle name="Comma 12 2 2 4 3 2 3" xfId="8617"/>
    <cellStyle name="Comma 12 2 2 4 3 3" xfId="8618"/>
    <cellStyle name="Comma 12 2 2 4 3 3 2" xfId="8619"/>
    <cellStyle name="Comma 12 2 2 4 3 3 3" xfId="8620"/>
    <cellStyle name="Comma 12 2 2 4 3 4" xfId="8621"/>
    <cellStyle name="Comma 12 2 2 4 3 4 2" xfId="8622"/>
    <cellStyle name="Comma 12 2 2 4 3 4 3" xfId="8623"/>
    <cellStyle name="Comma 12 2 2 4 3 5" xfId="8624"/>
    <cellStyle name="Comma 12 2 2 4 3 6" xfId="8625"/>
    <cellStyle name="Comma 12 2 2 4 4" xfId="8626"/>
    <cellStyle name="Comma 12 2 2 4 4 2" xfId="8627"/>
    <cellStyle name="Comma 12 2 2 4 4 3" xfId="8628"/>
    <cellStyle name="Comma 12 2 2 4 5" xfId="8629"/>
    <cellStyle name="Comma 12 2 2 4 5 2" xfId="8630"/>
    <cellStyle name="Comma 12 2 2 4 5 3" xfId="8631"/>
    <cellStyle name="Comma 12 2 2 4 6" xfId="8632"/>
    <cellStyle name="Comma 12 2 2 4 6 2" xfId="8633"/>
    <cellStyle name="Comma 12 2 2 4 6 3" xfId="8634"/>
    <cellStyle name="Comma 12 2 2 4 7" xfId="8635"/>
    <cellStyle name="Comma 12 2 2 4 8" xfId="8636"/>
    <cellStyle name="Comma 12 2 2 5" xfId="8637"/>
    <cellStyle name="Comma 12 2 2 5 2" xfId="8638"/>
    <cellStyle name="Comma 12 2 2 5 2 2" xfId="8639"/>
    <cellStyle name="Comma 12 2 2 5 2 2 2" xfId="8640"/>
    <cellStyle name="Comma 12 2 2 5 2 2 2 2" xfId="8641"/>
    <cellStyle name="Comma 12 2 2 5 2 2 2 3" xfId="8642"/>
    <cellStyle name="Comma 12 2 2 5 2 2 3" xfId="8643"/>
    <cellStyle name="Comma 12 2 2 5 2 2 3 2" xfId="8644"/>
    <cellStyle name="Comma 12 2 2 5 2 2 3 3" xfId="8645"/>
    <cellStyle name="Comma 12 2 2 5 2 2 4" xfId="8646"/>
    <cellStyle name="Comma 12 2 2 5 2 2 4 2" xfId="8647"/>
    <cellStyle name="Comma 12 2 2 5 2 2 4 3" xfId="8648"/>
    <cellStyle name="Comma 12 2 2 5 2 2 5" xfId="8649"/>
    <cellStyle name="Comma 12 2 2 5 2 2 6" xfId="8650"/>
    <cellStyle name="Comma 12 2 2 5 2 3" xfId="8651"/>
    <cellStyle name="Comma 12 2 2 5 2 3 2" xfId="8652"/>
    <cellStyle name="Comma 12 2 2 5 2 3 3" xfId="8653"/>
    <cellStyle name="Comma 12 2 2 5 2 4" xfId="8654"/>
    <cellStyle name="Comma 12 2 2 5 2 4 2" xfId="8655"/>
    <cellStyle name="Comma 12 2 2 5 2 4 3" xfId="8656"/>
    <cellStyle name="Comma 12 2 2 5 2 5" xfId="8657"/>
    <cellStyle name="Comma 12 2 2 5 2 5 2" xfId="8658"/>
    <cellStyle name="Comma 12 2 2 5 2 5 3" xfId="8659"/>
    <cellStyle name="Comma 12 2 2 5 2 6" xfId="8660"/>
    <cellStyle name="Comma 12 2 2 5 2 7" xfId="8661"/>
    <cellStyle name="Comma 12 2 2 5 3" xfId="8662"/>
    <cellStyle name="Comma 12 2 2 5 3 2" xfId="8663"/>
    <cellStyle name="Comma 12 2 2 5 3 2 2" xfId="8664"/>
    <cellStyle name="Comma 12 2 2 5 3 2 3" xfId="8665"/>
    <cellStyle name="Comma 12 2 2 5 3 3" xfId="8666"/>
    <cellStyle name="Comma 12 2 2 5 3 3 2" xfId="8667"/>
    <cellStyle name="Comma 12 2 2 5 3 3 3" xfId="8668"/>
    <cellStyle name="Comma 12 2 2 5 3 4" xfId="8669"/>
    <cellStyle name="Comma 12 2 2 5 3 4 2" xfId="8670"/>
    <cellStyle name="Comma 12 2 2 5 3 4 3" xfId="8671"/>
    <cellStyle name="Comma 12 2 2 5 3 5" xfId="8672"/>
    <cellStyle name="Comma 12 2 2 5 3 6" xfId="8673"/>
    <cellStyle name="Comma 12 2 2 5 4" xfId="8674"/>
    <cellStyle name="Comma 12 2 2 5 4 2" xfId="8675"/>
    <cellStyle name="Comma 12 2 2 5 4 3" xfId="8676"/>
    <cellStyle name="Comma 12 2 2 5 5" xfId="8677"/>
    <cellStyle name="Comma 12 2 2 5 5 2" xfId="8678"/>
    <cellStyle name="Comma 12 2 2 5 5 3" xfId="8679"/>
    <cellStyle name="Comma 12 2 2 5 6" xfId="8680"/>
    <cellStyle name="Comma 12 2 2 5 6 2" xfId="8681"/>
    <cellStyle name="Comma 12 2 2 5 6 3" xfId="8682"/>
    <cellStyle name="Comma 12 2 2 5 7" xfId="8683"/>
    <cellStyle name="Comma 12 2 2 5 8" xfId="8684"/>
    <cellStyle name="Comma 12 2 2 6" xfId="8685"/>
    <cellStyle name="Comma 12 2 2 6 2" xfId="8686"/>
    <cellStyle name="Comma 12 2 2 6 2 2" xfId="8687"/>
    <cellStyle name="Comma 12 2 2 6 2 2 2" xfId="8688"/>
    <cellStyle name="Comma 12 2 2 6 2 2 2 2" xfId="8689"/>
    <cellStyle name="Comma 12 2 2 6 2 2 2 3" xfId="8690"/>
    <cellStyle name="Comma 12 2 2 6 2 2 3" xfId="8691"/>
    <cellStyle name="Comma 12 2 2 6 2 2 3 2" xfId="8692"/>
    <cellStyle name="Comma 12 2 2 6 2 2 3 3" xfId="8693"/>
    <cellStyle name="Comma 12 2 2 6 2 2 4" xfId="8694"/>
    <cellStyle name="Comma 12 2 2 6 2 2 4 2" xfId="8695"/>
    <cellStyle name="Comma 12 2 2 6 2 2 4 3" xfId="8696"/>
    <cellStyle name="Comma 12 2 2 6 2 2 5" xfId="8697"/>
    <cellStyle name="Comma 12 2 2 6 2 2 6" xfId="8698"/>
    <cellStyle name="Comma 12 2 2 6 2 3" xfId="8699"/>
    <cellStyle name="Comma 12 2 2 6 2 3 2" xfId="8700"/>
    <cellStyle name="Comma 12 2 2 6 2 3 3" xfId="8701"/>
    <cellStyle name="Comma 12 2 2 6 2 4" xfId="8702"/>
    <cellStyle name="Comma 12 2 2 6 2 4 2" xfId="8703"/>
    <cellStyle name="Comma 12 2 2 6 2 4 3" xfId="8704"/>
    <cellStyle name="Comma 12 2 2 6 2 5" xfId="8705"/>
    <cellStyle name="Comma 12 2 2 6 2 5 2" xfId="8706"/>
    <cellStyle name="Comma 12 2 2 6 2 5 3" xfId="8707"/>
    <cellStyle name="Comma 12 2 2 6 2 6" xfId="8708"/>
    <cellStyle name="Comma 12 2 2 6 2 7" xfId="8709"/>
    <cellStyle name="Comma 12 2 2 6 3" xfId="8710"/>
    <cellStyle name="Comma 12 2 2 6 3 2" xfId="8711"/>
    <cellStyle name="Comma 12 2 2 6 3 2 2" xfId="8712"/>
    <cellStyle name="Comma 12 2 2 6 3 2 3" xfId="8713"/>
    <cellStyle name="Comma 12 2 2 6 3 3" xfId="8714"/>
    <cellStyle name="Comma 12 2 2 6 3 3 2" xfId="8715"/>
    <cellStyle name="Comma 12 2 2 6 3 3 3" xfId="8716"/>
    <cellStyle name="Comma 12 2 2 6 3 4" xfId="8717"/>
    <cellStyle name="Comma 12 2 2 6 3 4 2" xfId="8718"/>
    <cellStyle name="Comma 12 2 2 6 3 4 3" xfId="8719"/>
    <cellStyle name="Comma 12 2 2 6 3 5" xfId="8720"/>
    <cellStyle name="Comma 12 2 2 6 3 6" xfId="8721"/>
    <cellStyle name="Comma 12 2 2 6 4" xfId="8722"/>
    <cellStyle name="Comma 12 2 2 6 4 2" xfId="8723"/>
    <cellStyle name="Comma 12 2 2 6 4 3" xfId="8724"/>
    <cellStyle name="Comma 12 2 2 6 5" xfId="8725"/>
    <cellStyle name="Comma 12 2 2 6 5 2" xfId="8726"/>
    <cellStyle name="Comma 12 2 2 6 5 3" xfId="8727"/>
    <cellStyle name="Comma 12 2 2 6 6" xfId="8728"/>
    <cellStyle name="Comma 12 2 2 6 6 2" xfId="8729"/>
    <cellStyle name="Comma 12 2 2 6 6 3" xfId="8730"/>
    <cellStyle name="Comma 12 2 2 6 7" xfId="8731"/>
    <cellStyle name="Comma 12 2 2 6 8" xfId="8732"/>
    <cellStyle name="Comma 12 2 2 7" xfId="8733"/>
    <cellStyle name="Comma 12 2 2 7 2" xfId="8734"/>
    <cellStyle name="Comma 12 2 2 7 2 2" xfId="8735"/>
    <cellStyle name="Comma 12 2 2 7 2 3" xfId="8736"/>
    <cellStyle name="Comma 12 2 2 7 3" xfId="8737"/>
    <cellStyle name="Comma 12 2 2 7 3 2" xfId="8738"/>
    <cellStyle name="Comma 12 2 2 7 3 3" xfId="8739"/>
    <cellStyle name="Comma 12 2 2 7 4" xfId="8740"/>
    <cellStyle name="Comma 12 2 2 7 4 2" xfId="8741"/>
    <cellStyle name="Comma 12 2 2 7 4 3" xfId="8742"/>
    <cellStyle name="Comma 12 2 2 7 5" xfId="8743"/>
    <cellStyle name="Comma 12 2 2 7 6" xfId="8744"/>
    <cellStyle name="Comma 12 2 2 8" xfId="8745"/>
    <cellStyle name="Comma 12 2 2 8 2" xfId="8746"/>
    <cellStyle name="Comma 12 2 2 8 3" xfId="8747"/>
    <cellStyle name="Comma 12 2 2 9" xfId="8748"/>
    <cellStyle name="Comma 12 2 2 9 2" xfId="8749"/>
    <cellStyle name="Comma 12 2 2 9 3" xfId="8750"/>
    <cellStyle name="Comma 12 2 3" xfId="8751"/>
    <cellStyle name="Comma 12 2 3 2" xfId="8752"/>
    <cellStyle name="Comma 12 2 3 2 2" xfId="8753"/>
    <cellStyle name="Comma 12 2 3 2 2 2" xfId="8754"/>
    <cellStyle name="Comma 12 2 3 2 2 3" xfId="8755"/>
    <cellStyle name="Comma 12 2 3 2 3" xfId="8756"/>
    <cellStyle name="Comma 12 2 3 2 3 2" xfId="8757"/>
    <cellStyle name="Comma 12 2 3 2 3 3" xfId="8758"/>
    <cellStyle name="Comma 12 2 3 2 4" xfId="8759"/>
    <cellStyle name="Comma 12 2 3 2 4 2" xfId="8760"/>
    <cellStyle name="Comma 12 2 3 2 4 3" xfId="8761"/>
    <cellStyle name="Comma 12 2 3 2 5" xfId="8762"/>
    <cellStyle name="Comma 12 2 3 2 6" xfId="8763"/>
    <cellStyle name="Comma 12 2 3 3" xfId="8764"/>
    <cellStyle name="Comma 12 2 3 3 2" xfId="8765"/>
    <cellStyle name="Comma 12 2 3 3 3" xfId="8766"/>
    <cellStyle name="Comma 12 2 3 4" xfId="8767"/>
    <cellStyle name="Comma 12 2 3 4 2" xfId="8768"/>
    <cellStyle name="Comma 12 2 3 4 3" xfId="8769"/>
    <cellStyle name="Comma 12 2 3 5" xfId="8770"/>
    <cellStyle name="Comma 12 2 3 5 2" xfId="8771"/>
    <cellStyle name="Comma 12 2 3 5 3" xfId="8772"/>
    <cellStyle name="Comma 12 2 3 6" xfId="8773"/>
    <cellStyle name="Comma 12 2 3 7" xfId="8774"/>
    <cellStyle name="Comma 12 2 4" xfId="8775"/>
    <cellStyle name="Comma 12 2 4 2" xfId="8776"/>
    <cellStyle name="Comma 12 2 4 2 2" xfId="8777"/>
    <cellStyle name="Comma 12 2 4 2 3" xfId="8778"/>
    <cellStyle name="Comma 12 2 4 3" xfId="8779"/>
    <cellStyle name="Comma 12 2 4 3 2" xfId="8780"/>
    <cellStyle name="Comma 12 2 4 3 3" xfId="8781"/>
    <cellStyle name="Comma 12 2 4 4" xfId="8782"/>
    <cellStyle name="Comma 12 2 4 4 2" xfId="8783"/>
    <cellStyle name="Comma 12 2 4 4 3" xfId="8784"/>
    <cellStyle name="Comma 12 2 4 5" xfId="8785"/>
    <cellStyle name="Comma 12 2 4 6" xfId="8786"/>
    <cellStyle name="Comma 12 2 5" xfId="8787"/>
    <cellStyle name="Comma 12 2 5 2" xfId="8788"/>
    <cellStyle name="Comma 12 2 5 3" xfId="8789"/>
    <cellStyle name="Comma 12 2 6" xfId="8790"/>
    <cellStyle name="Comma 12 2 6 2" xfId="8791"/>
    <cellStyle name="Comma 12 2 6 3" xfId="8792"/>
    <cellStyle name="Comma 12 2 7" xfId="8793"/>
    <cellStyle name="Comma 12 2 8" xfId="8794"/>
    <cellStyle name="Comma 12 20" xfId="8795"/>
    <cellStyle name="Comma 12 20 2" xfId="8796"/>
    <cellStyle name="Comma 12 20 2 2" xfId="8797"/>
    <cellStyle name="Comma 12 20 2 3" xfId="8798"/>
    <cellStyle name="Comma 12 20 3" xfId="8799"/>
    <cellStyle name="Comma 12 20 3 2" xfId="8800"/>
    <cellStyle name="Comma 12 20 3 3" xfId="8801"/>
    <cellStyle name="Comma 12 20 4" xfId="8802"/>
    <cellStyle name="Comma 12 20 4 2" xfId="8803"/>
    <cellStyle name="Comma 12 20 4 3" xfId="8804"/>
    <cellStyle name="Comma 12 20 5" xfId="8805"/>
    <cellStyle name="Comma 12 20 6" xfId="8806"/>
    <cellStyle name="Comma 12 21" xfId="8807"/>
    <cellStyle name="Comma 12 21 2" xfId="8808"/>
    <cellStyle name="Comma 12 21 3" xfId="8809"/>
    <cellStyle name="Comma 12 22" xfId="8810"/>
    <cellStyle name="Comma 12 22 2" xfId="8811"/>
    <cellStyle name="Comma 12 22 3" xfId="8812"/>
    <cellStyle name="Comma 12 23" xfId="8813"/>
    <cellStyle name="Comma 12 23 2" xfId="8814"/>
    <cellStyle name="Comma 12 23 3" xfId="8815"/>
    <cellStyle name="Comma 12 24" xfId="8816"/>
    <cellStyle name="Comma 12 24 2" xfId="8817"/>
    <cellStyle name="Comma 12 24 3" xfId="8818"/>
    <cellStyle name="Comma 12 25" xfId="8819"/>
    <cellStyle name="Comma 12 25 2" xfId="8820"/>
    <cellStyle name="Comma 12 25 3" xfId="8821"/>
    <cellStyle name="Comma 12 26" xfId="8822"/>
    <cellStyle name="Comma 12 27" xfId="8823"/>
    <cellStyle name="Comma 12 3" xfId="8824"/>
    <cellStyle name="Comma 12 3 2" xfId="8825"/>
    <cellStyle name="Comma 12 3 3" xfId="8826"/>
    <cellStyle name="Comma 12 3 3 2" xfId="8827"/>
    <cellStyle name="Comma 12 3 3 2 2" xfId="8828"/>
    <cellStyle name="Comma 12 3 3 2 2 2" xfId="8829"/>
    <cellStyle name="Comma 12 3 3 2 2 3" xfId="8830"/>
    <cellStyle name="Comma 12 3 3 2 3" xfId="8831"/>
    <cellStyle name="Comma 12 3 3 2 3 2" xfId="8832"/>
    <cellStyle name="Comma 12 3 3 2 3 3" xfId="8833"/>
    <cellStyle name="Comma 12 3 3 2 4" xfId="8834"/>
    <cellStyle name="Comma 12 3 3 2 4 2" xfId="8835"/>
    <cellStyle name="Comma 12 3 3 2 4 3" xfId="8836"/>
    <cellStyle name="Comma 12 3 3 2 5" xfId="8837"/>
    <cellStyle name="Comma 12 3 3 2 6" xfId="8838"/>
    <cellStyle name="Comma 12 3 3 3" xfId="8839"/>
    <cellStyle name="Comma 12 3 3 3 2" xfId="8840"/>
    <cellStyle name="Comma 12 3 3 3 3" xfId="8841"/>
    <cellStyle name="Comma 12 3 3 4" xfId="8842"/>
    <cellStyle name="Comma 12 3 3 4 2" xfId="8843"/>
    <cellStyle name="Comma 12 3 3 4 3" xfId="8844"/>
    <cellStyle name="Comma 12 3 3 5" xfId="8845"/>
    <cellStyle name="Comma 12 3 3 5 2" xfId="8846"/>
    <cellStyle name="Comma 12 3 3 5 3" xfId="8847"/>
    <cellStyle name="Comma 12 3 3 6" xfId="8848"/>
    <cellStyle name="Comma 12 3 3 7" xfId="8849"/>
    <cellStyle name="Comma 12 3 4" xfId="8850"/>
    <cellStyle name="Comma 12 3 4 2" xfId="8851"/>
    <cellStyle name="Comma 12 3 4 2 2" xfId="8852"/>
    <cellStyle name="Comma 12 3 4 2 3" xfId="8853"/>
    <cellStyle name="Comma 12 3 4 3" xfId="8854"/>
    <cellStyle name="Comma 12 3 4 3 2" xfId="8855"/>
    <cellStyle name="Comma 12 3 4 3 3" xfId="8856"/>
    <cellStyle name="Comma 12 3 4 4" xfId="8857"/>
    <cellStyle name="Comma 12 3 4 4 2" xfId="8858"/>
    <cellStyle name="Comma 12 3 4 4 3" xfId="8859"/>
    <cellStyle name="Comma 12 3 4 5" xfId="8860"/>
    <cellStyle name="Comma 12 3 4 6" xfId="8861"/>
    <cellStyle name="Comma 12 3 5" xfId="8862"/>
    <cellStyle name="Comma 12 3 5 2" xfId="8863"/>
    <cellStyle name="Comma 12 3 5 3" xfId="8864"/>
    <cellStyle name="Comma 12 3 6" xfId="8865"/>
    <cellStyle name="Comma 12 3 6 2" xfId="8866"/>
    <cellStyle name="Comma 12 3 6 3" xfId="8867"/>
    <cellStyle name="Comma 12 3 7" xfId="8868"/>
    <cellStyle name="Comma 12 3 7 2" xfId="8869"/>
    <cellStyle name="Comma 12 3 7 3" xfId="8870"/>
    <cellStyle name="Comma 12 3 8" xfId="8871"/>
    <cellStyle name="Comma 12 3 9" xfId="8872"/>
    <cellStyle name="Comma 12 4" xfId="8873"/>
    <cellStyle name="Comma 12 4 2" xfId="8874"/>
    <cellStyle name="Comma 12 4 3" xfId="8875"/>
    <cellStyle name="Comma 12 4 3 2" xfId="8876"/>
    <cellStyle name="Comma 12 4 3 2 2" xfId="8877"/>
    <cellStyle name="Comma 12 4 3 2 2 2" xfId="8878"/>
    <cellStyle name="Comma 12 4 3 2 2 3" xfId="8879"/>
    <cellStyle name="Comma 12 4 3 2 3" xfId="8880"/>
    <cellStyle name="Comma 12 4 3 2 3 2" xfId="8881"/>
    <cellStyle name="Comma 12 4 3 2 3 3" xfId="8882"/>
    <cellStyle name="Comma 12 4 3 2 4" xfId="8883"/>
    <cellStyle name="Comma 12 4 3 2 4 2" xfId="8884"/>
    <cellStyle name="Comma 12 4 3 2 4 3" xfId="8885"/>
    <cellStyle name="Comma 12 4 3 2 5" xfId="8886"/>
    <cellStyle name="Comma 12 4 3 2 6" xfId="8887"/>
    <cellStyle name="Comma 12 4 3 3" xfId="8888"/>
    <cellStyle name="Comma 12 4 3 3 2" xfId="8889"/>
    <cellStyle name="Comma 12 4 3 3 3" xfId="8890"/>
    <cellStyle name="Comma 12 4 3 4" xfId="8891"/>
    <cellStyle name="Comma 12 4 3 4 2" xfId="8892"/>
    <cellStyle name="Comma 12 4 3 4 3" xfId="8893"/>
    <cellStyle name="Comma 12 4 3 5" xfId="8894"/>
    <cellStyle name="Comma 12 4 3 5 2" xfId="8895"/>
    <cellStyle name="Comma 12 4 3 5 3" xfId="8896"/>
    <cellStyle name="Comma 12 4 3 6" xfId="8897"/>
    <cellStyle name="Comma 12 4 3 7" xfId="8898"/>
    <cellStyle name="Comma 12 4 4" xfId="8899"/>
    <cellStyle name="Comma 12 4 4 2" xfId="8900"/>
    <cellStyle name="Comma 12 4 4 2 2" xfId="8901"/>
    <cellStyle name="Comma 12 4 4 2 3" xfId="8902"/>
    <cellStyle name="Comma 12 4 4 3" xfId="8903"/>
    <cellStyle name="Comma 12 4 4 3 2" xfId="8904"/>
    <cellStyle name="Comma 12 4 4 3 3" xfId="8905"/>
    <cellStyle name="Comma 12 4 4 4" xfId="8906"/>
    <cellStyle name="Comma 12 4 4 4 2" xfId="8907"/>
    <cellStyle name="Comma 12 4 4 4 3" xfId="8908"/>
    <cellStyle name="Comma 12 4 4 5" xfId="8909"/>
    <cellStyle name="Comma 12 4 4 6" xfId="8910"/>
    <cellStyle name="Comma 12 4 5" xfId="8911"/>
    <cellStyle name="Comma 12 4 5 2" xfId="8912"/>
    <cellStyle name="Comma 12 4 5 3" xfId="8913"/>
    <cellStyle name="Comma 12 4 6" xfId="8914"/>
    <cellStyle name="Comma 12 4 6 2" xfId="8915"/>
    <cellStyle name="Comma 12 4 6 3" xfId="8916"/>
    <cellStyle name="Comma 12 4 7" xfId="8917"/>
    <cellStyle name="Comma 12 4 7 2" xfId="8918"/>
    <cellStyle name="Comma 12 4 7 3" xfId="8919"/>
    <cellStyle name="Comma 12 4 8" xfId="8920"/>
    <cellStyle name="Comma 12 4 9" xfId="8921"/>
    <cellStyle name="Comma 12 5" xfId="8922"/>
    <cellStyle name="Comma 12 5 2" xfId="8923"/>
    <cellStyle name="Comma 12 6" xfId="8924"/>
    <cellStyle name="Comma 12 6 2" xfId="8925"/>
    <cellStyle name="Comma 12 7" xfId="8926"/>
    <cellStyle name="Comma 12 7 10" xfId="8927"/>
    <cellStyle name="Comma 12 7 10 2" xfId="8928"/>
    <cellStyle name="Comma 12 7 10 3" xfId="8929"/>
    <cellStyle name="Comma 12 7 2" xfId="8930"/>
    <cellStyle name="Comma 12 7 3" xfId="8931"/>
    <cellStyle name="Comma 12 7 3 2" xfId="8932"/>
    <cellStyle name="Comma 12 7 3 2 2" xfId="8933"/>
    <cellStyle name="Comma 12 7 3 2 2 2" xfId="8934"/>
    <cellStyle name="Comma 12 7 3 2 2 2 2" xfId="8935"/>
    <cellStyle name="Comma 12 7 3 2 2 2 3" xfId="8936"/>
    <cellStyle name="Comma 12 7 3 2 2 3" xfId="8937"/>
    <cellStyle name="Comma 12 7 3 2 2 3 2" xfId="8938"/>
    <cellStyle name="Comma 12 7 3 2 2 3 3" xfId="8939"/>
    <cellStyle name="Comma 12 7 3 2 2 4" xfId="8940"/>
    <cellStyle name="Comma 12 7 3 2 2 4 2" xfId="8941"/>
    <cellStyle name="Comma 12 7 3 2 2 4 3" xfId="8942"/>
    <cellStyle name="Comma 12 7 3 2 2 5" xfId="8943"/>
    <cellStyle name="Comma 12 7 3 2 2 6" xfId="8944"/>
    <cellStyle name="Comma 12 7 3 2 3" xfId="8945"/>
    <cellStyle name="Comma 12 7 3 2 3 2" xfId="8946"/>
    <cellStyle name="Comma 12 7 3 2 3 3" xfId="8947"/>
    <cellStyle name="Comma 12 7 3 2 4" xfId="8948"/>
    <cellStyle name="Comma 12 7 3 2 4 2" xfId="8949"/>
    <cellStyle name="Comma 12 7 3 2 4 3" xfId="8950"/>
    <cellStyle name="Comma 12 7 3 2 5" xfId="8951"/>
    <cellStyle name="Comma 12 7 3 2 5 2" xfId="8952"/>
    <cellStyle name="Comma 12 7 3 2 5 3" xfId="8953"/>
    <cellStyle name="Comma 12 7 3 2 6" xfId="8954"/>
    <cellStyle name="Comma 12 7 3 2 7" xfId="8955"/>
    <cellStyle name="Comma 12 7 3 3" xfId="8956"/>
    <cellStyle name="Comma 12 7 3 3 2" xfId="8957"/>
    <cellStyle name="Comma 12 7 3 3 2 2" xfId="8958"/>
    <cellStyle name="Comma 12 7 3 3 2 3" xfId="8959"/>
    <cellStyle name="Comma 12 7 3 3 3" xfId="8960"/>
    <cellStyle name="Comma 12 7 3 3 3 2" xfId="8961"/>
    <cellStyle name="Comma 12 7 3 3 3 3" xfId="8962"/>
    <cellStyle name="Comma 12 7 3 3 4" xfId="8963"/>
    <cellStyle name="Comma 12 7 3 3 4 2" xfId="8964"/>
    <cellStyle name="Comma 12 7 3 3 4 3" xfId="8965"/>
    <cellStyle name="Comma 12 7 3 3 5" xfId="8966"/>
    <cellStyle name="Comma 12 7 3 3 6" xfId="8967"/>
    <cellStyle name="Comma 12 7 3 4" xfId="8968"/>
    <cellStyle name="Comma 12 7 3 4 2" xfId="8969"/>
    <cellStyle name="Comma 12 7 3 4 3" xfId="8970"/>
    <cellStyle name="Comma 12 7 3 5" xfId="8971"/>
    <cellStyle name="Comma 12 7 3 5 2" xfId="8972"/>
    <cellStyle name="Comma 12 7 3 5 3" xfId="8973"/>
    <cellStyle name="Comma 12 7 3 6" xfId="8974"/>
    <cellStyle name="Comma 12 7 3 6 2" xfId="8975"/>
    <cellStyle name="Comma 12 7 3 6 3" xfId="8976"/>
    <cellStyle name="Comma 12 7 3 7" xfId="8977"/>
    <cellStyle name="Comma 12 7 3 8" xfId="8978"/>
    <cellStyle name="Comma 12 7 4" xfId="8979"/>
    <cellStyle name="Comma 12 7 4 2" xfId="8980"/>
    <cellStyle name="Comma 12 7 4 2 2" xfId="8981"/>
    <cellStyle name="Comma 12 7 4 2 2 2" xfId="8982"/>
    <cellStyle name="Comma 12 7 4 2 2 2 2" xfId="8983"/>
    <cellStyle name="Comma 12 7 4 2 2 2 3" xfId="8984"/>
    <cellStyle name="Comma 12 7 4 2 2 3" xfId="8985"/>
    <cellStyle name="Comma 12 7 4 2 2 3 2" xfId="8986"/>
    <cellStyle name="Comma 12 7 4 2 2 3 3" xfId="8987"/>
    <cellStyle name="Comma 12 7 4 2 2 4" xfId="8988"/>
    <cellStyle name="Comma 12 7 4 2 2 4 2" xfId="8989"/>
    <cellStyle name="Comma 12 7 4 2 2 4 3" xfId="8990"/>
    <cellStyle name="Comma 12 7 4 2 2 5" xfId="8991"/>
    <cellStyle name="Comma 12 7 4 2 2 6" xfId="8992"/>
    <cellStyle name="Comma 12 7 4 2 3" xfId="8993"/>
    <cellStyle name="Comma 12 7 4 2 3 2" xfId="8994"/>
    <cellStyle name="Comma 12 7 4 2 3 3" xfId="8995"/>
    <cellStyle name="Comma 12 7 4 2 4" xfId="8996"/>
    <cellStyle name="Comma 12 7 4 2 4 2" xfId="8997"/>
    <cellStyle name="Comma 12 7 4 2 4 3" xfId="8998"/>
    <cellStyle name="Comma 12 7 4 2 5" xfId="8999"/>
    <cellStyle name="Comma 12 7 4 2 5 2" xfId="9000"/>
    <cellStyle name="Comma 12 7 4 2 5 3" xfId="9001"/>
    <cellStyle name="Comma 12 7 4 2 6" xfId="9002"/>
    <cellStyle name="Comma 12 7 4 2 7" xfId="9003"/>
    <cellStyle name="Comma 12 7 4 3" xfId="9004"/>
    <cellStyle name="Comma 12 7 4 3 2" xfId="9005"/>
    <cellStyle name="Comma 12 7 4 3 2 2" xfId="9006"/>
    <cellStyle name="Comma 12 7 4 3 2 3" xfId="9007"/>
    <cellStyle name="Comma 12 7 4 3 3" xfId="9008"/>
    <cellStyle name="Comma 12 7 4 3 3 2" xfId="9009"/>
    <cellStyle name="Comma 12 7 4 3 3 3" xfId="9010"/>
    <cellStyle name="Comma 12 7 4 3 4" xfId="9011"/>
    <cellStyle name="Comma 12 7 4 3 4 2" xfId="9012"/>
    <cellStyle name="Comma 12 7 4 3 4 3" xfId="9013"/>
    <cellStyle name="Comma 12 7 4 3 5" xfId="9014"/>
    <cellStyle name="Comma 12 7 4 3 6" xfId="9015"/>
    <cellStyle name="Comma 12 7 4 4" xfId="9016"/>
    <cellStyle name="Comma 12 7 4 4 2" xfId="9017"/>
    <cellStyle name="Comma 12 7 4 4 3" xfId="9018"/>
    <cellStyle name="Comma 12 7 4 5" xfId="9019"/>
    <cellStyle name="Comma 12 7 4 5 2" xfId="9020"/>
    <cellStyle name="Comma 12 7 4 5 3" xfId="9021"/>
    <cellStyle name="Comma 12 7 4 6" xfId="9022"/>
    <cellStyle name="Comma 12 7 4 6 2" xfId="9023"/>
    <cellStyle name="Comma 12 7 4 6 3" xfId="9024"/>
    <cellStyle name="Comma 12 7 4 7" xfId="9025"/>
    <cellStyle name="Comma 12 7 4 8" xfId="9026"/>
    <cellStyle name="Comma 12 7 5" xfId="9027"/>
    <cellStyle name="Comma 12 7 5 2" xfId="9028"/>
    <cellStyle name="Comma 12 7 5 2 2" xfId="9029"/>
    <cellStyle name="Comma 12 7 5 2 2 2" xfId="9030"/>
    <cellStyle name="Comma 12 7 5 2 2 2 2" xfId="9031"/>
    <cellStyle name="Comma 12 7 5 2 2 2 3" xfId="9032"/>
    <cellStyle name="Comma 12 7 5 2 2 3" xfId="9033"/>
    <cellStyle name="Comma 12 7 5 2 2 3 2" xfId="9034"/>
    <cellStyle name="Comma 12 7 5 2 2 3 3" xfId="9035"/>
    <cellStyle name="Comma 12 7 5 2 2 4" xfId="9036"/>
    <cellStyle name="Comma 12 7 5 2 2 4 2" xfId="9037"/>
    <cellStyle name="Comma 12 7 5 2 2 4 3" xfId="9038"/>
    <cellStyle name="Comma 12 7 5 2 2 5" xfId="9039"/>
    <cellStyle name="Comma 12 7 5 2 2 6" xfId="9040"/>
    <cellStyle name="Comma 12 7 5 2 3" xfId="9041"/>
    <cellStyle name="Comma 12 7 5 2 3 2" xfId="9042"/>
    <cellStyle name="Comma 12 7 5 2 3 3" xfId="9043"/>
    <cellStyle name="Comma 12 7 5 2 4" xfId="9044"/>
    <cellStyle name="Comma 12 7 5 2 4 2" xfId="9045"/>
    <cellStyle name="Comma 12 7 5 2 4 3" xfId="9046"/>
    <cellStyle name="Comma 12 7 5 2 5" xfId="9047"/>
    <cellStyle name="Comma 12 7 5 2 5 2" xfId="9048"/>
    <cellStyle name="Comma 12 7 5 2 5 3" xfId="9049"/>
    <cellStyle name="Comma 12 7 5 2 6" xfId="9050"/>
    <cellStyle name="Comma 12 7 5 2 7" xfId="9051"/>
    <cellStyle name="Comma 12 7 5 3" xfId="9052"/>
    <cellStyle name="Comma 12 7 5 3 2" xfId="9053"/>
    <cellStyle name="Comma 12 7 5 3 2 2" xfId="9054"/>
    <cellStyle name="Comma 12 7 5 3 2 3" xfId="9055"/>
    <cellStyle name="Comma 12 7 5 3 3" xfId="9056"/>
    <cellStyle name="Comma 12 7 5 3 3 2" xfId="9057"/>
    <cellStyle name="Comma 12 7 5 3 3 3" xfId="9058"/>
    <cellStyle name="Comma 12 7 5 3 4" xfId="9059"/>
    <cellStyle name="Comma 12 7 5 3 4 2" xfId="9060"/>
    <cellStyle name="Comma 12 7 5 3 4 3" xfId="9061"/>
    <cellStyle name="Comma 12 7 5 3 5" xfId="9062"/>
    <cellStyle name="Comma 12 7 5 3 6" xfId="9063"/>
    <cellStyle name="Comma 12 7 5 4" xfId="9064"/>
    <cellStyle name="Comma 12 7 5 4 2" xfId="9065"/>
    <cellStyle name="Comma 12 7 5 4 3" xfId="9066"/>
    <cellStyle name="Comma 12 7 5 5" xfId="9067"/>
    <cellStyle name="Comma 12 7 5 5 2" xfId="9068"/>
    <cellStyle name="Comma 12 7 5 5 3" xfId="9069"/>
    <cellStyle name="Comma 12 7 5 6" xfId="9070"/>
    <cellStyle name="Comma 12 7 5 6 2" xfId="9071"/>
    <cellStyle name="Comma 12 7 5 6 3" xfId="9072"/>
    <cellStyle name="Comma 12 7 5 7" xfId="9073"/>
    <cellStyle name="Comma 12 7 5 8" xfId="9074"/>
    <cellStyle name="Comma 12 7 6" xfId="9075"/>
    <cellStyle name="Comma 12 7 6 2" xfId="9076"/>
    <cellStyle name="Comma 12 7 6 2 2" xfId="9077"/>
    <cellStyle name="Comma 12 7 6 2 2 2" xfId="9078"/>
    <cellStyle name="Comma 12 7 6 2 2 2 2" xfId="9079"/>
    <cellStyle name="Comma 12 7 6 2 2 2 3" xfId="9080"/>
    <cellStyle name="Comma 12 7 6 2 2 3" xfId="9081"/>
    <cellStyle name="Comma 12 7 6 2 2 3 2" xfId="9082"/>
    <cellStyle name="Comma 12 7 6 2 2 3 3" xfId="9083"/>
    <cellStyle name="Comma 12 7 6 2 2 4" xfId="9084"/>
    <cellStyle name="Comma 12 7 6 2 2 4 2" xfId="9085"/>
    <cellStyle name="Comma 12 7 6 2 2 4 3" xfId="9086"/>
    <cellStyle name="Comma 12 7 6 2 2 5" xfId="9087"/>
    <cellStyle name="Comma 12 7 6 2 2 6" xfId="9088"/>
    <cellStyle name="Comma 12 7 6 2 3" xfId="9089"/>
    <cellStyle name="Comma 12 7 6 2 3 2" xfId="9090"/>
    <cellStyle name="Comma 12 7 6 2 3 3" xfId="9091"/>
    <cellStyle name="Comma 12 7 6 2 4" xfId="9092"/>
    <cellStyle name="Comma 12 7 6 2 4 2" xfId="9093"/>
    <cellStyle name="Comma 12 7 6 2 4 3" xfId="9094"/>
    <cellStyle name="Comma 12 7 6 2 5" xfId="9095"/>
    <cellStyle name="Comma 12 7 6 2 5 2" xfId="9096"/>
    <cellStyle name="Comma 12 7 6 2 5 3" xfId="9097"/>
    <cellStyle name="Comma 12 7 6 2 6" xfId="9098"/>
    <cellStyle name="Comma 12 7 6 2 7" xfId="9099"/>
    <cellStyle name="Comma 12 7 6 3" xfId="9100"/>
    <cellStyle name="Comma 12 7 6 3 2" xfId="9101"/>
    <cellStyle name="Comma 12 7 6 3 2 2" xfId="9102"/>
    <cellStyle name="Comma 12 7 6 3 2 3" xfId="9103"/>
    <cellStyle name="Comma 12 7 6 3 3" xfId="9104"/>
    <cellStyle name="Comma 12 7 6 3 3 2" xfId="9105"/>
    <cellStyle name="Comma 12 7 6 3 3 3" xfId="9106"/>
    <cellStyle name="Comma 12 7 6 3 4" xfId="9107"/>
    <cellStyle name="Comma 12 7 6 3 4 2" xfId="9108"/>
    <cellStyle name="Comma 12 7 6 3 4 3" xfId="9109"/>
    <cellStyle name="Comma 12 7 6 3 5" xfId="9110"/>
    <cellStyle name="Comma 12 7 6 3 6" xfId="9111"/>
    <cellStyle name="Comma 12 7 6 4" xfId="9112"/>
    <cellStyle name="Comma 12 7 6 4 2" xfId="9113"/>
    <cellStyle name="Comma 12 7 6 4 3" xfId="9114"/>
    <cellStyle name="Comma 12 7 6 5" xfId="9115"/>
    <cellStyle name="Comma 12 7 6 5 2" xfId="9116"/>
    <cellStyle name="Comma 12 7 6 5 3" xfId="9117"/>
    <cellStyle name="Comma 12 7 6 6" xfId="9118"/>
    <cellStyle name="Comma 12 7 6 6 2" xfId="9119"/>
    <cellStyle name="Comma 12 7 6 6 3" xfId="9120"/>
    <cellStyle name="Comma 12 7 6 7" xfId="9121"/>
    <cellStyle name="Comma 12 7 6 8" xfId="9122"/>
    <cellStyle name="Comma 12 7 7" xfId="9123"/>
    <cellStyle name="Comma 12 7 7 2" xfId="9124"/>
    <cellStyle name="Comma 12 7 7 2 2" xfId="9125"/>
    <cellStyle name="Comma 12 7 7 2 3" xfId="9126"/>
    <cellStyle name="Comma 12 7 7 3" xfId="9127"/>
    <cellStyle name="Comma 12 7 7 3 2" xfId="9128"/>
    <cellStyle name="Comma 12 7 7 3 3" xfId="9129"/>
    <cellStyle name="Comma 12 7 7 4" xfId="9130"/>
    <cellStyle name="Comma 12 7 7 4 2" xfId="9131"/>
    <cellStyle name="Comma 12 7 7 4 3" xfId="9132"/>
    <cellStyle name="Comma 12 7 7 5" xfId="9133"/>
    <cellStyle name="Comma 12 7 7 6" xfId="9134"/>
    <cellStyle name="Comma 12 7 8" xfId="9135"/>
    <cellStyle name="Comma 12 7 8 2" xfId="9136"/>
    <cellStyle name="Comma 12 7 8 3" xfId="9137"/>
    <cellStyle name="Comma 12 7 9" xfId="9138"/>
    <cellStyle name="Comma 12 7 9 2" xfId="9139"/>
    <cellStyle name="Comma 12 7 9 3" xfId="9140"/>
    <cellStyle name="Comma 12 8" xfId="9141"/>
    <cellStyle name="Comma 12 8 2" xfId="9142"/>
    <cellStyle name="Comma 12 9" xfId="9143"/>
    <cellStyle name="Comma 12 9 2" xfId="9144"/>
    <cellStyle name="Comma 13" xfId="9145"/>
    <cellStyle name="Comma 13 10" xfId="9146"/>
    <cellStyle name="Comma 13 10 2" xfId="9147"/>
    <cellStyle name="Comma 13 10 3" xfId="9148"/>
    <cellStyle name="Comma 13 11" xfId="9149"/>
    <cellStyle name="Comma 13 11 2" xfId="9150"/>
    <cellStyle name="Comma 13 11 3" xfId="9151"/>
    <cellStyle name="Comma 13 12" xfId="9152"/>
    <cellStyle name="Comma 13 13" xfId="9153"/>
    <cellStyle name="Comma 13 2" xfId="9154"/>
    <cellStyle name="Comma 13 2 2" xfId="9155"/>
    <cellStyle name="Comma 13 2 3" xfId="9156"/>
    <cellStyle name="Comma 13 2 4" xfId="9157"/>
    <cellStyle name="Comma 13 2 4 2" xfId="9158"/>
    <cellStyle name="Comma 13 2 4 3" xfId="9159"/>
    <cellStyle name="Comma 13 2 5" xfId="9160"/>
    <cellStyle name="Comma 13 2 6" xfId="9161"/>
    <cellStyle name="Comma 13 3" xfId="9162"/>
    <cellStyle name="Comma 13 4" xfId="9163"/>
    <cellStyle name="Comma 13 5" xfId="9164"/>
    <cellStyle name="Comma 13 6" xfId="9165"/>
    <cellStyle name="Comma 13 6 10" xfId="9166"/>
    <cellStyle name="Comma 13 6 10 2" xfId="9167"/>
    <cellStyle name="Comma 13 6 10 3" xfId="9168"/>
    <cellStyle name="Comma 13 6 11" xfId="9169"/>
    <cellStyle name="Comma 13 6 11 2" xfId="9170"/>
    <cellStyle name="Comma 13 6 11 3" xfId="9171"/>
    <cellStyle name="Comma 13 6 12" xfId="9172"/>
    <cellStyle name="Comma 13 6 12 2" xfId="9173"/>
    <cellStyle name="Comma 13 6 12 3" xfId="9174"/>
    <cellStyle name="Comma 13 6 13" xfId="9175"/>
    <cellStyle name="Comma 13 6 13 2" xfId="9176"/>
    <cellStyle name="Comma 13 6 13 3" xfId="9177"/>
    <cellStyle name="Comma 13 6 14" xfId="9178"/>
    <cellStyle name="Comma 13 6 15" xfId="9179"/>
    <cellStyle name="Comma 13 6 2" xfId="9180"/>
    <cellStyle name="Comma 13 6 3" xfId="9181"/>
    <cellStyle name="Comma 13 6 3 2" xfId="9182"/>
    <cellStyle name="Comma 13 6 3 2 2" xfId="9183"/>
    <cellStyle name="Comma 13 6 3 2 2 2" xfId="9184"/>
    <cellStyle name="Comma 13 6 3 2 2 2 2" xfId="9185"/>
    <cellStyle name="Comma 13 6 3 2 2 2 3" xfId="9186"/>
    <cellStyle name="Comma 13 6 3 2 2 3" xfId="9187"/>
    <cellStyle name="Comma 13 6 3 2 2 3 2" xfId="9188"/>
    <cellStyle name="Comma 13 6 3 2 2 3 3" xfId="9189"/>
    <cellStyle name="Comma 13 6 3 2 2 4" xfId="9190"/>
    <cellStyle name="Comma 13 6 3 2 2 4 2" xfId="9191"/>
    <cellStyle name="Comma 13 6 3 2 2 4 3" xfId="9192"/>
    <cellStyle name="Comma 13 6 3 2 2 5" xfId="9193"/>
    <cellStyle name="Comma 13 6 3 2 2 6" xfId="9194"/>
    <cellStyle name="Comma 13 6 3 2 3" xfId="9195"/>
    <cellStyle name="Comma 13 6 3 2 3 2" xfId="9196"/>
    <cellStyle name="Comma 13 6 3 2 3 3" xfId="9197"/>
    <cellStyle name="Comma 13 6 3 2 4" xfId="9198"/>
    <cellStyle name="Comma 13 6 3 2 4 2" xfId="9199"/>
    <cellStyle name="Comma 13 6 3 2 4 3" xfId="9200"/>
    <cellStyle name="Comma 13 6 3 2 5" xfId="9201"/>
    <cellStyle name="Comma 13 6 3 2 5 2" xfId="9202"/>
    <cellStyle name="Comma 13 6 3 2 5 3" xfId="9203"/>
    <cellStyle name="Comma 13 6 3 2 6" xfId="9204"/>
    <cellStyle name="Comma 13 6 3 2 7" xfId="9205"/>
    <cellStyle name="Comma 13 6 3 3" xfId="9206"/>
    <cellStyle name="Comma 13 6 3 3 2" xfId="9207"/>
    <cellStyle name="Comma 13 6 3 3 2 2" xfId="9208"/>
    <cellStyle name="Comma 13 6 3 3 2 3" xfId="9209"/>
    <cellStyle name="Comma 13 6 3 3 3" xfId="9210"/>
    <cellStyle name="Comma 13 6 3 3 3 2" xfId="9211"/>
    <cellStyle name="Comma 13 6 3 3 3 3" xfId="9212"/>
    <cellStyle name="Comma 13 6 3 3 4" xfId="9213"/>
    <cellStyle name="Comma 13 6 3 3 4 2" xfId="9214"/>
    <cellStyle name="Comma 13 6 3 3 4 3" xfId="9215"/>
    <cellStyle name="Comma 13 6 3 3 5" xfId="9216"/>
    <cellStyle name="Comma 13 6 3 3 6" xfId="9217"/>
    <cellStyle name="Comma 13 6 3 4" xfId="9218"/>
    <cellStyle name="Comma 13 6 3 4 2" xfId="9219"/>
    <cellStyle name="Comma 13 6 3 4 3" xfId="9220"/>
    <cellStyle name="Comma 13 6 3 5" xfId="9221"/>
    <cellStyle name="Comma 13 6 3 5 2" xfId="9222"/>
    <cellStyle name="Comma 13 6 3 5 3" xfId="9223"/>
    <cellStyle name="Comma 13 6 3 6" xfId="9224"/>
    <cellStyle name="Comma 13 6 3 6 2" xfId="9225"/>
    <cellStyle name="Comma 13 6 3 6 3" xfId="9226"/>
    <cellStyle name="Comma 13 6 3 7" xfId="9227"/>
    <cellStyle name="Comma 13 6 3 8" xfId="9228"/>
    <cellStyle name="Comma 13 6 4" xfId="9229"/>
    <cellStyle name="Comma 13 6 4 2" xfId="9230"/>
    <cellStyle name="Comma 13 6 4 2 2" xfId="9231"/>
    <cellStyle name="Comma 13 6 4 2 2 2" xfId="9232"/>
    <cellStyle name="Comma 13 6 4 2 2 2 2" xfId="9233"/>
    <cellStyle name="Comma 13 6 4 2 2 2 3" xfId="9234"/>
    <cellStyle name="Comma 13 6 4 2 2 3" xfId="9235"/>
    <cellStyle name="Comma 13 6 4 2 2 3 2" xfId="9236"/>
    <cellStyle name="Comma 13 6 4 2 2 3 3" xfId="9237"/>
    <cellStyle name="Comma 13 6 4 2 2 4" xfId="9238"/>
    <cellStyle name="Comma 13 6 4 2 2 4 2" xfId="9239"/>
    <cellStyle name="Comma 13 6 4 2 2 4 3" xfId="9240"/>
    <cellStyle name="Comma 13 6 4 2 2 5" xfId="9241"/>
    <cellStyle name="Comma 13 6 4 2 2 6" xfId="9242"/>
    <cellStyle name="Comma 13 6 4 2 3" xfId="9243"/>
    <cellStyle name="Comma 13 6 4 2 3 2" xfId="9244"/>
    <cellStyle name="Comma 13 6 4 2 3 3" xfId="9245"/>
    <cellStyle name="Comma 13 6 4 2 4" xfId="9246"/>
    <cellStyle name="Comma 13 6 4 2 4 2" xfId="9247"/>
    <cellStyle name="Comma 13 6 4 2 4 3" xfId="9248"/>
    <cellStyle name="Comma 13 6 4 2 5" xfId="9249"/>
    <cellStyle name="Comma 13 6 4 2 5 2" xfId="9250"/>
    <cellStyle name="Comma 13 6 4 2 5 3" xfId="9251"/>
    <cellStyle name="Comma 13 6 4 2 6" xfId="9252"/>
    <cellStyle name="Comma 13 6 4 2 7" xfId="9253"/>
    <cellStyle name="Comma 13 6 4 3" xfId="9254"/>
    <cellStyle name="Comma 13 6 4 3 2" xfId="9255"/>
    <cellStyle name="Comma 13 6 4 3 2 2" xfId="9256"/>
    <cellStyle name="Comma 13 6 4 3 2 3" xfId="9257"/>
    <cellStyle name="Comma 13 6 4 3 3" xfId="9258"/>
    <cellStyle name="Comma 13 6 4 3 3 2" xfId="9259"/>
    <cellStyle name="Comma 13 6 4 3 3 3" xfId="9260"/>
    <cellStyle name="Comma 13 6 4 3 4" xfId="9261"/>
    <cellStyle name="Comma 13 6 4 3 4 2" xfId="9262"/>
    <cellStyle name="Comma 13 6 4 3 4 3" xfId="9263"/>
    <cellStyle name="Comma 13 6 4 3 5" xfId="9264"/>
    <cellStyle name="Comma 13 6 4 3 6" xfId="9265"/>
    <cellStyle name="Comma 13 6 4 4" xfId="9266"/>
    <cellStyle name="Comma 13 6 4 4 2" xfId="9267"/>
    <cellStyle name="Comma 13 6 4 4 3" xfId="9268"/>
    <cellStyle name="Comma 13 6 4 5" xfId="9269"/>
    <cellStyle name="Comma 13 6 4 5 2" xfId="9270"/>
    <cellStyle name="Comma 13 6 4 5 3" xfId="9271"/>
    <cellStyle name="Comma 13 6 4 6" xfId="9272"/>
    <cellStyle name="Comma 13 6 4 6 2" xfId="9273"/>
    <cellStyle name="Comma 13 6 4 6 3" xfId="9274"/>
    <cellStyle name="Comma 13 6 4 7" xfId="9275"/>
    <cellStyle name="Comma 13 6 4 8" xfId="9276"/>
    <cellStyle name="Comma 13 6 5" xfId="9277"/>
    <cellStyle name="Comma 13 6 5 2" xfId="9278"/>
    <cellStyle name="Comma 13 6 5 2 2" xfId="9279"/>
    <cellStyle name="Comma 13 6 5 2 2 2" xfId="9280"/>
    <cellStyle name="Comma 13 6 5 2 2 2 2" xfId="9281"/>
    <cellStyle name="Comma 13 6 5 2 2 2 3" xfId="9282"/>
    <cellStyle name="Comma 13 6 5 2 2 3" xfId="9283"/>
    <cellStyle name="Comma 13 6 5 2 2 3 2" xfId="9284"/>
    <cellStyle name="Comma 13 6 5 2 2 3 3" xfId="9285"/>
    <cellStyle name="Comma 13 6 5 2 2 4" xfId="9286"/>
    <cellStyle name="Comma 13 6 5 2 2 4 2" xfId="9287"/>
    <cellStyle name="Comma 13 6 5 2 2 4 3" xfId="9288"/>
    <cellStyle name="Comma 13 6 5 2 2 5" xfId="9289"/>
    <cellStyle name="Comma 13 6 5 2 2 6" xfId="9290"/>
    <cellStyle name="Comma 13 6 5 2 3" xfId="9291"/>
    <cellStyle name="Comma 13 6 5 2 3 2" xfId="9292"/>
    <cellStyle name="Comma 13 6 5 2 3 3" xfId="9293"/>
    <cellStyle name="Comma 13 6 5 2 4" xfId="9294"/>
    <cellStyle name="Comma 13 6 5 2 4 2" xfId="9295"/>
    <cellStyle name="Comma 13 6 5 2 4 3" xfId="9296"/>
    <cellStyle name="Comma 13 6 5 2 5" xfId="9297"/>
    <cellStyle name="Comma 13 6 5 2 5 2" xfId="9298"/>
    <cellStyle name="Comma 13 6 5 2 5 3" xfId="9299"/>
    <cellStyle name="Comma 13 6 5 2 6" xfId="9300"/>
    <cellStyle name="Comma 13 6 5 2 7" xfId="9301"/>
    <cellStyle name="Comma 13 6 5 3" xfId="9302"/>
    <cellStyle name="Comma 13 6 5 3 2" xfId="9303"/>
    <cellStyle name="Comma 13 6 5 3 2 2" xfId="9304"/>
    <cellStyle name="Comma 13 6 5 3 2 3" xfId="9305"/>
    <cellStyle name="Comma 13 6 5 3 3" xfId="9306"/>
    <cellStyle name="Comma 13 6 5 3 3 2" xfId="9307"/>
    <cellStyle name="Comma 13 6 5 3 3 3" xfId="9308"/>
    <cellStyle name="Comma 13 6 5 3 4" xfId="9309"/>
    <cellStyle name="Comma 13 6 5 3 4 2" xfId="9310"/>
    <cellStyle name="Comma 13 6 5 3 4 3" xfId="9311"/>
    <cellStyle name="Comma 13 6 5 3 5" xfId="9312"/>
    <cellStyle name="Comma 13 6 5 3 6" xfId="9313"/>
    <cellStyle name="Comma 13 6 5 4" xfId="9314"/>
    <cellStyle name="Comma 13 6 5 4 2" xfId="9315"/>
    <cellStyle name="Comma 13 6 5 4 3" xfId="9316"/>
    <cellStyle name="Comma 13 6 5 5" xfId="9317"/>
    <cellStyle name="Comma 13 6 5 5 2" xfId="9318"/>
    <cellStyle name="Comma 13 6 5 5 3" xfId="9319"/>
    <cellStyle name="Comma 13 6 5 6" xfId="9320"/>
    <cellStyle name="Comma 13 6 5 6 2" xfId="9321"/>
    <cellStyle name="Comma 13 6 5 6 3" xfId="9322"/>
    <cellStyle name="Comma 13 6 5 7" xfId="9323"/>
    <cellStyle name="Comma 13 6 5 8" xfId="9324"/>
    <cellStyle name="Comma 13 6 6" xfId="9325"/>
    <cellStyle name="Comma 13 6 6 2" xfId="9326"/>
    <cellStyle name="Comma 13 6 6 2 2" xfId="9327"/>
    <cellStyle name="Comma 13 6 6 2 2 2" xfId="9328"/>
    <cellStyle name="Comma 13 6 6 2 2 3" xfId="9329"/>
    <cellStyle name="Comma 13 6 6 2 3" xfId="9330"/>
    <cellStyle name="Comma 13 6 6 2 3 2" xfId="9331"/>
    <cellStyle name="Comma 13 6 6 2 3 3" xfId="9332"/>
    <cellStyle name="Comma 13 6 6 2 4" xfId="9333"/>
    <cellStyle name="Comma 13 6 6 2 4 2" xfId="9334"/>
    <cellStyle name="Comma 13 6 6 2 4 3" xfId="9335"/>
    <cellStyle name="Comma 13 6 6 2 5" xfId="9336"/>
    <cellStyle name="Comma 13 6 6 2 6" xfId="9337"/>
    <cellStyle name="Comma 13 6 6 3" xfId="9338"/>
    <cellStyle name="Comma 13 6 6 3 2" xfId="9339"/>
    <cellStyle name="Comma 13 6 6 3 3" xfId="9340"/>
    <cellStyle name="Comma 13 6 6 4" xfId="9341"/>
    <cellStyle name="Comma 13 6 6 4 2" xfId="9342"/>
    <cellStyle name="Comma 13 6 6 4 3" xfId="9343"/>
    <cellStyle name="Comma 13 6 6 5" xfId="9344"/>
    <cellStyle name="Comma 13 6 6 5 2" xfId="9345"/>
    <cellStyle name="Comma 13 6 6 5 3" xfId="9346"/>
    <cellStyle name="Comma 13 6 6 6" xfId="9347"/>
    <cellStyle name="Comma 13 6 6 7" xfId="9348"/>
    <cellStyle name="Comma 13 6 7" xfId="9349"/>
    <cellStyle name="Comma 13 6 7 2" xfId="9350"/>
    <cellStyle name="Comma 13 6 7 2 2" xfId="9351"/>
    <cellStyle name="Comma 13 6 7 2 3" xfId="9352"/>
    <cellStyle name="Comma 13 6 7 3" xfId="9353"/>
    <cellStyle name="Comma 13 6 7 3 2" xfId="9354"/>
    <cellStyle name="Comma 13 6 7 3 3" xfId="9355"/>
    <cellStyle name="Comma 13 6 7 4" xfId="9356"/>
    <cellStyle name="Comma 13 6 7 4 2" xfId="9357"/>
    <cellStyle name="Comma 13 6 7 4 3" xfId="9358"/>
    <cellStyle name="Comma 13 6 7 5" xfId="9359"/>
    <cellStyle name="Comma 13 6 7 6" xfId="9360"/>
    <cellStyle name="Comma 13 6 8" xfId="9361"/>
    <cellStyle name="Comma 13 6 8 2" xfId="9362"/>
    <cellStyle name="Comma 13 6 8 2 2" xfId="9363"/>
    <cellStyle name="Comma 13 6 8 2 3" xfId="9364"/>
    <cellStyle name="Comma 13 6 8 3" xfId="9365"/>
    <cellStyle name="Comma 13 6 8 3 2" xfId="9366"/>
    <cellStyle name="Comma 13 6 8 3 3" xfId="9367"/>
    <cellStyle name="Comma 13 6 8 4" xfId="9368"/>
    <cellStyle name="Comma 13 6 8 4 2" xfId="9369"/>
    <cellStyle name="Comma 13 6 8 4 3" xfId="9370"/>
    <cellStyle name="Comma 13 6 8 5" xfId="9371"/>
    <cellStyle name="Comma 13 6 8 6" xfId="9372"/>
    <cellStyle name="Comma 13 6 9" xfId="9373"/>
    <cellStyle name="Comma 13 6 9 2" xfId="9374"/>
    <cellStyle name="Comma 13 6 9 3" xfId="9375"/>
    <cellStyle name="Comma 13 7" xfId="9376"/>
    <cellStyle name="Comma 13 7 10" xfId="9377"/>
    <cellStyle name="Comma 13 7 10 2" xfId="9378"/>
    <cellStyle name="Comma 13 7 10 3" xfId="9379"/>
    <cellStyle name="Comma 13 7 11" xfId="9380"/>
    <cellStyle name="Comma 13 7 11 2" xfId="9381"/>
    <cellStyle name="Comma 13 7 11 3" xfId="9382"/>
    <cellStyle name="Comma 13 7 12" xfId="9383"/>
    <cellStyle name="Comma 13 7 12 2" xfId="9384"/>
    <cellStyle name="Comma 13 7 12 3" xfId="9385"/>
    <cellStyle name="Comma 13 7 13" xfId="9386"/>
    <cellStyle name="Comma 13 7 13 2" xfId="9387"/>
    <cellStyle name="Comma 13 7 13 3" xfId="9388"/>
    <cellStyle name="Comma 13 7 14" xfId="9389"/>
    <cellStyle name="Comma 13 7 15" xfId="9390"/>
    <cellStyle name="Comma 13 7 2" xfId="9391"/>
    <cellStyle name="Comma 13 7 3" xfId="9392"/>
    <cellStyle name="Comma 13 7 3 2" xfId="9393"/>
    <cellStyle name="Comma 13 7 3 2 2" xfId="9394"/>
    <cellStyle name="Comma 13 7 3 2 2 2" xfId="9395"/>
    <cellStyle name="Comma 13 7 3 2 2 2 2" xfId="9396"/>
    <cellStyle name="Comma 13 7 3 2 2 2 3" xfId="9397"/>
    <cellStyle name="Comma 13 7 3 2 2 3" xfId="9398"/>
    <cellStyle name="Comma 13 7 3 2 2 3 2" xfId="9399"/>
    <cellStyle name="Comma 13 7 3 2 2 3 3" xfId="9400"/>
    <cellStyle name="Comma 13 7 3 2 2 4" xfId="9401"/>
    <cellStyle name="Comma 13 7 3 2 2 4 2" xfId="9402"/>
    <cellStyle name="Comma 13 7 3 2 2 4 3" xfId="9403"/>
    <cellStyle name="Comma 13 7 3 2 2 5" xfId="9404"/>
    <cellStyle name="Comma 13 7 3 2 2 6" xfId="9405"/>
    <cellStyle name="Comma 13 7 3 2 3" xfId="9406"/>
    <cellStyle name="Comma 13 7 3 2 3 2" xfId="9407"/>
    <cellStyle name="Comma 13 7 3 2 3 3" xfId="9408"/>
    <cellStyle name="Comma 13 7 3 2 4" xfId="9409"/>
    <cellStyle name="Comma 13 7 3 2 4 2" xfId="9410"/>
    <cellStyle name="Comma 13 7 3 2 4 3" xfId="9411"/>
    <cellStyle name="Comma 13 7 3 2 5" xfId="9412"/>
    <cellStyle name="Comma 13 7 3 2 5 2" xfId="9413"/>
    <cellStyle name="Comma 13 7 3 2 5 3" xfId="9414"/>
    <cellStyle name="Comma 13 7 3 2 6" xfId="9415"/>
    <cellStyle name="Comma 13 7 3 2 7" xfId="9416"/>
    <cellStyle name="Comma 13 7 3 3" xfId="9417"/>
    <cellStyle name="Comma 13 7 3 3 2" xfId="9418"/>
    <cellStyle name="Comma 13 7 3 3 2 2" xfId="9419"/>
    <cellStyle name="Comma 13 7 3 3 2 3" xfId="9420"/>
    <cellStyle name="Comma 13 7 3 3 3" xfId="9421"/>
    <cellStyle name="Comma 13 7 3 3 3 2" xfId="9422"/>
    <cellStyle name="Comma 13 7 3 3 3 3" xfId="9423"/>
    <cellStyle name="Comma 13 7 3 3 4" xfId="9424"/>
    <cellStyle name="Comma 13 7 3 3 4 2" xfId="9425"/>
    <cellStyle name="Comma 13 7 3 3 4 3" xfId="9426"/>
    <cellStyle name="Comma 13 7 3 3 5" xfId="9427"/>
    <cellStyle name="Comma 13 7 3 3 6" xfId="9428"/>
    <cellStyle name="Comma 13 7 3 4" xfId="9429"/>
    <cellStyle name="Comma 13 7 3 4 2" xfId="9430"/>
    <cellStyle name="Comma 13 7 3 4 3" xfId="9431"/>
    <cellStyle name="Comma 13 7 3 5" xfId="9432"/>
    <cellStyle name="Comma 13 7 3 5 2" xfId="9433"/>
    <cellStyle name="Comma 13 7 3 5 3" xfId="9434"/>
    <cellStyle name="Comma 13 7 3 6" xfId="9435"/>
    <cellStyle name="Comma 13 7 3 6 2" xfId="9436"/>
    <cellStyle name="Comma 13 7 3 6 3" xfId="9437"/>
    <cellStyle name="Comma 13 7 3 7" xfId="9438"/>
    <cellStyle name="Comma 13 7 3 8" xfId="9439"/>
    <cellStyle name="Comma 13 7 4" xfId="9440"/>
    <cellStyle name="Comma 13 7 4 2" xfId="9441"/>
    <cellStyle name="Comma 13 7 4 2 2" xfId="9442"/>
    <cellStyle name="Comma 13 7 4 2 2 2" xfId="9443"/>
    <cellStyle name="Comma 13 7 4 2 2 2 2" xfId="9444"/>
    <cellStyle name="Comma 13 7 4 2 2 2 3" xfId="9445"/>
    <cellStyle name="Comma 13 7 4 2 2 3" xfId="9446"/>
    <cellStyle name="Comma 13 7 4 2 2 3 2" xfId="9447"/>
    <cellStyle name="Comma 13 7 4 2 2 3 3" xfId="9448"/>
    <cellStyle name="Comma 13 7 4 2 2 4" xfId="9449"/>
    <cellStyle name="Comma 13 7 4 2 2 4 2" xfId="9450"/>
    <cellStyle name="Comma 13 7 4 2 2 4 3" xfId="9451"/>
    <cellStyle name="Comma 13 7 4 2 2 5" xfId="9452"/>
    <cellStyle name="Comma 13 7 4 2 2 6" xfId="9453"/>
    <cellStyle name="Comma 13 7 4 2 3" xfId="9454"/>
    <cellStyle name="Comma 13 7 4 2 3 2" xfId="9455"/>
    <cellStyle name="Comma 13 7 4 2 3 3" xfId="9456"/>
    <cellStyle name="Comma 13 7 4 2 4" xfId="9457"/>
    <cellStyle name="Comma 13 7 4 2 4 2" xfId="9458"/>
    <cellStyle name="Comma 13 7 4 2 4 3" xfId="9459"/>
    <cellStyle name="Comma 13 7 4 2 5" xfId="9460"/>
    <cellStyle name="Comma 13 7 4 2 5 2" xfId="9461"/>
    <cellStyle name="Comma 13 7 4 2 5 3" xfId="9462"/>
    <cellStyle name="Comma 13 7 4 2 6" xfId="9463"/>
    <cellStyle name="Comma 13 7 4 2 7" xfId="9464"/>
    <cellStyle name="Comma 13 7 4 3" xfId="9465"/>
    <cellStyle name="Comma 13 7 4 3 2" xfId="9466"/>
    <cellStyle name="Comma 13 7 4 3 2 2" xfId="9467"/>
    <cellStyle name="Comma 13 7 4 3 2 3" xfId="9468"/>
    <cellStyle name="Comma 13 7 4 3 3" xfId="9469"/>
    <cellStyle name="Comma 13 7 4 3 3 2" xfId="9470"/>
    <cellStyle name="Comma 13 7 4 3 3 3" xfId="9471"/>
    <cellStyle name="Comma 13 7 4 3 4" xfId="9472"/>
    <cellStyle name="Comma 13 7 4 3 4 2" xfId="9473"/>
    <cellStyle name="Comma 13 7 4 3 4 3" xfId="9474"/>
    <cellStyle name="Comma 13 7 4 3 5" xfId="9475"/>
    <cellStyle name="Comma 13 7 4 3 6" xfId="9476"/>
    <cellStyle name="Comma 13 7 4 4" xfId="9477"/>
    <cellStyle name="Comma 13 7 4 4 2" xfId="9478"/>
    <cellStyle name="Comma 13 7 4 4 3" xfId="9479"/>
    <cellStyle name="Comma 13 7 4 5" xfId="9480"/>
    <cellStyle name="Comma 13 7 4 5 2" xfId="9481"/>
    <cellStyle name="Comma 13 7 4 5 3" xfId="9482"/>
    <cellStyle name="Comma 13 7 4 6" xfId="9483"/>
    <cellStyle name="Comma 13 7 4 6 2" xfId="9484"/>
    <cellStyle name="Comma 13 7 4 6 3" xfId="9485"/>
    <cellStyle name="Comma 13 7 4 7" xfId="9486"/>
    <cellStyle name="Comma 13 7 4 8" xfId="9487"/>
    <cellStyle name="Comma 13 7 5" xfId="9488"/>
    <cellStyle name="Comma 13 7 5 2" xfId="9489"/>
    <cellStyle name="Comma 13 7 5 2 2" xfId="9490"/>
    <cellStyle name="Comma 13 7 5 2 2 2" xfId="9491"/>
    <cellStyle name="Comma 13 7 5 2 2 2 2" xfId="9492"/>
    <cellStyle name="Comma 13 7 5 2 2 2 3" xfId="9493"/>
    <cellStyle name="Comma 13 7 5 2 2 3" xfId="9494"/>
    <cellStyle name="Comma 13 7 5 2 2 3 2" xfId="9495"/>
    <cellStyle name="Comma 13 7 5 2 2 3 3" xfId="9496"/>
    <cellStyle name="Comma 13 7 5 2 2 4" xfId="9497"/>
    <cellStyle name="Comma 13 7 5 2 2 4 2" xfId="9498"/>
    <cellStyle name="Comma 13 7 5 2 2 4 3" xfId="9499"/>
    <cellStyle name="Comma 13 7 5 2 2 5" xfId="9500"/>
    <cellStyle name="Comma 13 7 5 2 2 6" xfId="9501"/>
    <cellStyle name="Comma 13 7 5 2 3" xfId="9502"/>
    <cellStyle name="Comma 13 7 5 2 3 2" xfId="9503"/>
    <cellStyle name="Comma 13 7 5 2 3 3" xfId="9504"/>
    <cellStyle name="Comma 13 7 5 2 4" xfId="9505"/>
    <cellStyle name="Comma 13 7 5 2 4 2" xfId="9506"/>
    <cellStyle name="Comma 13 7 5 2 4 3" xfId="9507"/>
    <cellStyle name="Comma 13 7 5 2 5" xfId="9508"/>
    <cellStyle name="Comma 13 7 5 2 5 2" xfId="9509"/>
    <cellStyle name="Comma 13 7 5 2 5 3" xfId="9510"/>
    <cellStyle name="Comma 13 7 5 2 6" xfId="9511"/>
    <cellStyle name="Comma 13 7 5 2 7" xfId="9512"/>
    <cellStyle name="Comma 13 7 5 3" xfId="9513"/>
    <cellStyle name="Comma 13 7 5 3 2" xfId="9514"/>
    <cellStyle name="Comma 13 7 5 3 2 2" xfId="9515"/>
    <cellStyle name="Comma 13 7 5 3 2 3" xfId="9516"/>
    <cellStyle name="Comma 13 7 5 3 3" xfId="9517"/>
    <cellStyle name="Comma 13 7 5 3 3 2" xfId="9518"/>
    <cellStyle name="Comma 13 7 5 3 3 3" xfId="9519"/>
    <cellStyle name="Comma 13 7 5 3 4" xfId="9520"/>
    <cellStyle name="Comma 13 7 5 3 4 2" xfId="9521"/>
    <cellStyle name="Comma 13 7 5 3 4 3" xfId="9522"/>
    <cellStyle name="Comma 13 7 5 3 5" xfId="9523"/>
    <cellStyle name="Comma 13 7 5 3 6" xfId="9524"/>
    <cellStyle name="Comma 13 7 5 4" xfId="9525"/>
    <cellStyle name="Comma 13 7 5 4 2" xfId="9526"/>
    <cellStyle name="Comma 13 7 5 4 3" xfId="9527"/>
    <cellStyle name="Comma 13 7 5 5" xfId="9528"/>
    <cellStyle name="Comma 13 7 5 5 2" xfId="9529"/>
    <cellStyle name="Comma 13 7 5 5 3" xfId="9530"/>
    <cellStyle name="Comma 13 7 5 6" xfId="9531"/>
    <cellStyle name="Comma 13 7 5 6 2" xfId="9532"/>
    <cellStyle name="Comma 13 7 5 6 3" xfId="9533"/>
    <cellStyle name="Comma 13 7 5 7" xfId="9534"/>
    <cellStyle name="Comma 13 7 5 8" xfId="9535"/>
    <cellStyle name="Comma 13 7 6" xfId="9536"/>
    <cellStyle name="Comma 13 7 6 2" xfId="9537"/>
    <cellStyle name="Comma 13 7 6 2 2" xfId="9538"/>
    <cellStyle name="Comma 13 7 6 2 2 2" xfId="9539"/>
    <cellStyle name="Comma 13 7 6 2 2 3" xfId="9540"/>
    <cellStyle name="Comma 13 7 6 2 3" xfId="9541"/>
    <cellStyle name="Comma 13 7 6 2 3 2" xfId="9542"/>
    <cellStyle name="Comma 13 7 6 2 3 3" xfId="9543"/>
    <cellStyle name="Comma 13 7 6 2 4" xfId="9544"/>
    <cellStyle name="Comma 13 7 6 2 4 2" xfId="9545"/>
    <cellStyle name="Comma 13 7 6 2 4 3" xfId="9546"/>
    <cellStyle name="Comma 13 7 6 2 5" xfId="9547"/>
    <cellStyle name="Comma 13 7 6 2 6" xfId="9548"/>
    <cellStyle name="Comma 13 7 6 3" xfId="9549"/>
    <cellStyle name="Comma 13 7 6 3 2" xfId="9550"/>
    <cellStyle name="Comma 13 7 6 3 3" xfId="9551"/>
    <cellStyle name="Comma 13 7 6 4" xfId="9552"/>
    <cellStyle name="Comma 13 7 6 4 2" xfId="9553"/>
    <cellStyle name="Comma 13 7 6 4 3" xfId="9554"/>
    <cellStyle name="Comma 13 7 6 5" xfId="9555"/>
    <cellStyle name="Comma 13 7 6 5 2" xfId="9556"/>
    <cellStyle name="Comma 13 7 6 5 3" xfId="9557"/>
    <cellStyle name="Comma 13 7 6 6" xfId="9558"/>
    <cellStyle name="Comma 13 7 6 7" xfId="9559"/>
    <cellStyle name="Comma 13 7 7" xfId="9560"/>
    <cellStyle name="Comma 13 7 7 2" xfId="9561"/>
    <cellStyle name="Comma 13 7 7 2 2" xfId="9562"/>
    <cellStyle name="Comma 13 7 7 2 3" xfId="9563"/>
    <cellStyle name="Comma 13 7 7 3" xfId="9564"/>
    <cellStyle name="Comma 13 7 7 3 2" xfId="9565"/>
    <cellStyle name="Comma 13 7 7 3 3" xfId="9566"/>
    <cellStyle name="Comma 13 7 7 4" xfId="9567"/>
    <cellStyle name="Comma 13 7 7 4 2" xfId="9568"/>
    <cellStyle name="Comma 13 7 7 4 3" xfId="9569"/>
    <cellStyle name="Comma 13 7 7 5" xfId="9570"/>
    <cellStyle name="Comma 13 7 7 6" xfId="9571"/>
    <cellStyle name="Comma 13 7 8" xfId="9572"/>
    <cellStyle name="Comma 13 7 8 2" xfId="9573"/>
    <cellStyle name="Comma 13 7 8 2 2" xfId="9574"/>
    <cellStyle name="Comma 13 7 8 2 3" xfId="9575"/>
    <cellStyle name="Comma 13 7 8 3" xfId="9576"/>
    <cellStyle name="Comma 13 7 8 3 2" xfId="9577"/>
    <cellStyle name="Comma 13 7 8 3 3" xfId="9578"/>
    <cellStyle name="Comma 13 7 8 4" xfId="9579"/>
    <cellStyle name="Comma 13 7 8 4 2" xfId="9580"/>
    <cellStyle name="Comma 13 7 8 4 3" xfId="9581"/>
    <cellStyle name="Comma 13 7 8 5" xfId="9582"/>
    <cellStyle name="Comma 13 7 8 6" xfId="9583"/>
    <cellStyle name="Comma 13 7 9" xfId="9584"/>
    <cellStyle name="Comma 13 7 9 2" xfId="9585"/>
    <cellStyle name="Comma 13 7 9 3" xfId="9586"/>
    <cellStyle name="Comma 13 8" xfId="9587"/>
    <cellStyle name="Comma 13 8 2" xfId="9588"/>
    <cellStyle name="Comma 13 8 2 2" xfId="9589"/>
    <cellStyle name="Comma 13 8 2 2 2" xfId="9590"/>
    <cellStyle name="Comma 13 8 2 2 3" xfId="9591"/>
    <cellStyle name="Comma 13 8 2 3" xfId="9592"/>
    <cellStyle name="Comma 13 8 2 3 2" xfId="9593"/>
    <cellStyle name="Comma 13 8 2 3 3" xfId="9594"/>
    <cellStyle name="Comma 13 8 2 4" xfId="9595"/>
    <cellStyle name="Comma 13 8 2 4 2" xfId="9596"/>
    <cellStyle name="Comma 13 8 2 4 3" xfId="9597"/>
    <cellStyle name="Comma 13 8 2 5" xfId="9598"/>
    <cellStyle name="Comma 13 8 2 6" xfId="9599"/>
    <cellStyle name="Comma 13 8 3" xfId="9600"/>
    <cellStyle name="Comma 13 8 3 2" xfId="9601"/>
    <cellStyle name="Comma 13 8 3 3" xfId="9602"/>
    <cellStyle name="Comma 13 8 4" xfId="9603"/>
    <cellStyle name="Comma 13 8 4 2" xfId="9604"/>
    <cellStyle name="Comma 13 8 4 3" xfId="9605"/>
    <cellStyle name="Comma 13 8 5" xfId="9606"/>
    <cellStyle name="Comma 13 8 5 2" xfId="9607"/>
    <cellStyle name="Comma 13 8 5 3" xfId="9608"/>
    <cellStyle name="Comma 13 8 6" xfId="9609"/>
    <cellStyle name="Comma 13 8 7" xfId="9610"/>
    <cellStyle name="Comma 13 9" xfId="9611"/>
    <cellStyle name="Comma 13 9 2" xfId="9612"/>
    <cellStyle name="Comma 13 9 2 2" xfId="9613"/>
    <cellStyle name="Comma 13 9 2 3" xfId="9614"/>
    <cellStyle name="Comma 13 9 3" xfId="9615"/>
    <cellStyle name="Comma 13 9 3 2" xfId="9616"/>
    <cellStyle name="Comma 13 9 3 3" xfId="9617"/>
    <cellStyle name="Comma 13 9 4" xfId="9618"/>
    <cellStyle name="Comma 13 9 4 2" xfId="9619"/>
    <cellStyle name="Comma 13 9 4 3" xfId="9620"/>
    <cellStyle name="Comma 13 9 5" xfId="9621"/>
    <cellStyle name="Comma 13 9 6" xfId="9622"/>
    <cellStyle name="Comma 14" xfId="9623"/>
    <cellStyle name="Comma 14 10" xfId="9624"/>
    <cellStyle name="Comma 14 11" xfId="9625"/>
    <cellStyle name="Comma 14 2" xfId="9626"/>
    <cellStyle name="Comma 14 3" xfId="9627"/>
    <cellStyle name="Comma 14 4" xfId="9628"/>
    <cellStyle name="Comma 14 5" xfId="9629"/>
    <cellStyle name="Comma 14 5 2" xfId="9630"/>
    <cellStyle name="Comma 14 5 2 2" xfId="9631"/>
    <cellStyle name="Comma 14 5 2 2 2" xfId="9632"/>
    <cellStyle name="Comma 14 5 2 2 3" xfId="9633"/>
    <cellStyle name="Comma 14 5 2 3" xfId="9634"/>
    <cellStyle name="Comma 14 5 2 3 2" xfId="9635"/>
    <cellStyle name="Comma 14 5 2 3 3" xfId="9636"/>
    <cellStyle name="Comma 14 5 2 4" xfId="9637"/>
    <cellStyle name="Comma 14 5 2 4 2" xfId="9638"/>
    <cellStyle name="Comma 14 5 2 4 3" xfId="9639"/>
    <cellStyle name="Comma 14 5 2 5" xfId="9640"/>
    <cellStyle name="Comma 14 5 2 6" xfId="9641"/>
    <cellStyle name="Comma 14 5 3" xfId="9642"/>
    <cellStyle name="Comma 14 5 3 2" xfId="9643"/>
    <cellStyle name="Comma 14 5 3 3" xfId="9644"/>
    <cellStyle name="Comma 14 5 4" xfId="9645"/>
    <cellStyle name="Comma 14 5 4 2" xfId="9646"/>
    <cellStyle name="Comma 14 5 4 3" xfId="9647"/>
    <cellStyle name="Comma 14 5 5" xfId="9648"/>
    <cellStyle name="Comma 14 5 5 2" xfId="9649"/>
    <cellStyle name="Comma 14 5 5 3" xfId="9650"/>
    <cellStyle name="Comma 14 5 6" xfId="9651"/>
    <cellStyle name="Comma 14 5 7" xfId="9652"/>
    <cellStyle name="Comma 14 6" xfId="9653"/>
    <cellStyle name="Comma 14 6 2" xfId="9654"/>
    <cellStyle name="Comma 14 6 2 2" xfId="9655"/>
    <cellStyle name="Comma 14 6 2 3" xfId="9656"/>
    <cellStyle name="Comma 14 6 3" xfId="9657"/>
    <cellStyle name="Comma 14 6 3 2" xfId="9658"/>
    <cellStyle name="Comma 14 6 3 3" xfId="9659"/>
    <cellStyle name="Comma 14 6 4" xfId="9660"/>
    <cellStyle name="Comma 14 6 4 2" xfId="9661"/>
    <cellStyle name="Comma 14 6 4 3" xfId="9662"/>
    <cellStyle name="Comma 14 6 5" xfId="9663"/>
    <cellStyle name="Comma 14 6 6" xfId="9664"/>
    <cellStyle name="Comma 14 7" xfId="9665"/>
    <cellStyle name="Comma 14 7 2" xfId="9666"/>
    <cellStyle name="Comma 14 7 3" xfId="9667"/>
    <cellStyle name="Comma 14 8" xfId="9668"/>
    <cellStyle name="Comma 14 8 2" xfId="9669"/>
    <cellStyle name="Comma 14 8 3" xfId="9670"/>
    <cellStyle name="Comma 14 9" xfId="9671"/>
    <cellStyle name="Comma 14 9 2" xfId="9672"/>
    <cellStyle name="Comma 14 9 3" xfId="9673"/>
    <cellStyle name="Comma 15" xfId="9674"/>
    <cellStyle name="Comma 15 2" xfId="9675"/>
    <cellStyle name="Comma 15 3" xfId="9676"/>
    <cellStyle name="Comma 15 3 10" xfId="9677"/>
    <cellStyle name="Comma 15 3 10 2" xfId="9678"/>
    <cellStyle name="Comma 15 3 10 3" xfId="9679"/>
    <cellStyle name="Comma 15 3 2" xfId="9680"/>
    <cellStyle name="Comma 15 3 3" xfId="9681"/>
    <cellStyle name="Comma 15 3 3 2" xfId="9682"/>
    <cellStyle name="Comma 15 3 3 2 2" xfId="9683"/>
    <cellStyle name="Comma 15 3 3 2 2 2" xfId="9684"/>
    <cellStyle name="Comma 15 3 3 2 2 2 2" xfId="9685"/>
    <cellStyle name="Comma 15 3 3 2 2 2 3" xfId="9686"/>
    <cellStyle name="Comma 15 3 3 2 2 3" xfId="9687"/>
    <cellStyle name="Comma 15 3 3 2 2 3 2" xfId="9688"/>
    <cellStyle name="Comma 15 3 3 2 2 3 3" xfId="9689"/>
    <cellStyle name="Comma 15 3 3 2 2 4" xfId="9690"/>
    <cellStyle name="Comma 15 3 3 2 2 4 2" xfId="9691"/>
    <cellStyle name="Comma 15 3 3 2 2 4 3" xfId="9692"/>
    <cellStyle name="Comma 15 3 3 2 2 5" xfId="9693"/>
    <cellStyle name="Comma 15 3 3 2 2 6" xfId="9694"/>
    <cellStyle name="Comma 15 3 3 2 3" xfId="9695"/>
    <cellStyle name="Comma 15 3 3 2 3 2" xfId="9696"/>
    <cellStyle name="Comma 15 3 3 2 3 3" xfId="9697"/>
    <cellStyle name="Comma 15 3 3 2 4" xfId="9698"/>
    <cellStyle name="Comma 15 3 3 2 4 2" xfId="9699"/>
    <cellStyle name="Comma 15 3 3 2 4 3" xfId="9700"/>
    <cellStyle name="Comma 15 3 3 2 5" xfId="9701"/>
    <cellStyle name="Comma 15 3 3 2 5 2" xfId="9702"/>
    <cellStyle name="Comma 15 3 3 2 5 3" xfId="9703"/>
    <cellStyle name="Comma 15 3 3 2 6" xfId="9704"/>
    <cellStyle name="Comma 15 3 3 2 7" xfId="9705"/>
    <cellStyle name="Comma 15 3 3 3" xfId="9706"/>
    <cellStyle name="Comma 15 3 3 3 2" xfId="9707"/>
    <cellStyle name="Comma 15 3 3 3 2 2" xfId="9708"/>
    <cellStyle name="Comma 15 3 3 3 2 3" xfId="9709"/>
    <cellStyle name="Comma 15 3 3 3 3" xfId="9710"/>
    <cellStyle name="Comma 15 3 3 3 3 2" xfId="9711"/>
    <cellStyle name="Comma 15 3 3 3 3 3" xfId="9712"/>
    <cellStyle name="Comma 15 3 3 3 4" xfId="9713"/>
    <cellStyle name="Comma 15 3 3 3 4 2" xfId="9714"/>
    <cellStyle name="Comma 15 3 3 3 4 3" xfId="9715"/>
    <cellStyle name="Comma 15 3 3 3 5" xfId="9716"/>
    <cellStyle name="Comma 15 3 3 3 6" xfId="9717"/>
    <cellStyle name="Comma 15 3 3 4" xfId="9718"/>
    <cellStyle name="Comma 15 3 3 4 2" xfId="9719"/>
    <cellStyle name="Comma 15 3 3 4 3" xfId="9720"/>
    <cellStyle name="Comma 15 3 3 5" xfId="9721"/>
    <cellStyle name="Comma 15 3 3 5 2" xfId="9722"/>
    <cellStyle name="Comma 15 3 3 5 3" xfId="9723"/>
    <cellStyle name="Comma 15 3 3 6" xfId="9724"/>
    <cellStyle name="Comma 15 3 3 6 2" xfId="9725"/>
    <cellStyle name="Comma 15 3 3 6 3" xfId="9726"/>
    <cellStyle name="Comma 15 3 3 7" xfId="9727"/>
    <cellStyle name="Comma 15 3 3 8" xfId="9728"/>
    <cellStyle name="Comma 15 3 4" xfId="9729"/>
    <cellStyle name="Comma 15 3 4 2" xfId="9730"/>
    <cellStyle name="Comma 15 3 4 2 2" xfId="9731"/>
    <cellStyle name="Comma 15 3 4 2 2 2" xfId="9732"/>
    <cellStyle name="Comma 15 3 4 2 2 2 2" xfId="9733"/>
    <cellStyle name="Comma 15 3 4 2 2 2 3" xfId="9734"/>
    <cellStyle name="Comma 15 3 4 2 2 3" xfId="9735"/>
    <cellStyle name="Comma 15 3 4 2 2 3 2" xfId="9736"/>
    <cellStyle name="Comma 15 3 4 2 2 3 3" xfId="9737"/>
    <cellStyle name="Comma 15 3 4 2 2 4" xfId="9738"/>
    <cellStyle name="Comma 15 3 4 2 2 4 2" xfId="9739"/>
    <cellStyle name="Comma 15 3 4 2 2 4 3" xfId="9740"/>
    <cellStyle name="Comma 15 3 4 2 2 5" xfId="9741"/>
    <cellStyle name="Comma 15 3 4 2 2 6" xfId="9742"/>
    <cellStyle name="Comma 15 3 4 2 3" xfId="9743"/>
    <cellStyle name="Comma 15 3 4 2 3 2" xfId="9744"/>
    <cellStyle name="Comma 15 3 4 2 3 3" xfId="9745"/>
    <cellStyle name="Comma 15 3 4 2 4" xfId="9746"/>
    <cellStyle name="Comma 15 3 4 2 4 2" xfId="9747"/>
    <cellStyle name="Comma 15 3 4 2 4 3" xfId="9748"/>
    <cellStyle name="Comma 15 3 4 2 5" xfId="9749"/>
    <cellStyle name="Comma 15 3 4 2 5 2" xfId="9750"/>
    <cellStyle name="Comma 15 3 4 2 5 3" xfId="9751"/>
    <cellStyle name="Comma 15 3 4 2 6" xfId="9752"/>
    <cellStyle name="Comma 15 3 4 2 7" xfId="9753"/>
    <cellStyle name="Comma 15 3 4 3" xfId="9754"/>
    <cellStyle name="Comma 15 3 4 3 2" xfId="9755"/>
    <cellStyle name="Comma 15 3 4 3 2 2" xfId="9756"/>
    <cellStyle name="Comma 15 3 4 3 2 3" xfId="9757"/>
    <cellStyle name="Comma 15 3 4 3 3" xfId="9758"/>
    <cellStyle name="Comma 15 3 4 3 3 2" xfId="9759"/>
    <cellStyle name="Comma 15 3 4 3 3 3" xfId="9760"/>
    <cellStyle name="Comma 15 3 4 3 4" xfId="9761"/>
    <cellStyle name="Comma 15 3 4 3 4 2" xfId="9762"/>
    <cellStyle name="Comma 15 3 4 3 4 3" xfId="9763"/>
    <cellStyle name="Comma 15 3 4 3 5" xfId="9764"/>
    <cellStyle name="Comma 15 3 4 3 6" xfId="9765"/>
    <cellStyle name="Comma 15 3 4 4" xfId="9766"/>
    <cellStyle name="Comma 15 3 4 4 2" xfId="9767"/>
    <cellStyle name="Comma 15 3 4 4 3" xfId="9768"/>
    <cellStyle name="Comma 15 3 4 5" xfId="9769"/>
    <cellStyle name="Comma 15 3 4 5 2" xfId="9770"/>
    <cellStyle name="Comma 15 3 4 5 3" xfId="9771"/>
    <cellStyle name="Comma 15 3 4 6" xfId="9772"/>
    <cellStyle name="Comma 15 3 4 6 2" xfId="9773"/>
    <cellStyle name="Comma 15 3 4 6 3" xfId="9774"/>
    <cellStyle name="Comma 15 3 4 7" xfId="9775"/>
    <cellStyle name="Comma 15 3 4 8" xfId="9776"/>
    <cellStyle name="Comma 15 3 5" xfId="9777"/>
    <cellStyle name="Comma 15 3 5 2" xfId="9778"/>
    <cellStyle name="Comma 15 3 5 2 2" xfId="9779"/>
    <cellStyle name="Comma 15 3 5 2 2 2" xfId="9780"/>
    <cellStyle name="Comma 15 3 5 2 2 2 2" xfId="9781"/>
    <cellStyle name="Comma 15 3 5 2 2 2 3" xfId="9782"/>
    <cellStyle name="Comma 15 3 5 2 2 3" xfId="9783"/>
    <cellStyle name="Comma 15 3 5 2 2 3 2" xfId="9784"/>
    <cellStyle name="Comma 15 3 5 2 2 3 3" xfId="9785"/>
    <cellStyle name="Comma 15 3 5 2 2 4" xfId="9786"/>
    <cellStyle name="Comma 15 3 5 2 2 4 2" xfId="9787"/>
    <cellStyle name="Comma 15 3 5 2 2 4 3" xfId="9788"/>
    <cellStyle name="Comma 15 3 5 2 2 5" xfId="9789"/>
    <cellStyle name="Comma 15 3 5 2 2 6" xfId="9790"/>
    <cellStyle name="Comma 15 3 5 2 3" xfId="9791"/>
    <cellStyle name="Comma 15 3 5 2 3 2" xfId="9792"/>
    <cellStyle name="Comma 15 3 5 2 3 3" xfId="9793"/>
    <cellStyle name="Comma 15 3 5 2 4" xfId="9794"/>
    <cellStyle name="Comma 15 3 5 2 4 2" xfId="9795"/>
    <cellStyle name="Comma 15 3 5 2 4 3" xfId="9796"/>
    <cellStyle name="Comma 15 3 5 2 5" xfId="9797"/>
    <cellStyle name="Comma 15 3 5 2 5 2" xfId="9798"/>
    <cellStyle name="Comma 15 3 5 2 5 3" xfId="9799"/>
    <cellStyle name="Comma 15 3 5 2 6" xfId="9800"/>
    <cellStyle name="Comma 15 3 5 2 7" xfId="9801"/>
    <cellStyle name="Comma 15 3 5 3" xfId="9802"/>
    <cellStyle name="Comma 15 3 5 3 2" xfId="9803"/>
    <cellStyle name="Comma 15 3 5 3 2 2" xfId="9804"/>
    <cellStyle name="Comma 15 3 5 3 2 3" xfId="9805"/>
    <cellStyle name="Comma 15 3 5 3 3" xfId="9806"/>
    <cellStyle name="Comma 15 3 5 3 3 2" xfId="9807"/>
    <cellStyle name="Comma 15 3 5 3 3 3" xfId="9808"/>
    <cellStyle name="Comma 15 3 5 3 4" xfId="9809"/>
    <cellStyle name="Comma 15 3 5 3 4 2" xfId="9810"/>
    <cellStyle name="Comma 15 3 5 3 4 3" xfId="9811"/>
    <cellStyle name="Comma 15 3 5 3 5" xfId="9812"/>
    <cellStyle name="Comma 15 3 5 3 6" xfId="9813"/>
    <cellStyle name="Comma 15 3 5 4" xfId="9814"/>
    <cellStyle name="Comma 15 3 5 4 2" xfId="9815"/>
    <cellStyle name="Comma 15 3 5 4 3" xfId="9816"/>
    <cellStyle name="Comma 15 3 5 5" xfId="9817"/>
    <cellStyle name="Comma 15 3 5 5 2" xfId="9818"/>
    <cellStyle name="Comma 15 3 5 5 3" xfId="9819"/>
    <cellStyle name="Comma 15 3 5 6" xfId="9820"/>
    <cellStyle name="Comma 15 3 5 6 2" xfId="9821"/>
    <cellStyle name="Comma 15 3 5 6 3" xfId="9822"/>
    <cellStyle name="Comma 15 3 5 7" xfId="9823"/>
    <cellStyle name="Comma 15 3 5 8" xfId="9824"/>
    <cellStyle name="Comma 15 3 6" xfId="9825"/>
    <cellStyle name="Comma 15 3 6 2" xfId="9826"/>
    <cellStyle name="Comma 15 3 6 2 2" xfId="9827"/>
    <cellStyle name="Comma 15 3 6 2 2 2" xfId="9828"/>
    <cellStyle name="Comma 15 3 6 2 2 2 2" xfId="9829"/>
    <cellStyle name="Comma 15 3 6 2 2 2 3" xfId="9830"/>
    <cellStyle name="Comma 15 3 6 2 2 3" xfId="9831"/>
    <cellStyle name="Comma 15 3 6 2 2 3 2" xfId="9832"/>
    <cellStyle name="Comma 15 3 6 2 2 3 3" xfId="9833"/>
    <cellStyle name="Comma 15 3 6 2 2 4" xfId="9834"/>
    <cellStyle name="Comma 15 3 6 2 2 4 2" xfId="9835"/>
    <cellStyle name="Comma 15 3 6 2 2 4 3" xfId="9836"/>
    <cellStyle name="Comma 15 3 6 2 2 5" xfId="9837"/>
    <cellStyle name="Comma 15 3 6 2 2 6" xfId="9838"/>
    <cellStyle name="Comma 15 3 6 2 3" xfId="9839"/>
    <cellStyle name="Comma 15 3 6 2 3 2" xfId="9840"/>
    <cellStyle name="Comma 15 3 6 2 3 3" xfId="9841"/>
    <cellStyle name="Comma 15 3 6 2 4" xfId="9842"/>
    <cellStyle name="Comma 15 3 6 2 4 2" xfId="9843"/>
    <cellStyle name="Comma 15 3 6 2 4 3" xfId="9844"/>
    <cellStyle name="Comma 15 3 6 2 5" xfId="9845"/>
    <cellStyle name="Comma 15 3 6 2 5 2" xfId="9846"/>
    <cellStyle name="Comma 15 3 6 2 5 3" xfId="9847"/>
    <cellStyle name="Comma 15 3 6 2 6" xfId="9848"/>
    <cellStyle name="Comma 15 3 6 2 7" xfId="9849"/>
    <cellStyle name="Comma 15 3 6 3" xfId="9850"/>
    <cellStyle name="Comma 15 3 6 3 2" xfId="9851"/>
    <cellStyle name="Comma 15 3 6 3 2 2" xfId="9852"/>
    <cellStyle name="Comma 15 3 6 3 2 3" xfId="9853"/>
    <cellStyle name="Comma 15 3 6 3 3" xfId="9854"/>
    <cellStyle name="Comma 15 3 6 3 3 2" xfId="9855"/>
    <cellStyle name="Comma 15 3 6 3 3 3" xfId="9856"/>
    <cellStyle name="Comma 15 3 6 3 4" xfId="9857"/>
    <cellStyle name="Comma 15 3 6 3 4 2" xfId="9858"/>
    <cellStyle name="Comma 15 3 6 3 4 3" xfId="9859"/>
    <cellStyle name="Comma 15 3 6 3 5" xfId="9860"/>
    <cellStyle name="Comma 15 3 6 3 6" xfId="9861"/>
    <cellStyle name="Comma 15 3 6 4" xfId="9862"/>
    <cellStyle name="Comma 15 3 6 4 2" xfId="9863"/>
    <cellStyle name="Comma 15 3 6 4 3" xfId="9864"/>
    <cellStyle name="Comma 15 3 6 5" xfId="9865"/>
    <cellStyle name="Comma 15 3 6 5 2" xfId="9866"/>
    <cellStyle name="Comma 15 3 6 5 3" xfId="9867"/>
    <cellStyle name="Comma 15 3 6 6" xfId="9868"/>
    <cellStyle name="Comma 15 3 6 6 2" xfId="9869"/>
    <cellStyle name="Comma 15 3 6 6 3" xfId="9870"/>
    <cellStyle name="Comma 15 3 6 7" xfId="9871"/>
    <cellStyle name="Comma 15 3 6 8" xfId="9872"/>
    <cellStyle name="Comma 15 3 7" xfId="9873"/>
    <cellStyle name="Comma 15 3 7 2" xfId="9874"/>
    <cellStyle name="Comma 15 3 7 2 2" xfId="9875"/>
    <cellStyle name="Comma 15 3 7 2 3" xfId="9876"/>
    <cellStyle name="Comma 15 3 7 3" xfId="9877"/>
    <cellStyle name="Comma 15 3 7 3 2" xfId="9878"/>
    <cellStyle name="Comma 15 3 7 3 3" xfId="9879"/>
    <cellStyle name="Comma 15 3 7 4" xfId="9880"/>
    <cellStyle name="Comma 15 3 7 4 2" xfId="9881"/>
    <cellStyle name="Comma 15 3 7 4 3" xfId="9882"/>
    <cellStyle name="Comma 15 3 7 5" xfId="9883"/>
    <cellStyle name="Comma 15 3 7 6" xfId="9884"/>
    <cellStyle name="Comma 15 3 8" xfId="9885"/>
    <cellStyle name="Comma 15 3 8 2" xfId="9886"/>
    <cellStyle name="Comma 15 3 8 3" xfId="9887"/>
    <cellStyle name="Comma 15 3 9" xfId="9888"/>
    <cellStyle name="Comma 15 3 9 2" xfId="9889"/>
    <cellStyle name="Comma 15 3 9 3" xfId="9890"/>
    <cellStyle name="Comma 15 4" xfId="9891"/>
    <cellStyle name="Comma 15 4 2" xfId="9892"/>
    <cellStyle name="Comma 15 4 2 2" xfId="9893"/>
    <cellStyle name="Comma 15 4 2 2 2" xfId="9894"/>
    <cellStyle name="Comma 15 4 2 2 3" xfId="9895"/>
    <cellStyle name="Comma 15 4 2 3" xfId="9896"/>
    <cellStyle name="Comma 15 4 2 3 2" xfId="9897"/>
    <cellStyle name="Comma 15 4 2 3 3" xfId="9898"/>
    <cellStyle name="Comma 15 4 2 4" xfId="9899"/>
    <cellStyle name="Comma 15 4 2 4 2" xfId="9900"/>
    <cellStyle name="Comma 15 4 2 4 3" xfId="9901"/>
    <cellStyle name="Comma 15 4 2 5" xfId="9902"/>
    <cellStyle name="Comma 15 4 2 6" xfId="9903"/>
    <cellStyle name="Comma 15 4 3" xfId="9904"/>
    <cellStyle name="Comma 15 4 3 2" xfId="9905"/>
    <cellStyle name="Comma 15 4 3 3" xfId="9906"/>
    <cellStyle name="Comma 15 4 4" xfId="9907"/>
    <cellStyle name="Comma 15 4 4 2" xfId="9908"/>
    <cellStyle name="Comma 15 4 4 3" xfId="9909"/>
    <cellStyle name="Comma 15 4 5" xfId="9910"/>
    <cellStyle name="Comma 15 4 5 2" xfId="9911"/>
    <cellStyle name="Comma 15 4 5 3" xfId="9912"/>
    <cellStyle name="Comma 15 4 6" xfId="9913"/>
    <cellStyle name="Comma 15 4 7" xfId="9914"/>
    <cellStyle name="Comma 15 5" xfId="9915"/>
    <cellStyle name="Comma 15 5 2" xfId="9916"/>
    <cellStyle name="Comma 15 5 2 2" xfId="9917"/>
    <cellStyle name="Comma 15 5 2 3" xfId="9918"/>
    <cellStyle name="Comma 15 5 3" xfId="9919"/>
    <cellStyle name="Comma 15 5 3 2" xfId="9920"/>
    <cellStyle name="Comma 15 5 3 3" xfId="9921"/>
    <cellStyle name="Comma 15 5 4" xfId="9922"/>
    <cellStyle name="Comma 15 5 4 2" xfId="9923"/>
    <cellStyle name="Comma 15 5 4 3" xfId="9924"/>
    <cellStyle name="Comma 15 5 5" xfId="9925"/>
    <cellStyle name="Comma 15 5 6" xfId="9926"/>
    <cellStyle name="Comma 15 6" xfId="9927"/>
    <cellStyle name="Comma 15 6 2" xfId="9928"/>
    <cellStyle name="Comma 15 6 3" xfId="9929"/>
    <cellStyle name="Comma 15 7" xfId="9930"/>
    <cellStyle name="Comma 15 7 2" xfId="9931"/>
    <cellStyle name="Comma 15 7 3" xfId="9932"/>
    <cellStyle name="Comma 15 8" xfId="9933"/>
    <cellStyle name="Comma 15 9" xfId="9934"/>
    <cellStyle name="Comma 16" xfId="9935"/>
    <cellStyle name="Comma 16 10" xfId="9936"/>
    <cellStyle name="Comma 16 10 2" xfId="9937"/>
    <cellStyle name="Comma 16 10 3" xfId="9938"/>
    <cellStyle name="Comma 16 11" xfId="9939"/>
    <cellStyle name="Comma 16 12" xfId="9940"/>
    <cellStyle name="Comma 16 2" xfId="9941"/>
    <cellStyle name="Comma 16 3" xfId="9942"/>
    <cellStyle name="Comma 16 3 2" xfId="9943"/>
    <cellStyle name="Comma 16 3 3" xfId="9944"/>
    <cellStyle name="Comma 16 4" xfId="9945"/>
    <cellStyle name="Comma 16 5" xfId="9946"/>
    <cellStyle name="Comma 16 6" xfId="9947"/>
    <cellStyle name="Comma 16 6 2" xfId="9948"/>
    <cellStyle name="Comma 16 6 2 2" xfId="9949"/>
    <cellStyle name="Comma 16 6 2 2 2" xfId="9950"/>
    <cellStyle name="Comma 16 6 2 2 3" xfId="9951"/>
    <cellStyle name="Comma 16 6 2 3" xfId="9952"/>
    <cellStyle name="Comma 16 6 2 3 2" xfId="9953"/>
    <cellStyle name="Comma 16 6 2 3 3" xfId="9954"/>
    <cellStyle name="Comma 16 6 2 4" xfId="9955"/>
    <cellStyle name="Comma 16 6 2 4 2" xfId="9956"/>
    <cellStyle name="Comma 16 6 2 4 3" xfId="9957"/>
    <cellStyle name="Comma 16 6 2 5" xfId="9958"/>
    <cellStyle name="Comma 16 6 2 6" xfId="9959"/>
    <cellStyle name="Comma 16 6 3" xfId="9960"/>
    <cellStyle name="Comma 16 6 3 2" xfId="9961"/>
    <cellStyle name="Comma 16 6 3 3" xfId="9962"/>
    <cellStyle name="Comma 16 6 4" xfId="9963"/>
    <cellStyle name="Comma 16 6 4 2" xfId="9964"/>
    <cellStyle name="Comma 16 6 4 3" xfId="9965"/>
    <cellStyle name="Comma 16 6 5" xfId="9966"/>
    <cellStyle name="Comma 16 6 5 2" xfId="9967"/>
    <cellStyle name="Comma 16 6 5 3" xfId="9968"/>
    <cellStyle name="Comma 16 6 6" xfId="9969"/>
    <cellStyle name="Comma 16 6 7" xfId="9970"/>
    <cellStyle name="Comma 16 7" xfId="9971"/>
    <cellStyle name="Comma 16 7 2" xfId="9972"/>
    <cellStyle name="Comma 16 7 2 2" xfId="9973"/>
    <cellStyle name="Comma 16 7 2 3" xfId="9974"/>
    <cellStyle name="Comma 16 7 3" xfId="9975"/>
    <cellStyle name="Comma 16 7 3 2" xfId="9976"/>
    <cellStyle name="Comma 16 7 3 3" xfId="9977"/>
    <cellStyle name="Comma 16 7 4" xfId="9978"/>
    <cellStyle name="Comma 16 7 4 2" xfId="9979"/>
    <cellStyle name="Comma 16 7 4 3" xfId="9980"/>
    <cellStyle name="Comma 16 7 5" xfId="9981"/>
    <cellStyle name="Comma 16 7 6" xfId="9982"/>
    <cellStyle name="Comma 16 8" xfId="9983"/>
    <cellStyle name="Comma 16 8 2" xfId="9984"/>
    <cellStyle name="Comma 16 8 3" xfId="9985"/>
    <cellStyle name="Comma 16 9" xfId="9986"/>
    <cellStyle name="Comma 16 9 2" xfId="9987"/>
    <cellStyle name="Comma 16 9 3" xfId="9988"/>
    <cellStyle name="Comma 17" xfId="9989"/>
    <cellStyle name="Comma 17 2" xfId="9990"/>
    <cellStyle name="Comma 17 3" xfId="9991"/>
    <cellStyle name="Comma 17 4" xfId="9992"/>
    <cellStyle name="Comma 18" xfId="9993"/>
    <cellStyle name="Comma 18 2" xfId="9994"/>
    <cellStyle name="Comma 18 3" xfId="9995"/>
    <cellStyle name="Comma 18 4" xfId="9996"/>
    <cellStyle name="Comma 19" xfId="9997"/>
    <cellStyle name="Comma 19 2" xfId="9998"/>
    <cellStyle name="Comma 19 3" xfId="9999"/>
    <cellStyle name="Comma 19 4" xfId="10000"/>
    <cellStyle name="Comma 2" xfId="91"/>
    <cellStyle name="Comma 2 10" xfId="10001"/>
    <cellStyle name="Comma 2 11" xfId="10002"/>
    <cellStyle name="Comma 2 11 2" xfId="10003"/>
    <cellStyle name="Comma 2 11 3" xfId="10004"/>
    <cellStyle name="Comma 2 12" xfId="10005"/>
    <cellStyle name="Comma 2 13" xfId="10006"/>
    <cellStyle name="Comma 2 13 2" xfId="10007"/>
    <cellStyle name="Comma 2 2" xfId="136"/>
    <cellStyle name="Comma 2 2 2" xfId="10008"/>
    <cellStyle name="Comma 2 2 2 2" xfId="10009"/>
    <cellStyle name="Comma 2 2 2 3" xfId="10010"/>
    <cellStyle name="Comma 2 2 3" xfId="10011"/>
    <cellStyle name="Comma 2 2 3 2" xfId="10012"/>
    <cellStyle name="Comma 2 2 4" xfId="10013"/>
    <cellStyle name="Comma 2 2 5" xfId="10014"/>
    <cellStyle name="Comma 2 2 6" xfId="10015"/>
    <cellStyle name="Comma 2 3" xfId="10016"/>
    <cellStyle name="Comma 2 3 10" xfId="10017"/>
    <cellStyle name="Comma 2 3 11" xfId="10018"/>
    <cellStyle name="Comma 2 3 11 2" xfId="10019"/>
    <cellStyle name="Comma 2 3 11 2 2" xfId="10020"/>
    <cellStyle name="Comma 2 3 11 2 2 2" xfId="10021"/>
    <cellStyle name="Comma 2 3 11 2 2 2 2" xfId="10022"/>
    <cellStyle name="Comma 2 3 11 2 2 2 3" xfId="10023"/>
    <cellStyle name="Comma 2 3 11 2 2 3" xfId="10024"/>
    <cellStyle name="Comma 2 3 11 2 2 3 2" xfId="10025"/>
    <cellStyle name="Comma 2 3 11 2 2 3 3" xfId="10026"/>
    <cellStyle name="Comma 2 3 11 2 2 4" xfId="10027"/>
    <cellStyle name="Comma 2 3 11 2 2 4 2" xfId="10028"/>
    <cellStyle name="Comma 2 3 11 2 2 4 3" xfId="10029"/>
    <cellStyle name="Comma 2 3 11 2 2 5" xfId="10030"/>
    <cellStyle name="Comma 2 3 11 2 2 6" xfId="10031"/>
    <cellStyle name="Comma 2 3 11 2 3" xfId="10032"/>
    <cellStyle name="Comma 2 3 11 2 3 2" xfId="10033"/>
    <cellStyle name="Comma 2 3 11 2 3 3" xfId="10034"/>
    <cellStyle name="Comma 2 3 11 2 4" xfId="10035"/>
    <cellStyle name="Comma 2 3 11 2 4 2" xfId="10036"/>
    <cellStyle name="Comma 2 3 11 2 4 3" xfId="10037"/>
    <cellStyle name="Comma 2 3 11 2 5" xfId="10038"/>
    <cellStyle name="Comma 2 3 11 2 5 2" xfId="10039"/>
    <cellStyle name="Comma 2 3 11 2 5 3" xfId="10040"/>
    <cellStyle name="Comma 2 3 11 2 6" xfId="10041"/>
    <cellStyle name="Comma 2 3 11 2 7" xfId="10042"/>
    <cellStyle name="Comma 2 3 11 3" xfId="10043"/>
    <cellStyle name="Comma 2 3 11 3 2" xfId="10044"/>
    <cellStyle name="Comma 2 3 11 3 2 2" xfId="10045"/>
    <cellStyle name="Comma 2 3 11 3 2 3" xfId="10046"/>
    <cellStyle name="Comma 2 3 11 3 3" xfId="10047"/>
    <cellStyle name="Comma 2 3 11 3 3 2" xfId="10048"/>
    <cellStyle name="Comma 2 3 11 3 3 3" xfId="10049"/>
    <cellStyle name="Comma 2 3 11 3 4" xfId="10050"/>
    <cellStyle name="Comma 2 3 11 3 4 2" xfId="10051"/>
    <cellStyle name="Comma 2 3 11 3 4 3" xfId="10052"/>
    <cellStyle name="Comma 2 3 11 3 5" xfId="10053"/>
    <cellStyle name="Comma 2 3 11 3 6" xfId="10054"/>
    <cellStyle name="Comma 2 3 11 4" xfId="10055"/>
    <cellStyle name="Comma 2 3 11 4 2" xfId="10056"/>
    <cellStyle name="Comma 2 3 11 4 3" xfId="10057"/>
    <cellStyle name="Comma 2 3 11 5" xfId="10058"/>
    <cellStyle name="Comma 2 3 11 5 2" xfId="10059"/>
    <cellStyle name="Comma 2 3 11 5 3" xfId="10060"/>
    <cellStyle name="Comma 2 3 11 6" xfId="10061"/>
    <cellStyle name="Comma 2 3 11 6 2" xfId="10062"/>
    <cellStyle name="Comma 2 3 11 6 3" xfId="10063"/>
    <cellStyle name="Comma 2 3 11 7" xfId="10064"/>
    <cellStyle name="Comma 2 3 11 8" xfId="10065"/>
    <cellStyle name="Comma 2 3 12" xfId="10066"/>
    <cellStyle name="Comma 2 3 12 2" xfId="10067"/>
    <cellStyle name="Comma 2 3 12 2 2" xfId="10068"/>
    <cellStyle name="Comma 2 3 12 2 2 2" xfId="10069"/>
    <cellStyle name="Comma 2 3 12 2 2 2 2" xfId="10070"/>
    <cellStyle name="Comma 2 3 12 2 2 2 3" xfId="10071"/>
    <cellStyle name="Comma 2 3 12 2 2 3" xfId="10072"/>
    <cellStyle name="Comma 2 3 12 2 2 3 2" xfId="10073"/>
    <cellStyle name="Comma 2 3 12 2 2 3 3" xfId="10074"/>
    <cellStyle name="Comma 2 3 12 2 2 4" xfId="10075"/>
    <cellStyle name="Comma 2 3 12 2 2 4 2" xfId="10076"/>
    <cellStyle name="Comma 2 3 12 2 2 4 3" xfId="10077"/>
    <cellStyle name="Comma 2 3 12 2 2 5" xfId="10078"/>
    <cellStyle name="Comma 2 3 12 2 2 6" xfId="10079"/>
    <cellStyle name="Comma 2 3 12 2 3" xfId="10080"/>
    <cellStyle name="Comma 2 3 12 2 3 2" xfId="10081"/>
    <cellStyle name="Comma 2 3 12 2 3 3" xfId="10082"/>
    <cellStyle name="Comma 2 3 12 2 4" xfId="10083"/>
    <cellStyle name="Comma 2 3 12 2 4 2" xfId="10084"/>
    <cellStyle name="Comma 2 3 12 2 4 3" xfId="10085"/>
    <cellStyle name="Comma 2 3 12 2 5" xfId="10086"/>
    <cellStyle name="Comma 2 3 12 2 5 2" xfId="10087"/>
    <cellStyle name="Comma 2 3 12 2 5 3" xfId="10088"/>
    <cellStyle name="Comma 2 3 12 2 6" xfId="10089"/>
    <cellStyle name="Comma 2 3 12 2 7" xfId="10090"/>
    <cellStyle name="Comma 2 3 12 3" xfId="10091"/>
    <cellStyle name="Comma 2 3 12 3 2" xfId="10092"/>
    <cellStyle name="Comma 2 3 12 3 2 2" xfId="10093"/>
    <cellStyle name="Comma 2 3 12 3 2 3" xfId="10094"/>
    <cellStyle name="Comma 2 3 12 3 3" xfId="10095"/>
    <cellStyle name="Comma 2 3 12 3 3 2" xfId="10096"/>
    <cellStyle name="Comma 2 3 12 3 3 3" xfId="10097"/>
    <cellStyle name="Comma 2 3 12 3 4" xfId="10098"/>
    <cellStyle name="Comma 2 3 12 3 4 2" xfId="10099"/>
    <cellStyle name="Comma 2 3 12 3 4 3" xfId="10100"/>
    <cellStyle name="Comma 2 3 12 3 5" xfId="10101"/>
    <cellStyle name="Comma 2 3 12 3 6" xfId="10102"/>
    <cellStyle name="Comma 2 3 12 4" xfId="10103"/>
    <cellStyle name="Comma 2 3 12 4 2" xfId="10104"/>
    <cellStyle name="Comma 2 3 12 4 3" xfId="10105"/>
    <cellStyle name="Comma 2 3 12 5" xfId="10106"/>
    <cellStyle name="Comma 2 3 12 5 2" xfId="10107"/>
    <cellStyle name="Comma 2 3 12 5 3" xfId="10108"/>
    <cellStyle name="Comma 2 3 12 6" xfId="10109"/>
    <cellStyle name="Comma 2 3 12 6 2" xfId="10110"/>
    <cellStyle name="Comma 2 3 12 6 3" xfId="10111"/>
    <cellStyle name="Comma 2 3 12 7" xfId="10112"/>
    <cellStyle name="Comma 2 3 12 8" xfId="10113"/>
    <cellStyle name="Comma 2 3 13" xfId="10114"/>
    <cellStyle name="Comma 2 3 13 2" xfId="10115"/>
    <cellStyle name="Comma 2 3 13 2 2" xfId="10116"/>
    <cellStyle name="Comma 2 3 13 2 2 2" xfId="10117"/>
    <cellStyle name="Comma 2 3 13 2 2 2 2" xfId="10118"/>
    <cellStyle name="Comma 2 3 13 2 2 2 3" xfId="10119"/>
    <cellStyle name="Comma 2 3 13 2 2 3" xfId="10120"/>
    <cellStyle name="Comma 2 3 13 2 2 3 2" xfId="10121"/>
    <cellStyle name="Comma 2 3 13 2 2 3 3" xfId="10122"/>
    <cellStyle name="Comma 2 3 13 2 2 4" xfId="10123"/>
    <cellStyle name="Comma 2 3 13 2 2 4 2" xfId="10124"/>
    <cellStyle name="Comma 2 3 13 2 2 4 3" xfId="10125"/>
    <cellStyle name="Comma 2 3 13 2 2 5" xfId="10126"/>
    <cellStyle name="Comma 2 3 13 2 2 6" xfId="10127"/>
    <cellStyle name="Comma 2 3 13 2 3" xfId="10128"/>
    <cellStyle name="Comma 2 3 13 2 3 2" xfId="10129"/>
    <cellStyle name="Comma 2 3 13 2 3 3" xfId="10130"/>
    <cellStyle name="Comma 2 3 13 2 4" xfId="10131"/>
    <cellStyle name="Comma 2 3 13 2 4 2" xfId="10132"/>
    <cellStyle name="Comma 2 3 13 2 4 3" xfId="10133"/>
    <cellStyle name="Comma 2 3 13 2 5" xfId="10134"/>
    <cellStyle name="Comma 2 3 13 2 5 2" xfId="10135"/>
    <cellStyle name="Comma 2 3 13 2 5 3" xfId="10136"/>
    <cellStyle name="Comma 2 3 13 2 6" xfId="10137"/>
    <cellStyle name="Comma 2 3 13 2 7" xfId="10138"/>
    <cellStyle name="Comma 2 3 13 3" xfId="10139"/>
    <cellStyle name="Comma 2 3 13 3 2" xfId="10140"/>
    <cellStyle name="Comma 2 3 13 3 2 2" xfId="10141"/>
    <cellStyle name="Comma 2 3 13 3 2 3" xfId="10142"/>
    <cellStyle name="Comma 2 3 13 3 3" xfId="10143"/>
    <cellStyle name="Comma 2 3 13 3 3 2" xfId="10144"/>
    <cellStyle name="Comma 2 3 13 3 3 3" xfId="10145"/>
    <cellStyle name="Comma 2 3 13 3 4" xfId="10146"/>
    <cellStyle name="Comma 2 3 13 3 4 2" xfId="10147"/>
    <cellStyle name="Comma 2 3 13 3 4 3" xfId="10148"/>
    <cellStyle name="Comma 2 3 13 3 5" xfId="10149"/>
    <cellStyle name="Comma 2 3 13 3 6" xfId="10150"/>
    <cellStyle name="Comma 2 3 13 4" xfId="10151"/>
    <cellStyle name="Comma 2 3 13 4 2" xfId="10152"/>
    <cellStyle name="Comma 2 3 13 4 3" xfId="10153"/>
    <cellStyle name="Comma 2 3 13 5" xfId="10154"/>
    <cellStyle name="Comma 2 3 13 5 2" xfId="10155"/>
    <cellStyle name="Comma 2 3 13 5 3" xfId="10156"/>
    <cellStyle name="Comma 2 3 13 6" xfId="10157"/>
    <cellStyle name="Comma 2 3 13 6 2" xfId="10158"/>
    <cellStyle name="Comma 2 3 13 6 3" xfId="10159"/>
    <cellStyle name="Comma 2 3 13 7" xfId="10160"/>
    <cellStyle name="Comma 2 3 13 8" xfId="10161"/>
    <cellStyle name="Comma 2 3 14" xfId="10162"/>
    <cellStyle name="Comma 2 3 14 2" xfId="10163"/>
    <cellStyle name="Comma 2 3 14 2 2" xfId="10164"/>
    <cellStyle name="Comma 2 3 14 2 2 2" xfId="10165"/>
    <cellStyle name="Comma 2 3 14 2 2 2 2" xfId="10166"/>
    <cellStyle name="Comma 2 3 14 2 2 2 3" xfId="10167"/>
    <cellStyle name="Comma 2 3 14 2 2 3" xfId="10168"/>
    <cellStyle name="Comma 2 3 14 2 2 3 2" xfId="10169"/>
    <cellStyle name="Comma 2 3 14 2 2 3 3" xfId="10170"/>
    <cellStyle name="Comma 2 3 14 2 2 4" xfId="10171"/>
    <cellStyle name="Comma 2 3 14 2 2 4 2" xfId="10172"/>
    <cellStyle name="Comma 2 3 14 2 2 4 3" xfId="10173"/>
    <cellStyle name="Comma 2 3 14 2 2 5" xfId="10174"/>
    <cellStyle name="Comma 2 3 14 2 2 6" xfId="10175"/>
    <cellStyle name="Comma 2 3 14 2 3" xfId="10176"/>
    <cellStyle name="Comma 2 3 14 2 3 2" xfId="10177"/>
    <cellStyle name="Comma 2 3 14 2 3 3" xfId="10178"/>
    <cellStyle name="Comma 2 3 14 2 4" xfId="10179"/>
    <cellStyle name="Comma 2 3 14 2 4 2" xfId="10180"/>
    <cellStyle name="Comma 2 3 14 2 4 3" xfId="10181"/>
    <cellStyle name="Comma 2 3 14 2 5" xfId="10182"/>
    <cellStyle name="Comma 2 3 14 2 5 2" xfId="10183"/>
    <cellStyle name="Comma 2 3 14 2 5 3" xfId="10184"/>
    <cellStyle name="Comma 2 3 14 2 6" xfId="10185"/>
    <cellStyle name="Comma 2 3 14 2 7" xfId="10186"/>
    <cellStyle name="Comma 2 3 14 3" xfId="10187"/>
    <cellStyle name="Comma 2 3 14 3 2" xfId="10188"/>
    <cellStyle name="Comma 2 3 14 3 2 2" xfId="10189"/>
    <cellStyle name="Comma 2 3 14 3 2 3" xfId="10190"/>
    <cellStyle name="Comma 2 3 14 3 3" xfId="10191"/>
    <cellStyle name="Comma 2 3 14 3 3 2" xfId="10192"/>
    <cellStyle name="Comma 2 3 14 3 3 3" xfId="10193"/>
    <cellStyle name="Comma 2 3 14 3 4" xfId="10194"/>
    <cellStyle name="Comma 2 3 14 3 4 2" xfId="10195"/>
    <cellStyle name="Comma 2 3 14 3 4 3" xfId="10196"/>
    <cellStyle name="Comma 2 3 14 3 5" xfId="10197"/>
    <cellStyle name="Comma 2 3 14 3 6" xfId="10198"/>
    <cellStyle name="Comma 2 3 14 4" xfId="10199"/>
    <cellStyle name="Comma 2 3 14 4 2" xfId="10200"/>
    <cellStyle name="Comma 2 3 14 4 3" xfId="10201"/>
    <cellStyle name="Comma 2 3 14 5" xfId="10202"/>
    <cellStyle name="Comma 2 3 14 5 2" xfId="10203"/>
    <cellStyle name="Comma 2 3 14 5 3" xfId="10204"/>
    <cellStyle name="Comma 2 3 14 6" xfId="10205"/>
    <cellStyle name="Comma 2 3 14 6 2" xfId="10206"/>
    <cellStyle name="Comma 2 3 14 6 3" xfId="10207"/>
    <cellStyle name="Comma 2 3 14 7" xfId="10208"/>
    <cellStyle name="Comma 2 3 14 8" xfId="10209"/>
    <cellStyle name="Comma 2 3 15" xfId="10210"/>
    <cellStyle name="Comma 2 3 15 2" xfId="10211"/>
    <cellStyle name="Comma 2 3 15 2 2" xfId="10212"/>
    <cellStyle name="Comma 2 3 15 2 2 2" xfId="10213"/>
    <cellStyle name="Comma 2 3 15 2 2 3" xfId="10214"/>
    <cellStyle name="Comma 2 3 15 2 3" xfId="10215"/>
    <cellStyle name="Comma 2 3 15 2 3 2" xfId="10216"/>
    <cellStyle name="Comma 2 3 15 2 3 3" xfId="10217"/>
    <cellStyle name="Comma 2 3 15 2 4" xfId="10218"/>
    <cellStyle name="Comma 2 3 15 2 4 2" xfId="10219"/>
    <cellStyle name="Comma 2 3 15 2 4 3" xfId="10220"/>
    <cellStyle name="Comma 2 3 15 2 5" xfId="10221"/>
    <cellStyle name="Comma 2 3 15 2 6" xfId="10222"/>
    <cellStyle name="Comma 2 3 15 3" xfId="10223"/>
    <cellStyle name="Comma 2 3 15 3 2" xfId="10224"/>
    <cellStyle name="Comma 2 3 15 3 3" xfId="10225"/>
    <cellStyle name="Comma 2 3 15 4" xfId="10226"/>
    <cellStyle name="Comma 2 3 15 4 2" xfId="10227"/>
    <cellStyle name="Comma 2 3 15 4 3" xfId="10228"/>
    <cellStyle name="Comma 2 3 15 5" xfId="10229"/>
    <cellStyle name="Comma 2 3 15 5 2" xfId="10230"/>
    <cellStyle name="Comma 2 3 15 5 3" xfId="10231"/>
    <cellStyle name="Comma 2 3 15 6" xfId="10232"/>
    <cellStyle name="Comma 2 3 15 7" xfId="10233"/>
    <cellStyle name="Comma 2 3 16" xfId="10234"/>
    <cellStyle name="Comma 2 3 16 2" xfId="10235"/>
    <cellStyle name="Comma 2 3 16 2 2" xfId="10236"/>
    <cellStyle name="Comma 2 3 16 2 3" xfId="10237"/>
    <cellStyle name="Comma 2 3 16 3" xfId="10238"/>
    <cellStyle name="Comma 2 3 16 3 2" xfId="10239"/>
    <cellStyle name="Comma 2 3 16 3 3" xfId="10240"/>
    <cellStyle name="Comma 2 3 16 4" xfId="10241"/>
    <cellStyle name="Comma 2 3 16 4 2" xfId="10242"/>
    <cellStyle name="Comma 2 3 16 4 3" xfId="10243"/>
    <cellStyle name="Comma 2 3 16 5" xfId="10244"/>
    <cellStyle name="Comma 2 3 16 6" xfId="10245"/>
    <cellStyle name="Comma 2 3 17" xfId="10246"/>
    <cellStyle name="Comma 2 3 17 2" xfId="10247"/>
    <cellStyle name="Comma 2 3 17 2 2" xfId="10248"/>
    <cellStyle name="Comma 2 3 17 2 3" xfId="10249"/>
    <cellStyle name="Comma 2 3 17 3" xfId="10250"/>
    <cellStyle name="Comma 2 3 17 3 2" xfId="10251"/>
    <cellStyle name="Comma 2 3 17 3 3" xfId="10252"/>
    <cellStyle name="Comma 2 3 17 4" xfId="10253"/>
    <cellStyle name="Comma 2 3 17 4 2" xfId="10254"/>
    <cellStyle name="Comma 2 3 17 4 3" xfId="10255"/>
    <cellStyle name="Comma 2 3 17 5" xfId="10256"/>
    <cellStyle name="Comma 2 3 17 6" xfId="10257"/>
    <cellStyle name="Comma 2 3 18" xfId="10258"/>
    <cellStyle name="Comma 2 3 18 2" xfId="10259"/>
    <cellStyle name="Comma 2 3 18 3" xfId="10260"/>
    <cellStyle name="Comma 2 3 19" xfId="10261"/>
    <cellStyle name="Comma 2 3 19 2" xfId="10262"/>
    <cellStyle name="Comma 2 3 19 3" xfId="10263"/>
    <cellStyle name="Comma 2 3 2" xfId="10264"/>
    <cellStyle name="Comma 2 3 2 2" xfId="10265"/>
    <cellStyle name="Comma 2 3 2 2 10" xfId="10266"/>
    <cellStyle name="Comma 2 3 2 2 10 2" xfId="10267"/>
    <cellStyle name="Comma 2 3 2 2 10 3" xfId="10268"/>
    <cellStyle name="Comma 2 3 2 2 2" xfId="10269"/>
    <cellStyle name="Comma 2 3 2 2 3" xfId="10270"/>
    <cellStyle name="Comma 2 3 2 2 3 2" xfId="10271"/>
    <cellStyle name="Comma 2 3 2 2 3 2 2" xfId="10272"/>
    <cellStyle name="Comma 2 3 2 2 3 2 2 2" xfId="10273"/>
    <cellStyle name="Comma 2 3 2 2 3 2 2 2 2" xfId="10274"/>
    <cellStyle name="Comma 2 3 2 2 3 2 2 2 3" xfId="10275"/>
    <cellStyle name="Comma 2 3 2 2 3 2 2 3" xfId="10276"/>
    <cellStyle name="Comma 2 3 2 2 3 2 2 3 2" xfId="10277"/>
    <cellStyle name="Comma 2 3 2 2 3 2 2 3 3" xfId="10278"/>
    <cellStyle name="Comma 2 3 2 2 3 2 2 4" xfId="10279"/>
    <cellStyle name="Comma 2 3 2 2 3 2 2 4 2" xfId="10280"/>
    <cellStyle name="Comma 2 3 2 2 3 2 2 4 3" xfId="10281"/>
    <cellStyle name="Comma 2 3 2 2 3 2 2 5" xfId="10282"/>
    <cellStyle name="Comma 2 3 2 2 3 2 2 6" xfId="10283"/>
    <cellStyle name="Comma 2 3 2 2 3 2 3" xfId="10284"/>
    <cellStyle name="Comma 2 3 2 2 3 2 3 2" xfId="10285"/>
    <cellStyle name="Comma 2 3 2 2 3 2 3 3" xfId="10286"/>
    <cellStyle name="Comma 2 3 2 2 3 2 4" xfId="10287"/>
    <cellStyle name="Comma 2 3 2 2 3 2 4 2" xfId="10288"/>
    <cellStyle name="Comma 2 3 2 2 3 2 4 3" xfId="10289"/>
    <cellStyle name="Comma 2 3 2 2 3 2 5" xfId="10290"/>
    <cellStyle name="Comma 2 3 2 2 3 2 5 2" xfId="10291"/>
    <cellStyle name="Comma 2 3 2 2 3 2 5 3" xfId="10292"/>
    <cellStyle name="Comma 2 3 2 2 3 2 6" xfId="10293"/>
    <cellStyle name="Comma 2 3 2 2 3 2 7" xfId="10294"/>
    <cellStyle name="Comma 2 3 2 2 3 3" xfId="10295"/>
    <cellStyle name="Comma 2 3 2 2 3 3 2" xfId="10296"/>
    <cellStyle name="Comma 2 3 2 2 3 3 2 2" xfId="10297"/>
    <cellStyle name="Comma 2 3 2 2 3 3 2 3" xfId="10298"/>
    <cellStyle name="Comma 2 3 2 2 3 3 3" xfId="10299"/>
    <cellStyle name="Comma 2 3 2 2 3 3 3 2" xfId="10300"/>
    <cellStyle name="Comma 2 3 2 2 3 3 3 3" xfId="10301"/>
    <cellStyle name="Comma 2 3 2 2 3 3 4" xfId="10302"/>
    <cellStyle name="Comma 2 3 2 2 3 3 4 2" xfId="10303"/>
    <cellStyle name="Comma 2 3 2 2 3 3 4 3" xfId="10304"/>
    <cellStyle name="Comma 2 3 2 2 3 3 5" xfId="10305"/>
    <cellStyle name="Comma 2 3 2 2 3 3 6" xfId="10306"/>
    <cellStyle name="Comma 2 3 2 2 3 4" xfId="10307"/>
    <cellStyle name="Comma 2 3 2 2 3 4 2" xfId="10308"/>
    <cellStyle name="Comma 2 3 2 2 3 4 3" xfId="10309"/>
    <cellStyle name="Comma 2 3 2 2 3 5" xfId="10310"/>
    <cellStyle name="Comma 2 3 2 2 3 5 2" xfId="10311"/>
    <cellStyle name="Comma 2 3 2 2 3 5 3" xfId="10312"/>
    <cellStyle name="Comma 2 3 2 2 3 6" xfId="10313"/>
    <cellStyle name="Comma 2 3 2 2 3 6 2" xfId="10314"/>
    <cellStyle name="Comma 2 3 2 2 3 6 3" xfId="10315"/>
    <cellStyle name="Comma 2 3 2 2 3 7" xfId="10316"/>
    <cellStyle name="Comma 2 3 2 2 3 8" xfId="10317"/>
    <cellStyle name="Comma 2 3 2 2 4" xfId="10318"/>
    <cellStyle name="Comma 2 3 2 2 4 2" xfId="10319"/>
    <cellStyle name="Comma 2 3 2 2 4 2 2" xfId="10320"/>
    <cellStyle name="Comma 2 3 2 2 4 2 2 2" xfId="10321"/>
    <cellStyle name="Comma 2 3 2 2 4 2 2 2 2" xfId="10322"/>
    <cellStyle name="Comma 2 3 2 2 4 2 2 2 3" xfId="10323"/>
    <cellStyle name="Comma 2 3 2 2 4 2 2 3" xfId="10324"/>
    <cellStyle name="Comma 2 3 2 2 4 2 2 3 2" xfId="10325"/>
    <cellStyle name="Comma 2 3 2 2 4 2 2 3 3" xfId="10326"/>
    <cellStyle name="Comma 2 3 2 2 4 2 2 4" xfId="10327"/>
    <cellStyle name="Comma 2 3 2 2 4 2 2 4 2" xfId="10328"/>
    <cellStyle name="Comma 2 3 2 2 4 2 2 4 3" xfId="10329"/>
    <cellStyle name="Comma 2 3 2 2 4 2 2 5" xfId="10330"/>
    <cellStyle name="Comma 2 3 2 2 4 2 2 6" xfId="10331"/>
    <cellStyle name="Comma 2 3 2 2 4 2 3" xfId="10332"/>
    <cellStyle name="Comma 2 3 2 2 4 2 3 2" xfId="10333"/>
    <cellStyle name="Comma 2 3 2 2 4 2 3 3" xfId="10334"/>
    <cellStyle name="Comma 2 3 2 2 4 2 4" xfId="10335"/>
    <cellStyle name="Comma 2 3 2 2 4 2 4 2" xfId="10336"/>
    <cellStyle name="Comma 2 3 2 2 4 2 4 3" xfId="10337"/>
    <cellStyle name="Comma 2 3 2 2 4 2 5" xfId="10338"/>
    <cellStyle name="Comma 2 3 2 2 4 2 5 2" xfId="10339"/>
    <cellStyle name="Comma 2 3 2 2 4 2 5 3" xfId="10340"/>
    <cellStyle name="Comma 2 3 2 2 4 2 6" xfId="10341"/>
    <cellStyle name="Comma 2 3 2 2 4 2 7" xfId="10342"/>
    <cellStyle name="Comma 2 3 2 2 4 3" xfId="10343"/>
    <cellStyle name="Comma 2 3 2 2 4 3 2" xfId="10344"/>
    <cellStyle name="Comma 2 3 2 2 4 3 2 2" xfId="10345"/>
    <cellStyle name="Comma 2 3 2 2 4 3 2 3" xfId="10346"/>
    <cellStyle name="Comma 2 3 2 2 4 3 3" xfId="10347"/>
    <cellStyle name="Comma 2 3 2 2 4 3 3 2" xfId="10348"/>
    <cellStyle name="Comma 2 3 2 2 4 3 3 3" xfId="10349"/>
    <cellStyle name="Comma 2 3 2 2 4 3 4" xfId="10350"/>
    <cellStyle name="Comma 2 3 2 2 4 3 4 2" xfId="10351"/>
    <cellStyle name="Comma 2 3 2 2 4 3 4 3" xfId="10352"/>
    <cellStyle name="Comma 2 3 2 2 4 3 5" xfId="10353"/>
    <cellStyle name="Comma 2 3 2 2 4 3 6" xfId="10354"/>
    <cellStyle name="Comma 2 3 2 2 4 4" xfId="10355"/>
    <cellStyle name="Comma 2 3 2 2 4 4 2" xfId="10356"/>
    <cellStyle name="Comma 2 3 2 2 4 4 3" xfId="10357"/>
    <cellStyle name="Comma 2 3 2 2 4 5" xfId="10358"/>
    <cellStyle name="Comma 2 3 2 2 4 5 2" xfId="10359"/>
    <cellStyle name="Comma 2 3 2 2 4 5 3" xfId="10360"/>
    <cellStyle name="Comma 2 3 2 2 4 6" xfId="10361"/>
    <cellStyle name="Comma 2 3 2 2 4 6 2" xfId="10362"/>
    <cellStyle name="Comma 2 3 2 2 4 6 3" xfId="10363"/>
    <cellStyle name="Comma 2 3 2 2 4 7" xfId="10364"/>
    <cellStyle name="Comma 2 3 2 2 4 8" xfId="10365"/>
    <cellStyle name="Comma 2 3 2 2 5" xfId="10366"/>
    <cellStyle name="Comma 2 3 2 2 5 2" xfId="10367"/>
    <cellStyle name="Comma 2 3 2 2 5 2 2" xfId="10368"/>
    <cellStyle name="Comma 2 3 2 2 5 2 2 2" xfId="10369"/>
    <cellStyle name="Comma 2 3 2 2 5 2 2 2 2" xfId="10370"/>
    <cellStyle name="Comma 2 3 2 2 5 2 2 2 3" xfId="10371"/>
    <cellStyle name="Comma 2 3 2 2 5 2 2 3" xfId="10372"/>
    <cellStyle name="Comma 2 3 2 2 5 2 2 3 2" xfId="10373"/>
    <cellStyle name="Comma 2 3 2 2 5 2 2 3 3" xfId="10374"/>
    <cellStyle name="Comma 2 3 2 2 5 2 2 4" xfId="10375"/>
    <cellStyle name="Comma 2 3 2 2 5 2 2 4 2" xfId="10376"/>
    <cellStyle name="Comma 2 3 2 2 5 2 2 4 3" xfId="10377"/>
    <cellStyle name="Comma 2 3 2 2 5 2 2 5" xfId="10378"/>
    <cellStyle name="Comma 2 3 2 2 5 2 2 6" xfId="10379"/>
    <cellStyle name="Comma 2 3 2 2 5 2 3" xfId="10380"/>
    <cellStyle name="Comma 2 3 2 2 5 2 3 2" xfId="10381"/>
    <cellStyle name="Comma 2 3 2 2 5 2 3 3" xfId="10382"/>
    <cellStyle name="Comma 2 3 2 2 5 2 4" xfId="10383"/>
    <cellStyle name="Comma 2 3 2 2 5 2 4 2" xfId="10384"/>
    <cellStyle name="Comma 2 3 2 2 5 2 4 3" xfId="10385"/>
    <cellStyle name="Comma 2 3 2 2 5 2 5" xfId="10386"/>
    <cellStyle name="Comma 2 3 2 2 5 2 5 2" xfId="10387"/>
    <cellStyle name="Comma 2 3 2 2 5 2 5 3" xfId="10388"/>
    <cellStyle name="Comma 2 3 2 2 5 2 6" xfId="10389"/>
    <cellStyle name="Comma 2 3 2 2 5 2 7" xfId="10390"/>
    <cellStyle name="Comma 2 3 2 2 5 3" xfId="10391"/>
    <cellStyle name="Comma 2 3 2 2 5 3 2" xfId="10392"/>
    <cellStyle name="Comma 2 3 2 2 5 3 2 2" xfId="10393"/>
    <cellStyle name="Comma 2 3 2 2 5 3 2 3" xfId="10394"/>
    <cellStyle name="Comma 2 3 2 2 5 3 3" xfId="10395"/>
    <cellStyle name="Comma 2 3 2 2 5 3 3 2" xfId="10396"/>
    <cellStyle name="Comma 2 3 2 2 5 3 3 3" xfId="10397"/>
    <cellStyle name="Comma 2 3 2 2 5 3 4" xfId="10398"/>
    <cellStyle name="Comma 2 3 2 2 5 3 4 2" xfId="10399"/>
    <cellStyle name="Comma 2 3 2 2 5 3 4 3" xfId="10400"/>
    <cellStyle name="Comma 2 3 2 2 5 3 5" xfId="10401"/>
    <cellStyle name="Comma 2 3 2 2 5 3 6" xfId="10402"/>
    <cellStyle name="Comma 2 3 2 2 5 4" xfId="10403"/>
    <cellStyle name="Comma 2 3 2 2 5 4 2" xfId="10404"/>
    <cellStyle name="Comma 2 3 2 2 5 4 3" xfId="10405"/>
    <cellStyle name="Comma 2 3 2 2 5 5" xfId="10406"/>
    <cellStyle name="Comma 2 3 2 2 5 5 2" xfId="10407"/>
    <cellStyle name="Comma 2 3 2 2 5 5 3" xfId="10408"/>
    <cellStyle name="Comma 2 3 2 2 5 6" xfId="10409"/>
    <cellStyle name="Comma 2 3 2 2 5 6 2" xfId="10410"/>
    <cellStyle name="Comma 2 3 2 2 5 6 3" xfId="10411"/>
    <cellStyle name="Comma 2 3 2 2 5 7" xfId="10412"/>
    <cellStyle name="Comma 2 3 2 2 5 8" xfId="10413"/>
    <cellStyle name="Comma 2 3 2 2 6" xfId="10414"/>
    <cellStyle name="Comma 2 3 2 2 6 2" xfId="10415"/>
    <cellStyle name="Comma 2 3 2 2 6 2 2" xfId="10416"/>
    <cellStyle name="Comma 2 3 2 2 6 2 2 2" xfId="10417"/>
    <cellStyle name="Comma 2 3 2 2 6 2 2 2 2" xfId="10418"/>
    <cellStyle name="Comma 2 3 2 2 6 2 2 2 3" xfId="10419"/>
    <cellStyle name="Comma 2 3 2 2 6 2 2 3" xfId="10420"/>
    <cellStyle name="Comma 2 3 2 2 6 2 2 3 2" xfId="10421"/>
    <cellStyle name="Comma 2 3 2 2 6 2 2 3 3" xfId="10422"/>
    <cellStyle name="Comma 2 3 2 2 6 2 2 4" xfId="10423"/>
    <cellStyle name="Comma 2 3 2 2 6 2 2 4 2" xfId="10424"/>
    <cellStyle name="Comma 2 3 2 2 6 2 2 4 3" xfId="10425"/>
    <cellStyle name="Comma 2 3 2 2 6 2 2 5" xfId="10426"/>
    <cellStyle name="Comma 2 3 2 2 6 2 2 6" xfId="10427"/>
    <cellStyle name="Comma 2 3 2 2 6 2 3" xfId="10428"/>
    <cellStyle name="Comma 2 3 2 2 6 2 3 2" xfId="10429"/>
    <cellStyle name="Comma 2 3 2 2 6 2 3 3" xfId="10430"/>
    <cellStyle name="Comma 2 3 2 2 6 2 4" xfId="10431"/>
    <cellStyle name="Comma 2 3 2 2 6 2 4 2" xfId="10432"/>
    <cellStyle name="Comma 2 3 2 2 6 2 4 3" xfId="10433"/>
    <cellStyle name="Comma 2 3 2 2 6 2 5" xfId="10434"/>
    <cellStyle name="Comma 2 3 2 2 6 2 5 2" xfId="10435"/>
    <cellStyle name="Comma 2 3 2 2 6 2 5 3" xfId="10436"/>
    <cellStyle name="Comma 2 3 2 2 6 2 6" xfId="10437"/>
    <cellStyle name="Comma 2 3 2 2 6 2 7" xfId="10438"/>
    <cellStyle name="Comma 2 3 2 2 6 3" xfId="10439"/>
    <cellStyle name="Comma 2 3 2 2 6 3 2" xfId="10440"/>
    <cellStyle name="Comma 2 3 2 2 6 3 2 2" xfId="10441"/>
    <cellStyle name="Comma 2 3 2 2 6 3 2 3" xfId="10442"/>
    <cellStyle name="Comma 2 3 2 2 6 3 3" xfId="10443"/>
    <cellStyle name="Comma 2 3 2 2 6 3 3 2" xfId="10444"/>
    <cellStyle name="Comma 2 3 2 2 6 3 3 3" xfId="10445"/>
    <cellStyle name="Comma 2 3 2 2 6 3 4" xfId="10446"/>
    <cellStyle name="Comma 2 3 2 2 6 3 4 2" xfId="10447"/>
    <cellStyle name="Comma 2 3 2 2 6 3 4 3" xfId="10448"/>
    <cellStyle name="Comma 2 3 2 2 6 3 5" xfId="10449"/>
    <cellStyle name="Comma 2 3 2 2 6 3 6" xfId="10450"/>
    <cellStyle name="Comma 2 3 2 2 6 4" xfId="10451"/>
    <cellStyle name="Comma 2 3 2 2 6 4 2" xfId="10452"/>
    <cellStyle name="Comma 2 3 2 2 6 4 3" xfId="10453"/>
    <cellStyle name="Comma 2 3 2 2 6 5" xfId="10454"/>
    <cellStyle name="Comma 2 3 2 2 6 5 2" xfId="10455"/>
    <cellStyle name="Comma 2 3 2 2 6 5 3" xfId="10456"/>
    <cellStyle name="Comma 2 3 2 2 6 6" xfId="10457"/>
    <cellStyle name="Comma 2 3 2 2 6 6 2" xfId="10458"/>
    <cellStyle name="Comma 2 3 2 2 6 6 3" xfId="10459"/>
    <cellStyle name="Comma 2 3 2 2 6 7" xfId="10460"/>
    <cellStyle name="Comma 2 3 2 2 6 8" xfId="10461"/>
    <cellStyle name="Comma 2 3 2 2 7" xfId="10462"/>
    <cellStyle name="Comma 2 3 2 2 7 2" xfId="10463"/>
    <cellStyle name="Comma 2 3 2 2 7 2 2" xfId="10464"/>
    <cellStyle name="Comma 2 3 2 2 7 2 3" xfId="10465"/>
    <cellStyle name="Comma 2 3 2 2 7 3" xfId="10466"/>
    <cellStyle name="Comma 2 3 2 2 7 3 2" xfId="10467"/>
    <cellStyle name="Comma 2 3 2 2 7 3 3" xfId="10468"/>
    <cellStyle name="Comma 2 3 2 2 7 4" xfId="10469"/>
    <cellStyle name="Comma 2 3 2 2 7 4 2" xfId="10470"/>
    <cellStyle name="Comma 2 3 2 2 7 4 3" xfId="10471"/>
    <cellStyle name="Comma 2 3 2 2 7 5" xfId="10472"/>
    <cellStyle name="Comma 2 3 2 2 7 6" xfId="10473"/>
    <cellStyle name="Comma 2 3 2 2 8" xfId="10474"/>
    <cellStyle name="Comma 2 3 2 2 8 2" xfId="10475"/>
    <cellStyle name="Comma 2 3 2 2 8 3" xfId="10476"/>
    <cellStyle name="Comma 2 3 2 2 9" xfId="10477"/>
    <cellStyle name="Comma 2 3 2 2 9 2" xfId="10478"/>
    <cellStyle name="Comma 2 3 2 2 9 3" xfId="10479"/>
    <cellStyle name="Comma 2 3 2 3" xfId="10480"/>
    <cellStyle name="Comma 2 3 2 3 2" xfId="10481"/>
    <cellStyle name="Comma 2 3 2 3 2 2" xfId="10482"/>
    <cellStyle name="Comma 2 3 2 3 2 2 2" xfId="10483"/>
    <cellStyle name="Comma 2 3 2 3 2 2 3" xfId="10484"/>
    <cellStyle name="Comma 2 3 2 3 2 3" xfId="10485"/>
    <cellStyle name="Comma 2 3 2 3 2 3 2" xfId="10486"/>
    <cellStyle name="Comma 2 3 2 3 2 3 3" xfId="10487"/>
    <cellStyle name="Comma 2 3 2 3 2 4" xfId="10488"/>
    <cellStyle name="Comma 2 3 2 3 2 4 2" xfId="10489"/>
    <cellStyle name="Comma 2 3 2 3 2 4 3" xfId="10490"/>
    <cellStyle name="Comma 2 3 2 3 2 5" xfId="10491"/>
    <cellStyle name="Comma 2 3 2 3 2 6" xfId="10492"/>
    <cellStyle name="Comma 2 3 2 3 3" xfId="10493"/>
    <cellStyle name="Comma 2 3 2 3 3 2" xfId="10494"/>
    <cellStyle name="Comma 2 3 2 3 3 3" xfId="10495"/>
    <cellStyle name="Comma 2 3 2 3 4" xfId="10496"/>
    <cellStyle name="Comma 2 3 2 3 4 2" xfId="10497"/>
    <cellStyle name="Comma 2 3 2 3 4 3" xfId="10498"/>
    <cellStyle name="Comma 2 3 2 3 5" xfId="10499"/>
    <cellStyle name="Comma 2 3 2 3 5 2" xfId="10500"/>
    <cellStyle name="Comma 2 3 2 3 5 3" xfId="10501"/>
    <cellStyle name="Comma 2 3 2 3 6" xfId="10502"/>
    <cellStyle name="Comma 2 3 2 3 7" xfId="10503"/>
    <cellStyle name="Comma 2 3 2 4" xfId="10504"/>
    <cellStyle name="Comma 2 3 2 4 2" xfId="10505"/>
    <cellStyle name="Comma 2 3 2 4 2 2" xfId="10506"/>
    <cellStyle name="Comma 2 3 2 4 2 3" xfId="10507"/>
    <cellStyle name="Comma 2 3 2 4 3" xfId="10508"/>
    <cellStyle name="Comma 2 3 2 4 3 2" xfId="10509"/>
    <cellStyle name="Comma 2 3 2 4 3 3" xfId="10510"/>
    <cellStyle name="Comma 2 3 2 4 4" xfId="10511"/>
    <cellStyle name="Comma 2 3 2 4 4 2" xfId="10512"/>
    <cellStyle name="Comma 2 3 2 4 4 3" xfId="10513"/>
    <cellStyle name="Comma 2 3 2 4 5" xfId="10514"/>
    <cellStyle name="Comma 2 3 2 4 6" xfId="10515"/>
    <cellStyle name="Comma 2 3 2 5" xfId="10516"/>
    <cellStyle name="Comma 2 3 2 5 2" xfId="10517"/>
    <cellStyle name="Comma 2 3 2 5 3" xfId="10518"/>
    <cellStyle name="Comma 2 3 2 6" xfId="10519"/>
    <cellStyle name="Comma 2 3 2 6 2" xfId="10520"/>
    <cellStyle name="Comma 2 3 2 6 3" xfId="10521"/>
    <cellStyle name="Comma 2 3 2 7" xfId="10522"/>
    <cellStyle name="Comma 2 3 2 8" xfId="10523"/>
    <cellStyle name="Comma 2 3 2 9" xfId="10524"/>
    <cellStyle name="Comma 2 3 20" xfId="10525"/>
    <cellStyle name="Comma 2 3 20 2" xfId="10526"/>
    <cellStyle name="Comma 2 3 20 3" xfId="10527"/>
    <cellStyle name="Comma 2 3 21" xfId="10528"/>
    <cellStyle name="Comma 2 3 21 2" xfId="10529"/>
    <cellStyle name="Comma 2 3 21 3" xfId="10530"/>
    <cellStyle name="Comma 2 3 22" xfId="10531"/>
    <cellStyle name="Comma 2 3 22 2" xfId="10532"/>
    <cellStyle name="Comma 2 3 22 3" xfId="10533"/>
    <cellStyle name="Comma 2 3 23" xfId="10534"/>
    <cellStyle name="Comma 2 3 24" xfId="10535"/>
    <cellStyle name="Comma 2 3 3" xfId="10536"/>
    <cellStyle name="Comma 2 3 3 10" xfId="10537"/>
    <cellStyle name="Comma 2 3 3 2" xfId="10538"/>
    <cellStyle name="Comma 2 3 3 3" xfId="10539"/>
    <cellStyle name="Comma 2 3 3 3 2" xfId="10540"/>
    <cellStyle name="Comma 2 3 3 3 2 2" xfId="10541"/>
    <cellStyle name="Comma 2 3 3 3 2 2 2" xfId="10542"/>
    <cellStyle name="Comma 2 3 3 3 2 2 3" xfId="10543"/>
    <cellStyle name="Comma 2 3 3 3 2 3" xfId="10544"/>
    <cellStyle name="Comma 2 3 3 3 2 3 2" xfId="10545"/>
    <cellStyle name="Comma 2 3 3 3 2 3 3" xfId="10546"/>
    <cellStyle name="Comma 2 3 3 3 2 4" xfId="10547"/>
    <cellStyle name="Comma 2 3 3 3 2 4 2" xfId="10548"/>
    <cellStyle name="Comma 2 3 3 3 2 4 3" xfId="10549"/>
    <cellStyle name="Comma 2 3 3 3 2 5" xfId="10550"/>
    <cellStyle name="Comma 2 3 3 3 2 6" xfId="10551"/>
    <cellStyle name="Comma 2 3 3 3 3" xfId="10552"/>
    <cellStyle name="Comma 2 3 3 3 3 2" xfId="10553"/>
    <cellStyle name="Comma 2 3 3 3 3 3" xfId="10554"/>
    <cellStyle name="Comma 2 3 3 3 4" xfId="10555"/>
    <cellStyle name="Comma 2 3 3 3 4 2" xfId="10556"/>
    <cellStyle name="Comma 2 3 3 3 4 3" xfId="10557"/>
    <cellStyle name="Comma 2 3 3 3 5" xfId="10558"/>
    <cellStyle name="Comma 2 3 3 3 5 2" xfId="10559"/>
    <cellStyle name="Comma 2 3 3 3 5 3" xfId="10560"/>
    <cellStyle name="Comma 2 3 3 3 6" xfId="10561"/>
    <cellStyle name="Comma 2 3 3 3 7" xfId="10562"/>
    <cellStyle name="Comma 2 3 3 4" xfId="10563"/>
    <cellStyle name="Comma 2 3 3 4 2" xfId="10564"/>
    <cellStyle name="Comma 2 3 3 4 2 2" xfId="10565"/>
    <cellStyle name="Comma 2 3 3 4 2 3" xfId="10566"/>
    <cellStyle name="Comma 2 3 3 4 3" xfId="10567"/>
    <cellStyle name="Comma 2 3 3 4 3 2" xfId="10568"/>
    <cellStyle name="Comma 2 3 3 4 3 3" xfId="10569"/>
    <cellStyle name="Comma 2 3 3 4 4" xfId="10570"/>
    <cellStyle name="Comma 2 3 3 4 4 2" xfId="10571"/>
    <cellStyle name="Comma 2 3 3 4 4 3" xfId="10572"/>
    <cellStyle name="Comma 2 3 3 4 5" xfId="10573"/>
    <cellStyle name="Comma 2 3 3 4 6" xfId="10574"/>
    <cellStyle name="Comma 2 3 3 5" xfId="10575"/>
    <cellStyle name="Comma 2 3 3 5 2" xfId="10576"/>
    <cellStyle name="Comma 2 3 3 5 3" xfId="10577"/>
    <cellStyle name="Comma 2 3 3 6" xfId="10578"/>
    <cellStyle name="Comma 2 3 3 6 2" xfId="10579"/>
    <cellStyle name="Comma 2 3 3 6 3" xfId="10580"/>
    <cellStyle name="Comma 2 3 3 7" xfId="10581"/>
    <cellStyle name="Comma 2 3 3 7 2" xfId="10582"/>
    <cellStyle name="Comma 2 3 3 7 3" xfId="10583"/>
    <cellStyle name="Comma 2 3 3 8" xfId="10584"/>
    <cellStyle name="Comma 2 3 3 9" xfId="10585"/>
    <cellStyle name="Comma 2 3 4" xfId="10586"/>
    <cellStyle name="Comma 2 3 4 10" xfId="10587"/>
    <cellStyle name="Comma 2 3 4 10 2" xfId="10588"/>
    <cellStyle name="Comma 2 3 4 10 3" xfId="10589"/>
    <cellStyle name="Comma 2 3 4 11" xfId="10590"/>
    <cellStyle name="Comma 2 3 4 11 2" xfId="10591"/>
    <cellStyle name="Comma 2 3 4 11 3" xfId="10592"/>
    <cellStyle name="Comma 2 3 4 12" xfId="10593"/>
    <cellStyle name="Comma 2 3 4 12 2" xfId="10594"/>
    <cellStyle name="Comma 2 3 4 12 3" xfId="10595"/>
    <cellStyle name="Comma 2 3 4 13" xfId="10596"/>
    <cellStyle name="Comma 2 3 4 13 2" xfId="10597"/>
    <cellStyle name="Comma 2 3 4 13 3" xfId="10598"/>
    <cellStyle name="Comma 2 3 4 14" xfId="10599"/>
    <cellStyle name="Comma 2 3 4 14 2" xfId="10600"/>
    <cellStyle name="Comma 2 3 4 14 3" xfId="10601"/>
    <cellStyle name="Comma 2 3 4 15" xfId="10602"/>
    <cellStyle name="Comma 2 3 4 16" xfId="10603"/>
    <cellStyle name="Comma 2 3 4 2" xfId="10604"/>
    <cellStyle name="Comma 2 3 4 3" xfId="10605"/>
    <cellStyle name="Comma 2 3 4 3 2" xfId="10606"/>
    <cellStyle name="Comma 2 3 4 3 2 2" xfId="10607"/>
    <cellStyle name="Comma 2 3 4 3 2 2 2" xfId="10608"/>
    <cellStyle name="Comma 2 3 4 3 2 2 2 2" xfId="10609"/>
    <cellStyle name="Comma 2 3 4 3 2 2 2 3" xfId="10610"/>
    <cellStyle name="Comma 2 3 4 3 2 2 3" xfId="10611"/>
    <cellStyle name="Comma 2 3 4 3 2 2 3 2" xfId="10612"/>
    <cellStyle name="Comma 2 3 4 3 2 2 3 3" xfId="10613"/>
    <cellStyle name="Comma 2 3 4 3 2 2 4" xfId="10614"/>
    <cellStyle name="Comma 2 3 4 3 2 2 4 2" xfId="10615"/>
    <cellStyle name="Comma 2 3 4 3 2 2 4 3" xfId="10616"/>
    <cellStyle name="Comma 2 3 4 3 2 2 5" xfId="10617"/>
    <cellStyle name="Comma 2 3 4 3 2 2 6" xfId="10618"/>
    <cellStyle name="Comma 2 3 4 3 2 3" xfId="10619"/>
    <cellStyle name="Comma 2 3 4 3 2 3 2" xfId="10620"/>
    <cellStyle name="Comma 2 3 4 3 2 3 3" xfId="10621"/>
    <cellStyle name="Comma 2 3 4 3 2 4" xfId="10622"/>
    <cellStyle name="Comma 2 3 4 3 2 4 2" xfId="10623"/>
    <cellStyle name="Comma 2 3 4 3 2 4 3" xfId="10624"/>
    <cellStyle name="Comma 2 3 4 3 2 5" xfId="10625"/>
    <cellStyle name="Comma 2 3 4 3 2 5 2" xfId="10626"/>
    <cellStyle name="Comma 2 3 4 3 2 5 3" xfId="10627"/>
    <cellStyle name="Comma 2 3 4 3 2 6" xfId="10628"/>
    <cellStyle name="Comma 2 3 4 3 2 7" xfId="10629"/>
    <cellStyle name="Comma 2 3 4 3 3" xfId="10630"/>
    <cellStyle name="Comma 2 3 4 3 3 2" xfId="10631"/>
    <cellStyle name="Comma 2 3 4 3 3 2 2" xfId="10632"/>
    <cellStyle name="Comma 2 3 4 3 3 2 3" xfId="10633"/>
    <cellStyle name="Comma 2 3 4 3 3 3" xfId="10634"/>
    <cellStyle name="Comma 2 3 4 3 3 3 2" xfId="10635"/>
    <cellStyle name="Comma 2 3 4 3 3 3 3" xfId="10636"/>
    <cellStyle name="Comma 2 3 4 3 3 4" xfId="10637"/>
    <cellStyle name="Comma 2 3 4 3 3 4 2" xfId="10638"/>
    <cellStyle name="Comma 2 3 4 3 3 4 3" xfId="10639"/>
    <cellStyle name="Comma 2 3 4 3 3 5" xfId="10640"/>
    <cellStyle name="Comma 2 3 4 3 3 6" xfId="10641"/>
    <cellStyle name="Comma 2 3 4 3 4" xfId="10642"/>
    <cellStyle name="Comma 2 3 4 3 4 2" xfId="10643"/>
    <cellStyle name="Comma 2 3 4 3 4 3" xfId="10644"/>
    <cellStyle name="Comma 2 3 4 3 5" xfId="10645"/>
    <cellStyle name="Comma 2 3 4 3 5 2" xfId="10646"/>
    <cellStyle name="Comma 2 3 4 3 5 3" xfId="10647"/>
    <cellStyle name="Comma 2 3 4 3 6" xfId="10648"/>
    <cellStyle name="Comma 2 3 4 3 6 2" xfId="10649"/>
    <cellStyle name="Comma 2 3 4 3 6 3" xfId="10650"/>
    <cellStyle name="Comma 2 3 4 3 7" xfId="10651"/>
    <cellStyle name="Comma 2 3 4 3 8" xfId="10652"/>
    <cellStyle name="Comma 2 3 4 4" xfId="10653"/>
    <cellStyle name="Comma 2 3 4 4 2" xfId="10654"/>
    <cellStyle name="Comma 2 3 4 4 2 2" xfId="10655"/>
    <cellStyle name="Comma 2 3 4 4 2 2 2" xfId="10656"/>
    <cellStyle name="Comma 2 3 4 4 2 2 2 2" xfId="10657"/>
    <cellStyle name="Comma 2 3 4 4 2 2 2 3" xfId="10658"/>
    <cellStyle name="Comma 2 3 4 4 2 2 3" xfId="10659"/>
    <cellStyle name="Comma 2 3 4 4 2 2 3 2" xfId="10660"/>
    <cellStyle name="Comma 2 3 4 4 2 2 3 3" xfId="10661"/>
    <cellStyle name="Comma 2 3 4 4 2 2 4" xfId="10662"/>
    <cellStyle name="Comma 2 3 4 4 2 2 4 2" xfId="10663"/>
    <cellStyle name="Comma 2 3 4 4 2 2 4 3" xfId="10664"/>
    <cellStyle name="Comma 2 3 4 4 2 2 5" xfId="10665"/>
    <cellStyle name="Comma 2 3 4 4 2 2 6" xfId="10666"/>
    <cellStyle name="Comma 2 3 4 4 2 3" xfId="10667"/>
    <cellStyle name="Comma 2 3 4 4 2 3 2" xfId="10668"/>
    <cellStyle name="Comma 2 3 4 4 2 3 3" xfId="10669"/>
    <cellStyle name="Comma 2 3 4 4 2 4" xfId="10670"/>
    <cellStyle name="Comma 2 3 4 4 2 4 2" xfId="10671"/>
    <cellStyle name="Comma 2 3 4 4 2 4 3" xfId="10672"/>
    <cellStyle name="Comma 2 3 4 4 2 5" xfId="10673"/>
    <cellStyle name="Comma 2 3 4 4 2 5 2" xfId="10674"/>
    <cellStyle name="Comma 2 3 4 4 2 5 3" xfId="10675"/>
    <cellStyle name="Comma 2 3 4 4 2 6" xfId="10676"/>
    <cellStyle name="Comma 2 3 4 4 2 7" xfId="10677"/>
    <cellStyle name="Comma 2 3 4 4 3" xfId="10678"/>
    <cellStyle name="Comma 2 3 4 4 3 2" xfId="10679"/>
    <cellStyle name="Comma 2 3 4 4 3 2 2" xfId="10680"/>
    <cellStyle name="Comma 2 3 4 4 3 2 3" xfId="10681"/>
    <cellStyle name="Comma 2 3 4 4 3 3" xfId="10682"/>
    <cellStyle name="Comma 2 3 4 4 3 3 2" xfId="10683"/>
    <cellStyle name="Comma 2 3 4 4 3 3 3" xfId="10684"/>
    <cellStyle name="Comma 2 3 4 4 3 4" xfId="10685"/>
    <cellStyle name="Comma 2 3 4 4 3 4 2" xfId="10686"/>
    <cellStyle name="Comma 2 3 4 4 3 4 3" xfId="10687"/>
    <cellStyle name="Comma 2 3 4 4 3 5" xfId="10688"/>
    <cellStyle name="Comma 2 3 4 4 3 6" xfId="10689"/>
    <cellStyle name="Comma 2 3 4 4 4" xfId="10690"/>
    <cellStyle name="Comma 2 3 4 4 4 2" xfId="10691"/>
    <cellStyle name="Comma 2 3 4 4 4 3" xfId="10692"/>
    <cellStyle name="Comma 2 3 4 4 5" xfId="10693"/>
    <cellStyle name="Comma 2 3 4 4 5 2" xfId="10694"/>
    <cellStyle name="Comma 2 3 4 4 5 3" xfId="10695"/>
    <cellStyle name="Comma 2 3 4 4 6" xfId="10696"/>
    <cellStyle name="Comma 2 3 4 4 6 2" xfId="10697"/>
    <cellStyle name="Comma 2 3 4 4 6 3" xfId="10698"/>
    <cellStyle name="Comma 2 3 4 4 7" xfId="10699"/>
    <cellStyle name="Comma 2 3 4 4 8" xfId="10700"/>
    <cellStyle name="Comma 2 3 4 5" xfId="10701"/>
    <cellStyle name="Comma 2 3 4 5 2" xfId="10702"/>
    <cellStyle name="Comma 2 3 4 5 2 2" xfId="10703"/>
    <cellStyle name="Comma 2 3 4 5 2 2 2" xfId="10704"/>
    <cellStyle name="Comma 2 3 4 5 2 2 2 2" xfId="10705"/>
    <cellStyle name="Comma 2 3 4 5 2 2 2 3" xfId="10706"/>
    <cellStyle name="Comma 2 3 4 5 2 2 3" xfId="10707"/>
    <cellStyle name="Comma 2 3 4 5 2 2 3 2" xfId="10708"/>
    <cellStyle name="Comma 2 3 4 5 2 2 3 3" xfId="10709"/>
    <cellStyle name="Comma 2 3 4 5 2 2 4" xfId="10710"/>
    <cellStyle name="Comma 2 3 4 5 2 2 4 2" xfId="10711"/>
    <cellStyle name="Comma 2 3 4 5 2 2 4 3" xfId="10712"/>
    <cellStyle name="Comma 2 3 4 5 2 2 5" xfId="10713"/>
    <cellStyle name="Comma 2 3 4 5 2 2 6" xfId="10714"/>
    <cellStyle name="Comma 2 3 4 5 2 3" xfId="10715"/>
    <cellStyle name="Comma 2 3 4 5 2 3 2" xfId="10716"/>
    <cellStyle name="Comma 2 3 4 5 2 3 3" xfId="10717"/>
    <cellStyle name="Comma 2 3 4 5 2 4" xfId="10718"/>
    <cellStyle name="Comma 2 3 4 5 2 4 2" xfId="10719"/>
    <cellStyle name="Comma 2 3 4 5 2 4 3" xfId="10720"/>
    <cellStyle name="Comma 2 3 4 5 2 5" xfId="10721"/>
    <cellStyle name="Comma 2 3 4 5 2 5 2" xfId="10722"/>
    <cellStyle name="Comma 2 3 4 5 2 5 3" xfId="10723"/>
    <cellStyle name="Comma 2 3 4 5 2 6" xfId="10724"/>
    <cellStyle name="Comma 2 3 4 5 2 7" xfId="10725"/>
    <cellStyle name="Comma 2 3 4 5 3" xfId="10726"/>
    <cellStyle name="Comma 2 3 4 5 3 2" xfId="10727"/>
    <cellStyle name="Comma 2 3 4 5 3 2 2" xfId="10728"/>
    <cellStyle name="Comma 2 3 4 5 3 2 3" xfId="10729"/>
    <cellStyle name="Comma 2 3 4 5 3 3" xfId="10730"/>
    <cellStyle name="Comma 2 3 4 5 3 3 2" xfId="10731"/>
    <cellStyle name="Comma 2 3 4 5 3 3 3" xfId="10732"/>
    <cellStyle name="Comma 2 3 4 5 3 4" xfId="10733"/>
    <cellStyle name="Comma 2 3 4 5 3 4 2" xfId="10734"/>
    <cellStyle name="Comma 2 3 4 5 3 4 3" xfId="10735"/>
    <cellStyle name="Comma 2 3 4 5 3 5" xfId="10736"/>
    <cellStyle name="Comma 2 3 4 5 3 6" xfId="10737"/>
    <cellStyle name="Comma 2 3 4 5 4" xfId="10738"/>
    <cellStyle name="Comma 2 3 4 5 4 2" xfId="10739"/>
    <cellStyle name="Comma 2 3 4 5 4 3" xfId="10740"/>
    <cellStyle name="Comma 2 3 4 5 5" xfId="10741"/>
    <cellStyle name="Comma 2 3 4 5 5 2" xfId="10742"/>
    <cellStyle name="Comma 2 3 4 5 5 3" xfId="10743"/>
    <cellStyle name="Comma 2 3 4 5 6" xfId="10744"/>
    <cellStyle name="Comma 2 3 4 5 6 2" xfId="10745"/>
    <cellStyle name="Comma 2 3 4 5 6 3" xfId="10746"/>
    <cellStyle name="Comma 2 3 4 5 7" xfId="10747"/>
    <cellStyle name="Comma 2 3 4 5 8" xfId="10748"/>
    <cellStyle name="Comma 2 3 4 6" xfId="10749"/>
    <cellStyle name="Comma 2 3 4 6 2" xfId="10750"/>
    <cellStyle name="Comma 2 3 4 6 2 2" xfId="10751"/>
    <cellStyle name="Comma 2 3 4 6 2 2 2" xfId="10752"/>
    <cellStyle name="Comma 2 3 4 6 2 2 2 2" xfId="10753"/>
    <cellStyle name="Comma 2 3 4 6 2 2 2 3" xfId="10754"/>
    <cellStyle name="Comma 2 3 4 6 2 2 3" xfId="10755"/>
    <cellStyle name="Comma 2 3 4 6 2 2 3 2" xfId="10756"/>
    <cellStyle name="Comma 2 3 4 6 2 2 3 3" xfId="10757"/>
    <cellStyle name="Comma 2 3 4 6 2 2 4" xfId="10758"/>
    <cellStyle name="Comma 2 3 4 6 2 2 4 2" xfId="10759"/>
    <cellStyle name="Comma 2 3 4 6 2 2 4 3" xfId="10760"/>
    <cellStyle name="Comma 2 3 4 6 2 2 5" xfId="10761"/>
    <cellStyle name="Comma 2 3 4 6 2 2 6" xfId="10762"/>
    <cellStyle name="Comma 2 3 4 6 2 3" xfId="10763"/>
    <cellStyle name="Comma 2 3 4 6 2 3 2" xfId="10764"/>
    <cellStyle name="Comma 2 3 4 6 2 3 3" xfId="10765"/>
    <cellStyle name="Comma 2 3 4 6 2 4" xfId="10766"/>
    <cellStyle name="Comma 2 3 4 6 2 4 2" xfId="10767"/>
    <cellStyle name="Comma 2 3 4 6 2 4 3" xfId="10768"/>
    <cellStyle name="Comma 2 3 4 6 2 5" xfId="10769"/>
    <cellStyle name="Comma 2 3 4 6 2 5 2" xfId="10770"/>
    <cellStyle name="Comma 2 3 4 6 2 5 3" xfId="10771"/>
    <cellStyle name="Comma 2 3 4 6 2 6" xfId="10772"/>
    <cellStyle name="Comma 2 3 4 6 2 7" xfId="10773"/>
    <cellStyle name="Comma 2 3 4 6 3" xfId="10774"/>
    <cellStyle name="Comma 2 3 4 6 3 2" xfId="10775"/>
    <cellStyle name="Comma 2 3 4 6 3 2 2" xfId="10776"/>
    <cellStyle name="Comma 2 3 4 6 3 2 3" xfId="10777"/>
    <cellStyle name="Comma 2 3 4 6 3 3" xfId="10778"/>
    <cellStyle name="Comma 2 3 4 6 3 3 2" xfId="10779"/>
    <cellStyle name="Comma 2 3 4 6 3 3 3" xfId="10780"/>
    <cellStyle name="Comma 2 3 4 6 3 4" xfId="10781"/>
    <cellStyle name="Comma 2 3 4 6 3 4 2" xfId="10782"/>
    <cellStyle name="Comma 2 3 4 6 3 4 3" xfId="10783"/>
    <cellStyle name="Comma 2 3 4 6 3 5" xfId="10784"/>
    <cellStyle name="Comma 2 3 4 6 3 6" xfId="10785"/>
    <cellStyle name="Comma 2 3 4 6 4" xfId="10786"/>
    <cellStyle name="Comma 2 3 4 6 4 2" xfId="10787"/>
    <cellStyle name="Comma 2 3 4 6 4 3" xfId="10788"/>
    <cellStyle name="Comma 2 3 4 6 5" xfId="10789"/>
    <cellStyle name="Comma 2 3 4 6 5 2" xfId="10790"/>
    <cellStyle name="Comma 2 3 4 6 5 3" xfId="10791"/>
    <cellStyle name="Comma 2 3 4 6 6" xfId="10792"/>
    <cellStyle name="Comma 2 3 4 6 6 2" xfId="10793"/>
    <cellStyle name="Comma 2 3 4 6 6 3" xfId="10794"/>
    <cellStyle name="Comma 2 3 4 6 7" xfId="10795"/>
    <cellStyle name="Comma 2 3 4 6 8" xfId="10796"/>
    <cellStyle name="Comma 2 3 4 7" xfId="10797"/>
    <cellStyle name="Comma 2 3 4 7 2" xfId="10798"/>
    <cellStyle name="Comma 2 3 4 7 2 2" xfId="10799"/>
    <cellStyle name="Comma 2 3 4 7 2 2 2" xfId="10800"/>
    <cellStyle name="Comma 2 3 4 7 2 2 3" xfId="10801"/>
    <cellStyle name="Comma 2 3 4 7 2 3" xfId="10802"/>
    <cellStyle name="Comma 2 3 4 7 2 3 2" xfId="10803"/>
    <cellStyle name="Comma 2 3 4 7 2 3 3" xfId="10804"/>
    <cellStyle name="Comma 2 3 4 7 2 4" xfId="10805"/>
    <cellStyle name="Comma 2 3 4 7 2 4 2" xfId="10806"/>
    <cellStyle name="Comma 2 3 4 7 2 4 3" xfId="10807"/>
    <cellStyle name="Comma 2 3 4 7 2 5" xfId="10808"/>
    <cellStyle name="Comma 2 3 4 7 2 6" xfId="10809"/>
    <cellStyle name="Comma 2 3 4 7 3" xfId="10810"/>
    <cellStyle name="Comma 2 3 4 7 3 2" xfId="10811"/>
    <cellStyle name="Comma 2 3 4 7 3 3" xfId="10812"/>
    <cellStyle name="Comma 2 3 4 7 4" xfId="10813"/>
    <cellStyle name="Comma 2 3 4 7 4 2" xfId="10814"/>
    <cellStyle name="Comma 2 3 4 7 4 3" xfId="10815"/>
    <cellStyle name="Comma 2 3 4 7 5" xfId="10816"/>
    <cellStyle name="Comma 2 3 4 7 5 2" xfId="10817"/>
    <cellStyle name="Comma 2 3 4 7 5 3" xfId="10818"/>
    <cellStyle name="Comma 2 3 4 7 6" xfId="10819"/>
    <cellStyle name="Comma 2 3 4 7 7" xfId="10820"/>
    <cellStyle name="Comma 2 3 4 8" xfId="10821"/>
    <cellStyle name="Comma 2 3 4 8 2" xfId="10822"/>
    <cellStyle name="Comma 2 3 4 8 2 2" xfId="10823"/>
    <cellStyle name="Comma 2 3 4 8 2 3" xfId="10824"/>
    <cellStyle name="Comma 2 3 4 8 3" xfId="10825"/>
    <cellStyle name="Comma 2 3 4 8 3 2" xfId="10826"/>
    <cellStyle name="Comma 2 3 4 8 3 3" xfId="10827"/>
    <cellStyle name="Comma 2 3 4 8 4" xfId="10828"/>
    <cellStyle name="Comma 2 3 4 8 4 2" xfId="10829"/>
    <cellStyle name="Comma 2 3 4 8 4 3" xfId="10830"/>
    <cellStyle name="Comma 2 3 4 8 5" xfId="10831"/>
    <cellStyle name="Comma 2 3 4 8 6" xfId="10832"/>
    <cellStyle name="Comma 2 3 4 9" xfId="10833"/>
    <cellStyle name="Comma 2 3 4 9 2" xfId="10834"/>
    <cellStyle name="Comma 2 3 4 9 2 2" xfId="10835"/>
    <cellStyle name="Comma 2 3 4 9 2 3" xfId="10836"/>
    <cellStyle name="Comma 2 3 4 9 3" xfId="10837"/>
    <cellStyle name="Comma 2 3 4 9 3 2" xfId="10838"/>
    <cellStyle name="Comma 2 3 4 9 3 3" xfId="10839"/>
    <cellStyle name="Comma 2 3 4 9 4" xfId="10840"/>
    <cellStyle name="Comma 2 3 4 9 4 2" xfId="10841"/>
    <cellStyle name="Comma 2 3 4 9 4 3" xfId="10842"/>
    <cellStyle name="Comma 2 3 4 9 5" xfId="10843"/>
    <cellStyle name="Comma 2 3 4 9 6" xfId="10844"/>
    <cellStyle name="Comma 2 3 5" xfId="10845"/>
    <cellStyle name="Comma 2 3 5 2" xfId="10846"/>
    <cellStyle name="Comma 2 3 5 3" xfId="10847"/>
    <cellStyle name="Comma 2 3 6" xfId="10848"/>
    <cellStyle name="Comma 2 3 6 2" xfId="10849"/>
    <cellStyle name="Comma 2 3 7" xfId="10850"/>
    <cellStyle name="Comma 2 3 7 2" xfId="10851"/>
    <cellStyle name="Comma 2 3 8" xfId="10852"/>
    <cellStyle name="Comma 2 3 8 2" xfId="10853"/>
    <cellStyle name="Comma 2 3 9" xfId="10854"/>
    <cellStyle name="Comma 2 3 9 2" xfId="10855"/>
    <cellStyle name="Comma 2 4" xfId="10856"/>
    <cellStyle name="Comma 2 4 10" xfId="10857"/>
    <cellStyle name="Comma 2 4 11" xfId="10858"/>
    <cellStyle name="Comma 2 4 2" xfId="10859"/>
    <cellStyle name="Comma 2 4 3" xfId="10860"/>
    <cellStyle name="Comma 2 4 4" xfId="10861"/>
    <cellStyle name="Comma 2 4 5" xfId="10862"/>
    <cellStyle name="Comma 2 4 5 2" xfId="10863"/>
    <cellStyle name="Comma 2 4 5 2 2" xfId="10864"/>
    <cellStyle name="Comma 2 4 5 2 2 2" xfId="10865"/>
    <cellStyle name="Comma 2 4 5 2 2 3" xfId="10866"/>
    <cellStyle name="Comma 2 4 5 2 3" xfId="10867"/>
    <cellStyle name="Comma 2 4 5 2 3 2" xfId="10868"/>
    <cellStyle name="Comma 2 4 5 2 3 3" xfId="10869"/>
    <cellStyle name="Comma 2 4 5 2 4" xfId="10870"/>
    <cellStyle name="Comma 2 4 5 2 4 2" xfId="10871"/>
    <cellStyle name="Comma 2 4 5 2 4 3" xfId="10872"/>
    <cellStyle name="Comma 2 4 5 2 5" xfId="10873"/>
    <cellStyle name="Comma 2 4 5 2 6" xfId="10874"/>
    <cellStyle name="Comma 2 4 5 3" xfId="10875"/>
    <cellStyle name="Comma 2 4 5 3 2" xfId="10876"/>
    <cellStyle name="Comma 2 4 5 3 3" xfId="10877"/>
    <cellStyle name="Comma 2 4 5 4" xfId="10878"/>
    <cellStyle name="Comma 2 4 5 4 2" xfId="10879"/>
    <cellStyle name="Comma 2 4 5 4 3" xfId="10880"/>
    <cellStyle name="Comma 2 4 5 5" xfId="10881"/>
    <cellStyle name="Comma 2 4 5 5 2" xfId="10882"/>
    <cellStyle name="Comma 2 4 5 5 3" xfId="10883"/>
    <cellStyle name="Comma 2 4 5 6" xfId="10884"/>
    <cellStyle name="Comma 2 4 5 7" xfId="10885"/>
    <cellStyle name="Comma 2 4 6" xfId="10886"/>
    <cellStyle name="Comma 2 4 6 2" xfId="10887"/>
    <cellStyle name="Comma 2 4 6 2 2" xfId="10888"/>
    <cellStyle name="Comma 2 4 6 2 3" xfId="10889"/>
    <cellStyle name="Comma 2 4 6 3" xfId="10890"/>
    <cellStyle name="Comma 2 4 6 3 2" xfId="10891"/>
    <cellStyle name="Comma 2 4 6 3 3" xfId="10892"/>
    <cellStyle name="Comma 2 4 6 4" xfId="10893"/>
    <cellStyle name="Comma 2 4 6 4 2" xfId="10894"/>
    <cellStyle name="Comma 2 4 6 4 3" xfId="10895"/>
    <cellStyle name="Comma 2 4 6 5" xfId="10896"/>
    <cellStyle name="Comma 2 4 6 6" xfId="10897"/>
    <cellStyle name="Comma 2 4 7" xfId="10898"/>
    <cellStyle name="Comma 2 4 7 2" xfId="10899"/>
    <cellStyle name="Comma 2 4 7 3" xfId="10900"/>
    <cellStyle name="Comma 2 4 8" xfId="10901"/>
    <cellStyle name="Comma 2 4 8 2" xfId="10902"/>
    <cellStyle name="Comma 2 4 8 3" xfId="10903"/>
    <cellStyle name="Comma 2 4 9" xfId="10904"/>
    <cellStyle name="Comma 2 4 9 2" xfId="10905"/>
    <cellStyle name="Comma 2 4 9 3" xfId="10906"/>
    <cellStyle name="Comma 2 5" xfId="10907"/>
    <cellStyle name="Comma 2 5 2" xfId="10908"/>
    <cellStyle name="Comma 2 5 3" xfId="10909"/>
    <cellStyle name="Comma 2 6" xfId="10910"/>
    <cellStyle name="Comma 2 6 2" xfId="10911"/>
    <cellStyle name="Comma 2 6 3" xfId="10912"/>
    <cellStyle name="Comma 2 6 4" xfId="10913"/>
    <cellStyle name="Comma 2 6 4 2" xfId="10914"/>
    <cellStyle name="Comma 2 6 5" xfId="10915"/>
    <cellStyle name="Comma 2 6 5 2" xfId="10916"/>
    <cellStyle name="Comma 2 7" xfId="10917"/>
    <cellStyle name="Comma 2 7 2" xfId="10918"/>
    <cellStyle name="Comma 2 7 2 2" xfId="10919"/>
    <cellStyle name="Comma 2 7 2 3" xfId="10920"/>
    <cellStyle name="Comma 2 8" xfId="10921"/>
    <cellStyle name="Comma 2 8 2" xfId="10922"/>
    <cellStyle name="Comma 2 9" xfId="10923"/>
    <cellStyle name="Comma 2 9 2" xfId="10924"/>
    <cellStyle name="Comma 2 9 3" xfId="10925"/>
    <cellStyle name="Comma 20" xfId="10926"/>
    <cellStyle name="Comma 20 2" xfId="10927"/>
    <cellStyle name="Comma 20 2 2" xfId="10928"/>
    <cellStyle name="Comma 21" xfId="10929"/>
    <cellStyle name="Comma 21 2" xfId="10930"/>
    <cellStyle name="Comma 21 2 2" xfId="10931"/>
    <cellStyle name="Comma 21 3" xfId="10932"/>
    <cellStyle name="Comma 21 4" xfId="10933"/>
    <cellStyle name="Comma 22" xfId="10934"/>
    <cellStyle name="Comma 22 2" xfId="10935"/>
    <cellStyle name="Comma 22 2 2" xfId="10936"/>
    <cellStyle name="Comma 22 2 2 2" xfId="10937"/>
    <cellStyle name="Comma 22 2 3" xfId="10938"/>
    <cellStyle name="Comma 22 2 4" xfId="10939"/>
    <cellStyle name="Comma 22 3" xfId="10940"/>
    <cellStyle name="Comma 23" xfId="10941"/>
    <cellStyle name="Comma 23 2" xfId="10942"/>
    <cellStyle name="Comma 24" xfId="10943"/>
    <cellStyle name="Comma 24 10" xfId="10944"/>
    <cellStyle name="Comma 24 10 2" xfId="10945"/>
    <cellStyle name="Comma 24 10 3" xfId="10946"/>
    <cellStyle name="Comma 24 11" xfId="10947"/>
    <cellStyle name="Comma 24 2" xfId="10948"/>
    <cellStyle name="Comma 24 3" xfId="10949"/>
    <cellStyle name="Comma 24 3 2" xfId="10950"/>
    <cellStyle name="Comma 24 3 2 2" xfId="10951"/>
    <cellStyle name="Comma 24 3 2 2 2" xfId="10952"/>
    <cellStyle name="Comma 24 3 2 2 2 2" xfId="10953"/>
    <cellStyle name="Comma 24 3 2 2 2 3" xfId="10954"/>
    <cellStyle name="Comma 24 3 2 2 3" xfId="10955"/>
    <cellStyle name="Comma 24 3 2 2 3 2" xfId="10956"/>
    <cellStyle name="Comma 24 3 2 2 3 3" xfId="10957"/>
    <cellStyle name="Comma 24 3 2 2 4" xfId="10958"/>
    <cellStyle name="Comma 24 3 2 2 4 2" xfId="10959"/>
    <cellStyle name="Comma 24 3 2 2 4 3" xfId="10960"/>
    <cellStyle name="Comma 24 3 2 2 5" xfId="10961"/>
    <cellStyle name="Comma 24 3 2 2 6" xfId="10962"/>
    <cellStyle name="Comma 24 3 2 3" xfId="10963"/>
    <cellStyle name="Comma 24 3 2 3 2" xfId="10964"/>
    <cellStyle name="Comma 24 3 2 3 3" xfId="10965"/>
    <cellStyle name="Comma 24 3 2 4" xfId="10966"/>
    <cellStyle name="Comma 24 3 2 4 2" xfId="10967"/>
    <cellStyle name="Comma 24 3 2 4 3" xfId="10968"/>
    <cellStyle name="Comma 24 3 2 5" xfId="10969"/>
    <cellStyle name="Comma 24 3 2 5 2" xfId="10970"/>
    <cellStyle name="Comma 24 3 2 5 3" xfId="10971"/>
    <cellStyle name="Comma 24 3 2 6" xfId="10972"/>
    <cellStyle name="Comma 24 3 2 7" xfId="10973"/>
    <cellStyle name="Comma 24 3 3" xfId="10974"/>
    <cellStyle name="Comma 24 3 3 2" xfId="10975"/>
    <cellStyle name="Comma 24 3 3 2 2" xfId="10976"/>
    <cellStyle name="Comma 24 3 3 2 3" xfId="10977"/>
    <cellStyle name="Comma 24 3 3 3" xfId="10978"/>
    <cellStyle name="Comma 24 3 3 3 2" xfId="10979"/>
    <cellStyle name="Comma 24 3 3 3 3" xfId="10980"/>
    <cellStyle name="Comma 24 3 3 4" xfId="10981"/>
    <cellStyle name="Comma 24 3 3 4 2" xfId="10982"/>
    <cellStyle name="Comma 24 3 3 4 3" xfId="10983"/>
    <cellStyle name="Comma 24 3 3 5" xfId="10984"/>
    <cellStyle name="Comma 24 3 3 6" xfId="10985"/>
    <cellStyle name="Comma 24 3 4" xfId="10986"/>
    <cellStyle name="Comma 24 3 4 2" xfId="10987"/>
    <cellStyle name="Comma 24 3 4 3" xfId="10988"/>
    <cellStyle name="Comma 24 3 5" xfId="10989"/>
    <cellStyle name="Comma 24 3 5 2" xfId="10990"/>
    <cellStyle name="Comma 24 3 5 3" xfId="10991"/>
    <cellStyle name="Comma 24 3 6" xfId="10992"/>
    <cellStyle name="Comma 24 3 6 2" xfId="10993"/>
    <cellStyle name="Comma 24 3 6 3" xfId="10994"/>
    <cellStyle name="Comma 24 3 7" xfId="10995"/>
    <cellStyle name="Comma 24 3 8" xfId="10996"/>
    <cellStyle name="Comma 24 3 9" xfId="10997"/>
    <cellStyle name="Comma 24 4" xfId="10998"/>
    <cellStyle name="Comma 24 4 2" xfId="10999"/>
    <cellStyle name="Comma 24 4 2 2" xfId="11000"/>
    <cellStyle name="Comma 24 4 2 2 2" xfId="11001"/>
    <cellStyle name="Comma 24 4 2 2 2 2" xfId="11002"/>
    <cellStyle name="Comma 24 4 2 2 2 3" xfId="11003"/>
    <cellStyle name="Comma 24 4 2 2 3" xfId="11004"/>
    <cellStyle name="Comma 24 4 2 2 3 2" xfId="11005"/>
    <cellStyle name="Comma 24 4 2 2 3 3" xfId="11006"/>
    <cellStyle name="Comma 24 4 2 2 4" xfId="11007"/>
    <cellStyle name="Comma 24 4 2 2 4 2" xfId="11008"/>
    <cellStyle name="Comma 24 4 2 2 4 3" xfId="11009"/>
    <cellStyle name="Comma 24 4 2 2 5" xfId="11010"/>
    <cellStyle name="Comma 24 4 2 2 6" xfId="11011"/>
    <cellStyle name="Comma 24 4 2 3" xfId="11012"/>
    <cellStyle name="Comma 24 4 2 3 2" xfId="11013"/>
    <cellStyle name="Comma 24 4 2 3 3" xfId="11014"/>
    <cellStyle name="Comma 24 4 2 4" xfId="11015"/>
    <cellStyle name="Comma 24 4 2 4 2" xfId="11016"/>
    <cellStyle name="Comma 24 4 2 4 3" xfId="11017"/>
    <cellStyle name="Comma 24 4 2 5" xfId="11018"/>
    <cellStyle name="Comma 24 4 2 5 2" xfId="11019"/>
    <cellStyle name="Comma 24 4 2 5 3" xfId="11020"/>
    <cellStyle name="Comma 24 4 2 6" xfId="11021"/>
    <cellStyle name="Comma 24 4 2 7" xfId="11022"/>
    <cellStyle name="Comma 24 4 3" xfId="11023"/>
    <cellStyle name="Comma 24 4 3 2" xfId="11024"/>
    <cellStyle name="Comma 24 4 3 2 2" xfId="11025"/>
    <cellStyle name="Comma 24 4 3 2 3" xfId="11026"/>
    <cellStyle name="Comma 24 4 3 3" xfId="11027"/>
    <cellStyle name="Comma 24 4 3 3 2" xfId="11028"/>
    <cellStyle name="Comma 24 4 3 3 3" xfId="11029"/>
    <cellStyle name="Comma 24 4 3 4" xfId="11030"/>
    <cellStyle name="Comma 24 4 3 4 2" xfId="11031"/>
    <cellStyle name="Comma 24 4 3 4 3" xfId="11032"/>
    <cellStyle name="Comma 24 4 3 5" xfId="11033"/>
    <cellStyle name="Comma 24 4 3 6" xfId="11034"/>
    <cellStyle name="Comma 24 4 4" xfId="11035"/>
    <cellStyle name="Comma 24 4 4 2" xfId="11036"/>
    <cellStyle name="Comma 24 4 4 3" xfId="11037"/>
    <cellStyle name="Comma 24 4 5" xfId="11038"/>
    <cellStyle name="Comma 24 4 5 2" xfId="11039"/>
    <cellStyle name="Comma 24 4 5 3" xfId="11040"/>
    <cellStyle name="Comma 24 4 6" xfId="11041"/>
    <cellStyle name="Comma 24 4 6 2" xfId="11042"/>
    <cellStyle name="Comma 24 4 6 3" xfId="11043"/>
    <cellStyle name="Comma 24 4 7" xfId="11044"/>
    <cellStyle name="Comma 24 4 8" xfId="11045"/>
    <cellStyle name="Comma 24 5" xfId="11046"/>
    <cellStyle name="Comma 24 5 2" xfId="11047"/>
    <cellStyle name="Comma 24 5 2 2" xfId="11048"/>
    <cellStyle name="Comma 24 5 2 2 2" xfId="11049"/>
    <cellStyle name="Comma 24 5 2 2 2 2" xfId="11050"/>
    <cellStyle name="Comma 24 5 2 2 2 3" xfId="11051"/>
    <cellStyle name="Comma 24 5 2 2 3" xfId="11052"/>
    <cellStyle name="Comma 24 5 2 2 3 2" xfId="11053"/>
    <cellStyle name="Comma 24 5 2 2 3 3" xfId="11054"/>
    <cellStyle name="Comma 24 5 2 2 4" xfId="11055"/>
    <cellStyle name="Comma 24 5 2 2 4 2" xfId="11056"/>
    <cellStyle name="Comma 24 5 2 2 4 3" xfId="11057"/>
    <cellStyle name="Comma 24 5 2 2 5" xfId="11058"/>
    <cellStyle name="Comma 24 5 2 2 6" xfId="11059"/>
    <cellStyle name="Comma 24 5 2 3" xfId="11060"/>
    <cellStyle name="Comma 24 5 2 3 2" xfId="11061"/>
    <cellStyle name="Comma 24 5 2 3 3" xfId="11062"/>
    <cellStyle name="Comma 24 5 2 4" xfId="11063"/>
    <cellStyle name="Comma 24 5 2 4 2" xfId="11064"/>
    <cellStyle name="Comma 24 5 2 4 3" xfId="11065"/>
    <cellStyle name="Comma 24 5 2 5" xfId="11066"/>
    <cellStyle name="Comma 24 5 2 5 2" xfId="11067"/>
    <cellStyle name="Comma 24 5 2 5 3" xfId="11068"/>
    <cellStyle name="Comma 24 5 2 6" xfId="11069"/>
    <cellStyle name="Comma 24 5 2 7" xfId="11070"/>
    <cellStyle name="Comma 24 5 3" xfId="11071"/>
    <cellStyle name="Comma 24 5 3 2" xfId="11072"/>
    <cellStyle name="Comma 24 5 3 2 2" xfId="11073"/>
    <cellStyle name="Comma 24 5 3 2 3" xfId="11074"/>
    <cellStyle name="Comma 24 5 3 3" xfId="11075"/>
    <cellStyle name="Comma 24 5 3 3 2" xfId="11076"/>
    <cellStyle name="Comma 24 5 3 3 3" xfId="11077"/>
    <cellStyle name="Comma 24 5 3 4" xfId="11078"/>
    <cellStyle name="Comma 24 5 3 4 2" xfId="11079"/>
    <cellStyle name="Comma 24 5 3 4 3" xfId="11080"/>
    <cellStyle name="Comma 24 5 3 5" xfId="11081"/>
    <cellStyle name="Comma 24 5 3 6" xfId="11082"/>
    <cellStyle name="Comma 24 5 4" xfId="11083"/>
    <cellStyle name="Comma 24 5 4 2" xfId="11084"/>
    <cellStyle name="Comma 24 5 4 3" xfId="11085"/>
    <cellStyle name="Comma 24 5 5" xfId="11086"/>
    <cellStyle name="Comma 24 5 5 2" xfId="11087"/>
    <cellStyle name="Comma 24 5 5 3" xfId="11088"/>
    <cellStyle name="Comma 24 5 6" xfId="11089"/>
    <cellStyle name="Comma 24 5 6 2" xfId="11090"/>
    <cellStyle name="Comma 24 5 6 3" xfId="11091"/>
    <cellStyle name="Comma 24 5 7" xfId="11092"/>
    <cellStyle name="Comma 24 5 8" xfId="11093"/>
    <cellStyle name="Comma 24 6" xfId="11094"/>
    <cellStyle name="Comma 24 6 2" xfId="11095"/>
    <cellStyle name="Comma 24 6 2 2" xfId="11096"/>
    <cellStyle name="Comma 24 6 2 2 2" xfId="11097"/>
    <cellStyle name="Comma 24 6 2 2 2 2" xfId="11098"/>
    <cellStyle name="Comma 24 6 2 2 2 3" xfId="11099"/>
    <cellStyle name="Comma 24 6 2 2 3" xfId="11100"/>
    <cellStyle name="Comma 24 6 2 2 3 2" xfId="11101"/>
    <cellStyle name="Comma 24 6 2 2 3 3" xfId="11102"/>
    <cellStyle name="Comma 24 6 2 2 4" xfId="11103"/>
    <cellStyle name="Comma 24 6 2 2 4 2" xfId="11104"/>
    <cellStyle name="Comma 24 6 2 2 4 3" xfId="11105"/>
    <cellStyle name="Comma 24 6 2 2 5" xfId="11106"/>
    <cellStyle name="Comma 24 6 2 2 6" xfId="11107"/>
    <cellStyle name="Comma 24 6 2 3" xfId="11108"/>
    <cellStyle name="Comma 24 6 2 3 2" xfId="11109"/>
    <cellStyle name="Comma 24 6 2 3 3" xfId="11110"/>
    <cellStyle name="Comma 24 6 2 4" xfId="11111"/>
    <cellStyle name="Comma 24 6 2 4 2" xfId="11112"/>
    <cellStyle name="Comma 24 6 2 4 3" xfId="11113"/>
    <cellStyle name="Comma 24 6 2 5" xfId="11114"/>
    <cellStyle name="Comma 24 6 2 5 2" xfId="11115"/>
    <cellStyle name="Comma 24 6 2 5 3" xfId="11116"/>
    <cellStyle name="Comma 24 6 2 6" xfId="11117"/>
    <cellStyle name="Comma 24 6 2 7" xfId="11118"/>
    <cellStyle name="Comma 24 6 3" xfId="11119"/>
    <cellStyle name="Comma 24 6 3 2" xfId="11120"/>
    <cellStyle name="Comma 24 6 3 2 2" xfId="11121"/>
    <cellStyle name="Comma 24 6 3 2 3" xfId="11122"/>
    <cellStyle name="Comma 24 6 3 3" xfId="11123"/>
    <cellStyle name="Comma 24 6 3 3 2" xfId="11124"/>
    <cellStyle name="Comma 24 6 3 3 3" xfId="11125"/>
    <cellStyle name="Comma 24 6 3 4" xfId="11126"/>
    <cellStyle name="Comma 24 6 3 4 2" xfId="11127"/>
    <cellStyle name="Comma 24 6 3 4 3" xfId="11128"/>
    <cellStyle name="Comma 24 6 3 5" xfId="11129"/>
    <cellStyle name="Comma 24 6 3 6" xfId="11130"/>
    <cellStyle name="Comma 24 6 4" xfId="11131"/>
    <cellStyle name="Comma 24 6 4 2" xfId="11132"/>
    <cellStyle name="Comma 24 6 4 3" xfId="11133"/>
    <cellStyle name="Comma 24 6 5" xfId="11134"/>
    <cellStyle name="Comma 24 6 5 2" xfId="11135"/>
    <cellStyle name="Comma 24 6 5 3" xfId="11136"/>
    <cellStyle name="Comma 24 6 6" xfId="11137"/>
    <cellStyle name="Comma 24 6 6 2" xfId="11138"/>
    <cellStyle name="Comma 24 6 6 3" xfId="11139"/>
    <cellStyle name="Comma 24 6 7" xfId="11140"/>
    <cellStyle name="Comma 24 6 8" xfId="11141"/>
    <cellStyle name="Comma 24 7" xfId="11142"/>
    <cellStyle name="Comma 24 7 2" xfId="11143"/>
    <cellStyle name="Comma 24 7 2 2" xfId="11144"/>
    <cellStyle name="Comma 24 7 2 3" xfId="11145"/>
    <cellStyle name="Comma 24 7 3" xfId="11146"/>
    <cellStyle name="Comma 24 7 3 2" xfId="11147"/>
    <cellStyle name="Comma 24 7 3 3" xfId="11148"/>
    <cellStyle name="Comma 24 7 4" xfId="11149"/>
    <cellStyle name="Comma 24 7 4 2" xfId="11150"/>
    <cellStyle name="Comma 24 7 4 3" xfId="11151"/>
    <cellStyle name="Comma 24 7 5" xfId="11152"/>
    <cellStyle name="Comma 24 7 6" xfId="11153"/>
    <cellStyle name="Comma 24 8" xfId="11154"/>
    <cellStyle name="Comma 24 8 2" xfId="11155"/>
    <cellStyle name="Comma 24 8 3" xfId="11156"/>
    <cellStyle name="Comma 24 9" xfId="11157"/>
    <cellStyle name="Comma 24 9 2" xfId="11158"/>
    <cellStyle name="Comma 24 9 3" xfId="11159"/>
    <cellStyle name="Comma 25" xfId="11160"/>
    <cellStyle name="Comma 25 2" xfId="11161"/>
    <cellStyle name="Comma 25 2 2" xfId="11162"/>
    <cellStyle name="Comma 25 3" xfId="11163"/>
    <cellStyle name="Comma 25 3 2" xfId="11164"/>
    <cellStyle name="Comma 25 4" xfId="11165"/>
    <cellStyle name="Comma 26" xfId="11166"/>
    <cellStyle name="Comma 26 2" xfId="11167"/>
    <cellStyle name="Comma 26 3" xfId="11168"/>
    <cellStyle name="Comma 26 4" xfId="11169"/>
    <cellStyle name="Comma 27" xfId="11170"/>
    <cellStyle name="Comma 27 2" xfId="11171"/>
    <cellStyle name="Comma 28" xfId="11172"/>
    <cellStyle name="Comma 28 2" xfId="11173"/>
    <cellStyle name="Comma 29" xfId="11174"/>
    <cellStyle name="Comma 29 2" xfId="11175"/>
    <cellStyle name="Comma 3" xfId="94"/>
    <cellStyle name="Comma 3 10" xfId="11176"/>
    <cellStyle name="Comma 3 10 2" xfId="11177"/>
    <cellStyle name="Comma 3 11" xfId="11178"/>
    <cellStyle name="Comma 3 11 2" xfId="11179"/>
    <cellStyle name="Comma 3 12" xfId="11180"/>
    <cellStyle name="Comma 3 12 2" xfId="11181"/>
    <cellStyle name="Comma 3 12 2 2" xfId="11182"/>
    <cellStyle name="Comma 3 12 2 2 2" xfId="11183"/>
    <cellStyle name="Comma 3 12 2 2 2 2" xfId="11184"/>
    <cellStyle name="Comma 3 12 2 2 2 3" xfId="11185"/>
    <cellStyle name="Comma 3 12 2 2 3" xfId="11186"/>
    <cellStyle name="Comma 3 12 2 2 3 2" xfId="11187"/>
    <cellStyle name="Comma 3 12 2 2 3 3" xfId="11188"/>
    <cellStyle name="Comma 3 12 2 2 4" xfId="11189"/>
    <cellStyle name="Comma 3 12 2 2 4 2" xfId="11190"/>
    <cellStyle name="Comma 3 12 2 2 4 3" xfId="11191"/>
    <cellStyle name="Comma 3 12 2 2 5" xfId="11192"/>
    <cellStyle name="Comma 3 12 2 2 6" xfId="11193"/>
    <cellStyle name="Comma 3 12 2 3" xfId="11194"/>
    <cellStyle name="Comma 3 12 2 3 2" xfId="11195"/>
    <cellStyle name="Comma 3 12 2 3 3" xfId="11196"/>
    <cellStyle name="Comma 3 12 2 4" xfId="11197"/>
    <cellStyle name="Comma 3 12 2 4 2" xfId="11198"/>
    <cellStyle name="Comma 3 12 2 4 3" xfId="11199"/>
    <cellStyle name="Comma 3 12 2 5" xfId="11200"/>
    <cellStyle name="Comma 3 12 2 5 2" xfId="11201"/>
    <cellStyle name="Comma 3 12 2 5 3" xfId="11202"/>
    <cellStyle name="Comma 3 12 2 6" xfId="11203"/>
    <cellStyle name="Comma 3 12 2 7" xfId="11204"/>
    <cellStyle name="Comma 3 12 3" xfId="11205"/>
    <cellStyle name="Comma 3 12 3 2" xfId="11206"/>
    <cellStyle name="Comma 3 12 3 2 2" xfId="11207"/>
    <cellStyle name="Comma 3 12 3 2 3" xfId="11208"/>
    <cellStyle name="Comma 3 12 3 3" xfId="11209"/>
    <cellStyle name="Comma 3 12 3 3 2" xfId="11210"/>
    <cellStyle name="Comma 3 12 3 3 3" xfId="11211"/>
    <cellStyle name="Comma 3 12 3 4" xfId="11212"/>
    <cellStyle name="Comma 3 12 3 4 2" xfId="11213"/>
    <cellStyle name="Comma 3 12 3 4 3" xfId="11214"/>
    <cellStyle name="Comma 3 12 3 5" xfId="11215"/>
    <cellStyle name="Comma 3 12 3 6" xfId="11216"/>
    <cellStyle name="Comma 3 12 4" xfId="11217"/>
    <cellStyle name="Comma 3 12 4 2" xfId="11218"/>
    <cellStyle name="Comma 3 12 4 3" xfId="11219"/>
    <cellStyle name="Comma 3 12 5" xfId="11220"/>
    <cellStyle name="Comma 3 12 5 2" xfId="11221"/>
    <cellStyle name="Comma 3 12 5 3" xfId="11222"/>
    <cellStyle name="Comma 3 12 6" xfId="11223"/>
    <cellStyle name="Comma 3 12 6 2" xfId="11224"/>
    <cellStyle name="Comma 3 12 6 3" xfId="11225"/>
    <cellStyle name="Comma 3 12 7" xfId="11226"/>
    <cellStyle name="Comma 3 12 8" xfId="11227"/>
    <cellStyle name="Comma 3 13" xfId="11228"/>
    <cellStyle name="Comma 3 13 2" xfId="11229"/>
    <cellStyle name="Comma 3 13 2 2" xfId="11230"/>
    <cellStyle name="Comma 3 13 2 2 2" xfId="11231"/>
    <cellStyle name="Comma 3 13 2 2 2 2" xfId="11232"/>
    <cellStyle name="Comma 3 13 2 2 2 3" xfId="11233"/>
    <cellStyle name="Comma 3 13 2 2 3" xfId="11234"/>
    <cellStyle name="Comma 3 13 2 2 3 2" xfId="11235"/>
    <cellStyle name="Comma 3 13 2 2 3 3" xfId="11236"/>
    <cellStyle name="Comma 3 13 2 2 4" xfId="11237"/>
    <cellStyle name="Comma 3 13 2 2 4 2" xfId="11238"/>
    <cellStyle name="Comma 3 13 2 2 4 3" xfId="11239"/>
    <cellStyle name="Comma 3 13 2 2 5" xfId="11240"/>
    <cellStyle name="Comma 3 13 2 2 6" xfId="11241"/>
    <cellStyle name="Comma 3 13 2 3" xfId="11242"/>
    <cellStyle name="Comma 3 13 2 3 2" xfId="11243"/>
    <cellStyle name="Comma 3 13 2 3 3" xfId="11244"/>
    <cellStyle name="Comma 3 13 2 4" xfId="11245"/>
    <cellStyle name="Comma 3 13 2 4 2" xfId="11246"/>
    <cellStyle name="Comma 3 13 2 4 3" xfId="11247"/>
    <cellStyle name="Comma 3 13 2 5" xfId="11248"/>
    <cellStyle name="Comma 3 13 2 5 2" xfId="11249"/>
    <cellStyle name="Comma 3 13 2 5 3" xfId="11250"/>
    <cellStyle name="Comma 3 13 2 6" xfId="11251"/>
    <cellStyle name="Comma 3 13 2 7" xfId="11252"/>
    <cellStyle name="Comma 3 13 3" xfId="11253"/>
    <cellStyle name="Comma 3 13 3 2" xfId="11254"/>
    <cellStyle name="Comma 3 13 3 2 2" xfId="11255"/>
    <cellStyle name="Comma 3 13 3 2 3" xfId="11256"/>
    <cellStyle name="Comma 3 13 3 3" xfId="11257"/>
    <cellStyle name="Comma 3 13 3 3 2" xfId="11258"/>
    <cellStyle name="Comma 3 13 3 3 3" xfId="11259"/>
    <cellStyle name="Comma 3 13 3 4" xfId="11260"/>
    <cellStyle name="Comma 3 13 3 4 2" xfId="11261"/>
    <cellStyle name="Comma 3 13 3 4 3" xfId="11262"/>
    <cellStyle name="Comma 3 13 3 5" xfId="11263"/>
    <cellStyle name="Comma 3 13 3 6" xfId="11264"/>
    <cellStyle name="Comma 3 13 4" xfId="11265"/>
    <cellStyle name="Comma 3 13 4 2" xfId="11266"/>
    <cellStyle name="Comma 3 13 4 3" xfId="11267"/>
    <cellStyle name="Comma 3 13 5" xfId="11268"/>
    <cellStyle name="Comma 3 13 5 2" xfId="11269"/>
    <cellStyle name="Comma 3 13 5 3" xfId="11270"/>
    <cellStyle name="Comma 3 13 6" xfId="11271"/>
    <cellStyle name="Comma 3 13 6 2" xfId="11272"/>
    <cellStyle name="Comma 3 13 6 3" xfId="11273"/>
    <cellStyle name="Comma 3 13 7" xfId="11274"/>
    <cellStyle name="Comma 3 13 8" xfId="11275"/>
    <cellStyle name="Comma 3 14" xfId="11276"/>
    <cellStyle name="Comma 3 14 2" xfId="11277"/>
    <cellStyle name="Comma 3 14 2 2" xfId="11278"/>
    <cellStyle name="Comma 3 14 2 2 2" xfId="11279"/>
    <cellStyle name="Comma 3 14 2 2 2 2" xfId="11280"/>
    <cellStyle name="Comma 3 14 2 2 2 3" xfId="11281"/>
    <cellStyle name="Comma 3 14 2 2 3" xfId="11282"/>
    <cellStyle name="Comma 3 14 2 2 3 2" xfId="11283"/>
    <cellStyle name="Comma 3 14 2 2 3 3" xfId="11284"/>
    <cellStyle name="Comma 3 14 2 2 4" xfId="11285"/>
    <cellStyle name="Comma 3 14 2 2 4 2" xfId="11286"/>
    <cellStyle name="Comma 3 14 2 2 4 3" xfId="11287"/>
    <cellStyle name="Comma 3 14 2 2 5" xfId="11288"/>
    <cellStyle name="Comma 3 14 2 2 6" xfId="11289"/>
    <cellStyle name="Comma 3 14 2 3" xfId="11290"/>
    <cellStyle name="Comma 3 14 2 3 2" xfId="11291"/>
    <cellStyle name="Comma 3 14 2 3 3" xfId="11292"/>
    <cellStyle name="Comma 3 14 2 4" xfId="11293"/>
    <cellStyle name="Comma 3 14 2 4 2" xfId="11294"/>
    <cellStyle name="Comma 3 14 2 4 3" xfId="11295"/>
    <cellStyle name="Comma 3 14 2 5" xfId="11296"/>
    <cellStyle name="Comma 3 14 2 5 2" xfId="11297"/>
    <cellStyle name="Comma 3 14 2 5 3" xfId="11298"/>
    <cellStyle name="Comma 3 14 2 6" xfId="11299"/>
    <cellStyle name="Comma 3 14 2 7" xfId="11300"/>
    <cellStyle name="Comma 3 14 3" xfId="11301"/>
    <cellStyle name="Comma 3 14 3 2" xfId="11302"/>
    <cellStyle name="Comma 3 14 3 2 2" xfId="11303"/>
    <cellStyle name="Comma 3 14 3 2 3" xfId="11304"/>
    <cellStyle name="Comma 3 14 3 3" xfId="11305"/>
    <cellStyle name="Comma 3 14 3 3 2" xfId="11306"/>
    <cellStyle name="Comma 3 14 3 3 3" xfId="11307"/>
    <cellStyle name="Comma 3 14 3 4" xfId="11308"/>
    <cellStyle name="Comma 3 14 3 4 2" xfId="11309"/>
    <cellStyle name="Comma 3 14 3 4 3" xfId="11310"/>
    <cellStyle name="Comma 3 14 3 5" xfId="11311"/>
    <cellStyle name="Comma 3 14 3 6" xfId="11312"/>
    <cellStyle name="Comma 3 14 4" xfId="11313"/>
    <cellStyle name="Comma 3 14 4 2" xfId="11314"/>
    <cellStyle name="Comma 3 14 4 3" xfId="11315"/>
    <cellStyle name="Comma 3 14 5" xfId="11316"/>
    <cellStyle name="Comma 3 14 5 2" xfId="11317"/>
    <cellStyle name="Comma 3 14 5 3" xfId="11318"/>
    <cellStyle name="Comma 3 14 6" xfId="11319"/>
    <cellStyle name="Comma 3 14 6 2" xfId="11320"/>
    <cellStyle name="Comma 3 14 6 3" xfId="11321"/>
    <cellStyle name="Comma 3 14 7" xfId="11322"/>
    <cellStyle name="Comma 3 14 8" xfId="11323"/>
    <cellStyle name="Comma 3 15" xfId="11324"/>
    <cellStyle name="Comma 3 15 2" xfId="11325"/>
    <cellStyle name="Comma 3 15 2 2" xfId="11326"/>
    <cellStyle name="Comma 3 15 2 2 2" xfId="11327"/>
    <cellStyle name="Comma 3 15 2 2 2 2" xfId="11328"/>
    <cellStyle name="Comma 3 15 2 2 2 3" xfId="11329"/>
    <cellStyle name="Comma 3 15 2 2 3" xfId="11330"/>
    <cellStyle name="Comma 3 15 2 2 3 2" xfId="11331"/>
    <cellStyle name="Comma 3 15 2 2 3 3" xfId="11332"/>
    <cellStyle name="Comma 3 15 2 2 4" xfId="11333"/>
    <cellStyle name="Comma 3 15 2 2 4 2" xfId="11334"/>
    <cellStyle name="Comma 3 15 2 2 4 3" xfId="11335"/>
    <cellStyle name="Comma 3 15 2 2 5" xfId="11336"/>
    <cellStyle name="Comma 3 15 2 2 6" xfId="11337"/>
    <cellStyle name="Comma 3 15 2 3" xfId="11338"/>
    <cellStyle name="Comma 3 15 2 3 2" xfId="11339"/>
    <cellStyle name="Comma 3 15 2 3 3" xfId="11340"/>
    <cellStyle name="Comma 3 15 2 4" xfId="11341"/>
    <cellStyle name="Comma 3 15 2 4 2" xfId="11342"/>
    <cellStyle name="Comma 3 15 2 4 3" xfId="11343"/>
    <cellStyle name="Comma 3 15 2 5" xfId="11344"/>
    <cellStyle name="Comma 3 15 2 5 2" xfId="11345"/>
    <cellStyle name="Comma 3 15 2 5 3" xfId="11346"/>
    <cellStyle name="Comma 3 15 2 6" xfId="11347"/>
    <cellStyle name="Comma 3 15 2 7" xfId="11348"/>
    <cellStyle name="Comma 3 15 3" xfId="11349"/>
    <cellStyle name="Comma 3 15 3 2" xfId="11350"/>
    <cellStyle name="Comma 3 15 3 2 2" xfId="11351"/>
    <cellStyle name="Comma 3 15 3 2 3" xfId="11352"/>
    <cellStyle name="Comma 3 15 3 3" xfId="11353"/>
    <cellStyle name="Comma 3 15 3 3 2" xfId="11354"/>
    <cellStyle name="Comma 3 15 3 3 3" xfId="11355"/>
    <cellStyle name="Comma 3 15 3 4" xfId="11356"/>
    <cellStyle name="Comma 3 15 3 4 2" xfId="11357"/>
    <cellStyle name="Comma 3 15 3 4 3" xfId="11358"/>
    <cellStyle name="Comma 3 15 3 5" xfId="11359"/>
    <cellStyle name="Comma 3 15 3 6" xfId="11360"/>
    <cellStyle name="Comma 3 15 4" xfId="11361"/>
    <cellStyle name="Comma 3 15 4 2" xfId="11362"/>
    <cellStyle name="Comma 3 15 4 3" xfId="11363"/>
    <cellStyle name="Comma 3 15 5" xfId="11364"/>
    <cellStyle name="Comma 3 15 5 2" xfId="11365"/>
    <cellStyle name="Comma 3 15 5 3" xfId="11366"/>
    <cellStyle name="Comma 3 15 6" xfId="11367"/>
    <cellStyle name="Comma 3 15 6 2" xfId="11368"/>
    <cellStyle name="Comma 3 15 6 3" xfId="11369"/>
    <cellStyle name="Comma 3 15 7" xfId="11370"/>
    <cellStyle name="Comma 3 15 8" xfId="11371"/>
    <cellStyle name="Comma 3 16" xfId="11372"/>
    <cellStyle name="Comma 3 16 2" xfId="11373"/>
    <cellStyle name="Comma 3 16 2 2" xfId="11374"/>
    <cellStyle name="Comma 3 16 2 2 2" xfId="11375"/>
    <cellStyle name="Comma 3 16 2 2 3" xfId="11376"/>
    <cellStyle name="Comma 3 16 2 3" xfId="11377"/>
    <cellStyle name="Comma 3 16 2 3 2" xfId="11378"/>
    <cellStyle name="Comma 3 16 2 3 3" xfId="11379"/>
    <cellStyle name="Comma 3 16 2 4" xfId="11380"/>
    <cellStyle name="Comma 3 16 2 4 2" xfId="11381"/>
    <cellStyle name="Comma 3 16 2 4 3" xfId="11382"/>
    <cellStyle name="Comma 3 16 2 5" xfId="11383"/>
    <cellStyle name="Comma 3 16 2 6" xfId="11384"/>
    <cellStyle name="Comma 3 16 3" xfId="11385"/>
    <cellStyle name="Comma 3 16 3 2" xfId="11386"/>
    <cellStyle name="Comma 3 16 3 3" xfId="11387"/>
    <cellStyle name="Comma 3 16 4" xfId="11388"/>
    <cellStyle name="Comma 3 16 4 2" xfId="11389"/>
    <cellStyle name="Comma 3 16 4 3" xfId="11390"/>
    <cellStyle name="Comma 3 16 5" xfId="11391"/>
    <cellStyle name="Comma 3 16 5 2" xfId="11392"/>
    <cellStyle name="Comma 3 16 5 3" xfId="11393"/>
    <cellStyle name="Comma 3 16 6" xfId="11394"/>
    <cellStyle name="Comma 3 16 7" xfId="11395"/>
    <cellStyle name="Comma 3 17" xfId="11396"/>
    <cellStyle name="Comma 3 17 2" xfId="11397"/>
    <cellStyle name="Comma 3 17 2 2" xfId="11398"/>
    <cellStyle name="Comma 3 17 2 3" xfId="11399"/>
    <cellStyle name="Comma 3 17 3" xfId="11400"/>
    <cellStyle name="Comma 3 17 3 2" xfId="11401"/>
    <cellStyle name="Comma 3 17 3 3" xfId="11402"/>
    <cellStyle name="Comma 3 17 4" xfId="11403"/>
    <cellStyle name="Comma 3 17 4 2" xfId="11404"/>
    <cellStyle name="Comma 3 17 4 3" xfId="11405"/>
    <cellStyle name="Comma 3 17 5" xfId="11406"/>
    <cellStyle name="Comma 3 17 6" xfId="11407"/>
    <cellStyle name="Comma 3 18" xfId="11408"/>
    <cellStyle name="Comma 3 18 2" xfId="11409"/>
    <cellStyle name="Comma 3 18 2 2" xfId="11410"/>
    <cellStyle name="Comma 3 18 2 3" xfId="11411"/>
    <cellStyle name="Comma 3 18 3" xfId="11412"/>
    <cellStyle name="Comma 3 18 3 2" xfId="11413"/>
    <cellStyle name="Comma 3 18 3 3" xfId="11414"/>
    <cellStyle name="Comma 3 18 4" xfId="11415"/>
    <cellStyle name="Comma 3 18 4 2" xfId="11416"/>
    <cellStyle name="Comma 3 18 4 3" xfId="11417"/>
    <cellStyle name="Comma 3 18 5" xfId="11418"/>
    <cellStyle name="Comma 3 18 6" xfId="11419"/>
    <cellStyle name="Comma 3 19" xfId="11420"/>
    <cellStyle name="Comma 3 19 2" xfId="11421"/>
    <cellStyle name="Comma 3 19 3" xfId="11422"/>
    <cellStyle name="Comma 3 2" xfId="11423"/>
    <cellStyle name="Comma 3 2 2" xfId="11424"/>
    <cellStyle name="Comma 3 2 3" xfId="11425"/>
    <cellStyle name="Comma 3 20" xfId="11426"/>
    <cellStyle name="Comma 3 20 2" xfId="11427"/>
    <cellStyle name="Comma 3 20 3" xfId="11428"/>
    <cellStyle name="Comma 3 21" xfId="11429"/>
    <cellStyle name="Comma 3 21 2" xfId="11430"/>
    <cellStyle name="Comma 3 21 3" xfId="11431"/>
    <cellStyle name="Comma 3 22" xfId="11432"/>
    <cellStyle name="Comma 3 22 2" xfId="11433"/>
    <cellStyle name="Comma 3 22 3" xfId="11434"/>
    <cellStyle name="Comma 3 23" xfId="11435"/>
    <cellStyle name="Comma 3 23 2" xfId="11436"/>
    <cellStyle name="Comma 3 23 3" xfId="11437"/>
    <cellStyle name="Comma 3 24" xfId="11438"/>
    <cellStyle name="Comma 3 24 2" xfId="11439"/>
    <cellStyle name="Comma 3 25" xfId="11440"/>
    <cellStyle name="Comma 3 26" xfId="11441"/>
    <cellStyle name="Comma 3 27" xfId="11442"/>
    <cellStyle name="Comma 3 3" xfId="11443"/>
    <cellStyle name="Comma 3 3 2" xfId="11444"/>
    <cellStyle name="Comma 3 4" xfId="11445"/>
    <cellStyle name="Comma 3 4 10" xfId="11446"/>
    <cellStyle name="Comma 3 4 10 2" xfId="11447"/>
    <cellStyle name="Comma 3 4 10 3" xfId="11448"/>
    <cellStyle name="Comma 3 4 11" xfId="11449"/>
    <cellStyle name="Comma 3 4 11 2" xfId="11450"/>
    <cellStyle name="Comma 3 4 11 3" xfId="11451"/>
    <cellStyle name="Comma 3 4 12" xfId="11452"/>
    <cellStyle name="Comma 3 4 12 2" xfId="11453"/>
    <cellStyle name="Comma 3 4 12 3" xfId="11454"/>
    <cellStyle name="Comma 3 4 13" xfId="11455"/>
    <cellStyle name="Comma 3 4 13 2" xfId="11456"/>
    <cellStyle name="Comma 3 4 13 3" xfId="11457"/>
    <cellStyle name="Comma 3 4 14" xfId="11458"/>
    <cellStyle name="Comma 3 4 14 2" xfId="11459"/>
    <cellStyle name="Comma 3 4 14 3" xfId="11460"/>
    <cellStyle name="Comma 3 4 15" xfId="11461"/>
    <cellStyle name="Comma 3 4 16" xfId="11462"/>
    <cellStyle name="Comma 3 4 2" xfId="11463"/>
    <cellStyle name="Comma 3 4 3" xfId="11464"/>
    <cellStyle name="Comma 3 4 3 2" xfId="11465"/>
    <cellStyle name="Comma 3 4 3 2 2" xfId="11466"/>
    <cellStyle name="Comma 3 4 3 2 2 2" xfId="11467"/>
    <cellStyle name="Comma 3 4 3 2 2 2 2" xfId="11468"/>
    <cellStyle name="Comma 3 4 3 2 2 2 3" xfId="11469"/>
    <cellStyle name="Comma 3 4 3 2 2 3" xfId="11470"/>
    <cellStyle name="Comma 3 4 3 2 2 3 2" xfId="11471"/>
    <cellStyle name="Comma 3 4 3 2 2 3 3" xfId="11472"/>
    <cellStyle name="Comma 3 4 3 2 2 4" xfId="11473"/>
    <cellStyle name="Comma 3 4 3 2 2 4 2" xfId="11474"/>
    <cellStyle name="Comma 3 4 3 2 2 4 3" xfId="11475"/>
    <cellStyle name="Comma 3 4 3 2 2 5" xfId="11476"/>
    <cellStyle name="Comma 3 4 3 2 2 6" xfId="11477"/>
    <cellStyle name="Comma 3 4 3 2 3" xfId="11478"/>
    <cellStyle name="Comma 3 4 3 2 3 2" xfId="11479"/>
    <cellStyle name="Comma 3 4 3 2 3 3" xfId="11480"/>
    <cellStyle name="Comma 3 4 3 2 4" xfId="11481"/>
    <cellStyle name="Comma 3 4 3 2 4 2" xfId="11482"/>
    <cellStyle name="Comma 3 4 3 2 4 3" xfId="11483"/>
    <cellStyle name="Comma 3 4 3 2 5" xfId="11484"/>
    <cellStyle name="Comma 3 4 3 2 5 2" xfId="11485"/>
    <cellStyle name="Comma 3 4 3 2 5 3" xfId="11486"/>
    <cellStyle name="Comma 3 4 3 2 6" xfId="11487"/>
    <cellStyle name="Comma 3 4 3 2 7" xfId="11488"/>
    <cellStyle name="Comma 3 4 3 3" xfId="11489"/>
    <cellStyle name="Comma 3 4 3 3 2" xfId="11490"/>
    <cellStyle name="Comma 3 4 3 3 2 2" xfId="11491"/>
    <cellStyle name="Comma 3 4 3 3 2 3" xfId="11492"/>
    <cellStyle name="Comma 3 4 3 3 3" xfId="11493"/>
    <cellStyle name="Comma 3 4 3 3 3 2" xfId="11494"/>
    <cellStyle name="Comma 3 4 3 3 3 3" xfId="11495"/>
    <cellStyle name="Comma 3 4 3 3 4" xfId="11496"/>
    <cellStyle name="Comma 3 4 3 3 4 2" xfId="11497"/>
    <cellStyle name="Comma 3 4 3 3 4 3" xfId="11498"/>
    <cellStyle name="Comma 3 4 3 3 5" xfId="11499"/>
    <cellStyle name="Comma 3 4 3 3 6" xfId="11500"/>
    <cellStyle name="Comma 3 4 3 4" xfId="11501"/>
    <cellStyle name="Comma 3 4 3 4 2" xfId="11502"/>
    <cellStyle name="Comma 3 4 3 4 3" xfId="11503"/>
    <cellStyle name="Comma 3 4 3 5" xfId="11504"/>
    <cellStyle name="Comma 3 4 3 5 2" xfId="11505"/>
    <cellStyle name="Comma 3 4 3 5 3" xfId="11506"/>
    <cellStyle name="Comma 3 4 3 6" xfId="11507"/>
    <cellStyle name="Comma 3 4 3 6 2" xfId="11508"/>
    <cellStyle name="Comma 3 4 3 6 3" xfId="11509"/>
    <cellStyle name="Comma 3 4 3 7" xfId="11510"/>
    <cellStyle name="Comma 3 4 3 8" xfId="11511"/>
    <cellStyle name="Comma 3 4 4" xfId="11512"/>
    <cellStyle name="Comma 3 4 4 2" xfId="11513"/>
    <cellStyle name="Comma 3 4 4 2 2" xfId="11514"/>
    <cellStyle name="Comma 3 4 4 2 2 2" xfId="11515"/>
    <cellStyle name="Comma 3 4 4 2 2 2 2" xfId="11516"/>
    <cellStyle name="Comma 3 4 4 2 2 2 3" xfId="11517"/>
    <cellStyle name="Comma 3 4 4 2 2 3" xfId="11518"/>
    <cellStyle name="Comma 3 4 4 2 2 3 2" xfId="11519"/>
    <cellStyle name="Comma 3 4 4 2 2 3 3" xfId="11520"/>
    <cellStyle name="Comma 3 4 4 2 2 4" xfId="11521"/>
    <cellStyle name="Comma 3 4 4 2 2 4 2" xfId="11522"/>
    <cellStyle name="Comma 3 4 4 2 2 4 3" xfId="11523"/>
    <cellStyle name="Comma 3 4 4 2 2 5" xfId="11524"/>
    <cellStyle name="Comma 3 4 4 2 2 6" xfId="11525"/>
    <cellStyle name="Comma 3 4 4 2 3" xfId="11526"/>
    <cellStyle name="Comma 3 4 4 2 3 2" xfId="11527"/>
    <cellStyle name="Comma 3 4 4 2 3 3" xfId="11528"/>
    <cellStyle name="Comma 3 4 4 2 4" xfId="11529"/>
    <cellStyle name="Comma 3 4 4 2 4 2" xfId="11530"/>
    <cellStyle name="Comma 3 4 4 2 4 3" xfId="11531"/>
    <cellStyle name="Comma 3 4 4 2 5" xfId="11532"/>
    <cellStyle name="Comma 3 4 4 2 5 2" xfId="11533"/>
    <cellStyle name="Comma 3 4 4 2 5 3" xfId="11534"/>
    <cellStyle name="Comma 3 4 4 2 6" xfId="11535"/>
    <cellStyle name="Comma 3 4 4 2 7" xfId="11536"/>
    <cellStyle name="Comma 3 4 4 3" xfId="11537"/>
    <cellStyle name="Comma 3 4 4 3 2" xfId="11538"/>
    <cellStyle name="Comma 3 4 4 3 2 2" xfId="11539"/>
    <cellStyle name="Comma 3 4 4 3 2 3" xfId="11540"/>
    <cellStyle name="Comma 3 4 4 3 3" xfId="11541"/>
    <cellStyle name="Comma 3 4 4 3 3 2" xfId="11542"/>
    <cellStyle name="Comma 3 4 4 3 3 3" xfId="11543"/>
    <cellStyle name="Comma 3 4 4 3 4" xfId="11544"/>
    <cellStyle name="Comma 3 4 4 3 4 2" xfId="11545"/>
    <cellStyle name="Comma 3 4 4 3 4 3" xfId="11546"/>
    <cellStyle name="Comma 3 4 4 3 5" xfId="11547"/>
    <cellStyle name="Comma 3 4 4 3 6" xfId="11548"/>
    <cellStyle name="Comma 3 4 4 4" xfId="11549"/>
    <cellStyle name="Comma 3 4 4 4 2" xfId="11550"/>
    <cellStyle name="Comma 3 4 4 4 3" xfId="11551"/>
    <cellStyle name="Comma 3 4 4 5" xfId="11552"/>
    <cellStyle name="Comma 3 4 4 5 2" xfId="11553"/>
    <cellStyle name="Comma 3 4 4 5 3" xfId="11554"/>
    <cellStyle name="Comma 3 4 4 6" xfId="11555"/>
    <cellStyle name="Comma 3 4 4 6 2" xfId="11556"/>
    <cellStyle name="Comma 3 4 4 6 3" xfId="11557"/>
    <cellStyle name="Comma 3 4 4 7" xfId="11558"/>
    <cellStyle name="Comma 3 4 4 8" xfId="11559"/>
    <cellStyle name="Comma 3 4 5" xfId="11560"/>
    <cellStyle name="Comma 3 4 5 2" xfId="11561"/>
    <cellStyle name="Comma 3 4 5 2 2" xfId="11562"/>
    <cellStyle name="Comma 3 4 5 2 2 2" xfId="11563"/>
    <cellStyle name="Comma 3 4 5 2 2 2 2" xfId="11564"/>
    <cellStyle name="Comma 3 4 5 2 2 2 3" xfId="11565"/>
    <cellStyle name="Comma 3 4 5 2 2 3" xfId="11566"/>
    <cellStyle name="Comma 3 4 5 2 2 3 2" xfId="11567"/>
    <cellStyle name="Comma 3 4 5 2 2 3 3" xfId="11568"/>
    <cellStyle name="Comma 3 4 5 2 2 4" xfId="11569"/>
    <cellStyle name="Comma 3 4 5 2 2 4 2" xfId="11570"/>
    <cellStyle name="Comma 3 4 5 2 2 4 3" xfId="11571"/>
    <cellStyle name="Comma 3 4 5 2 2 5" xfId="11572"/>
    <cellStyle name="Comma 3 4 5 2 2 6" xfId="11573"/>
    <cellStyle name="Comma 3 4 5 2 3" xfId="11574"/>
    <cellStyle name="Comma 3 4 5 2 3 2" xfId="11575"/>
    <cellStyle name="Comma 3 4 5 2 3 3" xfId="11576"/>
    <cellStyle name="Comma 3 4 5 2 4" xfId="11577"/>
    <cellStyle name="Comma 3 4 5 2 4 2" xfId="11578"/>
    <cellStyle name="Comma 3 4 5 2 4 3" xfId="11579"/>
    <cellStyle name="Comma 3 4 5 2 5" xfId="11580"/>
    <cellStyle name="Comma 3 4 5 2 5 2" xfId="11581"/>
    <cellStyle name="Comma 3 4 5 2 5 3" xfId="11582"/>
    <cellStyle name="Comma 3 4 5 2 6" xfId="11583"/>
    <cellStyle name="Comma 3 4 5 2 7" xfId="11584"/>
    <cellStyle name="Comma 3 4 5 3" xfId="11585"/>
    <cellStyle name="Comma 3 4 5 3 2" xfId="11586"/>
    <cellStyle name="Comma 3 4 5 3 2 2" xfId="11587"/>
    <cellStyle name="Comma 3 4 5 3 2 3" xfId="11588"/>
    <cellStyle name="Comma 3 4 5 3 3" xfId="11589"/>
    <cellStyle name="Comma 3 4 5 3 3 2" xfId="11590"/>
    <cellStyle name="Comma 3 4 5 3 3 3" xfId="11591"/>
    <cellStyle name="Comma 3 4 5 3 4" xfId="11592"/>
    <cellStyle name="Comma 3 4 5 3 4 2" xfId="11593"/>
    <cellStyle name="Comma 3 4 5 3 4 3" xfId="11594"/>
    <cellStyle name="Comma 3 4 5 3 5" xfId="11595"/>
    <cellStyle name="Comma 3 4 5 3 6" xfId="11596"/>
    <cellStyle name="Comma 3 4 5 4" xfId="11597"/>
    <cellStyle name="Comma 3 4 5 4 2" xfId="11598"/>
    <cellStyle name="Comma 3 4 5 4 3" xfId="11599"/>
    <cellStyle name="Comma 3 4 5 5" xfId="11600"/>
    <cellStyle name="Comma 3 4 5 5 2" xfId="11601"/>
    <cellStyle name="Comma 3 4 5 5 3" xfId="11602"/>
    <cellStyle name="Comma 3 4 5 6" xfId="11603"/>
    <cellStyle name="Comma 3 4 5 6 2" xfId="11604"/>
    <cellStyle name="Comma 3 4 5 6 3" xfId="11605"/>
    <cellStyle name="Comma 3 4 5 7" xfId="11606"/>
    <cellStyle name="Comma 3 4 5 8" xfId="11607"/>
    <cellStyle name="Comma 3 4 6" xfId="11608"/>
    <cellStyle name="Comma 3 4 6 2" xfId="11609"/>
    <cellStyle name="Comma 3 4 6 2 2" xfId="11610"/>
    <cellStyle name="Comma 3 4 6 2 2 2" xfId="11611"/>
    <cellStyle name="Comma 3 4 6 2 2 2 2" xfId="11612"/>
    <cellStyle name="Comma 3 4 6 2 2 2 3" xfId="11613"/>
    <cellStyle name="Comma 3 4 6 2 2 3" xfId="11614"/>
    <cellStyle name="Comma 3 4 6 2 2 3 2" xfId="11615"/>
    <cellStyle name="Comma 3 4 6 2 2 3 3" xfId="11616"/>
    <cellStyle name="Comma 3 4 6 2 2 4" xfId="11617"/>
    <cellStyle name="Comma 3 4 6 2 2 4 2" xfId="11618"/>
    <cellStyle name="Comma 3 4 6 2 2 4 3" xfId="11619"/>
    <cellStyle name="Comma 3 4 6 2 2 5" xfId="11620"/>
    <cellStyle name="Comma 3 4 6 2 2 6" xfId="11621"/>
    <cellStyle name="Comma 3 4 6 2 3" xfId="11622"/>
    <cellStyle name="Comma 3 4 6 2 3 2" xfId="11623"/>
    <cellStyle name="Comma 3 4 6 2 3 3" xfId="11624"/>
    <cellStyle name="Comma 3 4 6 2 4" xfId="11625"/>
    <cellStyle name="Comma 3 4 6 2 4 2" xfId="11626"/>
    <cellStyle name="Comma 3 4 6 2 4 3" xfId="11627"/>
    <cellStyle name="Comma 3 4 6 2 5" xfId="11628"/>
    <cellStyle name="Comma 3 4 6 2 5 2" xfId="11629"/>
    <cellStyle name="Comma 3 4 6 2 5 3" xfId="11630"/>
    <cellStyle name="Comma 3 4 6 2 6" xfId="11631"/>
    <cellStyle name="Comma 3 4 6 2 7" xfId="11632"/>
    <cellStyle name="Comma 3 4 6 3" xfId="11633"/>
    <cellStyle name="Comma 3 4 6 3 2" xfId="11634"/>
    <cellStyle name="Comma 3 4 6 3 2 2" xfId="11635"/>
    <cellStyle name="Comma 3 4 6 3 2 3" xfId="11636"/>
    <cellStyle name="Comma 3 4 6 3 3" xfId="11637"/>
    <cellStyle name="Comma 3 4 6 3 3 2" xfId="11638"/>
    <cellStyle name="Comma 3 4 6 3 3 3" xfId="11639"/>
    <cellStyle name="Comma 3 4 6 3 4" xfId="11640"/>
    <cellStyle name="Comma 3 4 6 3 4 2" xfId="11641"/>
    <cellStyle name="Comma 3 4 6 3 4 3" xfId="11642"/>
    <cellStyle name="Comma 3 4 6 3 5" xfId="11643"/>
    <cellStyle name="Comma 3 4 6 3 6" xfId="11644"/>
    <cellStyle name="Comma 3 4 6 4" xfId="11645"/>
    <cellStyle name="Comma 3 4 6 4 2" xfId="11646"/>
    <cellStyle name="Comma 3 4 6 4 3" xfId="11647"/>
    <cellStyle name="Comma 3 4 6 5" xfId="11648"/>
    <cellStyle name="Comma 3 4 6 5 2" xfId="11649"/>
    <cellStyle name="Comma 3 4 6 5 3" xfId="11650"/>
    <cellStyle name="Comma 3 4 6 6" xfId="11651"/>
    <cellStyle name="Comma 3 4 6 6 2" xfId="11652"/>
    <cellStyle name="Comma 3 4 6 6 3" xfId="11653"/>
    <cellStyle name="Comma 3 4 6 7" xfId="11654"/>
    <cellStyle name="Comma 3 4 6 8" xfId="11655"/>
    <cellStyle name="Comma 3 4 7" xfId="11656"/>
    <cellStyle name="Comma 3 4 7 2" xfId="11657"/>
    <cellStyle name="Comma 3 4 7 2 2" xfId="11658"/>
    <cellStyle name="Comma 3 4 7 2 2 2" xfId="11659"/>
    <cellStyle name="Comma 3 4 7 2 2 3" xfId="11660"/>
    <cellStyle name="Comma 3 4 7 2 3" xfId="11661"/>
    <cellStyle name="Comma 3 4 7 2 3 2" xfId="11662"/>
    <cellStyle name="Comma 3 4 7 2 3 3" xfId="11663"/>
    <cellStyle name="Comma 3 4 7 2 4" xfId="11664"/>
    <cellStyle name="Comma 3 4 7 2 4 2" xfId="11665"/>
    <cellStyle name="Comma 3 4 7 2 4 3" xfId="11666"/>
    <cellStyle name="Comma 3 4 7 2 5" xfId="11667"/>
    <cellStyle name="Comma 3 4 7 2 6" xfId="11668"/>
    <cellStyle name="Comma 3 4 7 3" xfId="11669"/>
    <cellStyle name="Comma 3 4 7 3 2" xfId="11670"/>
    <cellStyle name="Comma 3 4 7 3 3" xfId="11671"/>
    <cellStyle name="Comma 3 4 7 4" xfId="11672"/>
    <cellStyle name="Comma 3 4 7 4 2" xfId="11673"/>
    <cellStyle name="Comma 3 4 7 4 3" xfId="11674"/>
    <cellStyle name="Comma 3 4 7 5" xfId="11675"/>
    <cellStyle name="Comma 3 4 7 5 2" xfId="11676"/>
    <cellStyle name="Comma 3 4 7 5 3" xfId="11677"/>
    <cellStyle name="Comma 3 4 7 6" xfId="11678"/>
    <cellStyle name="Comma 3 4 7 7" xfId="11679"/>
    <cellStyle name="Comma 3 4 8" xfId="11680"/>
    <cellStyle name="Comma 3 4 8 2" xfId="11681"/>
    <cellStyle name="Comma 3 4 8 2 2" xfId="11682"/>
    <cellStyle name="Comma 3 4 8 2 3" xfId="11683"/>
    <cellStyle name="Comma 3 4 8 3" xfId="11684"/>
    <cellStyle name="Comma 3 4 8 3 2" xfId="11685"/>
    <cellStyle name="Comma 3 4 8 3 3" xfId="11686"/>
    <cellStyle name="Comma 3 4 8 4" xfId="11687"/>
    <cellStyle name="Comma 3 4 8 4 2" xfId="11688"/>
    <cellStyle name="Comma 3 4 8 4 3" xfId="11689"/>
    <cellStyle name="Comma 3 4 8 5" xfId="11690"/>
    <cellStyle name="Comma 3 4 8 6" xfId="11691"/>
    <cellStyle name="Comma 3 4 9" xfId="11692"/>
    <cellStyle name="Comma 3 4 9 2" xfId="11693"/>
    <cellStyle name="Comma 3 4 9 2 2" xfId="11694"/>
    <cellStyle name="Comma 3 4 9 2 3" xfId="11695"/>
    <cellStyle name="Comma 3 4 9 3" xfId="11696"/>
    <cellStyle name="Comma 3 4 9 3 2" xfId="11697"/>
    <cellStyle name="Comma 3 4 9 3 3" xfId="11698"/>
    <cellStyle name="Comma 3 4 9 4" xfId="11699"/>
    <cellStyle name="Comma 3 4 9 4 2" xfId="11700"/>
    <cellStyle name="Comma 3 4 9 4 3" xfId="11701"/>
    <cellStyle name="Comma 3 4 9 5" xfId="11702"/>
    <cellStyle name="Comma 3 4 9 6" xfId="11703"/>
    <cellStyle name="Comma 3 5" xfId="11704"/>
    <cellStyle name="Comma 3 5 2" xfId="11705"/>
    <cellStyle name="Comma 3 6" xfId="11706"/>
    <cellStyle name="Comma 3 6 10" xfId="11707"/>
    <cellStyle name="Comma 3 6 10 2" xfId="11708"/>
    <cellStyle name="Comma 3 6 10 3" xfId="11709"/>
    <cellStyle name="Comma 3 6 11" xfId="11710"/>
    <cellStyle name="Comma 3 6 11 2" xfId="11711"/>
    <cellStyle name="Comma 3 6 11 3" xfId="11712"/>
    <cellStyle name="Comma 3 6 12" xfId="11713"/>
    <cellStyle name="Comma 3 6 12 2" xfId="11714"/>
    <cellStyle name="Comma 3 6 12 3" xfId="11715"/>
    <cellStyle name="Comma 3 6 13" xfId="11716"/>
    <cellStyle name="Comma 3 6 13 2" xfId="11717"/>
    <cellStyle name="Comma 3 6 13 3" xfId="11718"/>
    <cellStyle name="Comma 3 6 14" xfId="11719"/>
    <cellStyle name="Comma 3 6 14 2" xfId="11720"/>
    <cellStyle name="Comma 3 6 14 3" xfId="11721"/>
    <cellStyle name="Comma 3 6 15" xfId="11722"/>
    <cellStyle name="Comma 3 6 16" xfId="11723"/>
    <cellStyle name="Comma 3 6 2" xfId="11724"/>
    <cellStyle name="Comma 3 6 3" xfId="11725"/>
    <cellStyle name="Comma 3 6 3 2" xfId="11726"/>
    <cellStyle name="Comma 3 6 3 2 2" xfId="11727"/>
    <cellStyle name="Comma 3 6 3 2 2 2" xfId="11728"/>
    <cellStyle name="Comma 3 6 3 2 2 2 2" xfId="11729"/>
    <cellStyle name="Comma 3 6 3 2 2 2 3" xfId="11730"/>
    <cellStyle name="Comma 3 6 3 2 2 3" xfId="11731"/>
    <cellStyle name="Comma 3 6 3 2 2 3 2" xfId="11732"/>
    <cellStyle name="Comma 3 6 3 2 2 3 3" xfId="11733"/>
    <cellStyle name="Comma 3 6 3 2 2 4" xfId="11734"/>
    <cellStyle name="Comma 3 6 3 2 2 4 2" xfId="11735"/>
    <cellStyle name="Comma 3 6 3 2 2 4 3" xfId="11736"/>
    <cellStyle name="Comma 3 6 3 2 2 5" xfId="11737"/>
    <cellStyle name="Comma 3 6 3 2 2 6" xfId="11738"/>
    <cellStyle name="Comma 3 6 3 2 3" xfId="11739"/>
    <cellStyle name="Comma 3 6 3 2 3 2" xfId="11740"/>
    <cellStyle name="Comma 3 6 3 2 3 3" xfId="11741"/>
    <cellStyle name="Comma 3 6 3 2 4" xfId="11742"/>
    <cellStyle name="Comma 3 6 3 2 4 2" xfId="11743"/>
    <cellStyle name="Comma 3 6 3 2 4 3" xfId="11744"/>
    <cellStyle name="Comma 3 6 3 2 5" xfId="11745"/>
    <cellStyle name="Comma 3 6 3 2 5 2" xfId="11746"/>
    <cellStyle name="Comma 3 6 3 2 5 3" xfId="11747"/>
    <cellStyle name="Comma 3 6 3 2 6" xfId="11748"/>
    <cellStyle name="Comma 3 6 3 2 7" xfId="11749"/>
    <cellStyle name="Comma 3 6 3 3" xfId="11750"/>
    <cellStyle name="Comma 3 6 3 3 2" xfId="11751"/>
    <cellStyle name="Comma 3 6 3 3 2 2" xfId="11752"/>
    <cellStyle name="Comma 3 6 3 3 2 3" xfId="11753"/>
    <cellStyle name="Comma 3 6 3 3 3" xfId="11754"/>
    <cellStyle name="Comma 3 6 3 3 3 2" xfId="11755"/>
    <cellStyle name="Comma 3 6 3 3 3 3" xfId="11756"/>
    <cellStyle name="Comma 3 6 3 3 4" xfId="11757"/>
    <cellStyle name="Comma 3 6 3 3 4 2" xfId="11758"/>
    <cellStyle name="Comma 3 6 3 3 4 3" xfId="11759"/>
    <cellStyle name="Comma 3 6 3 3 5" xfId="11760"/>
    <cellStyle name="Comma 3 6 3 3 6" xfId="11761"/>
    <cellStyle name="Comma 3 6 3 4" xfId="11762"/>
    <cellStyle name="Comma 3 6 3 4 2" xfId="11763"/>
    <cellStyle name="Comma 3 6 3 4 3" xfId="11764"/>
    <cellStyle name="Comma 3 6 3 5" xfId="11765"/>
    <cellStyle name="Comma 3 6 3 5 2" xfId="11766"/>
    <cellStyle name="Comma 3 6 3 5 3" xfId="11767"/>
    <cellStyle name="Comma 3 6 3 6" xfId="11768"/>
    <cellStyle name="Comma 3 6 3 6 2" xfId="11769"/>
    <cellStyle name="Comma 3 6 3 6 3" xfId="11770"/>
    <cellStyle name="Comma 3 6 3 7" xfId="11771"/>
    <cellStyle name="Comma 3 6 3 8" xfId="11772"/>
    <cellStyle name="Comma 3 6 4" xfId="11773"/>
    <cellStyle name="Comma 3 6 4 2" xfId="11774"/>
    <cellStyle name="Comma 3 6 4 2 2" xfId="11775"/>
    <cellStyle name="Comma 3 6 4 2 2 2" xfId="11776"/>
    <cellStyle name="Comma 3 6 4 2 2 2 2" xfId="11777"/>
    <cellStyle name="Comma 3 6 4 2 2 2 3" xfId="11778"/>
    <cellStyle name="Comma 3 6 4 2 2 3" xfId="11779"/>
    <cellStyle name="Comma 3 6 4 2 2 3 2" xfId="11780"/>
    <cellStyle name="Comma 3 6 4 2 2 3 3" xfId="11781"/>
    <cellStyle name="Comma 3 6 4 2 2 4" xfId="11782"/>
    <cellStyle name="Comma 3 6 4 2 2 4 2" xfId="11783"/>
    <cellStyle name="Comma 3 6 4 2 2 4 3" xfId="11784"/>
    <cellStyle name="Comma 3 6 4 2 2 5" xfId="11785"/>
    <cellStyle name="Comma 3 6 4 2 2 6" xfId="11786"/>
    <cellStyle name="Comma 3 6 4 2 3" xfId="11787"/>
    <cellStyle name="Comma 3 6 4 2 3 2" xfId="11788"/>
    <cellStyle name="Comma 3 6 4 2 3 3" xfId="11789"/>
    <cellStyle name="Comma 3 6 4 2 4" xfId="11790"/>
    <cellStyle name="Comma 3 6 4 2 4 2" xfId="11791"/>
    <cellStyle name="Comma 3 6 4 2 4 3" xfId="11792"/>
    <cellStyle name="Comma 3 6 4 2 5" xfId="11793"/>
    <cellStyle name="Comma 3 6 4 2 5 2" xfId="11794"/>
    <cellStyle name="Comma 3 6 4 2 5 3" xfId="11795"/>
    <cellStyle name="Comma 3 6 4 2 6" xfId="11796"/>
    <cellStyle name="Comma 3 6 4 2 7" xfId="11797"/>
    <cellStyle name="Comma 3 6 4 3" xfId="11798"/>
    <cellStyle name="Comma 3 6 4 3 2" xfId="11799"/>
    <cellStyle name="Comma 3 6 4 3 2 2" xfId="11800"/>
    <cellStyle name="Comma 3 6 4 3 2 3" xfId="11801"/>
    <cellStyle name="Comma 3 6 4 3 3" xfId="11802"/>
    <cellStyle name="Comma 3 6 4 3 3 2" xfId="11803"/>
    <cellStyle name="Comma 3 6 4 3 3 3" xfId="11804"/>
    <cellStyle name="Comma 3 6 4 3 4" xfId="11805"/>
    <cellStyle name="Comma 3 6 4 3 4 2" xfId="11806"/>
    <cellStyle name="Comma 3 6 4 3 4 3" xfId="11807"/>
    <cellStyle name="Comma 3 6 4 3 5" xfId="11808"/>
    <cellStyle name="Comma 3 6 4 3 6" xfId="11809"/>
    <cellStyle name="Comma 3 6 4 4" xfId="11810"/>
    <cellStyle name="Comma 3 6 4 4 2" xfId="11811"/>
    <cellStyle name="Comma 3 6 4 4 3" xfId="11812"/>
    <cellStyle name="Comma 3 6 4 5" xfId="11813"/>
    <cellStyle name="Comma 3 6 4 5 2" xfId="11814"/>
    <cellStyle name="Comma 3 6 4 5 3" xfId="11815"/>
    <cellStyle name="Comma 3 6 4 6" xfId="11816"/>
    <cellStyle name="Comma 3 6 4 6 2" xfId="11817"/>
    <cellStyle name="Comma 3 6 4 6 3" xfId="11818"/>
    <cellStyle name="Comma 3 6 4 7" xfId="11819"/>
    <cellStyle name="Comma 3 6 4 8" xfId="11820"/>
    <cellStyle name="Comma 3 6 5" xfId="11821"/>
    <cellStyle name="Comma 3 6 5 2" xfId="11822"/>
    <cellStyle name="Comma 3 6 5 2 2" xfId="11823"/>
    <cellStyle name="Comma 3 6 5 2 2 2" xfId="11824"/>
    <cellStyle name="Comma 3 6 5 2 2 2 2" xfId="11825"/>
    <cellStyle name="Comma 3 6 5 2 2 2 3" xfId="11826"/>
    <cellStyle name="Comma 3 6 5 2 2 3" xfId="11827"/>
    <cellStyle name="Comma 3 6 5 2 2 3 2" xfId="11828"/>
    <cellStyle name="Comma 3 6 5 2 2 3 3" xfId="11829"/>
    <cellStyle name="Comma 3 6 5 2 2 4" xfId="11830"/>
    <cellStyle name="Comma 3 6 5 2 2 4 2" xfId="11831"/>
    <cellStyle name="Comma 3 6 5 2 2 4 3" xfId="11832"/>
    <cellStyle name="Comma 3 6 5 2 2 5" xfId="11833"/>
    <cellStyle name="Comma 3 6 5 2 2 6" xfId="11834"/>
    <cellStyle name="Comma 3 6 5 2 3" xfId="11835"/>
    <cellStyle name="Comma 3 6 5 2 3 2" xfId="11836"/>
    <cellStyle name="Comma 3 6 5 2 3 3" xfId="11837"/>
    <cellStyle name="Comma 3 6 5 2 4" xfId="11838"/>
    <cellStyle name="Comma 3 6 5 2 4 2" xfId="11839"/>
    <cellStyle name="Comma 3 6 5 2 4 3" xfId="11840"/>
    <cellStyle name="Comma 3 6 5 2 5" xfId="11841"/>
    <cellStyle name="Comma 3 6 5 2 5 2" xfId="11842"/>
    <cellStyle name="Comma 3 6 5 2 5 3" xfId="11843"/>
    <cellStyle name="Comma 3 6 5 2 6" xfId="11844"/>
    <cellStyle name="Comma 3 6 5 2 7" xfId="11845"/>
    <cellStyle name="Comma 3 6 5 3" xfId="11846"/>
    <cellStyle name="Comma 3 6 5 3 2" xfId="11847"/>
    <cellStyle name="Comma 3 6 5 3 2 2" xfId="11848"/>
    <cellStyle name="Comma 3 6 5 3 2 3" xfId="11849"/>
    <cellStyle name="Comma 3 6 5 3 3" xfId="11850"/>
    <cellStyle name="Comma 3 6 5 3 3 2" xfId="11851"/>
    <cellStyle name="Comma 3 6 5 3 3 3" xfId="11852"/>
    <cellStyle name="Comma 3 6 5 3 4" xfId="11853"/>
    <cellStyle name="Comma 3 6 5 3 4 2" xfId="11854"/>
    <cellStyle name="Comma 3 6 5 3 4 3" xfId="11855"/>
    <cellStyle name="Comma 3 6 5 3 5" xfId="11856"/>
    <cellStyle name="Comma 3 6 5 3 6" xfId="11857"/>
    <cellStyle name="Comma 3 6 5 4" xfId="11858"/>
    <cellStyle name="Comma 3 6 5 4 2" xfId="11859"/>
    <cellStyle name="Comma 3 6 5 4 3" xfId="11860"/>
    <cellStyle name="Comma 3 6 5 5" xfId="11861"/>
    <cellStyle name="Comma 3 6 5 5 2" xfId="11862"/>
    <cellStyle name="Comma 3 6 5 5 3" xfId="11863"/>
    <cellStyle name="Comma 3 6 5 6" xfId="11864"/>
    <cellStyle name="Comma 3 6 5 6 2" xfId="11865"/>
    <cellStyle name="Comma 3 6 5 6 3" xfId="11866"/>
    <cellStyle name="Comma 3 6 5 7" xfId="11867"/>
    <cellStyle name="Comma 3 6 5 8" xfId="11868"/>
    <cellStyle name="Comma 3 6 6" xfId="11869"/>
    <cellStyle name="Comma 3 6 6 2" xfId="11870"/>
    <cellStyle name="Comma 3 6 6 2 2" xfId="11871"/>
    <cellStyle name="Comma 3 6 6 2 2 2" xfId="11872"/>
    <cellStyle name="Comma 3 6 6 2 2 2 2" xfId="11873"/>
    <cellStyle name="Comma 3 6 6 2 2 2 3" xfId="11874"/>
    <cellStyle name="Comma 3 6 6 2 2 3" xfId="11875"/>
    <cellStyle name="Comma 3 6 6 2 2 3 2" xfId="11876"/>
    <cellStyle name="Comma 3 6 6 2 2 3 3" xfId="11877"/>
    <cellStyle name="Comma 3 6 6 2 2 4" xfId="11878"/>
    <cellStyle name="Comma 3 6 6 2 2 4 2" xfId="11879"/>
    <cellStyle name="Comma 3 6 6 2 2 4 3" xfId="11880"/>
    <cellStyle name="Comma 3 6 6 2 2 5" xfId="11881"/>
    <cellStyle name="Comma 3 6 6 2 2 6" xfId="11882"/>
    <cellStyle name="Comma 3 6 6 2 3" xfId="11883"/>
    <cellStyle name="Comma 3 6 6 2 3 2" xfId="11884"/>
    <cellStyle name="Comma 3 6 6 2 3 3" xfId="11885"/>
    <cellStyle name="Comma 3 6 6 2 4" xfId="11886"/>
    <cellStyle name="Comma 3 6 6 2 4 2" xfId="11887"/>
    <cellStyle name="Comma 3 6 6 2 4 3" xfId="11888"/>
    <cellStyle name="Comma 3 6 6 2 5" xfId="11889"/>
    <cellStyle name="Comma 3 6 6 2 5 2" xfId="11890"/>
    <cellStyle name="Comma 3 6 6 2 5 3" xfId="11891"/>
    <cellStyle name="Comma 3 6 6 2 6" xfId="11892"/>
    <cellStyle name="Comma 3 6 6 2 7" xfId="11893"/>
    <cellStyle name="Comma 3 6 6 3" xfId="11894"/>
    <cellStyle name="Comma 3 6 6 3 2" xfId="11895"/>
    <cellStyle name="Comma 3 6 6 3 2 2" xfId="11896"/>
    <cellStyle name="Comma 3 6 6 3 2 3" xfId="11897"/>
    <cellStyle name="Comma 3 6 6 3 3" xfId="11898"/>
    <cellStyle name="Comma 3 6 6 3 3 2" xfId="11899"/>
    <cellStyle name="Comma 3 6 6 3 3 3" xfId="11900"/>
    <cellStyle name="Comma 3 6 6 3 4" xfId="11901"/>
    <cellStyle name="Comma 3 6 6 3 4 2" xfId="11902"/>
    <cellStyle name="Comma 3 6 6 3 4 3" xfId="11903"/>
    <cellStyle name="Comma 3 6 6 3 5" xfId="11904"/>
    <cellStyle name="Comma 3 6 6 3 6" xfId="11905"/>
    <cellStyle name="Comma 3 6 6 4" xfId="11906"/>
    <cellStyle name="Comma 3 6 6 4 2" xfId="11907"/>
    <cellStyle name="Comma 3 6 6 4 3" xfId="11908"/>
    <cellStyle name="Comma 3 6 6 5" xfId="11909"/>
    <cellStyle name="Comma 3 6 6 5 2" xfId="11910"/>
    <cellStyle name="Comma 3 6 6 5 3" xfId="11911"/>
    <cellStyle name="Comma 3 6 6 6" xfId="11912"/>
    <cellStyle name="Comma 3 6 6 6 2" xfId="11913"/>
    <cellStyle name="Comma 3 6 6 6 3" xfId="11914"/>
    <cellStyle name="Comma 3 6 6 7" xfId="11915"/>
    <cellStyle name="Comma 3 6 6 8" xfId="11916"/>
    <cellStyle name="Comma 3 6 7" xfId="11917"/>
    <cellStyle name="Comma 3 6 7 2" xfId="11918"/>
    <cellStyle name="Comma 3 6 7 2 2" xfId="11919"/>
    <cellStyle name="Comma 3 6 7 2 2 2" xfId="11920"/>
    <cellStyle name="Comma 3 6 7 2 2 3" xfId="11921"/>
    <cellStyle name="Comma 3 6 7 2 3" xfId="11922"/>
    <cellStyle name="Comma 3 6 7 2 3 2" xfId="11923"/>
    <cellStyle name="Comma 3 6 7 2 3 3" xfId="11924"/>
    <cellStyle name="Comma 3 6 7 2 4" xfId="11925"/>
    <cellStyle name="Comma 3 6 7 2 4 2" xfId="11926"/>
    <cellStyle name="Comma 3 6 7 2 4 3" xfId="11927"/>
    <cellStyle name="Comma 3 6 7 2 5" xfId="11928"/>
    <cellStyle name="Comma 3 6 7 2 6" xfId="11929"/>
    <cellStyle name="Comma 3 6 7 3" xfId="11930"/>
    <cellStyle name="Comma 3 6 7 3 2" xfId="11931"/>
    <cellStyle name="Comma 3 6 7 3 3" xfId="11932"/>
    <cellStyle name="Comma 3 6 7 4" xfId="11933"/>
    <cellStyle name="Comma 3 6 7 4 2" xfId="11934"/>
    <cellStyle name="Comma 3 6 7 4 3" xfId="11935"/>
    <cellStyle name="Comma 3 6 7 5" xfId="11936"/>
    <cellStyle name="Comma 3 6 7 5 2" xfId="11937"/>
    <cellStyle name="Comma 3 6 7 5 3" xfId="11938"/>
    <cellStyle name="Comma 3 6 7 6" xfId="11939"/>
    <cellStyle name="Comma 3 6 7 7" xfId="11940"/>
    <cellStyle name="Comma 3 6 8" xfId="11941"/>
    <cellStyle name="Comma 3 6 8 2" xfId="11942"/>
    <cellStyle name="Comma 3 6 8 2 2" xfId="11943"/>
    <cellStyle name="Comma 3 6 8 2 3" xfId="11944"/>
    <cellStyle name="Comma 3 6 8 3" xfId="11945"/>
    <cellStyle name="Comma 3 6 8 3 2" xfId="11946"/>
    <cellStyle name="Comma 3 6 8 3 3" xfId="11947"/>
    <cellStyle name="Comma 3 6 8 4" xfId="11948"/>
    <cellStyle name="Comma 3 6 8 4 2" xfId="11949"/>
    <cellStyle name="Comma 3 6 8 4 3" xfId="11950"/>
    <cellStyle name="Comma 3 6 8 5" xfId="11951"/>
    <cellStyle name="Comma 3 6 8 6" xfId="11952"/>
    <cellStyle name="Comma 3 6 9" xfId="11953"/>
    <cellStyle name="Comma 3 6 9 2" xfId="11954"/>
    <cellStyle name="Comma 3 6 9 2 2" xfId="11955"/>
    <cellStyle name="Comma 3 6 9 2 3" xfId="11956"/>
    <cellStyle name="Comma 3 6 9 3" xfId="11957"/>
    <cellStyle name="Comma 3 6 9 3 2" xfId="11958"/>
    <cellStyle name="Comma 3 6 9 3 3" xfId="11959"/>
    <cellStyle name="Comma 3 6 9 4" xfId="11960"/>
    <cellStyle name="Comma 3 6 9 4 2" xfId="11961"/>
    <cellStyle name="Comma 3 6 9 4 3" xfId="11962"/>
    <cellStyle name="Comma 3 6 9 5" xfId="11963"/>
    <cellStyle name="Comma 3 6 9 6" xfId="11964"/>
    <cellStyle name="Comma 3 7" xfId="11965"/>
    <cellStyle name="Comma 3 7 2" xfId="11966"/>
    <cellStyle name="Comma 3 7 3" xfId="11967"/>
    <cellStyle name="Comma 3 7 3 2" xfId="11968"/>
    <cellStyle name="Comma 3 7 3 2 2" xfId="11969"/>
    <cellStyle name="Comma 3 7 3 2 2 2" xfId="11970"/>
    <cellStyle name="Comma 3 7 3 2 2 3" xfId="11971"/>
    <cellStyle name="Comma 3 7 3 2 3" xfId="11972"/>
    <cellStyle name="Comma 3 7 3 2 3 2" xfId="11973"/>
    <cellStyle name="Comma 3 7 3 2 3 3" xfId="11974"/>
    <cellStyle name="Comma 3 7 3 2 4" xfId="11975"/>
    <cellStyle name="Comma 3 7 3 2 4 2" xfId="11976"/>
    <cellStyle name="Comma 3 7 3 2 4 3" xfId="11977"/>
    <cellStyle name="Comma 3 7 3 2 5" xfId="11978"/>
    <cellStyle name="Comma 3 7 3 2 6" xfId="11979"/>
    <cellStyle name="Comma 3 7 3 3" xfId="11980"/>
    <cellStyle name="Comma 3 7 3 3 2" xfId="11981"/>
    <cellStyle name="Comma 3 7 3 3 3" xfId="11982"/>
    <cellStyle name="Comma 3 7 3 4" xfId="11983"/>
    <cellStyle name="Comma 3 7 3 4 2" xfId="11984"/>
    <cellStyle name="Comma 3 7 3 4 3" xfId="11985"/>
    <cellStyle name="Comma 3 7 3 5" xfId="11986"/>
    <cellStyle name="Comma 3 7 3 5 2" xfId="11987"/>
    <cellStyle name="Comma 3 7 3 5 3" xfId="11988"/>
    <cellStyle name="Comma 3 7 3 6" xfId="11989"/>
    <cellStyle name="Comma 3 7 3 7" xfId="11990"/>
    <cellStyle name="Comma 3 7 4" xfId="11991"/>
    <cellStyle name="Comma 3 7 4 2" xfId="11992"/>
    <cellStyle name="Comma 3 7 4 2 2" xfId="11993"/>
    <cellStyle name="Comma 3 7 4 2 3" xfId="11994"/>
    <cellStyle name="Comma 3 7 4 3" xfId="11995"/>
    <cellStyle name="Comma 3 7 4 3 2" xfId="11996"/>
    <cellStyle name="Comma 3 7 4 3 3" xfId="11997"/>
    <cellStyle name="Comma 3 7 4 4" xfId="11998"/>
    <cellStyle name="Comma 3 7 4 4 2" xfId="11999"/>
    <cellStyle name="Comma 3 7 4 4 3" xfId="12000"/>
    <cellStyle name="Comma 3 7 4 5" xfId="12001"/>
    <cellStyle name="Comma 3 7 4 6" xfId="12002"/>
    <cellStyle name="Comma 3 7 5" xfId="12003"/>
    <cellStyle name="Comma 3 7 5 2" xfId="12004"/>
    <cellStyle name="Comma 3 7 5 3" xfId="12005"/>
    <cellStyle name="Comma 3 7 6" xfId="12006"/>
    <cellStyle name="Comma 3 7 6 2" xfId="12007"/>
    <cellStyle name="Comma 3 7 6 3" xfId="12008"/>
    <cellStyle name="Comma 3 7 7" xfId="12009"/>
    <cellStyle name="Comma 3 7 7 2" xfId="12010"/>
    <cellStyle name="Comma 3 7 7 3" xfId="12011"/>
    <cellStyle name="Comma 3 7 8" xfId="12012"/>
    <cellStyle name="Comma 3 7 9" xfId="12013"/>
    <cellStyle name="Comma 3 8" xfId="12014"/>
    <cellStyle name="Comma 3 8 2" xfId="12015"/>
    <cellStyle name="Comma 3 9" xfId="12016"/>
    <cellStyle name="Comma 3 9 2" xfId="12017"/>
    <cellStyle name="Comma 30" xfId="12018"/>
    <cellStyle name="Comma 30 2" xfId="12019"/>
    <cellStyle name="Comma 30 2 2" xfId="12020"/>
    <cellStyle name="Comma 30 3" xfId="12021"/>
    <cellStyle name="Comma 31" xfId="12022"/>
    <cellStyle name="Comma 31 2" xfId="12023"/>
    <cellStyle name="Comma 31 2 2" xfId="12024"/>
    <cellStyle name="Comma 31 2 3" xfId="12025"/>
    <cellStyle name="Comma 31 3" xfId="12026"/>
    <cellStyle name="Comma 31 4" xfId="12027"/>
    <cellStyle name="Comma 31 5" xfId="12028"/>
    <cellStyle name="Comma 32" xfId="12029"/>
    <cellStyle name="Comma 32 2" xfId="12030"/>
    <cellStyle name="Comma 32 2 2" xfId="12031"/>
    <cellStyle name="Comma 32 2 2 2" xfId="12032"/>
    <cellStyle name="Comma 32 2 2 2 2" xfId="12033"/>
    <cellStyle name="Comma 32 2 2 2 3" xfId="12034"/>
    <cellStyle name="Comma 32 2 2 3" xfId="12035"/>
    <cellStyle name="Comma 32 2 2 3 2" xfId="12036"/>
    <cellStyle name="Comma 32 2 2 3 3" xfId="12037"/>
    <cellStyle name="Comma 32 2 2 4" xfId="12038"/>
    <cellStyle name="Comma 32 2 2 4 2" xfId="12039"/>
    <cellStyle name="Comma 32 2 2 4 3" xfId="12040"/>
    <cellStyle name="Comma 32 2 2 5" xfId="12041"/>
    <cellStyle name="Comma 32 2 2 6" xfId="12042"/>
    <cellStyle name="Comma 32 2 3" xfId="12043"/>
    <cellStyle name="Comma 32 2 3 2" xfId="12044"/>
    <cellStyle name="Comma 32 2 3 3" xfId="12045"/>
    <cellStyle name="Comma 32 2 4" xfId="12046"/>
    <cellStyle name="Comma 32 2 4 2" xfId="12047"/>
    <cellStyle name="Comma 32 2 4 3" xfId="12048"/>
    <cellStyle name="Comma 32 2 5" xfId="12049"/>
    <cellStyle name="Comma 32 2 5 2" xfId="12050"/>
    <cellStyle name="Comma 32 2 5 3" xfId="12051"/>
    <cellStyle name="Comma 32 2 6" xfId="12052"/>
    <cellStyle name="Comma 32 2 7" xfId="12053"/>
    <cellStyle name="Comma 32 3" xfId="12054"/>
    <cellStyle name="Comma 32 3 2" xfId="12055"/>
    <cellStyle name="Comma 32 3 2 2" xfId="12056"/>
    <cellStyle name="Comma 32 3 2 3" xfId="12057"/>
    <cellStyle name="Comma 32 3 3" xfId="12058"/>
    <cellStyle name="Comma 32 3 3 2" xfId="12059"/>
    <cellStyle name="Comma 32 3 3 3" xfId="12060"/>
    <cellStyle name="Comma 32 3 4" xfId="12061"/>
    <cellStyle name="Comma 32 3 4 2" xfId="12062"/>
    <cellStyle name="Comma 32 3 4 3" xfId="12063"/>
    <cellStyle name="Comma 32 3 5" xfId="12064"/>
    <cellStyle name="Comma 32 3 6" xfId="12065"/>
    <cellStyle name="Comma 32 4" xfId="12066"/>
    <cellStyle name="Comma 32 4 2" xfId="12067"/>
    <cellStyle name="Comma 32 4 3" xfId="12068"/>
    <cellStyle name="Comma 32 5" xfId="12069"/>
    <cellStyle name="Comma 32 5 2" xfId="12070"/>
    <cellStyle name="Comma 32 5 3" xfId="12071"/>
    <cellStyle name="Comma 32 6" xfId="12072"/>
    <cellStyle name="Comma 32 6 2" xfId="12073"/>
    <cellStyle name="Comma 32 6 3" xfId="12074"/>
    <cellStyle name="Comma 32 7" xfId="12075"/>
    <cellStyle name="Comma 32 8" xfId="12076"/>
    <cellStyle name="Comma 32 9" xfId="12077"/>
    <cellStyle name="Comma 33" xfId="12078"/>
    <cellStyle name="Comma 33 2" xfId="12079"/>
    <cellStyle name="Comma 33 2 2" xfId="12080"/>
    <cellStyle name="Comma 33 2 2 2" xfId="12081"/>
    <cellStyle name="Comma 33 2 2 2 2" xfId="12082"/>
    <cellStyle name="Comma 33 2 2 2 3" xfId="12083"/>
    <cellStyle name="Comma 33 2 2 3" xfId="12084"/>
    <cellStyle name="Comma 33 2 2 3 2" xfId="12085"/>
    <cellStyle name="Comma 33 2 2 3 3" xfId="12086"/>
    <cellStyle name="Comma 33 2 2 4" xfId="12087"/>
    <cellStyle name="Comma 33 2 2 4 2" xfId="12088"/>
    <cellStyle name="Comma 33 2 2 4 3" xfId="12089"/>
    <cellStyle name="Comma 33 2 2 5" xfId="12090"/>
    <cellStyle name="Comma 33 2 2 6" xfId="12091"/>
    <cellStyle name="Comma 33 2 3" xfId="12092"/>
    <cellStyle name="Comma 33 2 3 2" xfId="12093"/>
    <cellStyle name="Comma 33 2 3 3" xfId="12094"/>
    <cellStyle name="Comma 33 2 4" xfId="12095"/>
    <cellStyle name="Comma 33 2 4 2" xfId="12096"/>
    <cellStyle name="Comma 33 2 4 3" xfId="12097"/>
    <cellStyle name="Comma 33 2 5" xfId="12098"/>
    <cellStyle name="Comma 33 2 5 2" xfId="12099"/>
    <cellStyle name="Comma 33 2 5 3" xfId="12100"/>
    <cellStyle name="Comma 33 2 6" xfId="12101"/>
    <cellStyle name="Comma 33 2 7" xfId="12102"/>
    <cellStyle name="Comma 33 3" xfId="12103"/>
    <cellStyle name="Comma 33 3 2" xfId="12104"/>
    <cellStyle name="Comma 33 3 2 2" xfId="12105"/>
    <cellStyle name="Comma 33 3 2 3" xfId="12106"/>
    <cellStyle name="Comma 33 3 3" xfId="12107"/>
    <cellStyle name="Comma 33 3 3 2" xfId="12108"/>
    <cellStyle name="Comma 33 3 3 3" xfId="12109"/>
    <cellStyle name="Comma 33 3 4" xfId="12110"/>
    <cellStyle name="Comma 33 3 4 2" xfId="12111"/>
    <cellStyle name="Comma 33 3 4 3" xfId="12112"/>
    <cellStyle name="Comma 33 3 5" xfId="12113"/>
    <cellStyle name="Comma 33 3 6" xfId="12114"/>
    <cellStyle name="Comma 33 4" xfId="12115"/>
    <cellStyle name="Comma 33 4 2" xfId="12116"/>
    <cellStyle name="Comma 33 4 3" xfId="12117"/>
    <cellStyle name="Comma 33 5" xfId="12118"/>
    <cellStyle name="Comma 33 5 2" xfId="12119"/>
    <cellStyle name="Comma 33 5 3" xfId="12120"/>
    <cellStyle name="Comma 33 6" xfId="12121"/>
    <cellStyle name="Comma 33 6 2" xfId="12122"/>
    <cellStyle name="Comma 33 6 3" xfId="12123"/>
    <cellStyle name="Comma 33 7" xfId="12124"/>
    <cellStyle name="Comma 33 8" xfId="12125"/>
    <cellStyle name="Comma 33 9" xfId="12126"/>
    <cellStyle name="Comma 34" xfId="12127"/>
    <cellStyle name="Comma 34 2" xfId="12128"/>
    <cellStyle name="Comma 34 2 2" xfId="12129"/>
    <cellStyle name="Comma 34 2 2 2" xfId="12130"/>
    <cellStyle name="Comma 34 2 2 2 2" xfId="12131"/>
    <cellStyle name="Comma 34 2 2 2 3" xfId="12132"/>
    <cellStyle name="Comma 34 2 2 3" xfId="12133"/>
    <cellStyle name="Comma 34 2 2 3 2" xfId="12134"/>
    <cellStyle name="Comma 34 2 2 3 3" xfId="12135"/>
    <cellStyle name="Comma 34 2 2 4" xfId="12136"/>
    <cellStyle name="Comma 34 2 2 4 2" xfId="12137"/>
    <cellStyle name="Comma 34 2 2 4 3" xfId="12138"/>
    <cellStyle name="Comma 34 2 2 5" xfId="12139"/>
    <cellStyle name="Comma 34 2 2 6" xfId="12140"/>
    <cellStyle name="Comma 34 2 3" xfId="12141"/>
    <cellStyle name="Comma 34 2 3 2" xfId="12142"/>
    <cellStyle name="Comma 34 2 3 3" xfId="12143"/>
    <cellStyle name="Comma 34 2 4" xfId="12144"/>
    <cellStyle name="Comma 34 2 4 2" xfId="12145"/>
    <cellStyle name="Comma 34 2 4 3" xfId="12146"/>
    <cellStyle name="Comma 34 2 5" xfId="12147"/>
    <cellStyle name="Comma 34 2 5 2" xfId="12148"/>
    <cellStyle name="Comma 34 2 5 3" xfId="12149"/>
    <cellStyle name="Comma 34 2 6" xfId="12150"/>
    <cellStyle name="Comma 34 2 7" xfId="12151"/>
    <cellStyle name="Comma 34 3" xfId="12152"/>
    <cellStyle name="Comma 34 3 2" xfId="12153"/>
    <cellStyle name="Comma 34 3 2 2" xfId="12154"/>
    <cellStyle name="Comma 34 3 2 3" xfId="12155"/>
    <cellStyle name="Comma 34 3 3" xfId="12156"/>
    <cellStyle name="Comma 34 3 3 2" xfId="12157"/>
    <cellStyle name="Comma 34 3 3 3" xfId="12158"/>
    <cellStyle name="Comma 34 3 4" xfId="12159"/>
    <cellStyle name="Comma 34 3 4 2" xfId="12160"/>
    <cellStyle name="Comma 34 3 4 3" xfId="12161"/>
    <cellStyle name="Comma 34 3 5" xfId="12162"/>
    <cellStyle name="Comma 34 3 6" xfId="12163"/>
    <cellStyle name="Comma 34 4" xfId="12164"/>
    <cellStyle name="Comma 34 4 2" xfId="12165"/>
    <cellStyle name="Comma 34 4 3" xfId="12166"/>
    <cellStyle name="Comma 34 5" xfId="12167"/>
    <cellStyle name="Comma 34 5 2" xfId="12168"/>
    <cellStyle name="Comma 34 5 3" xfId="12169"/>
    <cellStyle name="Comma 34 6" xfId="12170"/>
    <cellStyle name="Comma 34 6 2" xfId="12171"/>
    <cellStyle name="Comma 34 6 3" xfId="12172"/>
    <cellStyle name="Comma 34 7" xfId="12173"/>
    <cellStyle name="Comma 34 8" xfId="12174"/>
    <cellStyle name="Comma 35" xfId="12175"/>
    <cellStyle name="Comma 35 2" xfId="12176"/>
    <cellStyle name="Comma 35 2 2" xfId="12177"/>
    <cellStyle name="Comma 35 2 2 2" xfId="12178"/>
    <cellStyle name="Comma 35 2 2 2 2" xfId="12179"/>
    <cellStyle name="Comma 35 2 2 2 3" xfId="12180"/>
    <cellStyle name="Comma 35 2 2 3" xfId="12181"/>
    <cellStyle name="Comma 35 2 2 3 2" xfId="12182"/>
    <cellStyle name="Comma 35 2 2 3 3" xfId="12183"/>
    <cellStyle name="Comma 35 2 2 4" xfId="12184"/>
    <cellStyle name="Comma 35 2 2 4 2" xfId="12185"/>
    <cellStyle name="Comma 35 2 2 4 3" xfId="12186"/>
    <cellStyle name="Comma 35 2 2 5" xfId="12187"/>
    <cellStyle name="Comma 35 2 2 6" xfId="12188"/>
    <cellStyle name="Comma 35 2 3" xfId="12189"/>
    <cellStyle name="Comma 35 2 3 2" xfId="12190"/>
    <cellStyle name="Comma 35 2 3 3" xfId="12191"/>
    <cellStyle name="Comma 35 2 4" xfId="12192"/>
    <cellStyle name="Comma 35 2 4 2" xfId="12193"/>
    <cellStyle name="Comma 35 2 4 3" xfId="12194"/>
    <cellStyle name="Comma 35 2 5" xfId="12195"/>
    <cellStyle name="Comma 35 2 5 2" xfId="12196"/>
    <cellStyle name="Comma 35 2 5 3" xfId="12197"/>
    <cellStyle name="Comma 35 2 6" xfId="12198"/>
    <cellStyle name="Comma 35 2 7" xfId="12199"/>
    <cellStyle name="Comma 35 3" xfId="12200"/>
    <cellStyle name="Comma 35 3 2" xfId="12201"/>
    <cellStyle name="Comma 35 3 2 2" xfId="12202"/>
    <cellStyle name="Comma 35 3 2 3" xfId="12203"/>
    <cellStyle name="Comma 35 3 3" xfId="12204"/>
    <cellStyle name="Comma 35 3 3 2" xfId="12205"/>
    <cellStyle name="Comma 35 3 3 3" xfId="12206"/>
    <cellStyle name="Comma 35 3 4" xfId="12207"/>
    <cellStyle name="Comma 35 3 4 2" xfId="12208"/>
    <cellStyle name="Comma 35 3 4 3" xfId="12209"/>
    <cellStyle name="Comma 35 3 5" xfId="12210"/>
    <cellStyle name="Comma 35 3 6" xfId="12211"/>
    <cellStyle name="Comma 35 4" xfId="12212"/>
    <cellStyle name="Comma 35 4 2" xfId="12213"/>
    <cellStyle name="Comma 35 4 3" xfId="12214"/>
    <cellStyle name="Comma 35 5" xfId="12215"/>
    <cellStyle name="Comma 35 5 2" xfId="12216"/>
    <cellStyle name="Comma 35 5 3" xfId="12217"/>
    <cellStyle name="Comma 35 6" xfId="12218"/>
    <cellStyle name="Comma 35 6 2" xfId="12219"/>
    <cellStyle name="Comma 35 6 3" xfId="12220"/>
    <cellStyle name="Comma 35 7" xfId="12221"/>
    <cellStyle name="Comma 35 8" xfId="12222"/>
    <cellStyle name="Comma 36" xfId="12223"/>
    <cellStyle name="Comma 37" xfId="12224"/>
    <cellStyle name="Comma 37 2" xfId="12225"/>
    <cellStyle name="Comma 37 2 2" xfId="12226"/>
    <cellStyle name="Comma 37 2 3" xfId="12227"/>
    <cellStyle name="Comma 37 3" xfId="12228"/>
    <cellStyle name="Comma 37 3 2" xfId="12229"/>
    <cellStyle name="Comma 37 3 3" xfId="12230"/>
    <cellStyle name="Comma 37 4" xfId="12231"/>
    <cellStyle name="Comma 37 4 2" xfId="12232"/>
    <cellStyle name="Comma 37 4 3" xfId="12233"/>
    <cellStyle name="Comma 37 5" xfId="12234"/>
    <cellStyle name="Comma 37 6" xfId="12235"/>
    <cellStyle name="Comma 38" xfId="12236"/>
    <cellStyle name="Comma 38 2" xfId="12237"/>
    <cellStyle name="Comma 38 2 2" xfId="12238"/>
    <cellStyle name="Comma 38 2 3" xfId="12239"/>
    <cellStyle name="Comma 38 3" xfId="12240"/>
    <cellStyle name="Comma 38 3 2" xfId="12241"/>
    <cellStyle name="Comma 38 3 3" xfId="12242"/>
    <cellStyle name="Comma 38 4" xfId="12243"/>
    <cellStyle name="Comma 38 4 2" xfId="12244"/>
    <cellStyle name="Comma 38 4 3" xfId="12245"/>
    <cellStyle name="Comma 38 5" xfId="12246"/>
    <cellStyle name="Comma 38 6" xfId="12247"/>
    <cellStyle name="Comma 39" xfId="12248"/>
    <cellStyle name="Comma 39 2" xfId="12249"/>
    <cellStyle name="Comma 39 3" xfId="12250"/>
    <cellStyle name="Comma 4" xfId="99"/>
    <cellStyle name="Comma 4 2" xfId="12251"/>
    <cellStyle name="Comma 4 2 2" xfId="12252"/>
    <cellStyle name="Comma 4 2 3" xfId="12253"/>
    <cellStyle name="Comma 4 3" xfId="12254"/>
    <cellStyle name="Comma 4 4" xfId="12255"/>
    <cellStyle name="Comma 4 5" xfId="12256"/>
    <cellStyle name="Comma 4 5 2" xfId="12257"/>
    <cellStyle name="Comma 4 6" xfId="12258"/>
    <cellStyle name="Comma 4 7" xfId="12259"/>
    <cellStyle name="Comma 40" xfId="12260"/>
    <cellStyle name="Comma 40 2" xfId="12261"/>
    <cellStyle name="Comma 40 3" xfId="12262"/>
    <cellStyle name="Comma 41" xfId="12263"/>
    <cellStyle name="Comma 41 2" xfId="12264"/>
    <cellStyle name="Comma 41 3" xfId="12265"/>
    <cellStyle name="Comma 42" xfId="12266"/>
    <cellStyle name="Comma 42 2" xfId="12267"/>
    <cellStyle name="Comma 42 3" xfId="12268"/>
    <cellStyle name="Comma 43" xfId="12269"/>
    <cellStyle name="Comma 43 2" xfId="12270"/>
    <cellStyle name="Comma 43 3" xfId="12271"/>
    <cellStyle name="Comma 44" xfId="12272"/>
    <cellStyle name="Comma 44 2" xfId="12273"/>
    <cellStyle name="Comma 44 3" xfId="12274"/>
    <cellStyle name="Comma 45" xfId="12275"/>
    <cellStyle name="Comma 45 2" xfId="12276"/>
    <cellStyle name="Comma 45 3" xfId="12277"/>
    <cellStyle name="Comma 46" xfId="12278"/>
    <cellStyle name="Comma 46 2" xfId="12279"/>
    <cellStyle name="Comma 46 3" xfId="12280"/>
    <cellStyle name="Comma 47" xfId="12281"/>
    <cellStyle name="Comma 47 2" xfId="12282"/>
    <cellStyle name="Comma 47 3" xfId="12283"/>
    <cellStyle name="Comma 48" xfId="12284"/>
    <cellStyle name="Comma 49" xfId="12285"/>
    <cellStyle name="Comma 5" xfId="30"/>
    <cellStyle name="Comma 5 2" xfId="12286"/>
    <cellStyle name="Comma 5 3" xfId="12287"/>
    <cellStyle name="Comma 5 4" xfId="12288"/>
    <cellStyle name="Comma 5 5" xfId="128"/>
    <cellStyle name="Comma 50" xfId="12289"/>
    <cellStyle name="Comma 51" xfId="12290"/>
    <cellStyle name="Comma 52" xfId="126"/>
    <cellStyle name="Comma 6" xfId="12291"/>
    <cellStyle name="Comma 6 2" xfId="12292"/>
    <cellStyle name="Comma 6 3" xfId="12293"/>
    <cellStyle name="Comma 6 4" xfId="12294"/>
    <cellStyle name="Comma 7" xfId="12295"/>
    <cellStyle name="Comma 7 2" xfId="12296"/>
    <cellStyle name="Comma 7 2 2" xfId="12297"/>
    <cellStyle name="Comma 7 3" xfId="12298"/>
    <cellStyle name="Comma 7 4" xfId="12299"/>
    <cellStyle name="Comma 7 5" xfId="12300"/>
    <cellStyle name="Comma 8" xfId="12301"/>
    <cellStyle name="Comma 8 2" xfId="12302"/>
    <cellStyle name="Comma 8 2 2" xfId="12303"/>
    <cellStyle name="Comma 8 2 3" xfId="12304"/>
    <cellStyle name="Comma 8 3" xfId="12305"/>
    <cellStyle name="Comma 8 3 2" xfId="12306"/>
    <cellStyle name="Comma 8 3 3" xfId="12307"/>
    <cellStyle name="Comma 8 3 4" xfId="12308"/>
    <cellStyle name="Comma 8 4" xfId="12309"/>
    <cellStyle name="Comma 8 5" xfId="12310"/>
    <cellStyle name="Comma 8 5 2" xfId="12311"/>
    <cellStyle name="Comma 8 5 3" xfId="12312"/>
    <cellStyle name="Comma 8 6" xfId="12313"/>
    <cellStyle name="Comma 9" xfId="12314"/>
    <cellStyle name="Comma 9 10" xfId="12315"/>
    <cellStyle name="Comma 9 10 2" xfId="12316"/>
    <cellStyle name="Comma 9 11" xfId="12317"/>
    <cellStyle name="Comma 9 11 2" xfId="12318"/>
    <cellStyle name="Comma 9 12" xfId="12319"/>
    <cellStyle name="Comma 9 13" xfId="12320"/>
    <cellStyle name="Comma 9 13 2" xfId="12321"/>
    <cellStyle name="Comma 9 13 2 2" xfId="12322"/>
    <cellStyle name="Comma 9 13 2 2 2" xfId="12323"/>
    <cellStyle name="Comma 9 13 2 2 2 2" xfId="12324"/>
    <cellStyle name="Comma 9 13 2 2 2 3" xfId="12325"/>
    <cellStyle name="Comma 9 13 2 2 3" xfId="12326"/>
    <cellStyle name="Comma 9 13 2 2 3 2" xfId="12327"/>
    <cellStyle name="Comma 9 13 2 2 3 3" xfId="12328"/>
    <cellStyle name="Comma 9 13 2 2 4" xfId="12329"/>
    <cellStyle name="Comma 9 13 2 2 4 2" xfId="12330"/>
    <cellStyle name="Comma 9 13 2 2 4 3" xfId="12331"/>
    <cellStyle name="Comma 9 13 2 2 5" xfId="12332"/>
    <cellStyle name="Comma 9 13 2 2 6" xfId="12333"/>
    <cellStyle name="Comma 9 13 2 3" xfId="12334"/>
    <cellStyle name="Comma 9 13 2 3 2" xfId="12335"/>
    <cellStyle name="Comma 9 13 2 3 3" xfId="12336"/>
    <cellStyle name="Comma 9 13 2 4" xfId="12337"/>
    <cellStyle name="Comma 9 13 2 4 2" xfId="12338"/>
    <cellStyle name="Comma 9 13 2 4 3" xfId="12339"/>
    <cellStyle name="Comma 9 13 2 5" xfId="12340"/>
    <cellStyle name="Comma 9 13 2 5 2" xfId="12341"/>
    <cellStyle name="Comma 9 13 2 5 3" xfId="12342"/>
    <cellStyle name="Comma 9 13 2 6" xfId="12343"/>
    <cellStyle name="Comma 9 13 2 7" xfId="12344"/>
    <cellStyle name="Comma 9 13 3" xfId="12345"/>
    <cellStyle name="Comma 9 13 3 2" xfId="12346"/>
    <cellStyle name="Comma 9 13 3 2 2" xfId="12347"/>
    <cellStyle name="Comma 9 13 3 2 3" xfId="12348"/>
    <cellStyle name="Comma 9 13 3 3" xfId="12349"/>
    <cellStyle name="Comma 9 13 3 3 2" xfId="12350"/>
    <cellStyle name="Comma 9 13 3 3 3" xfId="12351"/>
    <cellStyle name="Comma 9 13 3 4" xfId="12352"/>
    <cellStyle name="Comma 9 13 3 4 2" xfId="12353"/>
    <cellStyle name="Comma 9 13 3 4 3" xfId="12354"/>
    <cellStyle name="Comma 9 13 3 5" xfId="12355"/>
    <cellStyle name="Comma 9 13 3 6" xfId="12356"/>
    <cellStyle name="Comma 9 13 4" xfId="12357"/>
    <cellStyle name="Comma 9 13 4 2" xfId="12358"/>
    <cellStyle name="Comma 9 13 4 3" xfId="12359"/>
    <cellStyle name="Comma 9 13 5" xfId="12360"/>
    <cellStyle name="Comma 9 13 5 2" xfId="12361"/>
    <cellStyle name="Comma 9 13 5 3" xfId="12362"/>
    <cellStyle name="Comma 9 13 6" xfId="12363"/>
    <cellStyle name="Comma 9 13 6 2" xfId="12364"/>
    <cellStyle name="Comma 9 13 6 3" xfId="12365"/>
    <cellStyle name="Comma 9 13 7" xfId="12366"/>
    <cellStyle name="Comma 9 13 8" xfId="12367"/>
    <cellStyle name="Comma 9 14" xfId="12368"/>
    <cellStyle name="Comma 9 14 2" xfId="12369"/>
    <cellStyle name="Comma 9 14 2 2" xfId="12370"/>
    <cellStyle name="Comma 9 14 2 2 2" xfId="12371"/>
    <cellStyle name="Comma 9 14 2 2 2 2" xfId="12372"/>
    <cellStyle name="Comma 9 14 2 2 2 3" xfId="12373"/>
    <cellStyle name="Comma 9 14 2 2 3" xfId="12374"/>
    <cellStyle name="Comma 9 14 2 2 3 2" xfId="12375"/>
    <cellStyle name="Comma 9 14 2 2 3 3" xfId="12376"/>
    <cellStyle name="Comma 9 14 2 2 4" xfId="12377"/>
    <cellStyle name="Comma 9 14 2 2 4 2" xfId="12378"/>
    <cellStyle name="Comma 9 14 2 2 4 3" xfId="12379"/>
    <cellStyle name="Comma 9 14 2 2 5" xfId="12380"/>
    <cellStyle name="Comma 9 14 2 2 6" xfId="12381"/>
    <cellStyle name="Comma 9 14 2 3" xfId="12382"/>
    <cellStyle name="Comma 9 14 2 3 2" xfId="12383"/>
    <cellStyle name="Comma 9 14 2 3 3" xfId="12384"/>
    <cellStyle name="Comma 9 14 2 4" xfId="12385"/>
    <cellStyle name="Comma 9 14 2 4 2" xfId="12386"/>
    <cellStyle name="Comma 9 14 2 4 3" xfId="12387"/>
    <cellStyle name="Comma 9 14 2 5" xfId="12388"/>
    <cellStyle name="Comma 9 14 2 5 2" xfId="12389"/>
    <cellStyle name="Comma 9 14 2 5 3" xfId="12390"/>
    <cellStyle name="Comma 9 14 2 6" xfId="12391"/>
    <cellStyle name="Comma 9 14 2 7" xfId="12392"/>
    <cellStyle name="Comma 9 14 3" xfId="12393"/>
    <cellStyle name="Comma 9 14 3 2" xfId="12394"/>
    <cellStyle name="Comma 9 14 3 2 2" xfId="12395"/>
    <cellStyle name="Comma 9 14 3 2 3" xfId="12396"/>
    <cellStyle name="Comma 9 14 3 3" xfId="12397"/>
    <cellStyle name="Comma 9 14 3 3 2" xfId="12398"/>
    <cellStyle name="Comma 9 14 3 3 3" xfId="12399"/>
    <cellStyle name="Comma 9 14 3 4" xfId="12400"/>
    <cellStyle name="Comma 9 14 3 4 2" xfId="12401"/>
    <cellStyle name="Comma 9 14 3 4 3" xfId="12402"/>
    <cellStyle name="Comma 9 14 3 5" xfId="12403"/>
    <cellStyle name="Comma 9 14 3 6" xfId="12404"/>
    <cellStyle name="Comma 9 14 4" xfId="12405"/>
    <cellStyle name="Comma 9 14 4 2" xfId="12406"/>
    <cellStyle name="Comma 9 14 4 3" xfId="12407"/>
    <cellStyle name="Comma 9 14 5" xfId="12408"/>
    <cellStyle name="Comma 9 14 5 2" xfId="12409"/>
    <cellStyle name="Comma 9 14 5 3" xfId="12410"/>
    <cellStyle name="Comma 9 14 6" xfId="12411"/>
    <cellStyle name="Comma 9 14 6 2" xfId="12412"/>
    <cellStyle name="Comma 9 14 6 3" xfId="12413"/>
    <cellStyle name="Comma 9 14 7" xfId="12414"/>
    <cellStyle name="Comma 9 14 8" xfId="12415"/>
    <cellStyle name="Comma 9 15" xfId="12416"/>
    <cellStyle name="Comma 9 15 2" xfId="12417"/>
    <cellStyle name="Comma 9 15 2 2" xfId="12418"/>
    <cellStyle name="Comma 9 15 2 2 2" xfId="12419"/>
    <cellStyle name="Comma 9 15 2 2 2 2" xfId="12420"/>
    <cellStyle name="Comma 9 15 2 2 2 3" xfId="12421"/>
    <cellStyle name="Comma 9 15 2 2 3" xfId="12422"/>
    <cellStyle name="Comma 9 15 2 2 3 2" xfId="12423"/>
    <cellStyle name="Comma 9 15 2 2 3 3" xfId="12424"/>
    <cellStyle name="Comma 9 15 2 2 4" xfId="12425"/>
    <cellStyle name="Comma 9 15 2 2 4 2" xfId="12426"/>
    <cellStyle name="Comma 9 15 2 2 4 3" xfId="12427"/>
    <cellStyle name="Comma 9 15 2 2 5" xfId="12428"/>
    <cellStyle name="Comma 9 15 2 2 6" xfId="12429"/>
    <cellStyle name="Comma 9 15 2 3" xfId="12430"/>
    <cellStyle name="Comma 9 15 2 3 2" xfId="12431"/>
    <cellStyle name="Comma 9 15 2 3 3" xfId="12432"/>
    <cellStyle name="Comma 9 15 2 4" xfId="12433"/>
    <cellStyle name="Comma 9 15 2 4 2" xfId="12434"/>
    <cellStyle name="Comma 9 15 2 4 3" xfId="12435"/>
    <cellStyle name="Comma 9 15 2 5" xfId="12436"/>
    <cellStyle name="Comma 9 15 2 5 2" xfId="12437"/>
    <cellStyle name="Comma 9 15 2 5 3" xfId="12438"/>
    <cellStyle name="Comma 9 15 2 6" xfId="12439"/>
    <cellStyle name="Comma 9 15 2 7" xfId="12440"/>
    <cellStyle name="Comma 9 15 3" xfId="12441"/>
    <cellStyle name="Comma 9 15 3 2" xfId="12442"/>
    <cellStyle name="Comma 9 15 3 2 2" xfId="12443"/>
    <cellStyle name="Comma 9 15 3 2 3" xfId="12444"/>
    <cellStyle name="Comma 9 15 3 3" xfId="12445"/>
    <cellStyle name="Comma 9 15 3 3 2" xfId="12446"/>
    <cellStyle name="Comma 9 15 3 3 3" xfId="12447"/>
    <cellStyle name="Comma 9 15 3 4" xfId="12448"/>
    <cellStyle name="Comma 9 15 3 4 2" xfId="12449"/>
    <cellStyle name="Comma 9 15 3 4 3" xfId="12450"/>
    <cellStyle name="Comma 9 15 3 5" xfId="12451"/>
    <cellStyle name="Comma 9 15 3 6" xfId="12452"/>
    <cellStyle name="Comma 9 15 4" xfId="12453"/>
    <cellStyle name="Comma 9 15 4 2" xfId="12454"/>
    <cellStyle name="Comma 9 15 4 3" xfId="12455"/>
    <cellStyle name="Comma 9 15 5" xfId="12456"/>
    <cellStyle name="Comma 9 15 5 2" xfId="12457"/>
    <cellStyle name="Comma 9 15 5 3" xfId="12458"/>
    <cellStyle name="Comma 9 15 6" xfId="12459"/>
    <cellStyle name="Comma 9 15 6 2" xfId="12460"/>
    <cellStyle name="Comma 9 15 6 3" xfId="12461"/>
    <cellStyle name="Comma 9 15 7" xfId="12462"/>
    <cellStyle name="Comma 9 15 8" xfId="12463"/>
    <cellStyle name="Comma 9 16" xfId="12464"/>
    <cellStyle name="Comma 9 16 2" xfId="12465"/>
    <cellStyle name="Comma 9 16 2 2" xfId="12466"/>
    <cellStyle name="Comma 9 16 2 2 2" xfId="12467"/>
    <cellStyle name="Comma 9 16 2 2 2 2" xfId="12468"/>
    <cellStyle name="Comma 9 16 2 2 2 3" xfId="12469"/>
    <cellStyle name="Comma 9 16 2 2 3" xfId="12470"/>
    <cellStyle name="Comma 9 16 2 2 3 2" xfId="12471"/>
    <cellStyle name="Comma 9 16 2 2 3 3" xfId="12472"/>
    <cellStyle name="Comma 9 16 2 2 4" xfId="12473"/>
    <cellStyle name="Comma 9 16 2 2 4 2" xfId="12474"/>
    <cellStyle name="Comma 9 16 2 2 4 3" xfId="12475"/>
    <cellStyle name="Comma 9 16 2 2 5" xfId="12476"/>
    <cellStyle name="Comma 9 16 2 2 6" xfId="12477"/>
    <cellStyle name="Comma 9 16 2 3" xfId="12478"/>
    <cellStyle name="Comma 9 16 2 3 2" xfId="12479"/>
    <cellStyle name="Comma 9 16 2 3 3" xfId="12480"/>
    <cellStyle name="Comma 9 16 2 4" xfId="12481"/>
    <cellStyle name="Comma 9 16 2 4 2" xfId="12482"/>
    <cellStyle name="Comma 9 16 2 4 3" xfId="12483"/>
    <cellStyle name="Comma 9 16 2 5" xfId="12484"/>
    <cellStyle name="Comma 9 16 2 5 2" xfId="12485"/>
    <cellStyle name="Comma 9 16 2 5 3" xfId="12486"/>
    <cellStyle name="Comma 9 16 2 6" xfId="12487"/>
    <cellStyle name="Comma 9 16 2 7" xfId="12488"/>
    <cellStyle name="Comma 9 16 3" xfId="12489"/>
    <cellStyle name="Comma 9 16 3 2" xfId="12490"/>
    <cellStyle name="Comma 9 16 3 2 2" xfId="12491"/>
    <cellStyle name="Comma 9 16 3 2 3" xfId="12492"/>
    <cellStyle name="Comma 9 16 3 3" xfId="12493"/>
    <cellStyle name="Comma 9 16 3 3 2" xfId="12494"/>
    <cellStyle name="Comma 9 16 3 3 3" xfId="12495"/>
    <cellStyle name="Comma 9 16 3 4" xfId="12496"/>
    <cellStyle name="Comma 9 16 3 4 2" xfId="12497"/>
    <cellStyle name="Comma 9 16 3 4 3" xfId="12498"/>
    <cellStyle name="Comma 9 16 3 5" xfId="12499"/>
    <cellStyle name="Comma 9 16 3 6" xfId="12500"/>
    <cellStyle name="Comma 9 16 4" xfId="12501"/>
    <cellStyle name="Comma 9 16 4 2" xfId="12502"/>
    <cellStyle name="Comma 9 16 4 3" xfId="12503"/>
    <cellStyle name="Comma 9 16 5" xfId="12504"/>
    <cellStyle name="Comma 9 16 5 2" xfId="12505"/>
    <cellStyle name="Comma 9 16 5 3" xfId="12506"/>
    <cellStyle name="Comma 9 16 6" xfId="12507"/>
    <cellStyle name="Comma 9 16 6 2" xfId="12508"/>
    <cellStyle name="Comma 9 16 6 3" xfId="12509"/>
    <cellStyle name="Comma 9 16 7" xfId="12510"/>
    <cellStyle name="Comma 9 16 8" xfId="12511"/>
    <cellStyle name="Comma 9 17" xfId="12512"/>
    <cellStyle name="Comma 9 17 2" xfId="12513"/>
    <cellStyle name="Comma 9 17 2 2" xfId="12514"/>
    <cellStyle name="Comma 9 17 2 2 2" xfId="12515"/>
    <cellStyle name="Comma 9 17 2 2 3" xfId="12516"/>
    <cellStyle name="Comma 9 17 2 3" xfId="12517"/>
    <cellStyle name="Comma 9 17 2 3 2" xfId="12518"/>
    <cellStyle name="Comma 9 17 2 3 3" xfId="12519"/>
    <cellStyle name="Comma 9 17 2 4" xfId="12520"/>
    <cellStyle name="Comma 9 17 2 4 2" xfId="12521"/>
    <cellStyle name="Comma 9 17 2 4 3" xfId="12522"/>
    <cellStyle name="Comma 9 17 2 5" xfId="12523"/>
    <cellStyle name="Comma 9 17 2 6" xfId="12524"/>
    <cellStyle name="Comma 9 17 3" xfId="12525"/>
    <cellStyle name="Comma 9 17 3 2" xfId="12526"/>
    <cellStyle name="Comma 9 17 3 3" xfId="12527"/>
    <cellStyle name="Comma 9 17 4" xfId="12528"/>
    <cellStyle name="Comma 9 17 4 2" xfId="12529"/>
    <cellStyle name="Comma 9 17 4 3" xfId="12530"/>
    <cellStyle name="Comma 9 17 5" xfId="12531"/>
    <cellStyle name="Comma 9 17 5 2" xfId="12532"/>
    <cellStyle name="Comma 9 17 5 3" xfId="12533"/>
    <cellStyle name="Comma 9 17 6" xfId="12534"/>
    <cellStyle name="Comma 9 17 7" xfId="12535"/>
    <cellStyle name="Comma 9 18" xfId="12536"/>
    <cellStyle name="Comma 9 18 2" xfId="12537"/>
    <cellStyle name="Comma 9 18 2 2" xfId="12538"/>
    <cellStyle name="Comma 9 18 2 3" xfId="12539"/>
    <cellStyle name="Comma 9 18 3" xfId="12540"/>
    <cellStyle name="Comma 9 18 3 2" xfId="12541"/>
    <cellStyle name="Comma 9 18 3 3" xfId="12542"/>
    <cellStyle name="Comma 9 18 4" xfId="12543"/>
    <cellStyle name="Comma 9 18 4 2" xfId="12544"/>
    <cellStyle name="Comma 9 18 4 3" xfId="12545"/>
    <cellStyle name="Comma 9 18 5" xfId="12546"/>
    <cellStyle name="Comma 9 18 6" xfId="12547"/>
    <cellStyle name="Comma 9 19" xfId="12548"/>
    <cellStyle name="Comma 9 19 2" xfId="12549"/>
    <cellStyle name="Comma 9 19 2 2" xfId="12550"/>
    <cellStyle name="Comma 9 19 2 3" xfId="12551"/>
    <cellStyle name="Comma 9 19 3" xfId="12552"/>
    <cellStyle name="Comma 9 19 3 2" xfId="12553"/>
    <cellStyle name="Comma 9 19 3 3" xfId="12554"/>
    <cellStyle name="Comma 9 19 4" xfId="12555"/>
    <cellStyle name="Comma 9 19 4 2" xfId="12556"/>
    <cellStyle name="Comma 9 19 4 3" xfId="12557"/>
    <cellStyle name="Comma 9 19 5" xfId="12558"/>
    <cellStyle name="Comma 9 19 6" xfId="12559"/>
    <cellStyle name="Comma 9 2" xfId="12560"/>
    <cellStyle name="Comma 9 2 2" xfId="12561"/>
    <cellStyle name="Comma 9 2 3" xfId="12562"/>
    <cellStyle name="Comma 9 2 3 2" xfId="12563"/>
    <cellStyle name="Comma 9 2 3 2 2" xfId="12564"/>
    <cellStyle name="Comma 9 2 3 2 2 2" xfId="12565"/>
    <cellStyle name="Comma 9 2 3 2 2 3" xfId="12566"/>
    <cellStyle name="Comma 9 2 3 2 3" xfId="12567"/>
    <cellStyle name="Comma 9 2 3 2 3 2" xfId="12568"/>
    <cellStyle name="Comma 9 2 3 2 3 3" xfId="12569"/>
    <cellStyle name="Comma 9 2 3 2 4" xfId="12570"/>
    <cellStyle name="Comma 9 2 3 2 4 2" xfId="12571"/>
    <cellStyle name="Comma 9 2 3 2 4 3" xfId="12572"/>
    <cellStyle name="Comma 9 2 3 2 5" xfId="12573"/>
    <cellStyle name="Comma 9 2 3 2 6" xfId="12574"/>
    <cellStyle name="Comma 9 2 3 3" xfId="12575"/>
    <cellStyle name="Comma 9 2 3 3 2" xfId="12576"/>
    <cellStyle name="Comma 9 2 3 3 3" xfId="12577"/>
    <cellStyle name="Comma 9 2 3 4" xfId="12578"/>
    <cellStyle name="Comma 9 2 3 4 2" xfId="12579"/>
    <cellStyle name="Comma 9 2 3 4 3" xfId="12580"/>
    <cellStyle name="Comma 9 2 3 5" xfId="12581"/>
    <cellStyle name="Comma 9 2 3 5 2" xfId="12582"/>
    <cellStyle name="Comma 9 2 3 5 3" xfId="12583"/>
    <cellStyle name="Comma 9 2 3 6" xfId="12584"/>
    <cellStyle name="Comma 9 2 3 7" xfId="12585"/>
    <cellStyle name="Comma 9 2 4" xfId="12586"/>
    <cellStyle name="Comma 9 2 4 2" xfId="12587"/>
    <cellStyle name="Comma 9 2 4 2 2" xfId="12588"/>
    <cellStyle name="Comma 9 2 4 2 3" xfId="12589"/>
    <cellStyle name="Comma 9 2 4 3" xfId="12590"/>
    <cellStyle name="Comma 9 2 4 3 2" xfId="12591"/>
    <cellStyle name="Comma 9 2 4 3 3" xfId="12592"/>
    <cellStyle name="Comma 9 2 4 4" xfId="12593"/>
    <cellStyle name="Comma 9 2 4 4 2" xfId="12594"/>
    <cellStyle name="Comma 9 2 4 4 3" xfId="12595"/>
    <cellStyle name="Comma 9 2 4 5" xfId="12596"/>
    <cellStyle name="Comma 9 2 4 6" xfId="12597"/>
    <cellStyle name="Comma 9 2 5" xfId="12598"/>
    <cellStyle name="Comma 9 2 5 2" xfId="12599"/>
    <cellStyle name="Comma 9 2 5 3" xfId="12600"/>
    <cellStyle name="Comma 9 2 6" xfId="12601"/>
    <cellStyle name="Comma 9 2 6 2" xfId="12602"/>
    <cellStyle name="Comma 9 2 6 3" xfId="12603"/>
    <cellStyle name="Comma 9 2 7" xfId="12604"/>
    <cellStyle name="Comma 9 2 7 2" xfId="12605"/>
    <cellStyle name="Comma 9 2 7 3" xfId="12606"/>
    <cellStyle name="Comma 9 2 8" xfId="12607"/>
    <cellStyle name="Comma 9 2 9" xfId="12608"/>
    <cellStyle name="Comma 9 20" xfId="12609"/>
    <cellStyle name="Comma 9 20 2" xfId="12610"/>
    <cellStyle name="Comma 9 20 3" xfId="12611"/>
    <cellStyle name="Comma 9 21" xfId="12612"/>
    <cellStyle name="Comma 9 21 2" xfId="12613"/>
    <cellStyle name="Comma 9 21 3" xfId="12614"/>
    <cellStyle name="Comma 9 22" xfId="12615"/>
    <cellStyle name="Comma 9 22 2" xfId="12616"/>
    <cellStyle name="Comma 9 22 3" xfId="12617"/>
    <cellStyle name="Comma 9 23" xfId="12618"/>
    <cellStyle name="Comma 9 23 2" xfId="12619"/>
    <cellStyle name="Comma 9 23 3" xfId="12620"/>
    <cellStyle name="Comma 9 24" xfId="12621"/>
    <cellStyle name="Comma 9 24 2" xfId="12622"/>
    <cellStyle name="Comma 9 24 3" xfId="12623"/>
    <cellStyle name="Comma 9 25" xfId="12624"/>
    <cellStyle name="Comma 9 26" xfId="12625"/>
    <cellStyle name="Comma 9 3" xfId="12626"/>
    <cellStyle name="Comma 9 3 2" xfId="12627"/>
    <cellStyle name="Comma 9 3 2 2" xfId="12628"/>
    <cellStyle name="Comma 9 3 3" xfId="12629"/>
    <cellStyle name="Comma 9 3 3 2" xfId="12630"/>
    <cellStyle name="Comma 9 3 3 2 2" xfId="12631"/>
    <cellStyle name="Comma 9 3 3 2 2 2" xfId="12632"/>
    <cellStyle name="Comma 9 3 3 2 2 3" xfId="12633"/>
    <cellStyle name="Comma 9 3 3 2 3" xfId="12634"/>
    <cellStyle name="Comma 9 3 3 2 3 2" xfId="12635"/>
    <cellStyle name="Comma 9 3 3 2 3 3" xfId="12636"/>
    <cellStyle name="Comma 9 3 3 2 4" xfId="12637"/>
    <cellStyle name="Comma 9 3 3 2 4 2" xfId="12638"/>
    <cellStyle name="Comma 9 3 3 2 4 3" xfId="12639"/>
    <cellStyle name="Comma 9 3 3 2 5" xfId="12640"/>
    <cellStyle name="Comma 9 3 3 2 6" xfId="12641"/>
    <cellStyle name="Comma 9 3 3 3" xfId="12642"/>
    <cellStyle name="Comma 9 3 3 3 2" xfId="12643"/>
    <cellStyle name="Comma 9 3 3 3 3" xfId="12644"/>
    <cellStyle name="Comma 9 3 3 4" xfId="12645"/>
    <cellStyle name="Comma 9 3 3 4 2" xfId="12646"/>
    <cellStyle name="Comma 9 3 3 4 3" xfId="12647"/>
    <cellStyle name="Comma 9 3 3 5" xfId="12648"/>
    <cellStyle name="Comma 9 3 3 5 2" xfId="12649"/>
    <cellStyle name="Comma 9 3 3 5 3" xfId="12650"/>
    <cellStyle name="Comma 9 3 3 6" xfId="12651"/>
    <cellStyle name="Comma 9 3 3 7" xfId="12652"/>
    <cellStyle name="Comma 9 3 4" xfId="12653"/>
    <cellStyle name="Comma 9 3 4 2" xfId="12654"/>
    <cellStyle name="Comma 9 3 4 2 2" xfId="12655"/>
    <cellStyle name="Comma 9 3 4 2 3" xfId="12656"/>
    <cellStyle name="Comma 9 3 4 3" xfId="12657"/>
    <cellStyle name="Comma 9 3 4 3 2" xfId="12658"/>
    <cellStyle name="Comma 9 3 4 3 3" xfId="12659"/>
    <cellStyle name="Comma 9 3 4 4" xfId="12660"/>
    <cellStyle name="Comma 9 3 4 4 2" xfId="12661"/>
    <cellStyle name="Comma 9 3 4 4 3" xfId="12662"/>
    <cellStyle name="Comma 9 3 4 5" xfId="12663"/>
    <cellStyle name="Comma 9 3 4 6" xfId="12664"/>
    <cellStyle name="Comma 9 3 5" xfId="12665"/>
    <cellStyle name="Comma 9 3 5 2" xfId="12666"/>
    <cellStyle name="Comma 9 3 5 3" xfId="12667"/>
    <cellStyle name="Comma 9 3 6" xfId="12668"/>
    <cellStyle name="Comma 9 3 6 2" xfId="12669"/>
    <cellStyle name="Comma 9 3 6 3" xfId="12670"/>
    <cellStyle name="Comma 9 3 7" xfId="12671"/>
    <cellStyle name="Comma 9 3 7 2" xfId="12672"/>
    <cellStyle name="Comma 9 3 7 3" xfId="12673"/>
    <cellStyle name="Comma 9 3 8" xfId="12674"/>
    <cellStyle name="Comma 9 3 9" xfId="12675"/>
    <cellStyle name="Comma 9 4" xfId="12676"/>
    <cellStyle name="Comma 9 4 2" xfId="12677"/>
    <cellStyle name="Comma 9 4 2 10" xfId="12678"/>
    <cellStyle name="Comma 9 4 2 10 2" xfId="12679"/>
    <cellStyle name="Comma 9 4 2 10 3" xfId="12680"/>
    <cellStyle name="Comma 9 4 2 2" xfId="12681"/>
    <cellStyle name="Comma 9 4 2 3" xfId="12682"/>
    <cellStyle name="Comma 9 4 2 3 2" xfId="12683"/>
    <cellStyle name="Comma 9 4 2 3 2 2" xfId="12684"/>
    <cellStyle name="Comma 9 4 2 3 2 2 2" xfId="12685"/>
    <cellStyle name="Comma 9 4 2 3 2 2 2 2" xfId="12686"/>
    <cellStyle name="Comma 9 4 2 3 2 2 2 3" xfId="12687"/>
    <cellStyle name="Comma 9 4 2 3 2 2 3" xfId="12688"/>
    <cellStyle name="Comma 9 4 2 3 2 2 3 2" xfId="12689"/>
    <cellStyle name="Comma 9 4 2 3 2 2 3 3" xfId="12690"/>
    <cellStyle name="Comma 9 4 2 3 2 2 4" xfId="12691"/>
    <cellStyle name="Comma 9 4 2 3 2 2 4 2" xfId="12692"/>
    <cellStyle name="Comma 9 4 2 3 2 2 4 3" xfId="12693"/>
    <cellStyle name="Comma 9 4 2 3 2 2 5" xfId="12694"/>
    <cellStyle name="Comma 9 4 2 3 2 2 6" xfId="12695"/>
    <cellStyle name="Comma 9 4 2 3 2 3" xfId="12696"/>
    <cellStyle name="Comma 9 4 2 3 2 3 2" xfId="12697"/>
    <cellStyle name="Comma 9 4 2 3 2 3 3" xfId="12698"/>
    <cellStyle name="Comma 9 4 2 3 2 4" xfId="12699"/>
    <cellStyle name="Comma 9 4 2 3 2 4 2" xfId="12700"/>
    <cellStyle name="Comma 9 4 2 3 2 4 3" xfId="12701"/>
    <cellStyle name="Comma 9 4 2 3 2 5" xfId="12702"/>
    <cellStyle name="Comma 9 4 2 3 2 5 2" xfId="12703"/>
    <cellStyle name="Comma 9 4 2 3 2 5 3" xfId="12704"/>
    <cellStyle name="Comma 9 4 2 3 2 6" xfId="12705"/>
    <cellStyle name="Comma 9 4 2 3 2 7" xfId="12706"/>
    <cellStyle name="Comma 9 4 2 3 3" xfId="12707"/>
    <cellStyle name="Comma 9 4 2 3 3 2" xfId="12708"/>
    <cellStyle name="Comma 9 4 2 3 3 2 2" xfId="12709"/>
    <cellStyle name="Comma 9 4 2 3 3 2 3" xfId="12710"/>
    <cellStyle name="Comma 9 4 2 3 3 3" xfId="12711"/>
    <cellStyle name="Comma 9 4 2 3 3 3 2" xfId="12712"/>
    <cellStyle name="Comma 9 4 2 3 3 3 3" xfId="12713"/>
    <cellStyle name="Comma 9 4 2 3 3 4" xfId="12714"/>
    <cellStyle name="Comma 9 4 2 3 3 4 2" xfId="12715"/>
    <cellStyle name="Comma 9 4 2 3 3 4 3" xfId="12716"/>
    <cellStyle name="Comma 9 4 2 3 3 5" xfId="12717"/>
    <cellStyle name="Comma 9 4 2 3 3 6" xfId="12718"/>
    <cellStyle name="Comma 9 4 2 3 4" xfId="12719"/>
    <cellStyle name="Comma 9 4 2 3 4 2" xfId="12720"/>
    <cellStyle name="Comma 9 4 2 3 4 3" xfId="12721"/>
    <cellStyle name="Comma 9 4 2 3 5" xfId="12722"/>
    <cellStyle name="Comma 9 4 2 3 5 2" xfId="12723"/>
    <cellStyle name="Comma 9 4 2 3 5 3" xfId="12724"/>
    <cellStyle name="Comma 9 4 2 3 6" xfId="12725"/>
    <cellStyle name="Comma 9 4 2 3 6 2" xfId="12726"/>
    <cellStyle name="Comma 9 4 2 3 6 3" xfId="12727"/>
    <cellStyle name="Comma 9 4 2 3 7" xfId="12728"/>
    <cellStyle name="Comma 9 4 2 3 8" xfId="12729"/>
    <cellStyle name="Comma 9 4 2 4" xfId="12730"/>
    <cellStyle name="Comma 9 4 2 4 2" xfId="12731"/>
    <cellStyle name="Comma 9 4 2 4 2 2" xfId="12732"/>
    <cellStyle name="Comma 9 4 2 4 2 2 2" xfId="12733"/>
    <cellStyle name="Comma 9 4 2 4 2 2 2 2" xfId="12734"/>
    <cellStyle name="Comma 9 4 2 4 2 2 2 3" xfId="12735"/>
    <cellStyle name="Comma 9 4 2 4 2 2 3" xfId="12736"/>
    <cellStyle name="Comma 9 4 2 4 2 2 3 2" xfId="12737"/>
    <cellStyle name="Comma 9 4 2 4 2 2 3 3" xfId="12738"/>
    <cellStyle name="Comma 9 4 2 4 2 2 4" xfId="12739"/>
    <cellStyle name="Comma 9 4 2 4 2 2 4 2" xfId="12740"/>
    <cellStyle name="Comma 9 4 2 4 2 2 4 3" xfId="12741"/>
    <cellStyle name="Comma 9 4 2 4 2 2 5" xfId="12742"/>
    <cellStyle name="Comma 9 4 2 4 2 2 6" xfId="12743"/>
    <cellStyle name="Comma 9 4 2 4 2 3" xfId="12744"/>
    <cellStyle name="Comma 9 4 2 4 2 3 2" xfId="12745"/>
    <cellStyle name="Comma 9 4 2 4 2 3 3" xfId="12746"/>
    <cellStyle name="Comma 9 4 2 4 2 4" xfId="12747"/>
    <cellStyle name="Comma 9 4 2 4 2 4 2" xfId="12748"/>
    <cellStyle name="Comma 9 4 2 4 2 4 3" xfId="12749"/>
    <cellStyle name="Comma 9 4 2 4 2 5" xfId="12750"/>
    <cellStyle name="Comma 9 4 2 4 2 5 2" xfId="12751"/>
    <cellStyle name="Comma 9 4 2 4 2 5 3" xfId="12752"/>
    <cellStyle name="Comma 9 4 2 4 2 6" xfId="12753"/>
    <cellStyle name="Comma 9 4 2 4 2 7" xfId="12754"/>
    <cellStyle name="Comma 9 4 2 4 3" xfId="12755"/>
    <cellStyle name="Comma 9 4 2 4 3 2" xfId="12756"/>
    <cellStyle name="Comma 9 4 2 4 3 2 2" xfId="12757"/>
    <cellStyle name="Comma 9 4 2 4 3 2 3" xfId="12758"/>
    <cellStyle name="Comma 9 4 2 4 3 3" xfId="12759"/>
    <cellStyle name="Comma 9 4 2 4 3 3 2" xfId="12760"/>
    <cellStyle name="Comma 9 4 2 4 3 3 3" xfId="12761"/>
    <cellStyle name="Comma 9 4 2 4 3 4" xfId="12762"/>
    <cellStyle name="Comma 9 4 2 4 3 4 2" xfId="12763"/>
    <cellStyle name="Comma 9 4 2 4 3 4 3" xfId="12764"/>
    <cellStyle name="Comma 9 4 2 4 3 5" xfId="12765"/>
    <cellStyle name="Comma 9 4 2 4 3 6" xfId="12766"/>
    <cellStyle name="Comma 9 4 2 4 4" xfId="12767"/>
    <cellStyle name="Comma 9 4 2 4 4 2" xfId="12768"/>
    <cellStyle name="Comma 9 4 2 4 4 3" xfId="12769"/>
    <cellStyle name="Comma 9 4 2 4 5" xfId="12770"/>
    <cellStyle name="Comma 9 4 2 4 5 2" xfId="12771"/>
    <cellStyle name="Comma 9 4 2 4 5 3" xfId="12772"/>
    <cellStyle name="Comma 9 4 2 4 6" xfId="12773"/>
    <cellStyle name="Comma 9 4 2 4 6 2" xfId="12774"/>
    <cellStyle name="Comma 9 4 2 4 6 3" xfId="12775"/>
    <cellStyle name="Comma 9 4 2 4 7" xfId="12776"/>
    <cellStyle name="Comma 9 4 2 4 8" xfId="12777"/>
    <cellStyle name="Comma 9 4 2 5" xfId="12778"/>
    <cellStyle name="Comma 9 4 2 5 2" xfId="12779"/>
    <cellStyle name="Comma 9 4 2 5 2 2" xfId="12780"/>
    <cellStyle name="Comma 9 4 2 5 2 2 2" xfId="12781"/>
    <cellStyle name="Comma 9 4 2 5 2 2 2 2" xfId="12782"/>
    <cellStyle name="Comma 9 4 2 5 2 2 2 3" xfId="12783"/>
    <cellStyle name="Comma 9 4 2 5 2 2 3" xfId="12784"/>
    <cellStyle name="Comma 9 4 2 5 2 2 3 2" xfId="12785"/>
    <cellStyle name="Comma 9 4 2 5 2 2 3 3" xfId="12786"/>
    <cellStyle name="Comma 9 4 2 5 2 2 4" xfId="12787"/>
    <cellStyle name="Comma 9 4 2 5 2 2 4 2" xfId="12788"/>
    <cellStyle name="Comma 9 4 2 5 2 2 4 3" xfId="12789"/>
    <cellStyle name="Comma 9 4 2 5 2 2 5" xfId="12790"/>
    <cellStyle name="Comma 9 4 2 5 2 2 6" xfId="12791"/>
    <cellStyle name="Comma 9 4 2 5 2 3" xfId="12792"/>
    <cellStyle name="Comma 9 4 2 5 2 3 2" xfId="12793"/>
    <cellStyle name="Comma 9 4 2 5 2 3 3" xfId="12794"/>
    <cellStyle name="Comma 9 4 2 5 2 4" xfId="12795"/>
    <cellStyle name="Comma 9 4 2 5 2 4 2" xfId="12796"/>
    <cellStyle name="Comma 9 4 2 5 2 4 3" xfId="12797"/>
    <cellStyle name="Comma 9 4 2 5 2 5" xfId="12798"/>
    <cellStyle name="Comma 9 4 2 5 2 5 2" xfId="12799"/>
    <cellStyle name="Comma 9 4 2 5 2 5 3" xfId="12800"/>
    <cellStyle name="Comma 9 4 2 5 2 6" xfId="12801"/>
    <cellStyle name="Comma 9 4 2 5 2 7" xfId="12802"/>
    <cellStyle name="Comma 9 4 2 5 3" xfId="12803"/>
    <cellStyle name="Comma 9 4 2 5 3 2" xfId="12804"/>
    <cellStyle name="Comma 9 4 2 5 3 2 2" xfId="12805"/>
    <cellStyle name="Comma 9 4 2 5 3 2 3" xfId="12806"/>
    <cellStyle name="Comma 9 4 2 5 3 3" xfId="12807"/>
    <cellStyle name="Comma 9 4 2 5 3 3 2" xfId="12808"/>
    <cellStyle name="Comma 9 4 2 5 3 3 3" xfId="12809"/>
    <cellStyle name="Comma 9 4 2 5 3 4" xfId="12810"/>
    <cellStyle name="Comma 9 4 2 5 3 4 2" xfId="12811"/>
    <cellStyle name="Comma 9 4 2 5 3 4 3" xfId="12812"/>
    <cellStyle name="Comma 9 4 2 5 3 5" xfId="12813"/>
    <cellStyle name="Comma 9 4 2 5 3 6" xfId="12814"/>
    <cellStyle name="Comma 9 4 2 5 4" xfId="12815"/>
    <cellStyle name="Comma 9 4 2 5 4 2" xfId="12816"/>
    <cellStyle name="Comma 9 4 2 5 4 3" xfId="12817"/>
    <cellStyle name="Comma 9 4 2 5 5" xfId="12818"/>
    <cellStyle name="Comma 9 4 2 5 5 2" xfId="12819"/>
    <cellStyle name="Comma 9 4 2 5 5 3" xfId="12820"/>
    <cellStyle name="Comma 9 4 2 5 6" xfId="12821"/>
    <cellStyle name="Comma 9 4 2 5 6 2" xfId="12822"/>
    <cellStyle name="Comma 9 4 2 5 6 3" xfId="12823"/>
    <cellStyle name="Comma 9 4 2 5 7" xfId="12824"/>
    <cellStyle name="Comma 9 4 2 5 8" xfId="12825"/>
    <cellStyle name="Comma 9 4 2 6" xfId="12826"/>
    <cellStyle name="Comma 9 4 2 6 2" xfId="12827"/>
    <cellStyle name="Comma 9 4 2 6 2 2" xfId="12828"/>
    <cellStyle name="Comma 9 4 2 6 2 2 2" xfId="12829"/>
    <cellStyle name="Comma 9 4 2 6 2 2 2 2" xfId="12830"/>
    <cellStyle name="Comma 9 4 2 6 2 2 2 3" xfId="12831"/>
    <cellStyle name="Comma 9 4 2 6 2 2 3" xfId="12832"/>
    <cellStyle name="Comma 9 4 2 6 2 2 3 2" xfId="12833"/>
    <cellStyle name="Comma 9 4 2 6 2 2 3 3" xfId="12834"/>
    <cellStyle name="Comma 9 4 2 6 2 2 4" xfId="12835"/>
    <cellStyle name="Comma 9 4 2 6 2 2 4 2" xfId="12836"/>
    <cellStyle name="Comma 9 4 2 6 2 2 4 3" xfId="12837"/>
    <cellStyle name="Comma 9 4 2 6 2 2 5" xfId="12838"/>
    <cellStyle name="Comma 9 4 2 6 2 2 6" xfId="12839"/>
    <cellStyle name="Comma 9 4 2 6 2 3" xfId="12840"/>
    <cellStyle name="Comma 9 4 2 6 2 3 2" xfId="12841"/>
    <cellStyle name="Comma 9 4 2 6 2 3 3" xfId="12842"/>
    <cellStyle name="Comma 9 4 2 6 2 4" xfId="12843"/>
    <cellStyle name="Comma 9 4 2 6 2 4 2" xfId="12844"/>
    <cellStyle name="Comma 9 4 2 6 2 4 3" xfId="12845"/>
    <cellStyle name="Comma 9 4 2 6 2 5" xfId="12846"/>
    <cellStyle name="Comma 9 4 2 6 2 5 2" xfId="12847"/>
    <cellStyle name="Comma 9 4 2 6 2 5 3" xfId="12848"/>
    <cellStyle name="Comma 9 4 2 6 2 6" xfId="12849"/>
    <cellStyle name="Comma 9 4 2 6 2 7" xfId="12850"/>
    <cellStyle name="Comma 9 4 2 6 3" xfId="12851"/>
    <cellStyle name="Comma 9 4 2 6 3 2" xfId="12852"/>
    <cellStyle name="Comma 9 4 2 6 3 2 2" xfId="12853"/>
    <cellStyle name="Comma 9 4 2 6 3 2 3" xfId="12854"/>
    <cellStyle name="Comma 9 4 2 6 3 3" xfId="12855"/>
    <cellStyle name="Comma 9 4 2 6 3 3 2" xfId="12856"/>
    <cellStyle name="Comma 9 4 2 6 3 3 3" xfId="12857"/>
    <cellStyle name="Comma 9 4 2 6 3 4" xfId="12858"/>
    <cellStyle name="Comma 9 4 2 6 3 4 2" xfId="12859"/>
    <cellStyle name="Comma 9 4 2 6 3 4 3" xfId="12860"/>
    <cellStyle name="Comma 9 4 2 6 3 5" xfId="12861"/>
    <cellStyle name="Comma 9 4 2 6 3 6" xfId="12862"/>
    <cellStyle name="Comma 9 4 2 6 4" xfId="12863"/>
    <cellStyle name="Comma 9 4 2 6 4 2" xfId="12864"/>
    <cellStyle name="Comma 9 4 2 6 4 3" xfId="12865"/>
    <cellStyle name="Comma 9 4 2 6 5" xfId="12866"/>
    <cellStyle name="Comma 9 4 2 6 5 2" xfId="12867"/>
    <cellStyle name="Comma 9 4 2 6 5 3" xfId="12868"/>
    <cellStyle name="Comma 9 4 2 6 6" xfId="12869"/>
    <cellStyle name="Comma 9 4 2 6 6 2" xfId="12870"/>
    <cellStyle name="Comma 9 4 2 6 6 3" xfId="12871"/>
    <cellStyle name="Comma 9 4 2 6 7" xfId="12872"/>
    <cellStyle name="Comma 9 4 2 6 8" xfId="12873"/>
    <cellStyle name="Comma 9 4 2 7" xfId="12874"/>
    <cellStyle name="Comma 9 4 2 7 2" xfId="12875"/>
    <cellStyle name="Comma 9 4 2 7 2 2" xfId="12876"/>
    <cellStyle name="Comma 9 4 2 7 2 3" xfId="12877"/>
    <cellStyle name="Comma 9 4 2 7 3" xfId="12878"/>
    <cellStyle name="Comma 9 4 2 7 3 2" xfId="12879"/>
    <cellStyle name="Comma 9 4 2 7 3 3" xfId="12880"/>
    <cellStyle name="Comma 9 4 2 7 4" xfId="12881"/>
    <cellStyle name="Comma 9 4 2 7 4 2" xfId="12882"/>
    <cellStyle name="Comma 9 4 2 7 4 3" xfId="12883"/>
    <cellStyle name="Comma 9 4 2 7 5" xfId="12884"/>
    <cellStyle name="Comma 9 4 2 7 6" xfId="12885"/>
    <cellStyle name="Comma 9 4 2 8" xfId="12886"/>
    <cellStyle name="Comma 9 4 2 8 2" xfId="12887"/>
    <cellStyle name="Comma 9 4 2 8 3" xfId="12888"/>
    <cellStyle name="Comma 9 4 2 9" xfId="12889"/>
    <cellStyle name="Comma 9 4 2 9 2" xfId="12890"/>
    <cellStyle name="Comma 9 4 2 9 3" xfId="12891"/>
    <cellStyle name="Comma 9 4 3" xfId="12892"/>
    <cellStyle name="Comma 9 4 3 2" xfId="12893"/>
    <cellStyle name="Comma 9 4 3 2 2" xfId="12894"/>
    <cellStyle name="Comma 9 4 3 2 2 2" xfId="12895"/>
    <cellStyle name="Comma 9 4 3 2 2 3" xfId="12896"/>
    <cellStyle name="Comma 9 4 3 2 3" xfId="12897"/>
    <cellStyle name="Comma 9 4 3 2 3 2" xfId="12898"/>
    <cellStyle name="Comma 9 4 3 2 3 3" xfId="12899"/>
    <cellStyle name="Comma 9 4 3 2 4" xfId="12900"/>
    <cellStyle name="Comma 9 4 3 2 4 2" xfId="12901"/>
    <cellStyle name="Comma 9 4 3 2 4 3" xfId="12902"/>
    <cellStyle name="Comma 9 4 3 2 5" xfId="12903"/>
    <cellStyle name="Comma 9 4 3 2 6" xfId="12904"/>
    <cellStyle name="Comma 9 4 3 3" xfId="12905"/>
    <cellStyle name="Comma 9 4 3 3 2" xfId="12906"/>
    <cellStyle name="Comma 9 4 3 3 3" xfId="12907"/>
    <cellStyle name="Comma 9 4 3 4" xfId="12908"/>
    <cellStyle name="Comma 9 4 3 4 2" xfId="12909"/>
    <cellStyle name="Comma 9 4 3 4 3" xfId="12910"/>
    <cellStyle name="Comma 9 4 3 5" xfId="12911"/>
    <cellStyle name="Comma 9 4 3 5 2" xfId="12912"/>
    <cellStyle name="Comma 9 4 3 5 3" xfId="12913"/>
    <cellStyle name="Comma 9 4 3 6" xfId="12914"/>
    <cellStyle name="Comma 9 4 3 7" xfId="12915"/>
    <cellStyle name="Comma 9 4 4" xfId="12916"/>
    <cellStyle name="Comma 9 4 4 2" xfId="12917"/>
    <cellStyle name="Comma 9 4 4 2 2" xfId="12918"/>
    <cellStyle name="Comma 9 4 4 2 3" xfId="12919"/>
    <cellStyle name="Comma 9 4 4 3" xfId="12920"/>
    <cellStyle name="Comma 9 4 4 3 2" xfId="12921"/>
    <cellStyle name="Comma 9 4 4 3 3" xfId="12922"/>
    <cellStyle name="Comma 9 4 4 4" xfId="12923"/>
    <cellStyle name="Comma 9 4 4 4 2" xfId="12924"/>
    <cellStyle name="Comma 9 4 4 4 3" xfId="12925"/>
    <cellStyle name="Comma 9 4 4 5" xfId="12926"/>
    <cellStyle name="Comma 9 4 4 6" xfId="12927"/>
    <cellStyle name="Comma 9 4 5" xfId="12928"/>
    <cellStyle name="Comma 9 4 5 2" xfId="12929"/>
    <cellStyle name="Comma 9 4 5 3" xfId="12930"/>
    <cellStyle name="Comma 9 4 6" xfId="12931"/>
    <cellStyle name="Comma 9 4 6 2" xfId="12932"/>
    <cellStyle name="Comma 9 4 6 3" xfId="12933"/>
    <cellStyle name="Comma 9 4 7" xfId="12934"/>
    <cellStyle name="Comma 9 4 8" xfId="12935"/>
    <cellStyle name="Comma 9 5" xfId="12936"/>
    <cellStyle name="Comma 9 5 2" xfId="12937"/>
    <cellStyle name="Comma 9 5 3" xfId="12938"/>
    <cellStyle name="Comma 9 5 3 2" xfId="12939"/>
    <cellStyle name="Comma 9 5 3 2 2" xfId="12940"/>
    <cellStyle name="Comma 9 5 3 2 2 2" xfId="12941"/>
    <cellStyle name="Comma 9 5 3 2 2 3" xfId="12942"/>
    <cellStyle name="Comma 9 5 3 2 3" xfId="12943"/>
    <cellStyle name="Comma 9 5 3 2 3 2" xfId="12944"/>
    <cellStyle name="Comma 9 5 3 2 3 3" xfId="12945"/>
    <cellStyle name="Comma 9 5 3 2 4" xfId="12946"/>
    <cellStyle name="Comma 9 5 3 2 4 2" xfId="12947"/>
    <cellStyle name="Comma 9 5 3 2 4 3" xfId="12948"/>
    <cellStyle name="Comma 9 5 3 2 5" xfId="12949"/>
    <cellStyle name="Comma 9 5 3 2 6" xfId="12950"/>
    <cellStyle name="Comma 9 5 3 3" xfId="12951"/>
    <cellStyle name="Comma 9 5 3 3 2" xfId="12952"/>
    <cellStyle name="Comma 9 5 3 3 3" xfId="12953"/>
    <cellStyle name="Comma 9 5 3 4" xfId="12954"/>
    <cellStyle name="Comma 9 5 3 4 2" xfId="12955"/>
    <cellStyle name="Comma 9 5 3 4 3" xfId="12956"/>
    <cellStyle name="Comma 9 5 3 5" xfId="12957"/>
    <cellStyle name="Comma 9 5 3 5 2" xfId="12958"/>
    <cellStyle name="Comma 9 5 3 5 3" xfId="12959"/>
    <cellStyle name="Comma 9 5 3 6" xfId="12960"/>
    <cellStyle name="Comma 9 5 3 7" xfId="12961"/>
    <cellStyle name="Comma 9 5 4" xfId="12962"/>
    <cellStyle name="Comma 9 5 4 2" xfId="12963"/>
    <cellStyle name="Comma 9 5 4 2 2" xfId="12964"/>
    <cellStyle name="Comma 9 5 4 2 3" xfId="12965"/>
    <cellStyle name="Comma 9 5 4 3" xfId="12966"/>
    <cellStyle name="Comma 9 5 4 3 2" xfId="12967"/>
    <cellStyle name="Comma 9 5 4 3 3" xfId="12968"/>
    <cellStyle name="Comma 9 5 4 4" xfId="12969"/>
    <cellStyle name="Comma 9 5 4 4 2" xfId="12970"/>
    <cellStyle name="Comma 9 5 4 4 3" xfId="12971"/>
    <cellStyle name="Comma 9 5 4 5" xfId="12972"/>
    <cellStyle name="Comma 9 5 4 6" xfId="12973"/>
    <cellStyle name="Comma 9 5 5" xfId="12974"/>
    <cellStyle name="Comma 9 5 5 2" xfId="12975"/>
    <cellStyle name="Comma 9 5 5 3" xfId="12976"/>
    <cellStyle name="Comma 9 5 6" xfId="12977"/>
    <cellStyle name="Comma 9 5 6 2" xfId="12978"/>
    <cellStyle name="Comma 9 5 6 3" xfId="12979"/>
    <cellStyle name="Comma 9 5 7" xfId="12980"/>
    <cellStyle name="Comma 9 5 7 2" xfId="12981"/>
    <cellStyle name="Comma 9 5 7 3" xfId="12982"/>
    <cellStyle name="Comma 9 5 8" xfId="12983"/>
    <cellStyle name="Comma 9 5 9" xfId="12984"/>
    <cellStyle name="Comma 9 6" xfId="12985"/>
    <cellStyle name="Comma 9 6 10" xfId="12986"/>
    <cellStyle name="Comma 9 6 10 2" xfId="12987"/>
    <cellStyle name="Comma 9 6 10 3" xfId="12988"/>
    <cellStyle name="Comma 9 6 2" xfId="12989"/>
    <cellStyle name="Comma 9 6 3" xfId="12990"/>
    <cellStyle name="Comma 9 6 3 2" xfId="12991"/>
    <cellStyle name="Comma 9 6 3 2 2" xfId="12992"/>
    <cellStyle name="Comma 9 6 3 2 2 2" xfId="12993"/>
    <cellStyle name="Comma 9 6 3 2 2 2 2" xfId="12994"/>
    <cellStyle name="Comma 9 6 3 2 2 2 3" xfId="12995"/>
    <cellStyle name="Comma 9 6 3 2 2 3" xfId="12996"/>
    <cellStyle name="Comma 9 6 3 2 2 3 2" xfId="12997"/>
    <cellStyle name="Comma 9 6 3 2 2 3 3" xfId="12998"/>
    <cellStyle name="Comma 9 6 3 2 2 4" xfId="12999"/>
    <cellStyle name="Comma 9 6 3 2 2 4 2" xfId="13000"/>
    <cellStyle name="Comma 9 6 3 2 2 4 3" xfId="13001"/>
    <cellStyle name="Comma 9 6 3 2 2 5" xfId="13002"/>
    <cellStyle name="Comma 9 6 3 2 2 6" xfId="13003"/>
    <cellStyle name="Comma 9 6 3 2 3" xfId="13004"/>
    <cellStyle name="Comma 9 6 3 2 3 2" xfId="13005"/>
    <cellStyle name="Comma 9 6 3 2 3 3" xfId="13006"/>
    <cellStyle name="Comma 9 6 3 2 4" xfId="13007"/>
    <cellStyle name="Comma 9 6 3 2 4 2" xfId="13008"/>
    <cellStyle name="Comma 9 6 3 2 4 3" xfId="13009"/>
    <cellStyle name="Comma 9 6 3 2 5" xfId="13010"/>
    <cellStyle name="Comma 9 6 3 2 5 2" xfId="13011"/>
    <cellStyle name="Comma 9 6 3 2 5 3" xfId="13012"/>
    <cellStyle name="Comma 9 6 3 2 6" xfId="13013"/>
    <cellStyle name="Comma 9 6 3 2 7" xfId="13014"/>
    <cellStyle name="Comma 9 6 3 3" xfId="13015"/>
    <cellStyle name="Comma 9 6 3 3 2" xfId="13016"/>
    <cellStyle name="Comma 9 6 3 3 2 2" xfId="13017"/>
    <cellStyle name="Comma 9 6 3 3 2 3" xfId="13018"/>
    <cellStyle name="Comma 9 6 3 3 3" xfId="13019"/>
    <cellStyle name="Comma 9 6 3 3 3 2" xfId="13020"/>
    <cellStyle name="Comma 9 6 3 3 3 3" xfId="13021"/>
    <cellStyle name="Comma 9 6 3 3 4" xfId="13022"/>
    <cellStyle name="Comma 9 6 3 3 4 2" xfId="13023"/>
    <cellStyle name="Comma 9 6 3 3 4 3" xfId="13024"/>
    <cellStyle name="Comma 9 6 3 3 5" xfId="13025"/>
    <cellStyle name="Comma 9 6 3 3 6" xfId="13026"/>
    <cellStyle name="Comma 9 6 3 4" xfId="13027"/>
    <cellStyle name="Comma 9 6 3 4 2" xfId="13028"/>
    <cellStyle name="Comma 9 6 3 4 3" xfId="13029"/>
    <cellStyle name="Comma 9 6 3 5" xfId="13030"/>
    <cellStyle name="Comma 9 6 3 5 2" xfId="13031"/>
    <cellStyle name="Comma 9 6 3 5 3" xfId="13032"/>
    <cellStyle name="Comma 9 6 3 6" xfId="13033"/>
    <cellStyle name="Comma 9 6 3 6 2" xfId="13034"/>
    <cellStyle name="Comma 9 6 3 6 3" xfId="13035"/>
    <cellStyle name="Comma 9 6 3 7" xfId="13036"/>
    <cellStyle name="Comma 9 6 3 8" xfId="13037"/>
    <cellStyle name="Comma 9 6 4" xfId="13038"/>
    <cellStyle name="Comma 9 6 4 2" xfId="13039"/>
    <cellStyle name="Comma 9 6 4 2 2" xfId="13040"/>
    <cellStyle name="Comma 9 6 4 2 2 2" xfId="13041"/>
    <cellStyle name="Comma 9 6 4 2 2 2 2" xfId="13042"/>
    <cellStyle name="Comma 9 6 4 2 2 2 3" xfId="13043"/>
    <cellStyle name="Comma 9 6 4 2 2 3" xfId="13044"/>
    <cellStyle name="Comma 9 6 4 2 2 3 2" xfId="13045"/>
    <cellStyle name="Comma 9 6 4 2 2 3 3" xfId="13046"/>
    <cellStyle name="Comma 9 6 4 2 2 4" xfId="13047"/>
    <cellStyle name="Comma 9 6 4 2 2 4 2" xfId="13048"/>
    <cellStyle name="Comma 9 6 4 2 2 4 3" xfId="13049"/>
    <cellStyle name="Comma 9 6 4 2 2 5" xfId="13050"/>
    <cellStyle name="Comma 9 6 4 2 2 6" xfId="13051"/>
    <cellStyle name="Comma 9 6 4 2 3" xfId="13052"/>
    <cellStyle name="Comma 9 6 4 2 3 2" xfId="13053"/>
    <cellStyle name="Comma 9 6 4 2 3 3" xfId="13054"/>
    <cellStyle name="Comma 9 6 4 2 4" xfId="13055"/>
    <cellStyle name="Comma 9 6 4 2 4 2" xfId="13056"/>
    <cellStyle name="Comma 9 6 4 2 4 3" xfId="13057"/>
    <cellStyle name="Comma 9 6 4 2 5" xfId="13058"/>
    <cellStyle name="Comma 9 6 4 2 5 2" xfId="13059"/>
    <cellStyle name="Comma 9 6 4 2 5 3" xfId="13060"/>
    <cellStyle name="Comma 9 6 4 2 6" xfId="13061"/>
    <cellStyle name="Comma 9 6 4 2 7" xfId="13062"/>
    <cellStyle name="Comma 9 6 4 3" xfId="13063"/>
    <cellStyle name="Comma 9 6 4 3 2" xfId="13064"/>
    <cellStyle name="Comma 9 6 4 3 2 2" xfId="13065"/>
    <cellStyle name="Comma 9 6 4 3 2 3" xfId="13066"/>
    <cellStyle name="Comma 9 6 4 3 3" xfId="13067"/>
    <cellStyle name="Comma 9 6 4 3 3 2" xfId="13068"/>
    <cellStyle name="Comma 9 6 4 3 3 3" xfId="13069"/>
    <cellStyle name="Comma 9 6 4 3 4" xfId="13070"/>
    <cellStyle name="Comma 9 6 4 3 4 2" xfId="13071"/>
    <cellStyle name="Comma 9 6 4 3 4 3" xfId="13072"/>
    <cellStyle name="Comma 9 6 4 3 5" xfId="13073"/>
    <cellStyle name="Comma 9 6 4 3 6" xfId="13074"/>
    <cellStyle name="Comma 9 6 4 4" xfId="13075"/>
    <cellStyle name="Comma 9 6 4 4 2" xfId="13076"/>
    <cellStyle name="Comma 9 6 4 4 3" xfId="13077"/>
    <cellStyle name="Comma 9 6 4 5" xfId="13078"/>
    <cellStyle name="Comma 9 6 4 5 2" xfId="13079"/>
    <cellStyle name="Comma 9 6 4 5 3" xfId="13080"/>
    <cellStyle name="Comma 9 6 4 6" xfId="13081"/>
    <cellStyle name="Comma 9 6 4 6 2" xfId="13082"/>
    <cellStyle name="Comma 9 6 4 6 3" xfId="13083"/>
    <cellStyle name="Comma 9 6 4 7" xfId="13084"/>
    <cellStyle name="Comma 9 6 4 8" xfId="13085"/>
    <cellStyle name="Comma 9 6 5" xfId="13086"/>
    <cellStyle name="Comma 9 6 5 2" xfId="13087"/>
    <cellStyle name="Comma 9 6 5 2 2" xfId="13088"/>
    <cellStyle name="Comma 9 6 5 2 2 2" xfId="13089"/>
    <cellStyle name="Comma 9 6 5 2 2 2 2" xfId="13090"/>
    <cellStyle name="Comma 9 6 5 2 2 2 3" xfId="13091"/>
    <cellStyle name="Comma 9 6 5 2 2 3" xfId="13092"/>
    <cellStyle name="Comma 9 6 5 2 2 3 2" xfId="13093"/>
    <cellStyle name="Comma 9 6 5 2 2 3 3" xfId="13094"/>
    <cellStyle name="Comma 9 6 5 2 2 4" xfId="13095"/>
    <cellStyle name="Comma 9 6 5 2 2 4 2" xfId="13096"/>
    <cellStyle name="Comma 9 6 5 2 2 4 3" xfId="13097"/>
    <cellStyle name="Comma 9 6 5 2 2 5" xfId="13098"/>
    <cellStyle name="Comma 9 6 5 2 2 6" xfId="13099"/>
    <cellStyle name="Comma 9 6 5 2 3" xfId="13100"/>
    <cellStyle name="Comma 9 6 5 2 3 2" xfId="13101"/>
    <cellStyle name="Comma 9 6 5 2 3 3" xfId="13102"/>
    <cellStyle name="Comma 9 6 5 2 4" xfId="13103"/>
    <cellStyle name="Comma 9 6 5 2 4 2" xfId="13104"/>
    <cellStyle name="Comma 9 6 5 2 4 3" xfId="13105"/>
    <cellStyle name="Comma 9 6 5 2 5" xfId="13106"/>
    <cellStyle name="Comma 9 6 5 2 5 2" xfId="13107"/>
    <cellStyle name="Comma 9 6 5 2 5 3" xfId="13108"/>
    <cellStyle name="Comma 9 6 5 2 6" xfId="13109"/>
    <cellStyle name="Comma 9 6 5 2 7" xfId="13110"/>
    <cellStyle name="Comma 9 6 5 3" xfId="13111"/>
    <cellStyle name="Comma 9 6 5 3 2" xfId="13112"/>
    <cellStyle name="Comma 9 6 5 3 2 2" xfId="13113"/>
    <cellStyle name="Comma 9 6 5 3 2 3" xfId="13114"/>
    <cellStyle name="Comma 9 6 5 3 3" xfId="13115"/>
    <cellStyle name="Comma 9 6 5 3 3 2" xfId="13116"/>
    <cellStyle name="Comma 9 6 5 3 3 3" xfId="13117"/>
    <cellStyle name="Comma 9 6 5 3 4" xfId="13118"/>
    <cellStyle name="Comma 9 6 5 3 4 2" xfId="13119"/>
    <cellStyle name="Comma 9 6 5 3 4 3" xfId="13120"/>
    <cellStyle name="Comma 9 6 5 3 5" xfId="13121"/>
    <cellStyle name="Comma 9 6 5 3 6" xfId="13122"/>
    <cellStyle name="Comma 9 6 5 4" xfId="13123"/>
    <cellStyle name="Comma 9 6 5 4 2" xfId="13124"/>
    <cellStyle name="Comma 9 6 5 4 3" xfId="13125"/>
    <cellStyle name="Comma 9 6 5 5" xfId="13126"/>
    <cellStyle name="Comma 9 6 5 5 2" xfId="13127"/>
    <cellStyle name="Comma 9 6 5 5 3" xfId="13128"/>
    <cellStyle name="Comma 9 6 5 6" xfId="13129"/>
    <cellStyle name="Comma 9 6 5 6 2" xfId="13130"/>
    <cellStyle name="Comma 9 6 5 6 3" xfId="13131"/>
    <cellStyle name="Comma 9 6 5 7" xfId="13132"/>
    <cellStyle name="Comma 9 6 5 8" xfId="13133"/>
    <cellStyle name="Comma 9 6 6" xfId="13134"/>
    <cellStyle name="Comma 9 6 6 2" xfId="13135"/>
    <cellStyle name="Comma 9 6 6 2 2" xfId="13136"/>
    <cellStyle name="Comma 9 6 6 2 2 2" xfId="13137"/>
    <cellStyle name="Comma 9 6 6 2 2 2 2" xfId="13138"/>
    <cellStyle name="Comma 9 6 6 2 2 2 3" xfId="13139"/>
    <cellStyle name="Comma 9 6 6 2 2 3" xfId="13140"/>
    <cellStyle name="Comma 9 6 6 2 2 3 2" xfId="13141"/>
    <cellStyle name="Comma 9 6 6 2 2 3 3" xfId="13142"/>
    <cellStyle name="Comma 9 6 6 2 2 4" xfId="13143"/>
    <cellStyle name="Comma 9 6 6 2 2 4 2" xfId="13144"/>
    <cellStyle name="Comma 9 6 6 2 2 4 3" xfId="13145"/>
    <cellStyle name="Comma 9 6 6 2 2 5" xfId="13146"/>
    <cellStyle name="Comma 9 6 6 2 2 6" xfId="13147"/>
    <cellStyle name="Comma 9 6 6 2 3" xfId="13148"/>
    <cellStyle name="Comma 9 6 6 2 3 2" xfId="13149"/>
    <cellStyle name="Comma 9 6 6 2 3 3" xfId="13150"/>
    <cellStyle name="Comma 9 6 6 2 4" xfId="13151"/>
    <cellStyle name="Comma 9 6 6 2 4 2" xfId="13152"/>
    <cellStyle name="Comma 9 6 6 2 4 3" xfId="13153"/>
    <cellStyle name="Comma 9 6 6 2 5" xfId="13154"/>
    <cellStyle name="Comma 9 6 6 2 5 2" xfId="13155"/>
    <cellStyle name="Comma 9 6 6 2 5 3" xfId="13156"/>
    <cellStyle name="Comma 9 6 6 2 6" xfId="13157"/>
    <cellStyle name="Comma 9 6 6 2 7" xfId="13158"/>
    <cellStyle name="Comma 9 6 6 3" xfId="13159"/>
    <cellStyle name="Comma 9 6 6 3 2" xfId="13160"/>
    <cellStyle name="Comma 9 6 6 3 2 2" xfId="13161"/>
    <cellStyle name="Comma 9 6 6 3 2 3" xfId="13162"/>
    <cellStyle name="Comma 9 6 6 3 3" xfId="13163"/>
    <cellStyle name="Comma 9 6 6 3 3 2" xfId="13164"/>
    <cellStyle name="Comma 9 6 6 3 3 3" xfId="13165"/>
    <cellStyle name="Comma 9 6 6 3 4" xfId="13166"/>
    <cellStyle name="Comma 9 6 6 3 4 2" xfId="13167"/>
    <cellStyle name="Comma 9 6 6 3 4 3" xfId="13168"/>
    <cellStyle name="Comma 9 6 6 3 5" xfId="13169"/>
    <cellStyle name="Comma 9 6 6 3 6" xfId="13170"/>
    <cellStyle name="Comma 9 6 6 4" xfId="13171"/>
    <cellStyle name="Comma 9 6 6 4 2" xfId="13172"/>
    <cellStyle name="Comma 9 6 6 4 3" xfId="13173"/>
    <cellStyle name="Comma 9 6 6 5" xfId="13174"/>
    <cellStyle name="Comma 9 6 6 5 2" xfId="13175"/>
    <cellStyle name="Comma 9 6 6 5 3" xfId="13176"/>
    <cellStyle name="Comma 9 6 6 6" xfId="13177"/>
    <cellStyle name="Comma 9 6 6 6 2" xfId="13178"/>
    <cellStyle name="Comma 9 6 6 6 3" xfId="13179"/>
    <cellStyle name="Comma 9 6 6 7" xfId="13180"/>
    <cellStyle name="Comma 9 6 6 8" xfId="13181"/>
    <cellStyle name="Comma 9 6 7" xfId="13182"/>
    <cellStyle name="Comma 9 6 7 2" xfId="13183"/>
    <cellStyle name="Comma 9 6 7 2 2" xfId="13184"/>
    <cellStyle name="Comma 9 6 7 2 3" xfId="13185"/>
    <cellStyle name="Comma 9 6 7 3" xfId="13186"/>
    <cellStyle name="Comma 9 6 7 3 2" xfId="13187"/>
    <cellStyle name="Comma 9 6 7 3 3" xfId="13188"/>
    <cellStyle name="Comma 9 6 7 4" xfId="13189"/>
    <cellStyle name="Comma 9 6 7 4 2" xfId="13190"/>
    <cellStyle name="Comma 9 6 7 4 3" xfId="13191"/>
    <cellStyle name="Comma 9 6 7 5" xfId="13192"/>
    <cellStyle name="Comma 9 6 7 6" xfId="13193"/>
    <cellStyle name="Comma 9 6 8" xfId="13194"/>
    <cellStyle name="Comma 9 6 8 2" xfId="13195"/>
    <cellStyle name="Comma 9 6 8 3" xfId="13196"/>
    <cellStyle name="Comma 9 6 9" xfId="13197"/>
    <cellStyle name="Comma 9 6 9 2" xfId="13198"/>
    <cellStyle name="Comma 9 6 9 3" xfId="13199"/>
    <cellStyle name="Comma 9 7" xfId="13200"/>
    <cellStyle name="Comma 9 7 2" xfId="13201"/>
    <cellStyle name="Comma 9 7 3" xfId="13202"/>
    <cellStyle name="Comma 9 8" xfId="13203"/>
    <cellStyle name="Comma 9 8 2" xfId="13204"/>
    <cellStyle name="Comma 9 8 3" xfId="13205"/>
    <cellStyle name="Comma 9 9" xfId="13206"/>
    <cellStyle name="Comma 9 9 2" xfId="13207"/>
    <cellStyle name="comma zerodec" xfId="13208"/>
    <cellStyle name="comma zerodec 2" xfId="13209"/>
    <cellStyle name="comma zerodec 3" xfId="13210"/>
    <cellStyle name="comma zerodec_Adjustments-RSVA" xfId="13211"/>
    <cellStyle name="Comma0" xfId="109"/>
    <cellStyle name="Comma0 2" xfId="13212"/>
    <cellStyle name="Currency" xfId="43502" builtinId="4"/>
    <cellStyle name="Currency 10" xfId="13213"/>
    <cellStyle name="Currency 10 2" xfId="13214"/>
    <cellStyle name="Currency 10 2 2" xfId="13215"/>
    <cellStyle name="Currency 10 3" xfId="13216"/>
    <cellStyle name="Currency 11" xfId="13217"/>
    <cellStyle name="Currency 11 10" xfId="13218"/>
    <cellStyle name="Currency 11 10 2" xfId="13219"/>
    <cellStyle name="Currency 11 10 2 2" xfId="13220"/>
    <cellStyle name="Currency 11 10 2 3" xfId="13221"/>
    <cellStyle name="Currency 11 10 3" xfId="13222"/>
    <cellStyle name="Currency 11 10 3 2" xfId="13223"/>
    <cellStyle name="Currency 11 10 3 3" xfId="13224"/>
    <cellStyle name="Currency 11 10 4" xfId="13225"/>
    <cellStyle name="Currency 11 10 4 2" xfId="13226"/>
    <cellStyle name="Currency 11 10 4 3" xfId="13227"/>
    <cellStyle name="Currency 11 10 5" xfId="13228"/>
    <cellStyle name="Currency 11 10 6" xfId="13229"/>
    <cellStyle name="Currency 11 11" xfId="13230"/>
    <cellStyle name="Currency 11 11 2" xfId="13231"/>
    <cellStyle name="Currency 11 11 2 2" xfId="13232"/>
    <cellStyle name="Currency 11 11 2 3" xfId="13233"/>
    <cellStyle name="Currency 11 11 3" xfId="13234"/>
    <cellStyle name="Currency 11 11 3 2" xfId="13235"/>
    <cellStyle name="Currency 11 11 3 3" xfId="13236"/>
    <cellStyle name="Currency 11 11 4" xfId="13237"/>
    <cellStyle name="Currency 11 11 4 2" xfId="13238"/>
    <cellStyle name="Currency 11 11 4 3" xfId="13239"/>
    <cellStyle name="Currency 11 11 5" xfId="13240"/>
    <cellStyle name="Currency 11 11 6" xfId="13241"/>
    <cellStyle name="Currency 11 12" xfId="13242"/>
    <cellStyle name="Currency 11 12 2" xfId="13243"/>
    <cellStyle name="Currency 11 12 3" xfId="13244"/>
    <cellStyle name="Currency 11 13" xfId="13245"/>
    <cellStyle name="Currency 11 13 2" xfId="13246"/>
    <cellStyle name="Currency 11 13 3" xfId="13247"/>
    <cellStyle name="Currency 11 14" xfId="13248"/>
    <cellStyle name="Currency 11 14 2" xfId="13249"/>
    <cellStyle name="Currency 11 14 3" xfId="13250"/>
    <cellStyle name="Currency 11 15" xfId="13251"/>
    <cellStyle name="Currency 11 15 2" xfId="13252"/>
    <cellStyle name="Currency 11 15 3" xfId="13253"/>
    <cellStyle name="Currency 11 16" xfId="13254"/>
    <cellStyle name="Currency 11 16 2" xfId="13255"/>
    <cellStyle name="Currency 11 16 3" xfId="13256"/>
    <cellStyle name="Currency 11 17" xfId="13257"/>
    <cellStyle name="Currency 11 17 2" xfId="13258"/>
    <cellStyle name="Currency 11 17 3" xfId="13259"/>
    <cellStyle name="Currency 11 18" xfId="13260"/>
    <cellStyle name="Currency 11 19" xfId="13261"/>
    <cellStyle name="Currency 11 2" xfId="13262"/>
    <cellStyle name="Currency 11 3" xfId="13263"/>
    <cellStyle name="Currency 11 4" xfId="13264"/>
    <cellStyle name="Currency 11 5" xfId="13265"/>
    <cellStyle name="Currency 11 5 2" xfId="13266"/>
    <cellStyle name="Currency 11 5 2 2" xfId="13267"/>
    <cellStyle name="Currency 11 5 2 2 2" xfId="13268"/>
    <cellStyle name="Currency 11 5 2 2 2 2" xfId="13269"/>
    <cellStyle name="Currency 11 5 2 2 2 3" xfId="13270"/>
    <cellStyle name="Currency 11 5 2 2 3" xfId="13271"/>
    <cellStyle name="Currency 11 5 2 2 3 2" xfId="13272"/>
    <cellStyle name="Currency 11 5 2 2 3 3" xfId="13273"/>
    <cellStyle name="Currency 11 5 2 2 4" xfId="13274"/>
    <cellStyle name="Currency 11 5 2 2 4 2" xfId="13275"/>
    <cellStyle name="Currency 11 5 2 2 4 3" xfId="13276"/>
    <cellStyle name="Currency 11 5 2 2 5" xfId="13277"/>
    <cellStyle name="Currency 11 5 2 2 6" xfId="13278"/>
    <cellStyle name="Currency 11 5 2 3" xfId="13279"/>
    <cellStyle name="Currency 11 5 2 3 2" xfId="13280"/>
    <cellStyle name="Currency 11 5 2 3 3" xfId="13281"/>
    <cellStyle name="Currency 11 5 2 4" xfId="13282"/>
    <cellStyle name="Currency 11 5 2 4 2" xfId="13283"/>
    <cellStyle name="Currency 11 5 2 4 3" xfId="13284"/>
    <cellStyle name="Currency 11 5 2 5" xfId="13285"/>
    <cellStyle name="Currency 11 5 2 5 2" xfId="13286"/>
    <cellStyle name="Currency 11 5 2 5 3" xfId="13287"/>
    <cellStyle name="Currency 11 5 2 6" xfId="13288"/>
    <cellStyle name="Currency 11 5 2 7" xfId="13289"/>
    <cellStyle name="Currency 11 5 3" xfId="13290"/>
    <cellStyle name="Currency 11 5 3 2" xfId="13291"/>
    <cellStyle name="Currency 11 5 3 2 2" xfId="13292"/>
    <cellStyle name="Currency 11 5 3 2 3" xfId="13293"/>
    <cellStyle name="Currency 11 5 3 3" xfId="13294"/>
    <cellStyle name="Currency 11 5 3 3 2" xfId="13295"/>
    <cellStyle name="Currency 11 5 3 3 3" xfId="13296"/>
    <cellStyle name="Currency 11 5 3 4" xfId="13297"/>
    <cellStyle name="Currency 11 5 3 4 2" xfId="13298"/>
    <cellStyle name="Currency 11 5 3 4 3" xfId="13299"/>
    <cellStyle name="Currency 11 5 3 5" xfId="13300"/>
    <cellStyle name="Currency 11 5 3 6" xfId="13301"/>
    <cellStyle name="Currency 11 5 4" xfId="13302"/>
    <cellStyle name="Currency 11 5 4 2" xfId="13303"/>
    <cellStyle name="Currency 11 5 4 3" xfId="13304"/>
    <cellStyle name="Currency 11 5 5" xfId="13305"/>
    <cellStyle name="Currency 11 5 5 2" xfId="13306"/>
    <cellStyle name="Currency 11 5 5 3" xfId="13307"/>
    <cellStyle name="Currency 11 5 6" xfId="13308"/>
    <cellStyle name="Currency 11 5 6 2" xfId="13309"/>
    <cellStyle name="Currency 11 5 6 3" xfId="13310"/>
    <cellStyle name="Currency 11 5 7" xfId="13311"/>
    <cellStyle name="Currency 11 5 8" xfId="13312"/>
    <cellStyle name="Currency 11 6" xfId="13313"/>
    <cellStyle name="Currency 11 6 2" xfId="13314"/>
    <cellStyle name="Currency 11 6 2 2" xfId="13315"/>
    <cellStyle name="Currency 11 6 2 2 2" xfId="13316"/>
    <cellStyle name="Currency 11 6 2 2 2 2" xfId="13317"/>
    <cellStyle name="Currency 11 6 2 2 2 3" xfId="13318"/>
    <cellStyle name="Currency 11 6 2 2 3" xfId="13319"/>
    <cellStyle name="Currency 11 6 2 2 3 2" xfId="13320"/>
    <cellStyle name="Currency 11 6 2 2 3 3" xfId="13321"/>
    <cellStyle name="Currency 11 6 2 2 4" xfId="13322"/>
    <cellStyle name="Currency 11 6 2 2 4 2" xfId="13323"/>
    <cellStyle name="Currency 11 6 2 2 4 3" xfId="13324"/>
    <cellStyle name="Currency 11 6 2 2 5" xfId="13325"/>
    <cellStyle name="Currency 11 6 2 2 6" xfId="13326"/>
    <cellStyle name="Currency 11 6 2 3" xfId="13327"/>
    <cellStyle name="Currency 11 6 2 3 2" xfId="13328"/>
    <cellStyle name="Currency 11 6 2 3 3" xfId="13329"/>
    <cellStyle name="Currency 11 6 2 4" xfId="13330"/>
    <cellStyle name="Currency 11 6 2 4 2" xfId="13331"/>
    <cellStyle name="Currency 11 6 2 4 3" xfId="13332"/>
    <cellStyle name="Currency 11 6 2 5" xfId="13333"/>
    <cellStyle name="Currency 11 6 2 5 2" xfId="13334"/>
    <cellStyle name="Currency 11 6 2 5 3" xfId="13335"/>
    <cellStyle name="Currency 11 6 2 6" xfId="13336"/>
    <cellStyle name="Currency 11 6 2 7" xfId="13337"/>
    <cellStyle name="Currency 11 6 3" xfId="13338"/>
    <cellStyle name="Currency 11 6 3 2" xfId="13339"/>
    <cellStyle name="Currency 11 6 3 2 2" xfId="13340"/>
    <cellStyle name="Currency 11 6 3 2 3" xfId="13341"/>
    <cellStyle name="Currency 11 6 3 3" xfId="13342"/>
    <cellStyle name="Currency 11 6 3 3 2" xfId="13343"/>
    <cellStyle name="Currency 11 6 3 3 3" xfId="13344"/>
    <cellStyle name="Currency 11 6 3 4" xfId="13345"/>
    <cellStyle name="Currency 11 6 3 4 2" xfId="13346"/>
    <cellStyle name="Currency 11 6 3 4 3" xfId="13347"/>
    <cellStyle name="Currency 11 6 3 5" xfId="13348"/>
    <cellStyle name="Currency 11 6 3 6" xfId="13349"/>
    <cellStyle name="Currency 11 6 4" xfId="13350"/>
    <cellStyle name="Currency 11 6 4 2" xfId="13351"/>
    <cellStyle name="Currency 11 6 4 3" xfId="13352"/>
    <cellStyle name="Currency 11 6 5" xfId="13353"/>
    <cellStyle name="Currency 11 6 5 2" xfId="13354"/>
    <cellStyle name="Currency 11 6 5 3" xfId="13355"/>
    <cellStyle name="Currency 11 6 6" xfId="13356"/>
    <cellStyle name="Currency 11 6 6 2" xfId="13357"/>
    <cellStyle name="Currency 11 6 6 3" xfId="13358"/>
    <cellStyle name="Currency 11 6 7" xfId="13359"/>
    <cellStyle name="Currency 11 6 8" xfId="13360"/>
    <cellStyle name="Currency 11 7" xfId="13361"/>
    <cellStyle name="Currency 11 7 2" xfId="13362"/>
    <cellStyle name="Currency 11 7 2 2" xfId="13363"/>
    <cellStyle name="Currency 11 7 2 2 2" xfId="13364"/>
    <cellStyle name="Currency 11 7 2 2 2 2" xfId="13365"/>
    <cellStyle name="Currency 11 7 2 2 2 3" xfId="13366"/>
    <cellStyle name="Currency 11 7 2 2 3" xfId="13367"/>
    <cellStyle name="Currency 11 7 2 2 3 2" xfId="13368"/>
    <cellStyle name="Currency 11 7 2 2 3 3" xfId="13369"/>
    <cellStyle name="Currency 11 7 2 2 4" xfId="13370"/>
    <cellStyle name="Currency 11 7 2 2 4 2" xfId="13371"/>
    <cellStyle name="Currency 11 7 2 2 4 3" xfId="13372"/>
    <cellStyle name="Currency 11 7 2 2 5" xfId="13373"/>
    <cellStyle name="Currency 11 7 2 2 6" xfId="13374"/>
    <cellStyle name="Currency 11 7 2 3" xfId="13375"/>
    <cellStyle name="Currency 11 7 2 3 2" xfId="13376"/>
    <cellStyle name="Currency 11 7 2 3 3" xfId="13377"/>
    <cellStyle name="Currency 11 7 2 4" xfId="13378"/>
    <cellStyle name="Currency 11 7 2 4 2" xfId="13379"/>
    <cellStyle name="Currency 11 7 2 4 3" xfId="13380"/>
    <cellStyle name="Currency 11 7 2 5" xfId="13381"/>
    <cellStyle name="Currency 11 7 2 5 2" xfId="13382"/>
    <cellStyle name="Currency 11 7 2 5 3" xfId="13383"/>
    <cellStyle name="Currency 11 7 2 6" xfId="13384"/>
    <cellStyle name="Currency 11 7 2 7" xfId="13385"/>
    <cellStyle name="Currency 11 7 3" xfId="13386"/>
    <cellStyle name="Currency 11 7 3 2" xfId="13387"/>
    <cellStyle name="Currency 11 7 3 2 2" xfId="13388"/>
    <cellStyle name="Currency 11 7 3 2 3" xfId="13389"/>
    <cellStyle name="Currency 11 7 3 3" xfId="13390"/>
    <cellStyle name="Currency 11 7 3 3 2" xfId="13391"/>
    <cellStyle name="Currency 11 7 3 3 3" xfId="13392"/>
    <cellStyle name="Currency 11 7 3 4" xfId="13393"/>
    <cellStyle name="Currency 11 7 3 4 2" xfId="13394"/>
    <cellStyle name="Currency 11 7 3 4 3" xfId="13395"/>
    <cellStyle name="Currency 11 7 3 5" xfId="13396"/>
    <cellStyle name="Currency 11 7 3 6" xfId="13397"/>
    <cellStyle name="Currency 11 7 4" xfId="13398"/>
    <cellStyle name="Currency 11 7 4 2" xfId="13399"/>
    <cellStyle name="Currency 11 7 4 3" xfId="13400"/>
    <cellStyle name="Currency 11 7 5" xfId="13401"/>
    <cellStyle name="Currency 11 7 5 2" xfId="13402"/>
    <cellStyle name="Currency 11 7 5 3" xfId="13403"/>
    <cellStyle name="Currency 11 7 6" xfId="13404"/>
    <cellStyle name="Currency 11 7 6 2" xfId="13405"/>
    <cellStyle name="Currency 11 7 6 3" xfId="13406"/>
    <cellStyle name="Currency 11 7 7" xfId="13407"/>
    <cellStyle name="Currency 11 7 8" xfId="13408"/>
    <cellStyle name="Currency 11 8" xfId="13409"/>
    <cellStyle name="Currency 11 8 2" xfId="13410"/>
    <cellStyle name="Currency 11 8 2 2" xfId="13411"/>
    <cellStyle name="Currency 11 8 2 2 2" xfId="13412"/>
    <cellStyle name="Currency 11 8 2 2 2 2" xfId="13413"/>
    <cellStyle name="Currency 11 8 2 2 2 3" xfId="13414"/>
    <cellStyle name="Currency 11 8 2 2 3" xfId="13415"/>
    <cellStyle name="Currency 11 8 2 2 3 2" xfId="13416"/>
    <cellStyle name="Currency 11 8 2 2 3 3" xfId="13417"/>
    <cellStyle name="Currency 11 8 2 2 4" xfId="13418"/>
    <cellStyle name="Currency 11 8 2 2 4 2" xfId="13419"/>
    <cellStyle name="Currency 11 8 2 2 4 3" xfId="13420"/>
    <cellStyle name="Currency 11 8 2 2 5" xfId="13421"/>
    <cellStyle name="Currency 11 8 2 2 6" xfId="13422"/>
    <cellStyle name="Currency 11 8 2 3" xfId="13423"/>
    <cellStyle name="Currency 11 8 2 3 2" xfId="13424"/>
    <cellStyle name="Currency 11 8 2 3 3" xfId="13425"/>
    <cellStyle name="Currency 11 8 2 4" xfId="13426"/>
    <cellStyle name="Currency 11 8 2 4 2" xfId="13427"/>
    <cellStyle name="Currency 11 8 2 4 3" xfId="13428"/>
    <cellStyle name="Currency 11 8 2 5" xfId="13429"/>
    <cellStyle name="Currency 11 8 2 5 2" xfId="13430"/>
    <cellStyle name="Currency 11 8 2 5 3" xfId="13431"/>
    <cellStyle name="Currency 11 8 2 6" xfId="13432"/>
    <cellStyle name="Currency 11 8 2 7" xfId="13433"/>
    <cellStyle name="Currency 11 8 3" xfId="13434"/>
    <cellStyle name="Currency 11 8 3 2" xfId="13435"/>
    <cellStyle name="Currency 11 8 3 2 2" xfId="13436"/>
    <cellStyle name="Currency 11 8 3 2 3" xfId="13437"/>
    <cellStyle name="Currency 11 8 3 3" xfId="13438"/>
    <cellStyle name="Currency 11 8 3 3 2" xfId="13439"/>
    <cellStyle name="Currency 11 8 3 3 3" xfId="13440"/>
    <cellStyle name="Currency 11 8 3 4" xfId="13441"/>
    <cellStyle name="Currency 11 8 3 4 2" xfId="13442"/>
    <cellStyle name="Currency 11 8 3 4 3" xfId="13443"/>
    <cellStyle name="Currency 11 8 3 5" xfId="13444"/>
    <cellStyle name="Currency 11 8 3 6" xfId="13445"/>
    <cellStyle name="Currency 11 8 4" xfId="13446"/>
    <cellStyle name="Currency 11 8 4 2" xfId="13447"/>
    <cellStyle name="Currency 11 8 4 3" xfId="13448"/>
    <cellStyle name="Currency 11 8 5" xfId="13449"/>
    <cellStyle name="Currency 11 8 5 2" xfId="13450"/>
    <cellStyle name="Currency 11 8 5 3" xfId="13451"/>
    <cellStyle name="Currency 11 8 6" xfId="13452"/>
    <cellStyle name="Currency 11 8 6 2" xfId="13453"/>
    <cellStyle name="Currency 11 8 6 3" xfId="13454"/>
    <cellStyle name="Currency 11 8 7" xfId="13455"/>
    <cellStyle name="Currency 11 8 8" xfId="13456"/>
    <cellStyle name="Currency 11 9" xfId="13457"/>
    <cellStyle name="Currency 11 9 2" xfId="13458"/>
    <cellStyle name="Currency 11 9 2 2" xfId="13459"/>
    <cellStyle name="Currency 11 9 2 2 2" xfId="13460"/>
    <cellStyle name="Currency 11 9 2 2 3" xfId="13461"/>
    <cellStyle name="Currency 11 9 2 3" xfId="13462"/>
    <cellStyle name="Currency 11 9 2 3 2" xfId="13463"/>
    <cellStyle name="Currency 11 9 2 3 3" xfId="13464"/>
    <cellStyle name="Currency 11 9 2 4" xfId="13465"/>
    <cellStyle name="Currency 11 9 2 4 2" xfId="13466"/>
    <cellStyle name="Currency 11 9 2 4 3" xfId="13467"/>
    <cellStyle name="Currency 11 9 2 5" xfId="13468"/>
    <cellStyle name="Currency 11 9 2 6" xfId="13469"/>
    <cellStyle name="Currency 11 9 3" xfId="13470"/>
    <cellStyle name="Currency 11 9 3 2" xfId="13471"/>
    <cellStyle name="Currency 11 9 3 3" xfId="13472"/>
    <cellStyle name="Currency 11 9 4" xfId="13473"/>
    <cellStyle name="Currency 11 9 4 2" xfId="13474"/>
    <cellStyle name="Currency 11 9 4 3" xfId="13475"/>
    <cellStyle name="Currency 11 9 5" xfId="13476"/>
    <cellStyle name="Currency 11 9 5 2" xfId="13477"/>
    <cellStyle name="Currency 11 9 5 3" xfId="13478"/>
    <cellStyle name="Currency 11 9 6" xfId="13479"/>
    <cellStyle name="Currency 11 9 7" xfId="13480"/>
    <cellStyle name="Currency 12" xfId="13481"/>
    <cellStyle name="Currency 12 10" xfId="13482"/>
    <cellStyle name="Currency 12 10 2" xfId="13483"/>
    <cellStyle name="Currency 12 10 3" xfId="13484"/>
    <cellStyle name="Currency 12 11" xfId="13485"/>
    <cellStyle name="Currency 12 12" xfId="13486"/>
    <cellStyle name="Currency 12 2" xfId="13487"/>
    <cellStyle name="Currency 12 3" xfId="13488"/>
    <cellStyle name="Currency 12 3 2" xfId="13489"/>
    <cellStyle name="Currency 12 3 3" xfId="13490"/>
    <cellStyle name="Currency 12 4" xfId="13491"/>
    <cellStyle name="Currency 12 5" xfId="13492"/>
    <cellStyle name="Currency 12 6" xfId="13493"/>
    <cellStyle name="Currency 12 6 2" xfId="13494"/>
    <cellStyle name="Currency 12 6 2 2" xfId="13495"/>
    <cellStyle name="Currency 12 6 2 2 2" xfId="13496"/>
    <cellStyle name="Currency 12 6 2 2 3" xfId="13497"/>
    <cellStyle name="Currency 12 6 2 3" xfId="13498"/>
    <cellStyle name="Currency 12 6 2 3 2" xfId="13499"/>
    <cellStyle name="Currency 12 6 2 3 3" xfId="13500"/>
    <cellStyle name="Currency 12 6 2 4" xfId="13501"/>
    <cellStyle name="Currency 12 6 2 4 2" xfId="13502"/>
    <cellStyle name="Currency 12 6 2 4 3" xfId="13503"/>
    <cellStyle name="Currency 12 6 2 5" xfId="13504"/>
    <cellStyle name="Currency 12 6 2 6" xfId="13505"/>
    <cellStyle name="Currency 12 6 3" xfId="13506"/>
    <cellStyle name="Currency 12 6 3 2" xfId="13507"/>
    <cellStyle name="Currency 12 6 3 3" xfId="13508"/>
    <cellStyle name="Currency 12 6 4" xfId="13509"/>
    <cellStyle name="Currency 12 6 4 2" xfId="13510"/>
    <cellStyle name="Currency 12 6 4 3" xfId="13511"/>
    <cellStyle name="Currency 12 6 5" xfId="13512"/>
    <cellStyle name="Currency 12 6 5 2" xfId="13513"/>
    <cellStyle name="Currency 12 6 5 3" xfId="13514"/>
    <cellStyle name="Currency 12 6 6" xfId="13515"/>
    <cellStyle name="Currency 12 6 7" xfId="13516"/>
    <cellStyle name="Currency 12 7" xfId="13517"/>
    <cellStyle name="Currency 12 7 2" xfId="13518"/>
    <cellStyle name="Currency 12 7 2 2" xfId="13519"/>
    <cellStyle name="Currency 12 7 2 3" xfId="13520"/>
    <cellStyle name="Currency 12 7 3" xfId="13521"/>
    <cellStyle name="Currency 12 7 3 2" xfId="13522"/>
    <cellStyle name="Currency 12 7 3 3" xfId="13523"/>
    <cellStyle name="Currency 12 7 4" xfId="13524"/>
    <cellStyle name="Currency 12 7 4 2" xfId="13525"/>
    <cellStyle name="Currency 12 7 4 3" xfId="13526"/>
    <cellStyle name="Currency 12 7 5" xfId="13527"/>
    <cellStyle name="Currency 12 7 6" xfId="13528"/>
    <cellStyle name="Currency 12 8" xfId="13529"/>
    <cellStyle name="Currency 12 8 2" xfId="13530"/>
    <cellStyle name="Currency 12 8 3" xfId="13531"/>
    <cellStyle name="Currency 12 9" xfId="13532"/>
    <cellStyle name="Currency 12 9 2" xfId="13533"/>
    <cellStyle name="Currency 12 9 3" xfId="13534"/>
    <cellStyle name="Currency 13" xfId="13535"/>
    <cellStyle name="Currency 13 10" xfId="13536"/>
    <cellStyle name="Currency 13 11" xfId="13537"/>
    <cellStyle name="Currency 13 2" xfId="13538"/>
    <cellStyle name="Currency 13 3" xfId="13539"/>
    <cellStyle name="Currency 13 4" xfId="13540"/>
    <cellStyle name="Currency 13 5" xfId="13541"/>
    <cellStyle name="Currency 13 5 2" xfId="13542"/>
    <cellStyle name="Currency 13 5 2 2" xfId="13543"/>
    <cellStyle name="Currency 13 5 2 2 2" xfId="13544"/>
    <cellStyle name="Currency 13 5 2 2 3" xfId="13545"/>
    <cellStyle name="Currency 13 5 2 3" xfId="13546"/>
    <cellStyle name="Currency 13 5 2 3 2" xfId="13547"/>
    <cellStyle name="Currency 13 5 2 3 3" xfId="13548"/>
    <cellStyle name="Currency 13 5 2 4" xfId="13549"/>
    <cellStyle name="Currency 13 5 2 4 2" xfId="13550"/>
    <cellStyle name="Currency 13 5 2 4 3" xfId="13551"/>
    <cellStyle name="Currency 13 5 2 5" xfId="13552"/>
    <cellStyle name="Currency 13 5 2 6" xfId="13553"/>
    <cellStyle name="Currency 13 5 3" xfId="13554"/>
    <cellStyle name="Currency 13 5 3 2" xfId="13555"/>
    <cellStyle name="Currency 13 5 3 3" xfId="13556"/>
    <cellStyle name="Currency 13 5 4" xfId="13557"/>
    <cellStyle name="Currency 13 5 4 2" xfId="13558"/>
    <cellStyle name="Currency 13 5 4 3" xfId="13559"/>
    <cellStyle name="Currency 13 5 5" xfId="13560"/>
    <cellStyle name="Currency 13 5 5 2" xfId="13561"/>
    <cellStyle name="Currency 13 5 5 3" xfId="13562"/>
    <cellStyle name="Currency 13 5 6" xfId="13563"/>
    <cellStyle name="Currency 13 5 7" xfId="13564"/>
    <cellStyle name="Currency 13 6" xfId="13565"/>
    <cellStyle name="Currency 13 6 2" xfId="13566"/>
    <cellStyle name="Currency 13 6 2 2" xfId="13567"/>
    <cellStyle name="Currency 13 6 2 3" xfId="13568"/>
    <cellStyle name="Currency 13 6 3" xfId="13569"/>
    <cellStyle name="Currency 13 6 3 2" xfId="13570"/>
    <cellStyle name="Currency 13 6 3 3" xfId="13571"/>
    <cellStyle name="Currency 13 6 4" xfId="13572"/>
    <cellStyle name="Currency 13 6 4 2" xfId="13573"/>
    <cellStyle name="Currency 13 6 4 3" xfId="13574"/>
    <cellStyle name="Currency 13 6 5" xfId="13575"/>
    <cellStyle name="Currency 13 6 6" xfId="13576"/>
    <cellStyle name="Currency 13 7" xfId="13577"/>
    <cellStyle name="Currency 13 7 2" xfId="13578"/>
    <cellStyle name="Currency 13 7 3" xfId="13579"/>
    <cellStyle name="Currency 13 8" xfId="13580"/>
    <cellStyle name="Currency 13 8 2" xfId="13581"/>
    <cellStyle name="Currency 13 8 3" xfId="13582"/>
    <cellStyle name="Currency 13 9" xfId="13583"/>
    <cellStyle name="Currency 13 9 2" xfId="13584"/>
    <cellStyle name="Currency 13 9 3" xfId="13585"/>
    <cellStyle name="Currency 14" xfId="13586"/>
    <cellStyle name="Currency 14 2" xfId="13587"/>
    <cellStyle name="Currency 14 3" xfId="13588"/>
    <cellStyle name="Currency 14 4" xfId="13589"/>
    <cellStyle name="Currency 14 5" xfId="13590"/>
    <cellStyle name="Currency 15" xfId="13591"/>
    <cellStyle name="Currency 15 2" xfId="13592"/>
    <cellStyle name="Currency 16" xfId="13593"/>
    <cellStyle name="Currency 16 2" xfId="13594"/>
    <cellStyle name="Currency 16 2 2" xfId="13595"/>
    <cellStyle name="Currency 17" xfId="13596"/>
    <cellStyle name="Currency 17 2" xfId="13597"/>
    <cellStyle name="Currency 17 2 2" xfId="13598"/>
    <cellStyle name="Currency 17 3" xfId="13599"/>
    <cellStyle name="Currency 17 4" xfId="13600"/>
    <cellStyle name="Currency 18" xfId="13601"/>
    <cellStyle name="Currency 18 2" xfId="13602"/>
    <cellStyle name="Currency 18 2 2" xfId="13603"/>
    <cellStyle name="Currency 18 2 2 2" xfId="13604"/>
    <cellStyle name="Currency 18 2 3" xfId="13605"/>
    <cellStyle name="Currency 18 2 4" xfId="13606"/>
    <cellStyle name="Currency 18 3" xfId="13607"/>
    <cellStyle name="Currency 18 4" xfId="13608"/>
    <cellStyle name="Currency 19" xfId="13609"/>
    <cellStyle name="Currency 19 2" xfId="13610"/>
    <cellStyle name="Currency 2" xfId="98"/>
    <cellStyle name="Currency 2 12" xfId="13612"/>
    <cellStyle name="Currency 2 2" xfId="131"/>
    <cellStyle name="Currency 2 2 2" xfId="132"/>
    <cellStyle name="Currency 2 2 2 2" xfId="13613"/>
    <cellStyle name="Currency 2 2 3" xfId="13614"/>
    <cellStyle name="Currency 2 3" xfId="13615"/>
    <cellStyle name="Currency 2 3 2" xfId="13616"/>
    <cellStyle name="Currency 2 3 3" xfId="13617"/>
    <cellStyle name="Currency 2 4" xfId="13618"/>
    <cellStyle name="Currency 2 4 2" xfId="13619"/>
    <cellStyle name="Currency 2 5" xfId="13620"/>
    <cellStyle name="Currency 2 6" xfId="13621"/>
    <cellStyle name="Currency 2 6 2" xfId="13622"/>
    <cellStyle name="Currency 2 7" xfId="13611"/>
    <cellStyle name="Currency 20" xfId="13623"/>
    <cellStyle name="Currency 20 10" xfId="13624"/>
    <cellStyle name="Currency 20 10 2" xfId="13625"/>
    <cellStyle name="Currency 20 10 3" xfId="13626"/>
    <cellStyle name="Currency 20 11" xfId="13627"/>
    <cellStyle name="Currency 20 2" xfId="13628"/>
    <cellStyle name="Currency 20 3" xfId="13629"/>
    <cellStyle name="Currency 20 3 2" xfId="13630"/>
    <cellStyle name="Currency 20 3 2 2" xfId="13631"/>
    <cellStyle name="Currency 20 3 2 2 2" xfId="13632"/>
    <cellStyle name="Currency 20 3 2 2 2 2" xfId="13633"/>
    <cellStyle name="Currency 20 3 2 2 2 3" xfId="13634"/>
    <cellStyle name="Currency 20 3 2 2 3" xfId="13635"/>
    <cellStyle name="Currency 20 3 2 2 3 2" xfId="13636"/>
    <cellStyle name="Currency 20 3 2 2 3 3" xfId="13637"/>
    <cellStyle name="Currency 20 3 2 2 4" xfId="13638"/>
    <cellStyle name="Currency 20 3 2 2 4 2" xfId="13639"/>
    <cellStyle name="Currency 20 3 2 2 4 3" xfId="13640"/>
    <cellStyle name="Currency 20 3 2 2 5" xfId="13641"/>
    <cellStyle name="Currency 20 3 2 2 6" xfId="13642"/>
    <cellStyle name="Currency 20 3 2 3" xfId="13643"/>
    <cellStyle name="Currency 20 3 2 3 2" xfId="13644"/>
    <cellStyle name="Currency 20 3 2 3 3" xfId="13645"/>
    <cellStyle name="Currency 20 3 2 4" xfId="13646"/>
    <cellStyle name="Currency 20 3 2 4 2" xfId="13647"/>
    <cellStyle name="Currency 20 3 2 4 3" xfId="13648"/>
    <cellStyle name="Currency 20 3 2 5" xfId="13649"/>
    <cellStyle name="Currency 20 3 2 5 2" xfId="13650"/>
    <cellStyle name="Currency 20 3 2 5 3" xfId="13651"/>
    <cellStyle name="Currency 20 3 2 6" xfId="13652"/>
    <cellStyle name="Currency 20 3 2 7" xfId="13653"/>
    <cellStyle name="Currency 20 3 3" xfId="13654"/>
    <cellStyle name="Currency 20 3 3 2" xfId="13655"/>
    <cellStyle name="Currency 20 3 3 2 2" xfId="13656"/>
    <cellStyle name="Currency 20 3 3 2 3" xfId="13657"/>
    <cellStyle name="Currency 20 3 3 3" xfId="13658"/>
    <cellStyle name="Currency 20 3 3 3 2" xfId="13659"/>
    <cellStyle name="Currency 20 3 3 3 3" xfId="13660"/>
    <cellStyle name="Currency 20 3 3 4" xfId="13661"/>
    <cellStyle name="Currency 20 3 3 4 2" xfId="13662"/>
    <cellStyle name="Currency 20 3 3 4 3" xfId="13663"/>
    <cellStyle name="Currency 20 3 3 5" xfId="13664"/>
    <cellStyle name="Currency 20 3 3 6" xfId="13665"/>
    <cellStyle name="Currency 20 3 4" xfId="13666"/>
    <cellStyle name="Currency 20 3 4 2" xfId="13667"/>
    <cellStyle name="Currency 20 3 4 3" xfId="13668"/>
    <cellStyle name="Currency 20 3 5" xfId="13669"/>
    <cellStyle name="Currency 20 3 5 2" xfId="13670"/>
    <cellStyle name="Currency 20 3 5 3" xfId="13671"/>
    <cellStyle name="Currency 20 3 6" xfId="13672"/>
    <cellStyle name="Currency 20 3 6 2" xfId="13673"/>
    <cellStyle name="Currency 20 3 6 3" xfId="13674"/>
    <cellStyle name="Currency 20 3 7" xfId="13675"/>
    <cellStyle name="Currency 20 3 8" xfId="13676"/>
    <cellStyle name="Currency 20 3 9" xfId="13677"/>
    <cellStyle name="Currency 20 4" xfId="13678"/>
    <cellStyle name="Currency 20 4 2" xfId="13679"/>
    <cellStyle name="Currency 20 4 2 2" xfId="13680"/>
    <cellStyle name="Currency 20 4 2 2 2" xfId="13681"/>
    <cellStyle name="Currency 20 4 2 2 2 2" xfId="13682"/>
    <cellStyle name="Currency 20 4 2 2 2 3" xfId="13683"/>
    <cellStyle name="Currency 20 4 2 2 3" xfId="13684"/>
    <cellStyle name="Currency 20 4 2 2 3 2" xfId="13685"/>
    <cellStyle name="Currency 20 4 2 2 3 3" xfId="13686"/>
    <cellStyle name="Currency 20 4 2 2 4" xfId="13687"/>
    <cellStyle name="Currency 20 4 2 2 4 2" xfId="13688"/>
    <cellStyle name="Currency 20 4 2 2 4 3" xfId="13689"/>
    <cellStyle name="Currency 20 4 2 2 5" xfId="13690"/>
    <cellStyle name="Currency 20 4 2 2 6" xfId="13691"/>
    <cellStyle name="Currency 20 4 2 3" xfId="13692"/>
    <cellStyle name="Currency 20 4 2 3 2" xfId="13693"/>
    <cellStyle name="Currency 20 4 2 3 3" xfId="13694"/>
    <cellStyle name="Currency 20 4 2 4" xfId="13695"/>
    <cellStyle name="Currency 20 4 2 4 2" xfId="13696"/>
    <cellStyle name="Currency 20 4 2 4 3" xfId="13697"/>
    <cellStyle name="Currency 20 4 2 5" xfId="13698"/>
    <cellStyle name="Currency 20 4 2 5 2" xfId="13699"/>
    <cellStyle name="Currency 20 4 2 5 3" xfId="13700"/>
    <cellStyle name="Currency 20 4 2 6" xfId="13701"/>
    <cellStyle name="Currency 20 4 2 7" xfId="13702"/>
    <cellStyle name="Currency 20 4 3" xfId="13703"/>
    <cellStyle name="Currency 20 4 3 2" xfId="13704"/>
    <cellStyle name="Currency 20 4 3 2 2" xfId="13705"/>
    <cellStyle name="Currency 20 4 3 2 3" xfId="13706"/>
    <cellStyle name="Currency 20 4 3 3" xfId="13707"/>
    <cellStyle name="Currency 20 4 3 3 2" xfId="13708"/>
    <cellStyle name="Currency 20 4 3 3 3" xfId="13709"/>
    <cellStyle name="Currency 20 4 3 4" xfId="13710"/>
    <cellStyle name="Currency 20 4 3 4 2" xfId="13711"/>
    <cellStyle name="Currency 20 4 3 4 3" xfId="13712"/>
    <cellStyle name="Currency 20 4 3 5" xfId="13713"/>
    <cellStyle name="Currency 20 4 3 6" xfId="13714"/>
    <cellStyle name="Currency 20 4 4" xfId="13715"/>
    <cellStyle name="Currency 20 4 4 2" xfId="13716"/>
    <cellStyle name="Currency 20 4 4 3" xfId="13717"/>
    <cellStyle name="Currency 20 4 5" xfId="13718"/>
    <cellStyle name="Currency 20 4 5 2" xfId="13719"/>
    <cellStyle name="Currency 20 4 5 3" xfId="13720"/>
    <cellStyle name="Currency 20 4 6" xfId="13721"/>
    <cellStyle name="Currency 20 4 6 2" xfId="13722"/>
    <cellStyle name="Currency 20 4 6 3" xfId="13723"/>
    <cellStyle name="Currency 20 4 7" xfId="13724"/>
    <cellStyle name="Currency 20 4 8" xfId="13725"/>
    <cellStyle name="Currency 20 5" xfId="13726"/>
    <cellStyle name="Currency 20 5 2" xfId="13727"/>
    <cellStyle name="Currency 20 5 2 2" xfId="13728"/>
    <cellStyle name="Currency 20 5 2 2 2" xfId="13729"/>
    <cellStyle name="Currency 20 5 2 2 2 2" xfId="13730"/>
    <cellStyle name="Currency 20 5 2 2 2 3" xfId="13731"/>
    <cellStyle name="Currency 20 5 2 2 3" xfId="13732"/>
    <cellStyle name="Currency 20 5 2 2 3 2" xfId="13733"/>
    <cellStyle name="Currency 20 5 2 2 3 3" xfId="13734"/>
    <cellStyle name="Currency 20 5 2 2 4" xfId="13735"/>
    <cellStyle name="Currency 20 5 2 2 4 2" xfId="13736"/>
    <cellStyle name="Currency 20 5 2 2 4 3" xfId="13737"/>
    <cellStyle name="Currency 20 5 2 2 5" xfId="13738"/>
    <cellStyle name="Currency 20 5 2 2 6" xfId="13739"/>
    <cellStyle name="Currency 20 5 2 3" xfId="13740"/>
    <cellStyle name="Currency 20 5 2 3 2" xfId="13741"/>
    <cellStyle name="Currency 20 5 2 3 3" xfId="13742"/>
    <cellStyle name="Currency 20 5 2 4" xfId="13743"/>
    <cellStyle name="Currency 20 5 2 4 2" xfId="13744"/>
    <cellStyle name="Currency 20 5 2 4 3" xfId="13745"/>
    <cellStyle name="Currency 20 5 2 5" xfId="13746"/>
    <cellStyle name="Currency 20 5 2 5 2" xfId="13747"/>
    <cellStyle name="Currency 20 5 2 5 3" xfId="13748"/>
    <cellStyle name="Currency 20 5 2 6" xfId="13749"/>
    <cellStyle name="Currency 20 5 2 7" xfId="13750"/>
    <cellStyle name="Currency 20 5 3" xfId="13751"/>
    <cellStyle name="Currency 20 5 3 2" xfId="13752"/>
    <cellStyle name="Currency 20 5 3 2 2" xfId="13753"/>
    <cellStyle name="Currency 20 5 3 2 3" xfId="13754"/>
    <cellStyle name="Currency 20 5 3 3" xfId="13755"/>
    <cellStyle name="Currency 20 5 3 3 2" xfId="13756"/>
    <cellStyle name="Currency 20 5 3 3 3" xfId="13757"/>
    <cellStyle name="Currency 20 5 3 4" xfId="13758"/>
    <cellStyle name="Currency 20 5 3 4 2" xfId="13759"/>
    <cellStyle name="Currency 20 5 3 4 3" xfId="13760"/>
    <cellStyle name="Currency 20 5 3 5" xfId="13761"/>
    <cellStyle name="Currency 20 5 3 6" xfId="13762"/>
    <cellStyle name="Currency 20 5 4" xfId="13763"/>
    <cellStyle name="Currency 20 5 4 2" xfId="13764"/>
    <cellStyle name="Currency 20 5 4 3" xfId="13765"/>
    <cellStyle name="Currency 20 5 5" xfId="13766"/>
    <cellStyle name="Currency 20 5 5 2" xfId="13767"/>
    <cellStyle name="Currency 20 5 5 3" xfId="13768"/>
    <cellStyle name="Currency 20 5 6" xfId="13769"/>
    <cellStyle name="Currency 20 5 6 2" xfId="13770"/>
    <cellStyle name="Currency 20 5 6 3" xfId="13771"/>
    <cellStyle name="Currency 20 5 7" xfId="13772"/>
    <cellStyle name="Currency 20 5 8" xfId="13773"/>
    <cellStyle name="Currency 20 6" xfId="13774"/>
    <cellStyle name="Currency 20 6 2" xfId="13775"/>
    <cellStyle name="Currency 20 6 2 2" xfId="13776"/>
    <cellStyle name="Currency 20 6 2 2 2" xfId="13777"/>
    <cellStyle name="Currency 20 6 2 2 2 2" xfId="13778"/>
    <cellStyle name="Currency 20 6 2 2 2 3" xfId="13779"/>
    <cellStyle name="Currency 20 6 2 2 3" xfId="13780"/>
    <cellStyle name="Currency 20 6 2 2 3 2" xfId="13781"/>
    <cellStyle name="Currency 20 6 2 2 3 3" xfId="13782"/>
    <cellStyle name="Currency 20 6 2 2 4" xfId="13783"/>
    <cellStyle name="Currency 20 6 2 2 4 2" xfId="13784"/>
    <cellStyle name="Currency 20 6 2 2 4 3" xfId="13785"/>
    <cellStyle name="Currency 20 6 2 2 5" xfId="13786"/>
    <cellStyle name="Currency 20 6 2 2 6" xfId="13787"/>
    <cellStyle name="Currency 20 6 2 3" xfId="13788"/>
    <cellStyle name="Currency 20 6 2 3 2" xfId="13789"/>
    <cellStyle name="Currency 20 6 2 3 3" xfId="13790"/>
    <cellStyle name="Currency 20 6 2 4" xfId="13791"/>
    <cellStyle name="Currency 20 6 2 4 2" xfId="13792"/>
    <cellStyle name="Currency 20 6 2 4 3" xfId="13793"/>
    <cellStyle name="Currency 20 6 2 5" xfId="13794"/>
    <cellStyle name="Currency 20 6 2 5 2" xfId="13795"/>
    <cellStyle name="Currency 20 6 2 5 3" xfId="13796"/>
    <cellStyle name="Currency 20 6 2 6" xfId="13797"/>
    <cellStyle name="Currency 20 6 2 7" xfId="13798"/>
    <cellStyle name="Currency 20 6 3" xfId="13799"/>
    <cellStyle name="Currency 20 6 3 2" xfId="13800"/>
    <cellStyle name="Currency 20 6 3 2 2" xfId="13801"/>
    <cellStyle name="Currency 20 6 3 2 3" xfId="13802"/>
    <cellStyle name="Currency 20 6 3 3" xfId="13803"/>
    <cellStyle name="Currency 20 6 3 3 2" xfId="13804"/>
    <cellStyle name="Currency 20 6 3 3 3" xfId="13805"/>
    <cellStyle name="Currency 20 6 3 4" xfId="13806"/>
    <cellStyle name="Currency 20 6 3 4 2" xfId="13807"/>
    <cellStyle name="Currency 20 6 3 4 3" xfId="13808"/>
    <cellStyle name="Currency 20 6 3 5" xfId="13809"/>
    <cellStyle name="Currency 20 6 3 6" xfId="13810"/>
    <cellStyle name="Currency 20 6 4" xfId="13811"/>
    <cellStyle name="Currency 20 6 4 2" xfId="13812"/>
    <cellStyle name="Currency 20 6 4 3" xfId="13813"/>
    <cellStyle name="Currency 20 6 5" xfId="13814"/>
    <cellStyle name="Currency 20 6 5 2" xfId="13815"/>
    <cellStyle name="Currency 20 6 5 3" xfId="13816"/>
    <cellStyle name="Currency 20 6 6" xfId="13817"/>
    <cellStyle name="Currency 20 6 6 2" xfId="13818"/>
    <cellStyle name="Currency 20 6 6 3" xfId="13819"/>
    <cellStyle name="Currency 20 6 7" xfId="13820"/>
    <cellStyle name="Currency 20 6 8" xfId="13821"/>
    <cellStyle name="Currency 20 7" xfId="13822"/>
    <cellStyle name="Currency 20 7 2" xfId="13823"/>
    <cellStyle name="Currency 20 7 2 2" xfId="13824"/>
    <cellStyle name="Currency 20 7 2 3" xfId="13825"/>
    <cellStyle name="Currency 20 7 3" xfId="13826"/>
    <cellStyle name="Currency 20 7 3 2" xfId="13827"/>
    <cellStyle name="Currency 20 7 3 3" xfId="13828"/>
    <cellStyle name="Currency 20 7 4" xfId="13829"/>
    <cellStyle name="Currency 20 7 4 2" xfId="13830"/>
    <cellStyle name="Currency 20 7 4 3" xfId="13831"/>
    <cellStyle name="Currency 20 7 5" xfId="13832"/>
    <cellStyle name="Currency 20 7 6" xfId="13833"/>
    <cellStyle name="Currency 20 8" xfId="13834"/>
    <cellStyle name="Currency 20 8 2" xfId="13835"/>
    <cellStyle name="Currency 20 8 3" xfId="13836"/>
    <cellStyle name="Currency 20 9" xfId="13837"/>
    <cellStyle name="Currency 20 9 2" xfId="13838"/>
    <cellStyle name="Currency 20 9 3" xfId="13839"/>
    <cellStyle name="Currency 21" xfId="13840"/>
    <cellStyle name="Currency 21 2" xfId="13841"/>
    <cellStyle name="Currency 21 2 2" xfId="13842"/>
    <cellStyle name="Currency 21 3" xfId="13843"/>
    <cellStyle name="Currency 21 3 2" xfId="13844"/>
    <cellStyle name="Currency 21 4" xfId="13845"/>
    <cellStyle name="Currency 22" xfId="13846"/>
    <cellStyle name="Currency 22 2" xfId="13847"/>
    <cellStyle name="Currency 22 2 2" xfId="13848"/>
    <cellStyle name="Currency 22 3" xfId="13849"/>
    <cellStyle name="Currency 22 3 2" xfId="13850"/>
    <cellStyle name="Currency 22 4" xfId="13851"/>
    <cellStyle name="Currency 22 5" xfId="13852"/>
    <cellStyle name="Currency 23" xfId="13853"/>
    <cellStyle name="Currency 23 2" xfId="13854"/>
    <cellStyle name="Currency 24" xfId="13855"/>
    <cellStyle name="Currency 24 2" xfId="13856"/>
    <cellStyle name="Currency 25" xfId="13857"/>
    <cellStyle name="Currency 25 2" xfId="13858"/>
    <cellStyle name="Currency 26" xfId="13859"/>
    <cellStyle name="Currency 26 2" xfId="13860"/>
    <cellStyle name="Currency 26 2 2" xfId="13861"/>
    <cellStyle name="Currency 26 3" xfId="13862"/>
    <cellStyle name="Currency 27" xfId="13863"/>
    <cellStyle name="Currency 27 2" xfId="13864"/>
    <cellStyle name="Currency 27 3" xfId="13865"/>
    <cellStyle name="Currency 27 4" xfId="13866"/>
    <cellStyle name="Currency 28" xfId="13867"/>
    <cellStyle name="Currency 28 2" xfId="13868"/>
    <cellStyle name="Currency 28 2 2" xfId="13869"/>
    <cellStyle name="Currency 28 2 2 2" xfId="13870"/>
    <cellStyle name="Currency 28 2 2 2 2" xfId="13871"/>
    <cellStyle name="Currency 28 2 2 2 3" xfId="13872"/>
    <cellStyle name="Currency 28 2 2 3" xfId="13873"/>
    <cellStyle name="Currency 28 2 2 3 2" xfId="13874"/>
    <cellStyle name="Currency 28 2 2 3 3" xfId="13875"/>
    <cellStyle name="Currency 28 2 2 4" xfId="13876"/>
    <cellStyle name="Currency 28 2 2 4 2" xfId="13877"/>
    <cellStyle name="Currency 28 2 2 4 3" xfId="13878"/>
    <cellStyle name="Currency 28 2 2 5" xfId="13879"/>
    <cellStyle name="Currency 28 2 2 6" xfId="13880"/>
    <cellStyle name="Currency 28 2 3" xfId="13881"/>
    <cellStyle name="Currency 28 2 3 2" xfId="13882"/>
    <cellStyle name="Currency 28 2 3 3" xfId="13883"/>
    <cellStyle name="Currency 28 2 4" xfId="13884"/>
    <cellStyle name="Currency 28 2 4 2" xfId="13885"/>
    <cellStyle name="Currency 28 2 4 3" xfId="13886"/>
    <cellStyle name="Currency 28 2 5" xfId="13887"/>
    <cellStyle name="Currency 28 2 5 2" xfId="13888"/>
    <cellStyle name="Currency 28 2 5 3" xfId="13889"/>
    <cellStyle name="Currency 28 2 6" xfId="13890"/>
    <cellStyle name="Currency 28 2 7" xfId="13891"/>
    <cellStyle name="Currency 28 3" xfId="13892"/>
    <cellStyle name="Currency 28 3 2" xfId="13893"/>
    <cellStyle name="Currency 28 3 2 2" xfId="13894"/>
    <cellStyle name="Currency 28 3 2 3" xfId="13895"/>
    <cellStyle name="Currency 28 3 3" xfId="13896"/>
    <cellStyle name="Currency 28 3 3 2" xfId="13897"/>
    <cellStyle name="Currency 28 3 3 3" xfId="13898"/>
    <cellStyle name="Currency 28 3 4" xfId="13899"/>
    <cellStyle name="Currency 28 3 4 2" xfId="13900"/>
    <cellStyle name="Currency 28 3 4 3" xfId="13901"/>
    <cellStyle name="Currency 28 3 5" xfId="13902"/>
    <cellStyle name="Currency 28 3 6" xfId="13903"/>
    <cellStyle name="Currency 28 4" xfId="13904"/>
    <cellStyle name="Currency 28 4 2" xfId="13905"/>
    <cellStyle name="Currency 28 4 3" xfId="13906"/>
    <cellStyle name="Currency 28 5" xfId="13907"/>
    <cellStyle name="Currency 28 5 2" xfId="13908"/>
    <cellStyle name="Currency 28 5 3" xfId="13909"/>
    <cellStyle name="Currency 28 6" xfId="13910"/>
    <cellStyle name="Currency 28 6 2" xfId="13911"/>
    <cellStyle name="Currency 28 6 3" xfId="13912"/>
    <cellStyle name="Currency 28 7" xfId="13913"/>
    <cellStyle name="Currency 28 8" xfId="13914"/>
    <cellStyle name="Currency 28 9" xfId="13915"/>
    <cellStyle name="Currency 29" xfId="13916"/>
    <cellStyle name="Currency 29 2" xfId="13917"/>
    <cellStyle name="Currency 29 2 2" xfId="13918"/>
    <cellStyle name="Currency 29 2 2 2" xfId="13919"/>
    <cellStyle name="Currency 29 2 2 2 2" xfId="13920"/>
    <cellStyle name="Currency 29 2 2 2 3" xfId="13921"/>
    <cellStyle name="Currency 29 2 2 3" xfId="13922"/>
    <cellStyle name="Currency 29 2 2 3 2" xfId="13923"/>
    <cellStyle name="Currency 29 2 2 3 3" xfId="13924"/>
    <cellStyle name="Currency 29 2 2 4" xfId="13925"/>
    <cellStyle name="Currency 29 2 2 4 2" xfId="13926"/>
    <cellStyle name="Currency 29 2 2 4 3" xfId="13927"/>
    <cellStyle name="Currency 29 2 2 5" xfId="13928"/>
    <cellStyle name="Currency 29 2 2 6" xfId="13929"/>
    <cellStyle name="Currency 29 2 3" xfId="13930"/>
    <cellStyle name="Currency 29 2 3 2" xfId="13931"/>
    <cellStyle name="Currency 29 2 3 3" xfId="13932"/>
    <cellStyle name="Currency 29 2 4" xfId="13933"/>
    <cellStyle name="Currency 29 2 4 2" xfId="13934"/>
    <cellStyle name="Currency 29 2 4 3" xfId="13935"/>
    <cellStyle name="Currency 29 2 5" xfId="13936"/>
    <cellStyle name="Currency 29 2 5 2" xfId="13937"/>
    <cellStyle name="Currency 29 2 5 3" xfId="13938"/>
    <cellStyle name="Currency 29 2 6" xfId="13939"/>
    <cellStyle name="Currency 29 2 7" xfId="13940"/>
    <cellStyle name="Currency 29 3" xfId="13941"/>
    <cellStyle name="Currency 29 3 2" xfId="13942"/>
    <cellStyle name="Currency 29 3 2 2" xfId="13943"/>
    <cellStyle name="Currency 29 3 2 3" xfId="13944"/>
    <cellStyle name="Currency 29 3 3" xfId="13945"/>
    <cellStyle name="Currency 29 3 3 2" xfId="13946"/>
    <cellStyle name="Currency 29 3 3 3" xfId="13947"/>
    <cellStyle name="Currency 29 3 4" xfId="13948"/>
    <cellStyle name="Currency 29 3 4 2" xfId="13949"/>
    <cellStyle name="Currency 29 3 4 3" xfId="13950"/>
    <cellStyle name="Currency 29 3 5" xfId="13951"/>
    <cellStyle name="Currency 29 3 6" xfId="13952"/>
    <cellStyle name="Currency 29 4" xfId="13953"/>
    <cellStyle name="Currency 29 4 2" xfId="13954"/>
    <cellStyle name="Currency 29 4 3" xfId="13955"/>
    <cellStyle name="Currency 29 5" xfId="13956"/>
    <cellStyle name="Currency 29 5 2" xfId="13957"/>
    <cellStyle name="Currency 29 5 3" xfId="13958"/>
    <cellStyle name="Currency 29 6" xfId="13959"/>
    <cellStyle name="Currency 29 6 2" xfId="13960"/>
    <cellStyle name="Currency 29 6 3" xfId="13961"/>
    <cellStyle name="Currency 29 7" xfId="13962"/>
    <cellStyle name="Currency 29 8" xfId="13963"/>
    <cellStyle name="Currency 3" xfId="31"/>
    <cellStyle name="Currency 3 2" xfId="13965"/>
    <cellStyle name="Currency 3 3" xfId="13966"/>
    <cellStyle name="Currency 3 3 2" xfId="13967"/>
    <cellStyle name="Currency 3 4" xfId="13968"/>
    <cellStyle name="Currency 3 4 2" xfId="13969"/>
    <cellStyle name="Currency 3 4 3" xfId="13970"/>
    <cellStyle name="Currency 3 4 4" xfId="13971"/>
    <cellStyle name="Currency 3 4 4 2" xfId="13972"/>
    <cellStyle name="Currency 3 4 5" xfId="13973"/>
    <cellStyle name="Currency 3 4 5 2" xfId="13974"/>
    <cellStyle name="Currency 3 5" xfId="13975"/>
    <cellStyle name="Currency 3 6" xfId="13976"/>
    <cellStyle name="Currency 3 7" xfId="13977"/>
    <cellStyle name="Currency 3 8" xfId="13978"/>
    <cellStyle name="Currency 3 9" xfId="13964"/>
    <cellStyle name="Currency 30" xfId="13979"/>
    <cellStyle name="Currency 30 2" xfId="13980"/>
    <cellStyle name="Currency 30 2 2" xfId="13981"/>
    <cellStyle name="Currency 30 2 2 2" xfId="13982"/>
    <cellStyle name="Currency 30 2 2 2 2" xfId="13983"/>
    <cellStyle name="Currency 30 2 2 2 3" xfId="13984"/>
    <cellStyle name="Currency 30 2 2 3" xfId="13985"/>
    <cellStyle name="Currency 30 2 2 3 2" xfId="13986"/>
    <cellStyle name="Currency 30 2 2 3 3" xfId="13987"/>
    <cellStyle name="Currency 30 2 2 4" xfId="13988"/>
    <cellStyle name="Currency 30 2 2 4 2" xfId="13989"/>
    <cellStyle name="Currency 30 2 2 4 3" xfId="13990"/>
    <cellStyle name="Currency 30 2 2 5" xfId="13991"/>
    <cellStyle name="Currency 30 2 2 6" xfId="13992"/>
    <cellStyle name="Currency 30 2 3" xfId="13993"/>
    <cellStyle name="Currency 30 2 3 2" xfId="13994"/>
    <cellStyle name="Currency 30 2 3 3" xfId="13995"/>
    <cellStyle name="Currency 30 2 4" xfId="13996"/>
    <cellStyle name="Currency 30 2 4 2" xfId="13997"/>
    <cellStyle name="Currency 30 2 4 3" xfId="13998"/>
    <cellStyle name="Currency 30 2 5" xfId="13999"/>
    <cellStyle name="Currency 30 2 5 2" xfId="14000"/>
    <cellStyle name="Currency 30 2 5 3" xfId="14001"/>
    <cellStyle name="Currency 30 2 6" xfId="14002"/>
    <cellStyle name="Currency 30 2 7" xfId="14003"/>
    <cellStyle name="Currency 30 3" xfId="14004"/>
    <cellStyle name="Currency 30 3 2" xfId="14005"/>
    <cellStyle name="Currency 30 3 2 2" xfId="14006"/>
    <cellStyle name="Currency 30 3 2 3" xfId="14007"/>
    <cellStyle name="Currency 30 3 3" xfId="14008"/>
    <cellStyle name="Currency 30 3 3 2" xfId="14009"/>
    <cellStyle name="Currency 30 3 3 3" xfId="14010"/>
    <cellStyle name="Currency 30 3 4" xfId="14011"/>
    <cellStyle name="Currency 30 3 4 2" xfId="14012"/>
    <cellStyle name="Currency 30 3 4 3" xfId="14013"/>
    <cellStyle name="Currency 30 3 5" xfId="14014"/>
    <cellStyle name="Currency 30 3 6" xfId="14015"/>
    <cellStyle name="Currency 30 4" xfId="14016"/>
    <cellStyle name="Currency 30 4 2" xfId="14017"/>
    <cellStyle name="Currency 30 4 3" xfId="14018"/>
    <cellStyle name="Currency 30 5" xfId="14019"/>
    <cellStyle name="Currency 30 5 2" xfId="14020"/>
    <cellStyle name="Currency 30 5 3" xfId="14021"/>
    <cellStyle name="Currency 30 6" xfId="14022"/>
    <cellStyle name="Currency 30 6 2" xfId="14023"/>
    <cellStyle name="Currency 30 6 3" xfId="14024"/>
    <cellStyle name="Currency 30 7" xfId="14025"/>
    <cellStyle name="Currency 30 8" xfId="14026"/>
    <cellStyle name="Currency 31" xfId="14027"/>
    <cellStyle name="Currency 31 2" xfId="14028"/>
    <cellStyle name="Currency 31 2 2" xfId="14029"/>
    <cellStyle name="Currency 31 2 2 2" xfId="14030"/>
    <cellStyle name="Currency 31 2 2 2 2" xfId="14031"/>
    <cellStyle name="Currency 31 2 2 2 3" xfId="14032"/>
    <cellStyle name="Currency 31 2 2 3" xfId="14033"/>
    <cellStyle name="Currency 31 2 2 3 2" xfId="14034"/>
    <cellStyle name="Currency 31 2 2 3 3" xfId="14035"/>
    <cellStyle name="Currency 31 2 2 4" xfId="14036"/>
    <cellStyle name="Currency 31 2 2 4 2" xfId="14037"/>
    <cellStyle name="Currency 31 2 2 4 3" xfId="14038"/>
    <cellStyle name="Currency 31 2 2 5" xfId="14039"/>
    <cellStyle name="Currency 31 2 2 6" xfId="14040"/>
    <cellStyle name="Currency 31 2 3" xfId="14041"/>
    <cellStyle name="Currency 31 2 3 2" xfId="14042"/>
    <cellStyle name="Currency 31 2 3 3" xfId="14043"/>
    <cellStyle name="Currency 31 2 4" xfId="14044"/>
    <cellStyle name="Currency 31 2 4 2" xfId="14045"/>
    <cellStyle name="Currency 31 2 4 3" xfId="14046"/>
    <cellStyle name="Currency 31 2 5" xfId="14047"/>
    <cellStyle name="Currency 31 2 5 2" xfId="14048"/>
    <cellStyle name="Currency 31 2 5 3" xfId="14049"/>
    <cellStyle name="Currency 31 2 6" xfId="14050"/>
    <cellStyle name="Currency 31 2 7" xfId="14051"/>
    <cellStyle name="Currency 31 3" xfId="14052"/>
    <cellStyle name="Currency 31 3 2" xfId="14053"/>
    <cellStyle name="Currency 31 3 2 2" xfId="14054"/>
    <cellStyle name="Currency 31 3 2 3" xfId="14055"/>
    <cellStyle name="Currency 31 3 3" xfId="14056"/>
    <cellStyle name="Currency 31 3 3 2" xfId="14057"/>
    <cellStyle name="Currency 31 3 3 3" xfId="14058"/>
    <cellStyle name="Currency 31 3 4" xfId="14059"/>
    <cellStyle name="Currency 31 3 4 2" xfId="14060"/>
    <cellStyle name="Currency 31 3 4 3" xfId="14061"/>
    <cellStyle name="Currency 31 3 5" xfId="14062"/>
    <cellStyle name="Currency 31 3 6" xfId="14063"/>
    <cellStyle name="Currency 31 4" xfId="14064"/>
    <cellStyle name="Currency 31 4 2" xfId="14065"/>
    <cellStyle name="Currency 31 4 3" xfId="14066"/>
    <cellStyle name="Currency 31 5" xfId="14067"/>
    <cellStyle name="Currency 31 5 2" xfId="14068"/>
    <cellStyle name="Currency 31 5 3" xfId="14069"/>
    <cellStyle name="Currency 31 6" xfId="14070"/>
    <cellStyle name="Currency 31 6 2" xfId="14071"/>
    <cellStyle name="Currency 31 6 3" xfId="14072"/>
    <cellStyle name="Currency 31 7" xfId="14073"/>
    <cellStyle name="Currency 31 8" xfId="14074"/>
    <cellStyle name="Currency 32" xfId="14075"/>
    <cellStyle name="Currency 33" xfId="14076"/>
    <cellStyle name="Currency 33 2" xfId="14077"/>
    <cellStyle name="Currency 33 2 2" xfId="14078"/>
    <cellStyle name="Currency 33 2 3" xfId="14079"/>
    <cellStyle name="Currency 33 3" xfId="14080"/>
    <cellStyle name="Currency 33 3 2" xfId="14081"/>
    <cellStyle name="Currency 33 3 3" xfId="14082"/>
    <cellStyle name="Currency 33 4" xfId="14083"/>
    <cellStyle name="Currency 33 4 2" xfId="14084"/>
    <cellStyle name="Currency 33 4 3" xfId="14085"/>
    <cellStyle name="Currency 33 5" xfId="14086"/>
    <cellStyle name="Currency 33 6" xfId="14087"/>
    <cellStyle name="Currency 34" xfId="14088"/>
    <cellStyle name="Currency 34 2" xfId="14089"/>
    <cellStyle name="Currency 34 3" xfId="14090"/>
    <cellStyle name="Currency 35" xfId="14091"/>
    <cellStyle name="Currency 35 2" xfId="14092"/>
    <cellStyle name="Currency 35 3" xfId="14093"/>
    <cellStyle name="Currency 36" xfId="14094"/>
    <cellStyle name="Currency 36 2" xfId="14095"/>
    <cellStyle name="Currency 36 3" xfId="14096"/>
    <cellStyle name="Currency 37" xfId="14097"/>
    <cellStyle name="Currency 37 2" xfId="14098"/>
    <cellStyle name="Currency 37 3" xfId="14099"/>
    <cellStyle name="Currency 38" xfId="14100"/>
    <cellStyle name="Currency 38 2" xfId="14101"/>
    <cellStyle name="Currency 38 3" xfId="14102"/>
    <cellStyle name="Currency 39" xfId="14103"/>
    <cellStyle name="Currency 39 2" xfId="14104"/>
    <cellStyle name="Currency 39 3" xfId="14105"/>
    <cellStyle name="Currency 4" xfId="14106"/>
    <cellStyle name="Currency 4 2" xfId="14107"/>
    <cellStyle name="Currency 4 3" xfId="14108"/>
    <cellStyle name="Currency 4 4" xfId="14109"/>
    <cellStyle name="Currency 40" xfId="14110"/>
    <cellStyle name="Currency 41" xfId="14111"/>
    <cellStyle name="Currency 42" xfId="14112"/>
    <cellStyle name="Currency 43" xfId="14113"/>
    <cellStyle name="Currency 44" xfId="127"/>
    <cellStyle name="Currency 5" xfId="14114"/>
    <cellStyle name="Currency 5 2" xfId="14115"/>
    <cellStyle name="Currency 5 2 2" xfId="14116"/>
    <cellStyle name="Currency 5 3" xfId="14117"/>
    <cellStyle name="Currency 5 4" xfId="14118"/>
    <cellStyle name="Currency 6" xfId="129"/>
    <cellStyle name="Currency 6 2" xfId="14119"/>
    <cellStyle name="Currency 7" xfId="141"/>
    <cellStyle name="Currency 7 2" xfId="14120"/>
    <cellStyle name="Currency 7 3" xfId="14121"/>
    <cellStyle name="Currency 7 3 2" xfId="14122"/>
    <cellStyle name="Currency 7 4" xfId="14123"/>
    <cellStyle name="Currency 7 4 2" xfId="14124"/>
    <cellStyle name="Currency 8" xfId="14125"/>
    <cellStyle name="Currency 8 2" xfId="14126"/>
    <cellStyle name="Currency 8 3" xfId="14127"/>
    <cellStyle name="Currency 8 3 2" xfId="14128"/>
    <cellStyle name="Currency 8 4" xfId="14129"/>
    <cellStyle name="Currency 8 5" xfId="14130"/>
    <cellStyle name="Currency 8 5 2" xfId="14131"/>
    <cellStyle name="Currency 8 5 3" xfId="14132"/>
    <cellStyle name="Currency 8 6" xfId="14133"/>
    <cellStyle name="Currency 9" xfId="14134"/>
    <cellStyle name="Currency 9 10" xfId="14135"/>
    <cellStyle name="Currency 9 10 2" xfId="14136"/>
    <cellStyle name="Currency 9 11" xfId="14137"/>
    <cellStyle name="Currency 9 11 2" xfId="14138"/>
    <cellStyle name="Currency 9 12" xfId="14139"/>
    <cellStyle name="Currency 9 12 2" xfId="14140"/>
    <cellStyle name="Currency 9 13" xfId="14141"/>
    <cellStyle name="Currency 9 14" xfId="14142"/>
    <cellStyle name="Currency 9 14 2" xfId="14143"/>
    <cellStyle name="Currency 9 14 2 2" xfId="14144"/>
    <cellStyle name="Currency 9 14 2 2 2" xfId="14145"/>
    <cellStyle name="Currency 9 14 2 2 2 2" xfId="14146"/>
    <cellStyle name="Currency 9 14 2 2 2 3" xfId="14147"/>
    <cellStyle name="Currency 9 14 2 2 3" xfId="14148"/>
    <cellStyle name="Currency 9 14 2 2 3 2" xfId="14149"/>
    <cellStyle name="Currency 9 14 2 2 3 3" xfId="14150"/>
    <cellStyle name="Currency 9 14 2 2 4" xfId="14151"/>
    <cellStyle name="Currency 9 14 2 2 4 2" xfId="14152"/>
    <cellStyle name="Currency 9 14 2 2 4 3" xfId="14153"/>
    <cellStyle name="Currency 9 14 2 2 5" xfId="14154"/>
    <cellStyle name="Currency 9 14 2 2 6" xfId="14155"/>
    <cellStyle name="Currency 9 14 2 3" xfId="14156"/>
    <cellStyle name="Currency 9 14 2 3 2" xfId="14157"/>
    <cellStyle name="Currency 9 14 2 3 3" xfId="14158"/>
    <cellStyle name="Currency 9 14 2 4" xfId="14159"/>
    <cellStyle name="Currency 9 14 2 4 2" xfId="14160"/>
    <cellStyle name="Currency 9 14 2 4 3" xfId="14161"/>
    <cellStyle name="Currency 9 14 2 5" xfId="14162"/>
    <cellStyle name="Currency 9 14 2 5 2" xfId="14163"/>
    <cellStyle name="Currency 9 14 2 5 3" xfId="14164"/>
    <cellStyle name="Currency 9 14 2 6" xfId="14165"/>
    <cellStyle name="Currency 9 14 2 7" xfId="14166"/>
    <cellStyle name="Currency 9 14 3" xfId="14167"/>
    <cellStyle name="Currency 9 14 3 2" xfId="14168"/>
    <cellStyle name="Currency 9 14 3 2 2" xfId="14169"/>
    <cellStyle name="Currency 9 14 3 2 3" xfId="14170"/>
    <cellStyle name="Currency 9 14 3 3" xfId="14171"/>
    <cellStyle name="Currency 9 14 3 3 2" xfId="14172"/>
    <cellStyle name="Currency 9 14 3 3 3" xfId="14173"/>
    <cellStyle name="Currency 9 14 3 4" xfId="14174"/>
    <cellStyle name="Currency 9 14 3 4 2" xfId="14175"/>
    <cellStyle name="Currency 9 14 3 4 3" xfId="14176"/>
    <cellStyle name="Currency 9 14 3 5" xfId="14177"/>
    <cellStyle name="Currency 9 14 3 6" xfId="14178"/>
    <cellStyle name="Currency 9 14 4" xfId="14179"/>
    <cellStyle name="Currency 9 14 4 2" xfId="14180"/>
    <cellStyle name="Currency 9 14 4 3" xfId="14181"/>
    <cellStyle name="Currency 9 14 5" xfId="14182"/>
    <cellStyle name="Currency 9 14 5 2" xfId="14183"/>
    <cellStyle name="Currency 9 14 5 3" xfId="14184"/>
    <cellStyle name="Currency 9 14 6" xfId="14185"/>
    <cellStyle name="Currency 9 14 6 2" xfId="14186"/>
    <cellStyle name="Currency 9 14 6 3" xfId="14187"/>
    <cellStyle name="Currency 9 14 7" xfId="14188"/>
    <cellStyle name="Currency 9 14 8" xfId="14189"/>
    <cellStyle name="Currency 9 15" xfId="14190"/>
    <cellStyle name="Currency 9 15 2" xfId="14191"/>
    <cellStyle name="Currency 9 15 2 2" xfId="14192"/>
    <cellStyle name="Currency 9 15 2 2 2" xfId="14193"/>
    <cellStyle name="Currency 9 15 2 2 2 2" xfId="14194"/>
    <cellStyle name="Currency 9 15 2 2 2 3" xfId="14195"/>
    <cellStyle name="Currency 9 15 2 2 3" xfId="14196"/>
    <cellStyle name="Currency 9 15 2 2 3 2" xfId="14197"/>
    <cellStyle name="Currency 9 15 2 2 3 3" xfId="14198"/>
    <cellStyle name="Currency 9 15 2 2 4" xfId="14199"/>
    <cellStyle name="Currency 9 15 2 2 4 2" xfId="14200"/>
    <cellStyle name="Currency 9 15 2 2 4 3" xfId="14201"/>
    <cellStyle name="Currency 9 15 2 2 5" xfId="14202"/>
    <cellStyle name="Currency 9 15 2 2 6" xfId="14203"/>
    <cellStyle name="Currency 9 15 2 3" xfId="14204"/>
    <cellStyle name="Currency 9 15 2 3 2" xfId="14205"/>
    <cellStyle name="Currency 9 15 2 3 3" xfId="14206"/>
    <cellStyle name="Currency 9 15 2 4" xfId="14207"/>
    <cellStyle name="Currency 9 15 2 4 2" xfId="14208"/>
    <cellStyle name="Currency 9 15 2 4 3" xfId="14209"/>
    <cellStyle name="Currency 9 15 2 5" xfId="14210"/>
    <cellStyle name="Currency 9 15 2 5 2" xfId="14211"/>
    <cellStyle name="Currency 9 15 2 5 3" xfId="14212"/>
    <cellStyle name="Currency 9 15 2 6" xfId="14213"/>
    <cellStyle name="Currency 9 15 2 7" xfId="14214"/>
    <cellStyle name="Currency 9 15 3" xfId="14215"/>
    <cellStyle name="Currency 9 15 3 2" xfId="14216"/>
    <cellStyle name="Currency 9 15 3 2 2" xfId="14217"/>
    <cellStyle name="Currency 9 15 3 2 3" xfId="14218"/>
    <cellStyle name="Currency 9 15 3 3" xfId="14219"/>
    <cellStyle name="Currency 9 15 3 3 2" xfId="14220"/>
    <cellStyle name="Currency 9 15 3 3 3" xfId="14221"/>
    <cellStyle name="Currency 9 15 3 4" xfId="14222"/>
    <cellStyle name="Currency 9 15 3 4 2" xfId="14223"/>
    <cellStyle name="Currency 9 15 3 4 3" xfId="14224"/>
    <cellStyle name="Currency 9 15 3 5" xfId="14225"/>
    <cellStyle name="Currency 9 15 3 6" xfId="14226"/>
    <cellStyle name="Currency 9 15 4" xfId="14227"/>
    <cellStyle name="Currency 9 15 4 2" xfId="14228"/>
    <cellStyle name="Currency 9 15 4 3" xfId="14229"/>
    <cellStyle name="Currency 9 15 5" xfId="14230"/>
    <cellStyle name="Currency 9 15 5 2" xfId="14231"/>
    <cellStyle name="Currency 9 15 5 3" xfId="14232"/>
    <cellStyle name="Currency 9 15 6" xfId="14233"/>
    <cellStyle name="Currency 9 15 6 2" xfId="14234"/>
    <cellStyle name="Currency 9 15 6 3" xfId="14235"/>
    <cellStyle name="Currency 9 15 7" xfId="14236"/>
    <cellStyle name="Currency 9 15 8" xfId="14237"/>
    <cellStyle name="Currency 9 16" xfId="14238"/>
    <cellStyle name="Currency 9 16 2" xfId="14239"/>
    <cellStyle name="Currency 9 16 2 2" xfId="14240"/>
    <cellStyle name="Currency 9 16 2 2 2" xfId="14241"/>
    <cellStyle name="Currency 9 16 2 2 2 2" xfId="14242"/>
    <cellStyle name="Currency 9 16 2 2 2 3" xfId="14243"/>
    <cellStyle name="Currency 9 16 2 2 3" xfId="14244"/>
    <cellStyle name="Currency 9 16 2 2 3 2" xfId="14245"/>
    <cellStyle name="Currency 9 16 2 2 3 3" xfId="14246"/>
    <cellStyle name="Currency 9 16 2 2 4" xfId="14247"/>
    <cellStyle name="Currency 9 16 2 2 4 2" xfId="14248"/>
    <cellStyle name="Currency 9 16 2 2 4 3" xfId="14249"/>
    <cellStyle name="Currency 9 16 2 2 5" xfId="14250"/>
    <cellStyle name="Currency 9 16 2 2 6" xfId="14251"/>
    <cellStyle name="Currency 9 16 2 3" xfId="14252"/>
    <cellStyle name="Currency 9 16 2 3 2" xfId="14253"/>
    <cellStyle name="Currency 9 16 2 3 3" xfId="14254"/>
    <cellStyle name="Currency 9 16 2 4" xfId="14255"/>
    <cellStyle name="Currency 9 16 2 4 2" xfId="14256"/>
    <cellStyle name="Currency 9 16 2 4 3" xfId="14257"/>
    <cellStyle name="Currency 9 16 2 5" xfId="14258"/>
    <cellStyle name="Currency 9 16 2 5 2" xfId="14259"/>
    <cellStyle name="Currency 9 16 2 5 3" xfId="14260"/>
    <cellStyle name="Currency 9 16 2 6" xfId="14261"/>
    <cellStyle name="Currency 9 16 2 7" xfId="14262"/>
    <cellStyle name="Currency 9 16 3" xfId="14263"/>
    <cellStyle name="Currency 9 16 3 2" xfId="14264"/>
    <cellStyle name="Currency 9 16 3 2 2" xfId="14265"/>
    <cellStyle name="Currency 9 16 3 2 3" xfId="14266"/>
    <cellStyle name="Currency 9 16 3 3" xfId="14267"/>
    <cellStyle name="Currency 9 16 3 3 2" xfId="14268"/>
    <cellStyle name="Currency 9 16 3 3 3" xfId="14269"/>
    <cellStyle name="Currency 9 16 3 4" xfId="14270"/>
    <cellStyle name="Currency 9 16 3 4 2" xfId="14271"/>
    <cellStyle name="Currency 9 16 3 4 3" xfId="14272"/>
    <cellStyle name="Currency 9 16 3 5" xfId="14273"/>
    <cellStyle name="Currency 9 16 3 6" xfId="14274"/>
    <cellStyle name="Currency 9 16 4" xfId="14275"/>
    <cellStyle name="Currency 9 16 4 2" xfId="14276"/>
    <cellStyle name="Currency 9 16 4 3" xfId="14277"/>
    <cellStyle name="Currency 9 16 5" xfId="14278"/>
    <cellStyle name="Currency 9 16 5 2" xfId="14279"/>
    <cellStyle name="Currency 9 16 5 3" xfId="14280"/>
    <cellStyle name="Currency 9 16 6" xfId="14281"/>
    <cellStyle name="Currency 9 16 6 2" xfId="14282"/>
    <cellStyle name="Currency 9 16 6 3" xfId="14283"/>
    <cellStyle name="Currency 9 16 7" xfId="14284"/>
    <cellStyle name="Currency 9 16 8" xfId="14285"/>
    <cellStyle name="Currency 9 17" xfId="14286"/>
    <cellStyle name="Currency 9 17 2" xfId="14287"/>
    <cellStyle name="Currency 9 17 2 2" xfId="14288"/>
    <cellStyle name="Currency 9 17 2 2 2" xfId="14289"/>
    <cellStyle name="Currency 9 17 2 2 2 2" xfId="14290"/>
    <cellStyle name="Currency 9 17 2 2 2 3" xfId="14291"/>
    <cellStyle name="Currency 9 17 2 2 3" xfId="14292"/>
    <cellStyle name="Currency 9 17 2 2 3 2" xfId="14293"/>
    <cellStyle name="Currency 9 17 2 2 3 3" xfId="14294"/>
    <cellStyle name="Currency 9 17 2 2 4" xfId="14295"/>
    <cellStyle name="Currency 9 17 2 2 4 2" xfId="14296"/>
    <cellStyle name="Currency 9 17 2 2 4 3" xfId="14297"/>
    <cellStyle name="Currency 9 17 2 2 5" xfId="14298"/>
    <cellStyle name="Currency 9 17 2 2 6" xfId="14299"/>
    <cellStyle name="Currency 9 17 2 3" xfId="14300"/>
    <cellStyle name="Currency 9 17 2 3 2" xfId="14301"/>
    <cellStyle name="Currency 9 17 2 3 3" xfId="14302"/>
    <cellStyle name="Currency 9 17 2 4" xfId="14303"/>
    <cellStyle name="Currency 9 17 2 4 2" xfId="14304"/>
    <cellStyle name="Currency 9 17 2 4 3" xfId="14305"/>
    <cellStyle name="Currency 9 17 2 5" xfId="14306"/>
    <cellStyle name="Currency 9 17 2 5 2" xfId="14307"/>
    <cellStyle name="Currency 9 17 2 5 3" xfId="14308"/>
    <cellStyle name="Currency 9 17 2 6" xfId="14309"/>
    <cellStyle name="Currency 9 17 2 7" xfId="14310"/>
    <cellStyle name="Currency 9 17 3" xfId="14311"/>
    <cellStyle name="Currency 9 17 3 2" xfId="14312"/>
    <cellStyle name="Currency 9 17 3 2 2" xfId="14313"/>
    <cellStyle name="Currency 9 17 3 2 3" xfId="14314"/>
    <cellStyle name="Currency 9 17 3 3" xfId="14315"/>
    <cellStyle name="Currency 9 17 3 3 2" xfId="14316"/>
    <cellStyle name="Currency 9 17 3 3 3" xfId="14317"/>
    <cellStyle name="Currency 9 17 3 4" xfId="14318"/>
    <cellStyle name="Currency 9 17 3 4 2" xfId="14319"/>
    <cellStyle name="Currency 9 17 3 4 3" xfId="14320"/>
    <cellStyle name="Currency 9 17 3 5" xfId="14321"/>
    <cellStyle name="Currency 9 17 3 6" xfId="14322"/>
    <cellStyle name="Currency 9 17 4" xfId="14323"/>
    <cellStyle name="Currency 9 17 4 2" xfId="14324"/>
    <cellStyle name="Currency 9 17 4 3" xfId="14325"/>
    <cellStyle name="Currency 9 17 5" xfId="14326"/>
    <cellStyle name="Currency 9 17 5 2" xfId="14327"/>
    <cellStyle name="Currency 9 17 5 3" xfId="14328"/>
    <cellStyle name="Currency 9 17 6" xfId="14329"/>
    <cellStyle name="Currency 9 17 6 2" xfId="14330"/>
    <cellStyle name="Currency 9 17 6 3" xfId="14331"/>
    <cellStyle name="Currency 9 17 7" xfId="14332"/>
    <cellStyle name="Currency 9 17 8" xfId="14333"/>
    <cellStyle name="Currency 9 18" xfId="14334"/>
    <cellStyle name="Currency 9 18 2" xfId="14335"/>
    <cellStyle name="Currency 9 18 2 2" xfId="14336"/>
    <cellStyle name="Currency 9 18 2 2 2" xfId="14337"/>
    <cellStyle name="Currency 9 18 2 2 3" xfId="14338"/>
    <cellStyle name="Currency 9 18 2 3" xfId="14339"/>
    <cellStyle name="Currency 9 18 2 3 2" xfId="14340"/>
    <cellStyle name="Currency 9 18 2 3 3" xfId="14341"/>
    <cellStyle name="Currency 9 18 2 4" xfId="14342"/>
    <cellStyle name="Currency 9 18 2 4 2" xfId="14343"/>
    <cellStyle name="Currency 9 18 2 4 3" xfId="14344"/>
    <cellStyle name="Currency 9 18 2 5" xfId="14345"/>
    <cellStyle name="Currency 9 18 2 6" xfId="14346"/>
    <cellStyle name="Currency 9 18 3" xfId="14347"/>
    <cellStyle name="Currency 9 18 3 2" xfId="14348"/>
    <cellStyle name="Currency 9 18 3 3" xfId="14349"/>
    <cellStyle name="Currency 9 18 4" xfId="14350"/>
    <cellStyle name="Currency 9 18 4 2" xfId="14351"/>
    <cellStyle name="Currency 9 18 4 3" xfId="14352"/>
    <cellStyle name="Currency 9 18 5" xfId="14353"/>
    <cellStyle name="Currency 9 18 5 2" xfId="14354"/>
    <cellStyle name="Currency 9 18 5 3" xfId="14355"/>
    <cellStyle name="Currency 9 18 6" xfId="14356"/>
    <cellStyle name="Currency 9 18 7" xfId="14357"/>
    <cellStyle name="Currency 9 19" xfId="14358"/>
    <cellStyle name="Currency 9 19 2" xfId="14359"/>
    <cellStyle name="Currency 9 19 2 2" xfId="14360"/>
    <cellStyle name="Currency 9 19 2 3" xfId="14361"/>
    <cellStyle name="Currency 9 19 3" xfId="14362"/>
    <cellStyle name="Currency 9 19 3 2" xfId="14363"/>
    <cellStyle name="Currency 9 19 3 3" xfId="14364"/>
    <cellStyle name="Currency 9 19 4" xfId="14365"/>
    <cellStyle name="Currency 9 19 4 2" xfId="14366"/>
    <cellStyle name="Currency 9 19 4 3" xfId="14367"/>
    <cellStyle name="Currency 9 19 5" xfId="14368"/>
    <cellStyle name="Currency 9 19 6" xfId="14369"/>
    <cellStyle name="Currency 9 2" xfId="14370"/>
    <cellStyle name="Currency 9 2 2" xfId="14371"/>
    <cellStyle name="Currency 9 2 3" xfId="14372"/>
    <cellStyle name="Currency 9 2 3 2" xfId="14373"/>
    <cellStyle name="Currency 9 2 3 2 2" xfId="14374"/>
    <cellStyle name="Currency 9 2 3 2 2 2" xfId="14375"/>
    <cellStyle name="Currency 9 2 3 2 2 3" xfId="14376"/>
    <cellStyle name="Currency 9 2 3 2 3" xfId="14377"/>
    <cellStyle name="Currency 9 2 3 2 3 2" xfId="14378"/>
    <cellStyle name="Currency 9 2 3 2 3 3" xfId="14379"/>
    <cellStyle name="Currency 9 2 3 2 4" xfId="14380"/>
    <cellStyle name="Currency 9 2 3 2 4 2" xfId="14381"/>
    <cellStyle name="Currency 9 2 3 2 4 3" xfId="14382"/>
    <cellStyle name="Currency 9 2 3 2 5" xfId="14383"/>
    <cellStyle name="Currency 9 2 3 2 6" xfId="14384"/>
    <cellStyle name="Currency 9 2 3 3" xfId="14385"/>
    <cellStyle name="Currency 9 2 3 3 2" xfId="14386"/>
    <cellStyle name="Currency 9 2 3 3 3" xfId="14387"/>
    <cellStyle name="Currency 9 2 3 4" xfId="14388"/>
    <cellStyle name="Currency 9 2 3 4 2" xfId="14389"/>
    <cellStyle name="Currency 9 2 3 4 3" xfId="14390"/>
    <cellStyle name="Currency 9 2 3 5" xfId="14391"/>
    <cellStyle name="Currency 9 2 3 5 2" xfId="14392"/>
    <cellStyle name="Currency 9 2 3 5 3" xfId="14393"/>
    <cellStyle name="Currency 9 2 3 6" xfId="14394"/>
    <cellStyle name="Currency 9 2 3 7" xfId="14395"/>
    <cellStyle name="Currency 9 2 4" xfId="14396"/>
    <cellStyle name="Currency 9 2 4 2" xfId="14397"/>
    <cellStyle name="Currency 9 2 4 2 2" xfId="14398"/>
    <cellStyle name="Currency 9 2 4 2 3" xfId="14399"/>
    <cellStyle name="Currency 9 2 4 3" xfId="14400"/>
    <cellStyle name="Currency 9 2 4 3 2" xfId="14401"/>
    <cellStyle name="Currency 9 2 4 3 3" xfId="14402"/>
    <cellStyle name="Currency 9 2 4 4" xfId="14403"/>
    <cellStyle name="Currency 9 2 4 4 2" xfId="14404"/>
    <cellStyle name="Currency 9 2 4 4 3" xfId="14405"/>
    <cellStyle name="Currency 9 2 4 5" xfId="14406"/>
    <cellStyle name="Currency 9 2 4 6" xfId="14407"/>
    <cellStyle name="Currency 9 2 5" xfId="14408"/>
    <cellStyle name="Currency 9 2 5 2" xfId="14409"/>
    <cellStyle name="Currency 9 2 5 3" xfId="14410"/>
    <cellStyle name="Currency 9 2 6" xfId="14411"/>
    <cellStyle name="Currency 9 2 6 2" xfId="14412"/>
    <cellStyle name="Currency 9 2 6 3" xfId="14413"/>
    <cellStyle name="Currency 9 2 7" xfId="14414"/>
    <cellStyle name="Currency 9 2 7 2" xfId="14415"/>
    <cellStyle name="Currency 9 2 7 3" xfId="14416"/>
    <cellStyle name="Currency 9 2 8" xfId="14417"/>
    <cellStyle name="Currency 9 2 9" xfId="14418"/>
    <cellStyle name="Currency 9 20" xfId="14419"/>
    <cellStyle name="Currency 9 20 2" xfId="14420"/>
    <cellStyle name="Currency 9 20 2 2" xfId="14421"/>
    <cellStyle name="Currency 9 20 2 3" xfId="14422"/>
    <cellStyle name="Currency 9 20 3" xfId="14423"/>
    <cellStyle name="Currency 9 20 3 2" xfId="14424"/>
    <cellStyle name="Currency 9 20 3 3" xfId="14425"/>
    <cellStyle name="Currency 9 20 4" xfId="14426"/>
    <cellStyle name="Currency 9 20 4 2" xfId="14427"/>
    <cellStyle name="Currency 9 20 4 3" xfId="14428"/>
    <cellStyle name="Currency 9 20 5" xfId="14429"/>
    <cellStyle name="Currency 9 20 6" xfId="14430"/>
    <cellStyle name="Currency 9 21" xfId="14431"/>
    <cellStyle name="Currency 9 21 2" xfId="14432"/>
    <cellStyle name="Currency 9 21 3" xfId="14433"/>
    <cellStyle name="Currency 9 22" xfId="14434"/>
    <cellStyle name="Currency 9 22 2" xfId="14435"/>
    <cellStyle name="Currency 9 22 3" xfId="14436"/>
    <cellStyle name="Currency 9 23" xfId="14437"/>
    <cellStyle name="Currency 9 23 2" xfId="14438"/>
    <cellStyle name="Currency 9 23 3" xfId="14439"/>
    <cellStyle name="Currency 9 24" xfId="14440"/>
    <cellStyle name="Currency 9 24 2" xfId="14441"/>
    <cellStyle name="Currency 9 24 3" xfId="14442"/>
    <cellStyle name="Currency 9 25" xfId="14443"/>
    <cellStyle name="Currency 9 25 2" xfId="14444"/>
    <cellStyle name="Currency 9 25 3" xfId="14445"/>
    <cellStyle name="Currency 9 26" xfId="14446"/>
    <cellStyle name="Currency 9 27" xfId="14447"/>
    <cellStyle name="Currency 9 3" xfId="14448"/>
    <cellStyle name="Currency 9 3 10" xfId="14449"/>
    <cellStyle name="Currency 9 3 10 2" xfId="14450"/>
    <cellStyle name="Currency 9 3 10 3" xfId="14451"/>
    <cellStyle name="Currency 9 3 11" xfId="14452"/>
    <cellStyle name="Currency 9 3 12" xfId="14453"/>
    <cellStyle name="Currency 9 3 2" xfId="14454"/>
    <cellStyle name="Currency 9 3 3" xfId="14455"/>
    <cellStyle name="Currency 9 3 3 2" xfId="14456"/>
    <cellStyle name="Currency 9 3 3 3" xfId="14457"/>
    <cellStyle name="Currency 9 3 4" xfId="14458"/>
    <cellStyle name="Currency 9 3 5" xfId="14459"/>
    <cellStyle name="Currency 9 3 6" xfId="14460"/>
    <cellStyle name="Currency 9 3 6 2" xfId="14461"/>
    <cellStyle name="Currency 9 3 6 2 2" xfId="14462"/>
    <cellStyle name="Currency 9 3 6 2 2 2" xfId="14463"/>
    <cellStyle name="Currency 9 3 6 2 2 3" xfId="14464"/>
    <cellStyle name="Currency 9 3 6 2 3" xfId="14465"/>
    <cellStyle name="Currency 9 3 6 2 3 2" xfId="14466"/>
    <cellStyle name="Currency 9 3 6 2 3 3" xfId="14467"/>
    <cellStyle name="Currency 9 3 6 2 4" xfId="14468"/>
    <cellStyle name="Currency 9 3 6 2 4 2" xfId="14469"/>
    <cellStyle name="Currency 9 3 6 2 4 3" xfId="14470"/>
    <cellStyle name="Currency 9 3 6 2 5" xfId="14471"/>
    <cellStyle name="Currency 9 3 6 2 6" xfId="14472"/>
    <cellStyle name="Currency 9 3 6 3" xfId="14473"/>
    <cellStyle name="Currency 9 3 6 3 2" xfId="14474"/>
    <cellStyle name="Currency 9 3 6 3 3" xfId="14475"/>
    <cellStyle name="Currency 9 3 6 4" xfId="14476"/>
    <cellStyle name="Currency 9 3 6 4 2" xfId="14477"/>
    <cellStyle name="Currency 9 3 6 4 3" xfId="14478"/>
    <cellStyle name="Currency 9 3 6 5" xfId="14479"/>
    <cellStyle name="Currency 9 3 6 5 2" xfId="14480"/>
    <cellStyle name="Currency 9 3 6 5 3" xfId="14481"/>
    <cellStyle name="Currency 9 3 6 6" xfId="14482"/>
    <cellStyle name="Currency 9 3 6 7" xfId="14483"/>
    <cellStyle name="Currency 9 3 7" xfId="14484"/>
    <cellStyle name="Currency 9 3 7 2" xfId="14485"/>
    <cellStyle name="Currency 9 3 7 2 2" xfId="14486"/>
    <cellStyle name="Currency 9 3 7 2 3" xfId="14487"/>
    <cellStyle name="Currency 9 3 7 3" xfId="14488"/>
    <cellStyle name="Currency 9 3 7 3 2" xfId="14489"/>
    <cellStyle name="Currency 9 3 7 3 3" xfId="14490"/>
    <cellStyle name="Currency 9 3 7 4" xfId="14491"/>
    <cellStyle name="Currency 9 3 7 4 2" xfId="14492"/>
    <cellStyle name="Currency 9 3 7 4 3" xfId="14493"/>
    <cellStyle name="Currency 9 3 7 5" xfId="14494"/>
    <cellStyle name="Currency 9 3 7 6" xfId="14495"/>
    <cellStyle name="Currency 9 3 8" xfId="14496"/>
    <cellStyle name="Currency 9 3 8 2" xfId="14497"/>
    <cellStyle name="Currency 9 3 8 3" xfId="14498"/>
    <cellStyle name="Currency 9 3 9" xfId="14499"/>
    <cellStyle name="Currency 9 3 9 2" xfId="14500"/>
    <cellStyle name="Currency 9 3 9 3" xfId="14501"/>
    <cellStyle name="Currency 9 4" xfId="14502"/>
    <cellStyle name="Currency 9 4 10" xfId="14503"/>
    <cellStyle name="Currency 9 4 2" xfId="14504"/>
    <cellStyle name="Currency 9 4 3" xfId="14505"/>
    <cellStyle name="Currency 9 4 4" xfId="14506"/>
    <cellStyle name="Currency 9 4 4 2" xfId="14507"/>
    <cellStyle name="Currency 9 4 4 2 2" xfId="14508"/>
    <cellStyle name="Currency 9 4 4 2 2 2" xfId="14509"/>
    <cellStyle name="Currency 9 4 4 2 2 3" xfId="14510"/>
    <cellStyle name="Currency 9 4 4 2 3" xfId="14511"/>
    <cellStyle name="Currency 9 4 4 2 3 2" xfId="14512"/>
    <cellStyle name="Currency 9 4 4 2 3 3" xfId="14513"/>
    <cellStyle name="Currency 9 4 4 2 4" xfId="14514"/>
    <cellStyle name="Currency 9 4 4 2 4 2" xfId="14515"/>
    <cellStyle name="Currency 9 4 4 2 4 3" xfId="14516"/>
    <cellStyle name="Currency 9 4 4 2 5" xfId="14517"/>
    <cellStyle name="Currency 9 4 4 2 6" xfId="14518"/>
    <cellStyle name="Currency 9 4 4 3" xfId="14519"/>
    <cellStyle name="Currency 9 4 4 3 2" xfId="14520"/>
    <cellStyle name="Currency 9 4 4 3 3" xfId="14521"/>
    <cellStyle name="Currency 9 4 4 4" xfId="14522"/>
    <cellStyle name="Currency 9 4 4 4 2" xfId="14523"/>
    <cellStyle name="Currency 9 4 4 4 3" xfId="14524"/>
    <cellStyle name="Currency 9 4 4 5" xfId="14525"/>
    <cellStyle name="Currency 9 4 4 5 2" xfId="14526"/>
    <cellStyle name="Currency 9 4 4 5 3" xfId="14527"/>
    <cellStyle name="Currency 9 4 4 6" xfId="14528"/>
    <cellStyle name="Currency 9 4 4 7" xfId="14529"/>
    <cellStyle name="Currency 9 4 5" xfId="14530"/>
    <cellStyle name="Currency 9 4 5 2" xfId="14531"/>
    <cellStyle name="Currency 9 4 5 2 2" xfId="14532"/>
    <cellStyle name="Currency 9 4 5 2 3" xfId="14533"/>
    <cellStyle name="Currency 9 4 5 3" xfId="14534"/>
    <cellStyle name="Currency 9 4 5 3 2" xfId="14535"/>
    <cellStyle name="Currency 9 4 5 3 3" xfId="14536"/>
    <cellStyle name="Currency 9 4 5 4" xfId="14537"/>
    <cellStyle name="Currency 9 4 5 4 2" xfId="14538"/>
    <cellStyle name="Currency 9 4 5 4 3" xfId="14539"/>
    <cellStyle name="Currency 9 4 5 5" xfId="14540"/>
    <cellStyle name="Currency 9 4 5 6" xfId="14541"/>
    <cellStyle name="Currency 9 4 6" xfId="14542"/>
    <cellStyle name="Currency 9 4 6 2" xfId="14543"/>
    <cellStyle name="Currency 9 4 6 3" xfId="14544"/>
    <cellStyle name="Currency 9 4 7" xfId="14545"/>
    <cellStyle name="Currency 9 4 7 2" xfId="14546"/>
    <cellStyle name="Currency 9 4 7 3" xfId="14547"/>
    <cellStyle name="Currency 9 4 8" xfId="14548"/>
    <cellStyle name="Currency 9 4 8 2" xfId="14549"/>
    <cellStyle name="Currency 9 4 8 3" xfId="14550"/>
    <cellStyle name="Currency 9 4 9" xfId="14551"/>
    <cellStyle name="Currency 9 5" xfId="14552"/>
    <cellStyle name="Currency 9 5 2" xfId="14553"/>
    <cellStyle name="Currency 9 6" xfId="14554"/>
    <cellStyle name="Currency 9 6 2" xfId="14555"/>
    <cellStyle name="Currency 9 7" xfId="14556"/>
    <cellStyle name="Currency 9 7 10" xfId="14557"/>
    <cellStyle name="Currency 9 7 10 2" xfId="14558"/>
    <cellStyle name="Currency 9 7 10 3" xfId="14559"/>
    <cellStyle name="Currency 9 7 2" xfId="14560"/>
    <cellStyle name="Currency 9 7 3" xfId="14561"/>
    <cellStyle name="Currency 9 7 3 2" xfId="14562"/>
    <cellStyle name="Currency 9 7 3 2 2" xfId="14563"/>
    <cellStyle name="Currency 9 7 3 2 2 2" xfId="14564"/>
    <cellStyle name="Currency 9 7 3 2 2 2 2" xfId="14565"/>
    <cellStyle name="Currency 9 7 3 2 2 2 3" xfId="14566"/>
    <cellStyle name="Currency 9 7 3 2 2 3" xfId="14567"/>
    <cellStyle name="Currency 9 7 3 2 2 3 2" xfId="14568"/>
    <cellStyle name="Currency 9 7 3 2 2 3 3" xfId="14569"/>
    <cellStyle name="Currency 9 7 3 2 2 4" xfId="14570"/>
    <cellStyle name="Currency 9 7 3 2 2 4 2" xfId="14571"/>
    <cellStyle name="Currency 9 7 3 2 2 4 3" xfId="14572"/>
    <cellStyle name="Currency 9 7 3 2 2 5" xfId="14573"/>
    <cellStyle name="Currency 9 7 3 2 2 6" xfId="14574"/>
    <cellStyle name="Currency 9 7 3 2 3" xfId="14575"/>
    <cellStyle name="Currency 9 7 3 2 3 2" xfId="14576"/>
    <cellStyle name="Currency 9 7 3 2 3 3" xfId="14577"/>
    <cellStyle name="Currency 9 7 3 2 4" xfId="14578"/>
    <cellStyle name="Currency 9 7 3 2 4 2" xfId="14579"/>
    <cellStyle name="Currency 9 7 3 2 4 3" xfId="14580"/>
    <cellStyle name="Currency 9 7 3 2 5" xfId="14581"/>
    <cellStyle name="Currency 9 7 3 2 5 2" xfId="14582"/>
    <cellStyle name="Currency 9 7 3 2 5 3" xfId="14583"/>
    <cellStyle name="Currency 9 7 3 2 6" xfId="14584"/>
    <cellStyle name="Currency 9 7 3 2 7" xfId="14585"/>
    <cellStyle name="Currency 9 7 3 3" xfId="14586"/>
    <cellStyle name="Currency 9 7 3 3 2" xfId="14587"/>
    <cellStyle name="Currency 9 7 3 3 2 2" xfId="14588"/>
    <cellStyle name="Currency 9 7 3 3 2 3" xfId="14589"/>
    <cellStyle name="Currency 9 7 3 3 3" xfId="14590"/>
    <cellStyle name="Currency 9 7 3 3 3 2" xfId="14591"/>
    <cellStyle name="Currency 9 7 3 3 3 3" xfId="14592"/>
    <cellStyle name="Currency 9 7 3 3 4" xfId="14593"/>
    <cellStyle name="Currency 9 7 3 3 4 2" xfId="14594"/>
    <cellStyle name="Currency 9 7 3 3 4 3" xfId="14595"/>
    <cellStyle name="Currency 9 7 3 3 5" xfId="14596"/>
    <cellStyle name="Currency 9 7 3 3 6" xfId="14597"/>
    <cellStyle name="Currency 9 7 3 4" xfId="14598"/>
    <cellStyle name="Currency 9 7 3 4 2" xfId="14599"/>
    <cellStyle name="Currency 9 7 3 4 3" xfId="14600"/>
    <cellStyle name="Currency 9 7 3 5" xfId="14601"/>
    <cellStyle name="Currency 9 7 3 5 2" xfId="14602"/>
    <cellStyle name="Currency 9 7 3 5 3" xfId="14603"/>
    <cellStyle name="Currency 9 7 3 6" xfId="14604"/>
    <cellStyle name="Currency 9 7 3 6 2" xfId="14605"/>
    <cellStyle name="Currency 9 7 3 6 3" xfId="14606"/>
    <cellStyle name="Currency 9 7 3 7" xfId="14607"/>
    <cellStyle name="Currency 9 7 3 8" xfId="14608"/>
    <cellStyle name="Currency 9 7 4" xfId="14609"/>
    <cellStyle name="Currency 9 7 4 2" xfId="14610"/>
    <cellStyle name="Currency 9 7 4 2 2" xfId="14611"/>
    <cellStyle name="Currency 9 7 4 2 2 2" xfId="14612"/>
    <cellStyle name="Currency 9 7 4 2 2 2 2" xfId="14613"/>
    <cellStyle name="Currency 9 7 4 2 2 2 3" xfId="14614"/>
    <cellStyle name="Currency 9 7 4 2 2 3" xfId="14615"/>
    <cellStyle name="Currency 9 7 4 2 2 3 2" xfId="14616"/>
    <cellStyle name="Currency 9 7 4 2 2 3 3" xfId="14617"/>
    <cellStyle name="Currency 9 7 4 2 2 4" xfId="14618"/>
    <cellStyle name="Currency 9 7 4 2 2 4 2" xfId="14619"/>
    <cellStyle name="Currency 9 7 4 2 2 4 3" xfId="14620"/>
    <cellStyle name="Currency 9 7 4 2 2 5" xfId="14621"/>
    <cellStyle name="Currency 9 7 4 2 2 6" xfId="14622"/>
    <cellStyle name="Currency 9 7 4 2 3" xfId="14623"/>
    <cellStyle name="Currency 9 7 4 2 3 2" xfId="14624"/>
    <cellStyle name="Currency 9 7 4 2 3 3" xfId="14625"/>
    <cellStyle name="Currency 9 7 4 2 4" xfId="14626"/>
    <cellStyle name="Currency 9 7 4 2 4 2" xfId="14627"/>
    <cellStyle name="Currency 9 7 4 2 4 3" xfId="14628"/>
    <cellStyle name="Currency 9 7 4 2 5" xfId="14629"/>
    <cellStyle name="Currency 9 7 4 2 5 2" xfId="14630"/>
    <cellStyle name="Currency 9 7 4 2 5 3" xfId="14631"/>
    <cellStyle name="Currency 9 7 4 2 6" xfId="14632"/>
    <cellStyle name="Currency 9 7 4 2 7" xfId="14633"/>
    <cellStyle name="Currency 9 7 4 3" xfId="14634"/>
    <cellStyle name="Currency 9 7 4 3 2" xfId="14635"/>
    <cellStyle name="Currency 9 7 4 3 2 2" xfId="14636"/>
    <cellStyle name="Currency 9 7 4 3 2 3" xfId="14637"/>
    <cellStyle name="Currency 9 7 4 3 3" xfId="14638"/>
    <cellStyle name="Currency 9 7 4 3 3 2" xfId="14639"/>
    <cellStyle name="Currency 9 7 4 3 3 3" xfId="14640"/>
    <cellStyle name="Currency 9 7 4 3 4" xfId="14641"/>
    <cellStyle name="Currency 9 7 4 3 4 2" xfId="14642"/>
    <cellStyle name="Currency 9 7 4 3 4 3" xfId="14643"/>
    <cellStyle name="Currency 9 7 4 3 5" xfId="14644"/>
    <cellStyle name="Currency 9 7 4 3 6" xfId="14645"/>
    <cellStyle name="Currency 9 7 4 4" xfId="14646"/>
    <cellStyle name="Currency 9 7 4 4 2" xfId="14647"/>
    <cellStyle name="Currency 9 7 4 4 3" xfId="14648"/>
    <cellStyle name="Currency 9 7 4 5" xfId="14649"/>
    <cellStyle name="Currency 9 7 4 5 2" xfId="14650"/>
    <cellStyle name="Currency 9 7 4 5 3" xfId="14651"/>
    <cellStyle name="Currency 9 7 4 6" xfId="14652"/>
    <cellStyle name="Currency 9 7 4 6 2" xfId="14653"/>
    <cellStyle name="Currency 9 7 4 6 3" xfId="14654"/>
    <cellStyle name="Currency 9 7 4 7" xfId="14655"/>
    <cellStyle name="Currency 9 7 4 8" xfId="14656"/>
    <cellStyle name="Currency 9 7 5" xfId="14657"/>
    <cellStyle name="Currency 9 7 5 2" xfId="14658"/>
    <cellStyle name="Currency 9 7 5 2 2" xfId="14659"/>
    <cellStyle name="Currency 9 7 5 2 2 2" xfId="14660"/>
    <cellStyle name="Currency 9 7 5 2 2 2 2" xfId="14661"/>
    <cellStyle name="Currency 9 7 5 2 2 2 3" xfId="14662"/>
    <cellStyle name="Currency 9 7 5 2 2 3" xfId="14663"/>
    <cellStyle name="Currency 9 7 5 2 2 3 2" xfId="14664"/>
    <cellStyle name="Currency 9 7 5 2 2 3 3" xfId="14665"/>
    <cellStyle name="Currency 9 7 5 2 2 4" xfId="14666"/>
    <cellStyle name="Currency 9 7 5 2 2 4 2" xfId="14667"/>
    <cellStyle name="Currency 9 7 5 2 2 4 3" xfId="14668"/>
    <cellStyle name="Currency 9 7 5 2 2 5" xfId="14669"/>
    <cellStyle name="Currency 9 7 5 2 2 6" xfId="14670"/>
    <cellStyle name="Currency 9 7 5 2 3" xfId="14671"/>
    <cellStyle name="Currency 9 7 5 2 3 2" xfId="14672"/>
    <cellStyle name="Currency 9 7 5 2 3 3" xfId="14673"/>
    <cellStyle name="Currency 9 7 5 2 4" xfId="14674"/>
    <cellStyle name="Currency 9 7 5 2 4 2" xfId="14675"/>
    <cellStyle name="Currency 9 7 5 2 4 3" xfId="14676"/>
    <cellStyle name="Currency 9 7 5 2 5" xfId="14677"/>
    <cellStyle name="Currency 9 7 5 2 5 2" xfId="14678"/>
    <cellStyle name="Currency 9 7 5 2 5 3" xfId="14679"/>
    <cellStyle name="Currency 9 7 5 2 6" xfId="14680"/>
    <cellStyle name="Currency 9 7 5 2 7" xfId="14681"/>
    <cellStyle name="Currency 9 7 5 3" xfId="14682"/>
    <cellStyle name="Currency 9 7 5 3 2" xfId="14683"/>
    <cellStyle name="Currency 9 7 5 3 2 2" xfId="14684"/>
    <cellStyle name="Currency 9 7 5 3 2 3" xfId="14685"/>
    <cellStyle name="Currency 9 7 5 3 3" xfId="14686"/>
    <cellStyle name="Currency 9 7 5 3 3 2" xfId="14687"/>
    <cellStyle name="Currency 9 7 5 3 3 3" xfId="14688"/>
    <cellStyle name="Currency 9 7 5 3 4" xfId="14689"/>
    <cellStyle name="Currency 9 7 5 3 4 2" xfId="14690"/>
    <cellStyle name="Currency 9 7 5 3 4 3" xfId="14691"/>
    <cellStyle name="Currency 9 7 5 3 5" xfId="14692"/>
    <cellStyle name="Currency 9 7 5 3 6" xfId="14693"/>
    <cellStyle name="Currency 9 7 5 4" xfId="14694"/>
    <cellStyle name="Currency 9 7 5 4 2" xfId="14695"/>
    <cellStyle name="Currency 9 7 5 4 3" xfId="14696"/>
    <cellStyle name="Currency 9 7 5 5" xfId="14697"/>
    <cellStyle name="Currency 9 7 5 5 2" xfId="14698"/>
    <cellStyle name="Currency 9 7 5 5 3" xfId="14699"/>
    <cellStyle name="Currency 9 7 5 6" xfId="14700"/>
    <cellStyle name="Currency 9 7 5 6 2" xfId="14701"/>
    <cellStyle name="Currency 9 7 5 6 3" xfId="14702"/>
    <cellStyle name="Currency 9 7 5 7" xfId="14703"/>
    <cellStyle name="Currency 9 7 5 8" xfId="14704"/>
    <cellStyle name="Currency 9 7 6" xfId="14705"/>
    <cellStyle name="Currency 9 7 6 2" xfId="14706"/>
    <cellStyle name="Currency 9 7 6 2 2" xfId="14707"/>
    <cellStyle name="Currency 9 7 6 2 2 2" xfId="14708"/>
    <cellStyle name="Currency 9 7 6 2 2 2 2" xfId="14709"/>
    <cellStyle name="Currency 9 7 6 2 2 2 3" xfId="14710"/>
    <cellStyle name="Currency 9 7 6 2 2 3" xfId="14711"/>
    <cellStyle name="Currency 9 7 6 2 2 3 2" xfId="14712"/>
    <cellStyle name="Currency 9 7 6 2 2 3 3" xfId="14713"/>
    <cellStyle name="Currency 9 7 6 2 2 4" xfId="14714"/>
    <cellStyle name="Currency 9 7 6 2 2 4 2" xfId="14715"/>
    <cellStyle name="Currency 9 7 6 2 2 4 3" xfId="14716"/>
    <cellStyle name="Currency 9 7 6 2 2 5" xfId="14717"/>
    <cellStyle name="Currency 9 7 6 2 2 6" xfId="14718"/>
    <cellStyle name="Currency 9 7 6 2 3" xfId="14719"/>
    <cellStyle name="Currency 9 7 6 2 3 2" xfId="14720"/>
    <cellStyle name="Currency 9 7 6 2 3 3" xfId="14721"/>
    <cellStyle name="Currency 9 7 6 2 4" xfId="14722"/>
    <cellStyle name="Currency 9 7 6 2 4 2" xfId="14723"/>
    <cellStyle name="Currency 9 7 6 2 4 3" xfId="14724"/>
    <cellStyle name="Currency 9 7 6 2 5" xfId="14725"/>
    <cellStyle name="Currency 9 7 6 2 5 2" xfId="14726"/>
    <cellStyle name="Currency 9 7 6 2 5 3" xfId="14727"/>
    <cellStyle name="Currency 9 7 6 2 6" xfId="14728"/>
    <cellStyle name="Currency 9 7 6 2 7" xfId="14729"/>
    <cellStyle name="Currency 9 7 6 3" xfId="14730"/>
    <cellStyle name="Currency 9 7 6 3 2" xfId="14731"/>
    <cellStyle name="Currency 9 7 6 3 2 2" xfId="14732"/>
    <cellStyle name="Currency 9 7 6 3 2 3" xfId="14733"/>
    <cellStyle name="Currency 9 7 6 3 3" xfId="14734"/>
    <cellStyle name="Currency 9 7 6 3 3 2" xfId="14735"/>
    <cellStyle name="Currency 9 7 6 3 3 3" xfId="14736"/>
    <cellStyle name="Currency 9 7 6 3 4" xfId="14737"/>
    <cellStyle name="Currency 9 7 6 3 4 2" xfId="14738"/>
    <cellStyle name="Currency 9 7 6 3 4 3" xfId="14739"/>
    <cellStyle name="Currency 9 7 6 3 5" xfId="14740"/>
    <cellStyle name="Currency 9 7 6 3 6" xfId="14741"/>
    <cellStyle name="Currency 9 7 6 4" xfId="14742"/>
    <cellStyle name="Currency 9 7 6 4 2" xfId="14743"/>
    <cellStyle name="Currency 9 7 6 4 3" xfId="14744"/>
    <cellStyle name="Currency 9 7 6 5" xfId="14745"/>
    <cellStyle name="Currency 9 7 6 5 2" xfId="14746"/>
    <cellStyle name="Currency 9 7 6 5 3" xfId="14747"/>
    <cellStyle name="Currency 9 7 6 6" xfId="14748"/>
    <cellStyle name="Currency 9 7 6 6 2" xfId="14749"/>
    <cellStyle name="Currency 9 7 6 6 3" xfId="14750"/>
    <cellStyle name="Currency 9 7 6 7" xfId="14751"/>
    <cellStyle name="Currency 9 7 6 8" xfId="14752"/>
    <cellStyle name="Currency 9 7 7" xfId="14753"/>
    <cellStyle name="Currency 9 7 7 2" xfId="14754"/>
    <cellStyle name="Currency 9 7 7 2 2" xfId="14755"/>
    <cellStyle name="Currency 9 7 7 2 3" xfId="14756"/>
    <cellStyle name="Currency 9 7 7 3" xfId="14757"/>
    <cellStyle name="Currency 9 7 7 3 2" xfId="14758"/>
    <cellStyle name="Currency 9 7 7 3 3" xfId="14759"/>
    <cellStyle name="Currency 9 7 7 4" xfId="14760"/>
    <cellStyle name="Currency 9 7 7 4 2" xfId="14761"/>
    <cellStyle name="Currency 9 7 7 4 3" xfId="14762"/>
    <cellStyle name="Currency 9 7 7 5" xfId="14763"/>
    <cellStyle name="Currency 9 7 7 6" xfId="14764"/>
    <cellStyle name="Currency 9 7 8" xfId="14765"/>
    <cellStyle name="Currency 9 7 8 2" xfId="14766"/>
    <cellStyle name="Currency 9 7 8 3" xfId="14767"/>
    <cellStyle name="Currency 9 7 9" xfId="14768"/>
    <cellStyle name="Currency 9 7 9 2" xfId="14769"/>
    <cellStyle name="Currency 9 7 9 3" xfId="14770"/>
    <cellStyle name="Currency 9 8" xfId="14771"/>
    <cellStyle name="Currency 9 8 2" xfId="14772"/>
    <cellStyle name="Currency 9 9" xfId="14773"/>
    <cellStyle name="Currency 9 9 2" xfId="14774"/>
    <cellStyle name="Currency0" xfId="110"/>
    <cellStyle name="Currency0 2" xfId="14775"/>
    <cellStyle name="Currency1" xfId="14776"/>
    <cellStyle name="Currency1 2" xfId="14777"/>
    <cellStyle name="Currency1 3" xfId="14778"/>
    <cellStyle name="Currency1_Adjustments-RSVA" xfId="14779"/>
    <cellStyle name="Date" xfId="111"/>
    <cellStyle name="Date 2" xfId="14781"/>
    <cellStyle name="Date 3" xfId="14782"/>
    <cellStyle name="Date 4" xfId="14780"/>
    <cellStyle name="Dollar (zero dec)" xfId="14783"/>
    <cellStyle name="Dollar (zero dec) 2" xfId="14784"/>
    <cellStyle name="Dollar (zero dec) 3" xfId="14785"/>
    <cellStyle name="Dollar (zero dec)_Adjustments-RSVA" xfId="14786"/>
    <cellStyle name="Explanatory Text 2" xfId="64"/>
    <cellStyle name="Explanatory Text 2 2" xfId="14787"/>
    <cellStyle name="Explanatory Text 2 3" xfId="14788"/>
    <cellStyle name="Explanatory Text 3" xfId="32"/>
    <cellStyle name="Explanatory Text 4" xfId="14789"/>
    <cellStyle name="Fixed" xfId="112"/>
    <cellStyle name="Fixed 2" xfId="14790"/>
    <cellStyle name="Good 2" xfId="54"/>
    <cellStyle name="Good 2 2" xfId="14791"/>
    <cellStyle name="Good 2 3" xfId="14792"/>
    <cellStyle name="Good 3" xfId="33"/>
    <cellStyle name="Good 4" xfId="14793"/>
    <cellStyle name="Grey" xfId="113"/>
    <cellStyle name="Grey 2" xfId="14794"/>
    <cellStyle name="Header1" xfId="14795"/>
    <cellStyle name="Header2" xfId="14796"/>
    <cellStyle name="Header2 10" xfId="14797"/>
    <cellStyle name="Header2 10 2" xfId="14798"/>
    <cellStyle name="Header2 10 2 2" xfId="14799"/>
    <cellStyle name="Header2 10 2 2 2" xfId="14800"/>
    <cellStyle name="Header2 10 2 2 3" xfId="14801"/>
    <cellStyle name="Header2 10 2 2 4" xfId="14802"/>
    <cellStyle name="Header2 10 2 3" xfId="14803"/>
    <cellStyle name="Header2 10 2 4" xfId="14804"/>
    <cellStyle name="Header2 10 3" xfId="14805"/>
    <cellStyle name="Header2 10 4" xfId="14806"/>
    <cellStyle name="Header2 10 5" xfId="14807"/>
    <cellStyle name="Header2 11" xfId="14808"/>
    <cellStyle name="Header2 11 2" xfId="14809"/>
    <cellStyle name="Header2 12" xfId="14810"/>
    <cellStyle name="Header2 2" xfId="14811"/>
    <cellStyle name="Header2 2 10" xfId="14812"/>
    <cellStyle name="Header2 2 2" xfId="14813"/>
    <cellStyle name="Header2 2 2 2" xfId="14814"/>
    <cellStyle name="Header2 2 2 2 2" xfId="14815"/>
    <cellStyle name="Header2 2 2 2 2 2" xfId="14816"/>
    <cellStyle name="Header2 2 2 2 2 2 2" xfId="14817"/>
    <cellStyle name="Header2 2 2 2 2 2 2 2" xfId="14818"/>
    <cellStyle name="Header2 2 2 2 2 2 2 2 2" xfId="14819"/>
    <cellStyle name="Header2 2 2 2 2 2 2 2 3" xfId="14820"/>
    <cellStyle name="Header2 2 2 2 2 2 2 2 4" xfId="14821"/>
    <cellStyle name="Header2 2 2 2 2 2 2 3" xfId="14822"/>
    <cellStyle name="Header2 2 2 2 2 2 2 4" xfId="14823"/>
    <cellStyle name="Header2 2 2 2 2 2 3" xfId="14824"/>
    <cellStyle name="Header2 2 2 2 2 2 4" xfId="14825"/>
    <cellStyle name="Header2 2 2 2 2 2 5" xfId="14826"/>
    <cellStyle name="Header2 2 2 2 2 3" xfId="14827"/>
    <cellStyle name="Header2 2 2 2 2 4" xfId="14828"/>
    <cellStyle name="Header2 2 2 2 3" xfId="14829"/>
    <cellStyle name="Header2 2 2 2 3 2" xfId="14830"/>
    <cellStyle name="Header2 2 2 2 3 2 2" xfId="14831"/>
    <cellStyle name="Header2 2 2 2 3 2 2 2" xfId="14832"/>
    <cellStyle name="Header2 2 2 2 3 2 2 3" xfId="14833"/>
    <cellStyle name="Header2 2 2 2 3 2 2 4" xfId="14834"/>
    <cellStyle name="Header2 2 2 2 3 2 3" xfId="14835"/>
    <cellStyle name="Header2 2 2 2 3 2 4" xfId="14836"/>
    <cellStyle name="Header2 2 2 2 3 3" xfId="14837"/>
    <cellStyle name="Header2 2 2 2 3 4" xfId="14838"/>
    <cellStyle name="Header2 2 2 2 3 5" xfId="14839"/>
    <cellStyle name="Header2 2 2 2 4" xfId="14840"/>
    <cellStyle name="Header2 2 2 2 5" xfId="14841"/>
    <cellStyle name="Header2 2 2 3" xfId="14842"/>
    <cellStyle name="Header2 2 2 3 2" xfId="14843"/>
    <cellStyle name="Header2 2 2 3 2 2" xfId="14844"/>
    <cellStyle name="Header2 2 2 3 2 2 2" xfId="14845"/>
    <cellStyle name="Header2 2 2 3 2 2 2 2" xfId="14846"/>
    <cellStyle name="Header2 2 2 3 2 2 2 3" xfId="14847"/>
    <cellStyle name="Header2 2 2 3 2 2 2 4" xfId="14848"/>
    <cellStyle name="Header2 2 2 3 2 2 3" xfId="14849"/>
    <cellStyle name="Header2 2 2 3 2 2 4" xfId="14850"/>
    <cellStyle name="Header2 2 2 3 2 3" xfId="14851"/>
    <cellStyle name="Header2 2 2 3 2 4" xfId="14852"/>
    <cellStyle name="Header2 2 2 3 2 5" xfId="14853"/>
    <cellStyle name="Header2 2 2 3 3" xfId="14854"/>
    <cellStyle name="Header2 2 2 3 4" xfId="14855"/>
    <cellStyle name="Header2 2 2 4" xfId="14856"/>
    <cellStyle name="Header2 2 2 4 2" xfId="14857"/>
    <cellStyle name="Header2 2 2 4 2 2" xfId="14858"/>
    <cellStyle name="Header2 2 2 4 2 2 2" xfId="14859"/>
    <cellStyle name="Header2 2 2 4 2 2 3" xfId="14860"/>
    <cellStyle name="Header2 2 2 4 2 2 4" xfId="14861"/>
    <cellStyle name="Header2 2 2 4 2 3" xfId="14862"/>
    <cellStyle name="Header2 2 2 4 2 4" xfId="14863"/>
    <cellStyle name="Header2 2 2 4 3" xfId="14864"/>
    <cellStyle name="Header2 2 2 4 4" xfId="14865"/>
    <cellStyle name="Header2 2 2 4 5" xfId="14866"/>
    <cellStyle name="Header2 2 2 5" xfId="14867"/>
    <cellStyle name="Header2 2 2 6" xfId="14868"/>
    <cellStyle name="Header2 2 3" xfId="14869"/>
    <cellStyle name="Header2 2 3 2" xfId="14870"/>
    <cellStyle name="Header2 2 3 2 2" xfId="14871"/>
    <cellStyle name="Header2 2 3 2 2 2" xfId="14872"/>
    <cellStyle name="Header2 2 3 2 2 2 2" xfId="14873"/>
    <cellStyle name="Header2 2 3 2 2 2 2 2" xfId="14874"/>
    <cellStyle name="Header2 2 3 2 2 2 2 2 2" xfId="14875"/>
    <cellStyle name="Header2 2 3 2 2 2 2 2 3" xfId="14876"/>
    <cellStyle name="Header2 2 3 2 2 2 2 2 4" xfId="14877"/>
    <cellStyle name="Header2 2 3 2 2 2 2 3" xfId="14878"/>
    <cellStyle name="Header2 2 3 2 2 2 2 4" xfId="14879"/>
    <cellStyle name="Header2 2 3 2 2 2 3" xfId="14880"/>
    <cellStyle name="Header2 2 3 2 2 2 4" xfId="14881"/>
    <cellStyle name="Header2 2 3 2 2 2 5" xfId="14882"/>
    <cellStyle name="Header2 2 3 2 2 3" xfId="14883"/>
    <cellStyle name="Header2 2 3 2 2 4" xfId="14884"/>
    <cellStyle name="Header2 2 3 2 3" xfId="14885"/>
    <cellStyle name="Header2 2 3 2 3 2" xfId="14886"/>
    <cellStyle name="Header2 2 3 2 3 2 2" xfId="14887"/>
    <cellStyle name="Header2 2 3 2 3 2 2 2" xfId="14888"/>
    <cellStyle name="Header2 2 3 2 3 2 2 3" xfId="14889"/>
    <cellStyle name="Header2 2 3 2 3 2 2 4" xfId="14890"/>
    <cellStyle name="Header2 2 3 2 3 2 3" xfId="14891"/>
    <cellStyle name="Header2 2 3 2 3 2 4" xfId="14892"/>
    <cellStyle name="Header2 2 3 2 3 3" xfId="14893"/>
    <cellStyle name="Header2 2 3 2 3 4" xfId="14894"/>
    <cellStyle name="Header2 2 3 2 3 5" xfId="14895"/>
    <cellStyle name="Header2 2 3 2 4" xfId="14896"/>
    <cellStyle name="Header2 2 3 2 5" xfId="14897"/>
    <cellStyle name="Header2 2 3 3" xfId="14898"/>
    <cellStyle name="Header2 2 3 3 2" xfId="14899"/>
    <cellStyle name="Header2 2 3 3 2 2" xfId="14900"/>
    <cellStyle name="Header2 2 3 3 2 2 2" xfId="14901"/>
    <cellStyle name="Header2 2 3 3 2 2 2 2" xfId="14902"/>
    <cellStyle name="Header2 2 3 3 2 2 2 3" xfId="14903"/>
    <cellStyle name="Header2 2 3 3 2 2 2 4" xfId="14904"/>
    <cellStyle name="Header2 2 3 3 2 2 3" xfId="14905"/>
    <cellStyle name="Header2 2 3 3 2 2 4" xfId="14906"/>
    <cellStyle name="Header2 2 3 3 2 3" xfId="14907"/>
    <cellStyle name="Header2 2 3 3 2 4" xfId="14908"/>
    <cellStyle name="Header2 2 3 3 2 5" xfId="14909"/>
    <cellStyle name="Header2 2 3 3 3" xfId="14910"/>
    <cellStyle name="Header2 2 3 3 4" xfId="14911"/>
    <cellStyle name="Header2 2 3 4" xfId="14912"/>
    <cellStyle name="Header2 2 3 4 2" xfId="14913"/>
    <cellStyle name="Header2 2 3 4 2 2" xfId="14914"/>
    <cellStyle name="Header2 2 3 4 2 2 2" xfId="14915"/>
    <cellStyle name="Header2 2 3 4 2 2 3" xfId="14916"/>
    <cellStyle name="Header2 2 3 4 2 2 4" xfId="14917"/>
    <cellStyle name="Header2 2 3 4 2 3" xfId="14918"/>
    <cellStyle name="Header2 2 3 4 2 4" xfId="14919"/>
    <cellStyle name="Header2 2 3 4 3" xfId="14920"/>
    <cellStyle name="Header2 2 3 4 4" xfId="14921"/>
    <cellStyle name="Header2 2 3 4 5" xfId="14922"/>
    <cellStyle name="Header2 2 3 5" xfId="14923"/>
    <cellStyle name="Header2 2 3 5 2" xfId="14924"/>
    <cellStyle name="Header2 2 3 5 2 2" xfId="14925"/>
    <cellStyle name="Header2 2 3 5 3" xfId="14926"/>
    <cellStyle name="Header2 2 3 6" xfId="14927"/>
    <cellStyle name="Header2 2 4" xfId="14928"/>
    <cellStyle name="Header2 2 4 2" xfId="14929"/>
    <cellStyle name="Header2 2 4 2 2" xfId="14930"/>
    <cellStyle name="Header2 2 4 2 2 2" xfId="14931"/>
    <cellStyle name="Header2 2 4 2 2 2 2" xfId="14932"/>
    <cellStyle name="Header2 2 4 2 2 2 2 2" xfId="14933"/>
    <cellStyle name="Header2 2 4 2 2 2 2 2 2" xfId="14934"/>
    <cellStyle name="Header2 2 4 2 2 2 2 2 3" xfId="14935"/>
    <cellStyle name="Header2 2 4 2 2 2 2 2 4" xfId="14936"/>
    <cellStyle name="Header2 2 4 2 2 2 2 3" xfId="14937"/>
    <cellStyle name="Header2 2 4 2 2 2 2 4" xfId="14938"/>
    <cellStyle name="Header2 2 4 2 2 2 3" xfId="14939"/>
    <cellStyle name="Header2 2 4 2 2 2 4" xfId="14940"/>
    <cellStyle name="Header2 2 4 2 2 2 5" xfId="14941"/>
    <cellStyle name="Header2 2 4 2 2 3" xfId="14942"/>
    <cellStyle name="Header2 2 4 2 2 4" xfId="14943"/>
    <cellStyle name="Header2 2 4 2 3" xfId="14944"/>
    <cellStyle name="Header2 2 4 2 3 2" xfId="14945"/>
    <cellStyle name="Header2 2 4 2 3 2 2" xfId="14946"/>
    <cellStyle name="Header2 2 4 2 3 2 2 2" xfId="14947"/>
    <cellStyle name="Header2 2 4 2 3 2 2 3" xfId="14948"/>
    <cellStyle name="Header2 2 4 2 3 2 2 4" xfId="14949"/>
    <cellStyle name="Header2 2 4 2 3 2 3" xfId="14950"/>
    <cellStyle name="Header2 2 4 2 3 2 4" xfId="14951"/>
    <cellStyle name="Header2 2 4 2 3 3" xfId="14952"/>
    <cellStyle name="Header2 2 4 2 3 4" xfId="14953"/>
    <cellStyle name="Header2 2 4 2 3 5" xfId="14954"/>
    <cellStyle name="Header2 2 4 2 4" xfId="14955"/>
    <cellStyle name="Header2 2 4 2 5" xfId="14956"/>
    <cellStyle name="Header2 2 4 3" xfId="14957"/>
    <cellStyle name="Header2 2 4 3 2" xfId="14958"/>
    <cellStyle name="Header2 2 4 3 2 2" xfId="14959"/>
    <cellStyle name="Header2 2 4 3 2 2 2" xfId="14960"/>
    <cellStyle name="Header2 2 4 3 2 2 2 2" xfId="14961"/>
    <cellStyle name="Header2 2 4 3 2 2 2 3" xfId="14962"/>
    <cellStyle name="Header2 2 4 3 2 2 2 4" xfId="14963"/>
    <cellStyle name="Header2 2 4 3 2 2 3" xfId="14964"/>
    <cellStyle name="Header2 2 4 3 2 2 4" xfId="14965"/>
    <cellStyle name="Header2 2 4 3 2 3" xfId="14966"/>
    <cellStyle name="Header2 2 4 3 2 4" xfId="14967"/>
    <cellStyle name="Header2 2 4 3 2 5" xfId="14968"/>
    <cellStyle name="Header2 2 4 3 3" xfId="14969"/>
    <cellStyle name="Header2 2 4 3 4" xfId="14970"/>
    <cellStyle name="Header2 2 4 4" xfId="14971"/>
    <cellStyle name="Header2 2 4 4 2" xfId="14972"/>
    <cellStyle name="Header2 2 4 4 2 2" xfId="14973"/>
    <cellStyle name="Header2 2 4 4 2 2 2" xfId="14974"/>
    <cellStyle name="Header2 2 4 4 2 2 3" xfId="14975"/>
    <cellStyle name="Header2 2 4 4 2 2 4" xfId="14976"/>
    <cellStyle name="Header2 2 4 4 2 3" xfId="14977"/>
    <cellStyle name="Header2 2 4 4 2 4" xfId="14978"/>
    <cellStyle name="Header2 2 4 4 3" xfId="14979"/>
    <cellStyle name="Header2 2 4 4 4" xfId="14980"/>
    <cellStyle name="Header2 2 4 4 5" xfId="14981"/>
    <cellStyle name="Header2 2 4 5" xfId="14982"/>
    <cellStyle name="Header2 2 4 6" xfId="14983"/>
    <cellStyle name="Header2 2 5" xfId="14984"/>
    <cellStyle name="Header2 2 5 2" xfId="14985"/>
    <cellStyle name="Header2 2 5 2 2" xfId="14986"/>
    <cellStyle name="Header2 2 5 2 2 2" xfId="14987"/>
    <cellStyle name="Header2 2 5 2 2 2 2" xfId="14988"/>
    <cellStyle name="Header2 2 5 2 2 2 2 2" xfId="14989"/>
    <cellStyle name="Header2 2 5 2 2 2 2 2 2" xfId="14990"/>
    <cellStyle name="Header2 2 5 2 2 2 2 2 3" xfId="14991"/>
    <cellStyle name="Header2 2 5 2 2 2 2 2 4" xfId="14992"/>
    <cellStyle name="Header2 2 5 2 2 2 2 3" xfId="14993"/>
    <cellStyle name="Header2 2 5 2 2 2 2 4" xfId="14994"/>
    <cellStyle name="Header2 2 5 2 2 2 3" xfId="14995"/>
    <cellStyle name="Header2 2 5 2 2 2 4" xfId="14996"/>
    <cellStyle name="Header2 2 5 2 2 2 5" xfId="14997"/>
    <cellStyle name="Header2 2 5 2 2 3" xfId="14998"/>
    <cellStyle name="Header2 2 5 2 2 4" xfId="14999"/>
    <cellStyle name="Header2 2 5 2 3" xfId="15000"/>
    <cellStyle name="Header2 2 5 2 3 2" xfId="15001"/>
    <cellStyle name="Header2 2 5 2 3 2 2" xfId="15002"/>
    <cellStyle name="Header2 2 5 2 3 2 2 2" xfId="15003"/>
    <cellStyle name="Header2 2 5 2 3 2 2 3" xfId="15004"/>
    <cellStyle name="Header2 2 5 2 3 2 2 4" xfId="15005"/>
    <cellStyle name="Header2 2 5 2 3 2 3" xfId="15006"/>
    <cellStyle name="Header2 2 5 2 3 2 4" xfId="15007"/>
    <cellStyle name="Header2 2 5 2 3 3" xfId="15008"/>
    <cellStyle name="Header2 2 5 2 3 4" xfId="15009"/>
    <cellStyle name="Header2 2 5 2 3 5" xfId="15010"/>
    <cellStyle name="Header2 2 5 2 4" xfId="15011"/>
    <cellStyle name="Header2 2 5 2 5" xfId="15012"/>
    <cellStyle name="Header2 2 5 3" xfId="15013"/>
    <cellStyle name="Header2 2 5 3 2" xfId="15014"/>
    <cellStyle name="Header2 2 5 3 2 2" xfId="15015"/>
    <cellStyle name="Header2 2 5 3 2 2 2" xfId="15016"/>
    <cellStyle name="Header2 2 5 3 2 2 2 2" xfId="15017"/>
    <cellStyle name="Header2 2 5 3 2 2 2 3" xfId="15018"/>
    <cellStyle name="Header2 2 5 3 2 2 2 4" xfId="15019"/>
    <cellStyle name="Header2 2 5 3 2 2 3" xfId="15020"/>
    <cellStyle name="Header2 2 5 3 2 2 4" xfId="15021"/>
    <cellStyle name="Header2 2 5 3 2 3" xfId="15022"/>
    <cellStyle name="Header2 2 5 3 2 4" xfId="15023"/>
    <cellStyle name="Header2 2 5 3 2 5" xfId="15024"/>
    <cellStyle name="Header2 2 5 3 3" xfId="15025"/>
    <cellStyle name="Header2 2 5 3 4" xfId="15026"/>
    <cellStyle name="Header2 2 5 4" xfId="15027"/>
    <cellStyle name="Header2 2 5 4 2" xfId="15028"/>
    <cellStyle name="Header2 2 5 4 2 2" xfId="15029"/>
    <cellStyle name="Header2 2 5 4 2 2 2" xfId="15030"/>
    <cellStyle name="Header2 2 5 4 2 2 3" xfId="15031"/>
    <cellStyle name="Header2 2 5 4 2 2 4" xfId="15032"/>
    <cellStyle name="Header2 2 5 4 2 3" xfId="15033"/>
    <cellStyle name="Header2 2 5 4 2 4" xfId="15034"/>
    <cellStyle name="Header2 2 5 4 3" xfId="15035"/>
    <cellStyle name="Header2 2 5 4 4" xfId="15036"/>
    <cellStyle name="Header2 2 5 4 5" xfId="15037"/>
    <cellStyle name="Header2 2 5 5" xfId="15038"/>
    <cellStyle name="Header2 2 5 6" xfId="15039"/>
    <cellStyle name="Header2 2 6" xfId="15040"/>
    <cellStyle name="Header2 2 6 2" xfId="15041"/>
    <cellStyle name="Header2 2 6 2 2" xfId="15042"/>
    <cellStyle name="Header2 2 6 2 2 2" xfId="15043"/>
    <cellStyle name="Header2 2 6 2 2 2 2" xfId="15044"/>
    <cellStyle name="Header2 2 6 2 2 2 2 2" xfId="15045"/>
    <cellStyle name="Header2 2 6 2 2 2 2 3" xfId="15046"/>
    <cellStyle name="Header2 2 6 2 2 2 2 4" xfId="15047"/>
    <cellStyle name="Header2 2 6 2 2 2 3" xfId="15048"/>
    <cellStyle name="Header2 2 6 2 2 2 4" xfId="15049"/>
    <cellStyle name="Header2 2 6 2 2 3" xfId="15050"/>
    <cellStyle name="Header2 2 6 2 2 4" xfId="15051"/>
    <cellStyle name="Header2 2 6 2 2 5" xfId="15052"/>
    <cellStyle name="Header2 2 6 2 3" xfId="15053"/>
    <cellStyle name="Header2 2 6 2 4" xfId="15054"/>
    <cellStyle name="Header2 2 6 3" xfId="15055"/>
    <cellStyle name="Header2 2 6 3 2" xfId="15056"/>
    <cellStyle name="Header2 2 6 3 2 2" xfId="15057"/>
    <cellStyle name="Header2 2 6 3 2 2 2" xfId="15058"/>
    <cellStyle name="Header2 2 6 3 2 2 3" xfId="15059"/>
    <cellStyle name="Header2 2 6 3 2 2 4" xfId="15060"/>
    <cellStyle name="Header2 2 6 3 2 3" xfId="15061"/>
    <cellStyle name="Header2 2 6 3 2 4" xfId="15062"/>
    <cellStyle name="Header2 2 6 3 3" xfId="15063"/>
    <cellStyle name="Header2 2 6 3 4" xfId="15064"/>
    <cellStyle name="Header2 2 6 3 5" xfId="15065"/>
    <cellStyle name="Header2 2 6 4" xfId="15066"/>
    <cellStyle name="Header2 2 6 5" xfId="15067"/>
    <cellStyle name="Header2 2 7" xfId="15068"/>
    <cellStyle name="Header2 2 7 2" xfId="15069"/>
    <cellStyle name="Header2 2 7 2 2" xfId="15070"/>
    <cellStyle name="Header2 2 7 2 2 2" xfId="15071"/>
    <cellStyle name="Header2 2 7 2 2 2 2" xfId="15072"/>
    <cellStyle name="Header2 2 7 2 2 2 3" xfId="15073"/>
    <cellStyle name="Header2 2 7 2 2 2 4" xfId="15074"/>
    <cellStyle name="Header2 2 7 2 2 3" xfId="15075"/>
    <cellStyle name="Header2 2 7 2 2 4" xfId="15076"/>
    <cellStyle name="Header2 2 7 2 3" xfId="15077"/>
    <cellStyle name="Header2 2 7 2 4" xfId="15078"/>
    <cellStyle name="Header2 2 7 2 5" xfId="15079"/>
    <cellStyle name="Header2 2 7 3" xfId="15080"/>
    <cellStyle name="Header2 2 7 4" xfId="15081"/>
    <cellStyle name="Header2 2 8" xfId="15082"/>
    <cellStyle name="Header2 2 8 2" xfId="15083"/>
    <cellStyle name="Header2 2 8 2 2" xfId="15084"/>
    <cellStyle name="Header2 2 8 2 2 2" xfId="15085"/>
    <cellStyle name="Header2 2 8 2 2 3" xfId="15086"/>
    <cellStyle name="Header2 2 8 2 2 4" xfId="15087"/>
    <cellStyle name="Header2 2 8 2 3" xfId="15088"/>
    <cellStyle name="Header2 2 8 2 4" xfId="15089"/>
    <cellStyle name="Header2 2 8 3" xfId="15090"/>
    <cellStyle name="Header2 2 8 4" xfId="15091"/>
    <cellStyle name="Header2 2 8 5" xfId="15092"/>
    <cellStyle name="Header2 2 9" xfId="15093"/>
    <cellStyle name="Header2 2 9 2" xfId="15094"/>
    <cellStyle name="Header2 3" xfId="15095"/>
    <cellStyle name="Header2 3 2" xfId="15096"/>
    <cellStyle name="Header2 3 2 2" xfId="15097"/>
    <cellStyle name="Header2 3 2 2 2" xfId="15098"/>
    <cellStyle name="Header2 3 2 2 2 2" xfId="15099"/>
    <cellStyle name="Header2 3 2 2 2 2 2" xfId="15100"/>
    <cellStyle name="Header2 3 2 2 2 2 2 2" xfId="15101"/>
    <cellStyle name="Header2 3 2 2 2 2 2 2 2" xfId="15102"/>
    <cellStyle name="Header2 3 2 2 2 2 2 2 3" xfId="15103"/>
    <cellStyle name="Header2 3 2 2 2 2 2 2 4" xfId="15104"/>
    <cellStyle name="Header2 3 2 2 2 2 2 3" xfId="15105"/>
    <cellStyle name="Header2 3 2 2 2 2 2 4" xfId="15106"/>
    <cellStyle name="Header2 3 2 2 2 2 3" xfId="15107"/>
    <cellStyle name="Header2 3 2 2 2 2 4" xfId="15108"/>
    <cellStyle name="Header2 3 2 2 2 2 5" xfId="15109"/>
    <cellStyle name="Header2 3 2 2 2 3" xfId="15110"/>
    <cellStyle name="Header2 3 2 2 2 4" xfId="15111"/>
    <cellStyle name="Header2 3 2 2 3" xfId="15112"/>
    <cellStyle name="Header2 3 2 2 3 2" xfId="15113"/>
    <cellStyle name="Header2 3 2 2 3 2 2" xfId="15114"/>
    <cellStyle name="Header2 3 2 2 3 2 2 2" xfId="15115"/>
    <cellStyle name="Header2 3 2 2 3 2 2 3" xfId="15116"/>
    <cellStyle name="Header2 3 2 2 3 2 2 4" xfId="15117"/>
    <cellStyle name="Header2 3 2 2 3 2 3" xfId="15118"/>
    <cellStyle name="Header2 3 2 2 3 2 4" xfId="15119"/>
    <cellStyle name="Header2 3 2 2 3 3" xfId="15120"/>
    <cellStyle name="Header2 3 2 2 3 4" xfId="15121"/>
    <cellStyle name="Header2 3 2 2 3 5" xfId="15122"/>
    <cellStyle name="Header2 3 2 2 4" xfId="15123"/>
    <cellStyle name="Header2 3 2 2 5" xfId="15124"/>
    <cellStyle name="Header2 3 2 3" xfId="15125"/>
    <cellStyle name="Header2 3 2 3 2" xfId="15126"/>
    <cellStyle name="Header2 3 2 3 2 2" xfId="15127"/>
    <cellStyle name="Header2 3 2 3 2 2 2" xfId="15128"/>
    <cellStyle name="Header2 3 2 3 2 2 2 2" xfId="15129"/>
    <cellStyle name="Header2 3 2 3 2 2 2 3" xfId="15130"/>
    <cellStyle name="Header2 3 2 3 2 2 2 4" xfId="15131"/>
    <cellStyle name="Header2 3 2 3 2 2 3" xfId="15132"/>
    <cellStyle name="Header2 3 2 3 2 2 4" xfId="15133"/>
    <cellStyle name="Header2 3 2 3 2 3" xfId="15134"/>
    <cellStyle name="Header2 3 2 3 2 4" xfId="15135"/>
    <cellStyle name="Header2 3 2 3 2 5" xfId="15136"/>
    <cellStyle name="Header2 3 2 3 3" xfId="15137"/>
    <cellStyle name="Header2 3 2 3 4" xfId="15138"/>
    <cellStyle name="Header2 3 2 4" xfId="15139"/>
    <cellStyle name="Header2 3 2 4 2" xfId="15140"/>
    <cellStyle name="Header2 3 2 4 2 2" xfId="15141"/>
    <cellStyle name="Header2 3 2 4 2 2 2" xfId="15142"/>
    <cellStyle name="Header2 3 2 4 2 2 3" xfId="15143"/>
    <cellStyle name="Header2 3 2 4 2 2 4" xfId="15144"/>
    <cellStyle name="Header2 3 2 4 2 3" xfId="15145"/>
    <cellStyle name="Header2 3 2 4 2 4" xfId="15146"/>
    <cellStyle name="Header2 3 2 4 3" xfId="15147"/>
    <cellStyle name="Header2 3 2 4 4" xfId="15148"/>
    <cellStyle name="Header2 3 2 4 5" xfId="15149"/>
    <cellStyle name="Header2 3 2 5" xfId="15150"/>
    <cellStyle name="Header2 3 2 5 2" xfId="15151"/>
    <cellStyle name="Header2 3 2 5 2 2" xfId="15152"/>
    <cellStyle name="Header2 3 2 5 3" xfId="15153"/>
    <cellStyle name="Header2 3 2 6" xfId="15154"/>
    <cellStyle name="Header2 3 3" xfId="15155"/>
    <cellStyle name="Header2 3 3 2" xfId="15156"/>
    <cellStyle name="Header2 3 3 2 2" xfId="15157"/>
    <cellStyle name="Header2 3 3 2 2 2" xfId="15158"/>
    <cellStyle name="Header2 3 3 2 2 2 2" xfId="15159"/>
    <cellStyle name="Header2 3 3 2 2 2 2 2" xfId="15160"/>
    <cellStyle name="Header2 3 3 2 2 2 2 3" xfId="15161"/>
    <cellStyle name="Header2 3 3 2 2 2 2 4" xfId="15162"/>
    <cellStyle name="Header2 3 3 2 2 2 3" xfId="15163"/>
    <cellStyle name="Header2 3 3 2 2 2 4" xfId="15164"/>
    <cellStyle name="Header2 3 3 2 2 3" xfId="15165"/>
    <cellStyle name="Header2 3 3 2 2 4" xfId="15166"/>
    <cellStyle name="Header2 3 3 2 2 5" xfId="15167"/>
    <cellStyle name="Header2 3 3 2 3" xfId="15168"/>
    <cellStyle name="Header2 3 3 2 4" xfId="15169"/>
    <cellStyle name="Header2 3 3 3" xfId="15170"/>
    <cellStyle name="Header2 3 3 3 2" xfId="15171"/>
    <cellStyle name="Header2 3 3 3 2 2" xfId="15172"/>
    <cellStyle name="Header2 3 3 3 2 2 2" xfId="15173"/>
    <cellStyle name="Header2 3 3 3 2 2 3" xfId="15174"/>
    <cellStyle name="Header2 3 3 3 2 2 4" xfId="15175"/>
    <cellStyle name="Header2 3 3 3 2 3" xfId="15176"/>
    <cellStyle name="Header2 3 3 3 2 4" xfId="15177"/>
    <cellStyle name="Header2 3 3 3 3" xfId="15178"/>
    <cellStyle name="Header2 3 3 3 4" xfId="15179"/>
    <cellStyle name="Header2 3 3 3 5" xfId="15180"/>
    <cellStyle name="Header2 3 3 4" xfId="15181"/>
    <cellStyle name="Header2 3 3 5" xfId="15182"/>
    <cellStyle name="Header2 3 4" xfId="15183"/>
    <cellStyle name="Header2 3 4 2" xfId="15184"/>
    <cellStyle name="Header2 3 4 2 2" xfId="15185"/>
    <cellStyle name="Header2 3 4 2 2 2" xfId="15186"/>
    <cellStyle name="Header2 3 4 2 2 2 2" xfId="15187"/>
    <cellStyle name="Header2 3 4 2 2 2 3" xfId="15188"/>
    <cellStyle name="Header2 3 4 2 2 2 4" xfId="15189"/>
    <cellStyle name="Header2 3 4 2 2 3" xfId="15190"/>
    <cellStyle name="Header2 3 4 2 2 4" xfId="15191"/>
    <cellStyle name="Header2 3 4 2 3" xfId="15192"/>
    <cellStyle name="Header2 3 4 2 4" xfId="15193"/>
    <cellStyle name="Header2 3 4 2 5" xfId="15194"/>
    <cellStyle name="Header2 3 4 3" xfId="15195"/>
    <cellStyle name="Header2 3 4 4" xfId="15196"/>
    <cellStyle name="Header2 3 5" xfId="15197"/>
    <cellStyle name="Header2 3 5 2" xfId="15198"/>
    <cellStyle name="Header2 3 5 2 2" xfId="15199"/>
    <cellStyle name="Header2 3 5 2 2 2" xfId="15200"/>
    <cellStyle name="Header2 3 5 2 2 3" xfId="15201"/>
    <cellStyle name="Header2 3 5 2 2 4" xfId="15202"/>
    <cellStyle name="Header2 3 5 2 3" xfId="15203"/>
    <cellStyle name="Header2 3 5 2 4" xfId="15204"/>
    <cellStyle name="Header2 3 5 3" xfId="15205"/>
    <cellStyle name="Header2 3 5 4" xfId="15206"/>
    <cellStyle name="Header2 3 5 5" xfId="15207"/>
    <cellStyle name="Header2 3 6" xfId="15208"/>
    <cellStyle name="Header2 4" xfId="15209"/>
    <cellStyle name="Header2 4 2" xfId="15210"/>
    <cellStyle name="Header2 4 2 2" xfId="15211"/>
    <cellStyle name="Header2 4 2 2 2" xfId="15212"/>
    <cellStyle name="Header2 4 2 2 2 2" xfId="15213"/>
    <cellStyle name="Header2 4 2 2 2 2 2" xfId="15214"/>
    <cellStyle name="Header2 4 2 2 2 2 2 2" xfId="15215"/>
    <cellStyle name="Header2 4 2 2 2 2 2 3" xfId="15216"/>
    <cellStyle name="Header2 4 2 2 2 2 2 4" xfId="15217"/>
    <cellStyle name="Header2 4 2 2 2 2 3" xfId="15218"/>
    <cellStyle name="Header2 4 2 2 2 2 4" xfId="15219"/>
    <cellStyle name="Header2 4 2 2 2 3" xfId="15220"/>
    <cellStyle name="Header2 4 2 2 2 4" xfId="15221"/>
    <cellStyle name="Header2 4 2 2 2 5" xfId="15222"/>
    <cellStyle name="Header2 4 2 2 3" xfId="15223"/>
    <cellStyle name="Header2 4 2 2 4" xfId="15224"/>
    <cellStyle name="Header2 4 2 3" xfId="15225"/>
    <cellStyle name="Header2 4 2 3 2" xfId="15226"/>
    <cellStyle name="Header2 4 2 3 2 2" xfId="15227"/>
    <cellStyle name="Header2 4 2 3 2 2 2" xfId="15228"/>
    <cellStyle name="Header2 4 2 3 2 2 3" xfId="15229"/>
    <cellStyle name="Header2 4 2 3 2 2 4" xfId="15230"/>
    <cellStyle name="Header2 4 2 3 2 3" xfId="15231"/>
    <cellStyle name="Header2 4 2 3 2 4" xfId="15232"/>
    <cellStyle name="Header2 4 2 3 3" xfId="15233"/>
    <cellStyle name="Header2 4 2 3 4" xfId="15234"/>
    <cellStyle name="Header2 4 2 3 5" xfId="15235"/>
    <cellStyle name="Header2 4 2 4" xfId="15236"/>
    <cellStyle name="Header2 4 2 5" xfId="15237"/>
    <cellStyle name="Header2 4 3" xfId="15238"/>
    <cellStyle name="Header2 4 3 2" xfId="15239"/>
    <cellStyle name="Header2 4 3 2 2" xfId="15240"/>
    <cellStyle name="Header2 4 3 2 2 2" xfId="15241"/>
    <cellStyle name="Header2 4 3 2 2 2 2" xfId="15242"/>
    <cellStyle name="Header2 4 3 2 2 2 3" xfId="15243"/>
    <cellStyle name="Header2 4 3 2 2 2 4" xfId="15244"/>
    <cellStyle name="Header2 4 3 2 2 3" xfId="15245"/>
    <cellStyle name="Header2 4 3 2 2 4" xfId="15246"/>
    <cellStyle name="Header2 4 3 2 3" xfId="15247"/>
    <cellStyle name="Header2 4 3 2 4" xfId="15248"/>
    <cellStyle name="Header2 4 3 2 5" xfId="15249"/>
    <cellStyle name="Header2 4 3 3" xfId="15250"/>
    <cellStyle name="Header2 4 3 4" xfId="15251"/>
    <cellStyle name="Header2 4 4" xfId="15252"/>
    <cellStyle name="Header2 4 4 2" xfId="15253"/>
    <cellStyle name="Header2 4 4 2 2" xfId="15254"/>
    <cellStyle name="Header2 4 4 2 2 2" xfId="15255"/>
    <cellStyle name="Header2 4 4 2 2 3" xfId="15256"/>
    <cellStyle name="Header2 4 4 2 2 4" xfId="15257"/>
    <cellStyle name="Header2 4 4 2 3" xfId="15258"/>
    <cellStyle name="Header2 4 4 2 4" xfId="15259"/>
    <cellStyle name="Header2 4 4 3" xfId="15260"/>
    <cellStyle name="Header2 4 4 4" xfId="15261"/>
    <cellStyle name="Header2 4 4 5" xfId="15262"/>
    <cellStyle name="Header2 4 5" xfId="15263"/>
    <cellStyle name="Header2 4 6" xfId="15264"/>
    <cellStyle name="Header2 5" xfId="15265"/>
    <cellStyle name="Header2 5 2" xfId="15266"/>
    <cellStyle name="Header2 5 2 2" xfId="15267"/>
    <cellStyle name="Header2 5 2 2 2" xfId="15268"/>
    <cellStyle name="Header2 5 2 2 2 2" xfId="15269"/>
    <cellStyle name="Header2 5 2 2 2 2 2" xfId="15270"/>
    <cellStyle name="Header2 5 2 2 2 2 2 2" xfId="15271"/>
    <cellStyle name="Header2 5 2 2 2 2 2 3" xfId="15272"/>
    <cellStyle name="Header2 5 2 2 2 2 2 4" xfId="15273"/>
    <cellStyle name="Header2 5 2 2 2 2 3" xfId="15274"/>
    <cellStyle name="Header2 5 2 2 2 2 4" xfId="15275"/>
    <cellStyle name="Header2 5 2 2 2 3" xfId="15276"/>
    <cellStyle name="Header2 5 2 2 2 4" xfId="15277"/>
    <cellStyle name="Header2 5 2 2 2 5" xfId="15278"/>
    <cellStyle name="Header2 5 2 2 3" xfId="15279"/>
    <cellStyle name="Header2 5 2 2 4" xfId="15280"/>
    <cellStyle name="Header2 5 2 3" xfId="15281"/>
    <cellStyle name="Header2 5 2 3 2" xfId="15282"/>
    <cellStyle name="Header2 5 2 3 2 2" xfId="15283"/>
    <cellStyle name="Header2 5 2 3 2 2 2" xfId="15284"/>
    <cellStyle name="Header2 5 2 3 2 2 3" xfId="15285"/>
    <cellStyle name="Header2 5 2 3 2 2 4" xfId="15286"/>
    <cellStyle name="Header2 5 2 3 2 3" xfId="15287"/>
    <cellStyle name="Header2 5 2 3 2 4" xfId="15288"/>
    <cellStyle name="Header2 5 2 3 3" xfId="15289"/>
    <cellStyle name="Header2 5 2 3 4" xfId="15290"/>
    <cellStyle name="Header2 5 2 3 5" xfId="15291"/>
    <cellStyle name="Header2 5 2 4" xfId="15292"/>
    <cellStyle name="Header2 5 2 5" xfId="15293"/>
    <cellStyle name="Header2 5 3" xfId="15294"/>
    <cellStyle name="Header2 5 3 2" xfId="15295"/>
    <cellStyle name="Header2 5 3 2 2" xfId="15296"/>
    <cellStyle name="Header2 5 3 2 2 2" xfId="15297"/>
    <cellStyle name="Header2 5 3 2 2 2 2" xfId="15298"/>
    <cellStyle name="Header2 5 3 2 2 2 3" xfId="15299"/>
    <cellStyle name="Header2 5 3 2 2 2 4" xfId="15300"/>
    <cellStyle name="Header2 5 3 2 2 3" xfId="15301"/>
    <cellStyle name="Header2 5 3 2 2 4" xfId="15302"/>
    <cellStyle name="Header2 5 3 2 3" xfId="15303"/>
    <cellStyle name="Header2 5 3 2 4" xfId="15304"/>
    <cellStyle name="Header2 5 3 2 5" xfId="15305"/>
    <cellStyle name="Header2 5 3 3" xfId="15306"/>
    <cellStyle name="Header2 5 3 4" xfId="15307"/>
    <cellStyle name="Header2 5 4" xfId="15308"/>
    <cellStyle name="Header2 5 4 2" xfId="15309"/>
    <cellStyle name="Header2 5 4 2 2" xfId="15310"/>
    <cellStyle name="Header2 5 4 2 2 2" xfId="15311"/>
    <cellStyle name="Header2 5 4 2 2 3" xfId="15312"/>
    <cellStyle name="Header2 5 4 2 2 4" xfId="15313"/>
    <cellStyle name="Header2 5 4 2 3" xfId="15314"/>
    <cellStyle name="Header2 5 4 2 4" xfId="15315"/>
    <cellStyle name="Header2 5 4 3" xfId="15316"/>
    <cellStyle name="Header2 5 4 4" xfId="15317"/>
    <cellStyle name="Header2 5 4 5" xfId="15318"/>
    <cellStyle name="Header2 5 5" xfId="15319"/>
    <cellStyle name="Header2 5 5 2" xfId="15320"/>
    <cellStyle name="Header2 5 5 2 2" xfId="15321"/>
    <cellStyle name="Header2 5 5 3" xfId="15322"/>
    <cellStyle name="Header2 5 6" xfId="15323"/>
    <cellStyle name="Header2 6" xfId="15324"/>
    <cellStyle name="Header2 6 2" xfId="15325"/>
    <cellStyle name="Header2 6 2 2" xfId="15326"/>
    <cellStyle name="Header2 6 2 2 2" xfId="15327"/>
    <cellStyle name="Header2 6 2 2 2 2" xfId="15328"/>
    <cellStyle name="Header2 6 2 2 2 2 2" xfId="15329"/>
    <cellStyle name="Header2 6 2 2 2 2 2 2" xfId="15330"/>
    <cellStyle name="Header2 6 2 2 2 2 2 3" xfId="15331"/>
    <cellStyle name="Header2 6 2 2 2 2 2 4" xfId="15332"/>
    <cellStyle name="Header2 6 2 2 2 2 3" xfId="15333"/>
    <cellStyle name="Header2 6 2 2 2 2 4" xfId="15334"/>
    <cellStyle name="Header2 6 2 2 2 3" xfId="15335"/>
    <cellStyle name="Header2 6 2 2 2 4" xfId="15336"/>
    <cellStyle name="Header2 6 2 2 2 5" xfId="15337"/>
    <cellStyle name="Header2 6 2 2 3" xfId="15338"/>
    <cellStyle name="Header2 6 2 2 4" xfId="15339"/>
    <cellStyle name="Header2 6 2 3" xfId="15340"/>
    <cellStyle name="Header2 6 2 3 2" xfId="15341"/>
    <cellStyle name="Header2 6 2 3 2 2" xfId="15342"/>
    <cellStyle name="Header2 6 2 3 2 2 2" xfId="15343"/>
    <cellStyle name="Header2 6 2 3 2 2 3" xfId="15344"/>
    <cellStyle name="Header2 6 2 3 2 2 4" xfId="15345"/>
    <cellStyle name="Header2 6 2 3 2 3" xfId="15346"/>
    <cellStyle name="Header2 6 2 3 2 4" xfId="15347"/>
    <cellStyle name="Header2 6 2 3 3" xfId="15348"/>
    <cellStyle name="Header2 6 2 3 4" xfId="15349"/>
    <cellStyle name="Header2 6 2 3 5" xfId="15350"/>
    <cellStyle name="Header2 6 2 4" xfId="15351"/>
    <cellStyle name="Header2 6 2 5" xfId="15352"/>
    <cellStyle name="Header2 6 3" xfId="15353"/>
    <cellStyle name="Header2 6 3 2" xfId="15354"/>
    <cellStyle name="Header2 6 3 2 2" xfId="15355"/>
    <cellStyle name="Header2 6 3 2 2 2" xfId="15356"/>
    <cellStyle name="Header2 6 3 2 2 2 2" xfId="15357"/>
    <cellStyle name="Header2 6 3 2 2 2 3" xfId="15358"/>
    <cellStyle name="Header2 6 3 2 2 2 4" xfId="15359"/>
    <cellStyle name="Header2 6 3 2 2 3" xfId="15360"/>
    <cellStyle name="Header2 6 3 2 2 4" xfId="15361"/>
    <cellStyle name="Header2 6 3 2 3" xfId="15362"/>
    <cellStyle name="Header2 6 3 2 4" xfId="15363"/>
    <cellStyle name="Header2 6 3 2 5" xfId="15364"/>
    <cellStyle name="Header2 6 3 3" xfId="15365"/>
    <cellStyle name="Header2 6 3 4" xfId="15366"/>
    <cellStyle name="Header2 6 4" xfId="15367"/>
    <cellStyle name="Header2 6 4 2" xfId="15368"/>
    <cellStyle name="Header2 6 4 2 2" xfId="15369"/>
    <cellStyle name="Header2 6 4 2 2 2" xfId="15370"/>
    <cellStyle name="Header2 6 4 2 2 3" xfId="15371"/>
    <cellStyle name="Header2 6 4 2 2 4" xfId="15372"/>
    <cellStyle name="Header2 6 4 2 3" xfId="15373"/>
    <cellStyle name="Header2 6 4 2 4" xfId="15374"/>
    <cellStyle name="Header2 6 4 3" xfId="15375"/>
    <cellStyle name="Header2 6 4 4" xfId="15376"/>
    <cellStyle name="Header2 6 4 5" xfId="15377"/>
    <cellStyle name="Header2 6 5" xfId="15378"/>
    <cellStyle name="Header2 6 6" xfId="15379"/>
    <cellStyle name="Header2 7" xfId="15380"/>
    <cellStyle name="Header2 7 2" xfId="15381"/>
    <cellStyle name="Header2 7 2 2" xfId="15382"/>
    <cellStyle name="Header2 7 2 2 2" xfId="15383"/>
    <cellStyle name="Header2 7 2 2 2 2" xfId="15384"/>
    <cellStyle name="Header2 7 2 2 2 2 2" xfId="15385"/>
    <cellStyle name="Header2 7 2 2 2 2 2 2" xfId="15386"/>
    <cellStyle name="Header2 7 2 2 2 2 2 3" xfId="15387"/>
    <cellStyle name="Header2 7 2 2 2 2 2 4" xfId="15388"/>
    <cellStyle name="Header2 7 2 2 2 2 3" xfId="15389"/>
    <cellStyle name="Header2 7 2 2 2 2 4" xfId="15390"/>
    <cellStyle name="Header2 7 2 2 2 3" xfId="15391"/>
    <cellStyle name="Header2 7 2 2 2 4" xfId="15392"/>
    <cellStyle name="Header2 7 2 2 2 5" xfId="15393"/>
    <cellStyle name="Header2 7 2 2 3" xfId="15394"/>
    <cellStyle name="Header2 7 2 2 4" xfId="15395"/>
    <cellStyle name="Header2 7 2 3" xfId="15396"/>
    <cellStyle name="Header2 7 2 3 2" xfId="15397"/>
    <cellStyle name="Header2 7 2 3 2 2" xfId="15398"/>
    <cellStyle name="Header2 7 2 3 2 2 2" xfId="15399"/>
    <cellStyle name="Header2 7 2 3 2 2 3" xfId="15400"/>
    <cellStyle name="Header2 7 2 3 2 2 4" xfId="15401"/>
    <cellStyle name="Header2 7 2 3 2 3" xfId="15402"/>
    <cellStyle name="Header2 7 2 3 2 4" xfId="15403"/>
    <cellStyle name="Header2 7 2 3 3" xfId="15404"/>
    <cellStyle name="Header2 7 2 3 4" xfId="15405"/>
    <cellStyle name="Header2 7 2 3 5" xfId="15406"/>
    <cellStyle name="Header2 7 2 4" xfId="15407"/>
    <cellStyle name="Header2 7 2 5" xfId="15408"/>
    <cellStyle name="Header2 7 3" xfId="15409"/>
    <cellStyle name="Header2 7 3 2" xfId="15410"/>
    <cellStyle name="Header2 7 3 2 2" xfId="15411"/>
    <cellStyle name="Header2 7 3 2 2 2" xfId="15412"/>
    <cellStyle name="Header2 7 3 2 2 2 2" xfId="15413"/>
    <cellStyle name="Header2 7 3 2 2 2 3" xfId="15414"/>
    <cellStyle name="Header2 7 3 2 2 2 4" xfId="15415"/>
    <cellStyle name="Header2 7 3 2 2 3" xfId="15416"/>
    <cellStyle name="Header2 7 3 2 2 4" xfId="15417"/>
    <cellStyle name="Header2 7 3 2 3" xfId="15418"/>
    <cellStyle name="Header2 7 3 2 4" xfId="15419"/>
    <cellStyle name="Header2 7 3 2 5" xfId="15420"/>
    <cellStyle name="Header2 7 3 3" xfId="15421"/>
    <cellStyle name="Header2 7 3 4" xfId="15422"/>
    <cellStyle name="Header2 7 4" xfId="15423"/>
    <cellStyle name="Header2 7 4 2" xfId="15424"/>
    <cellStyle name="Header2 7 4 2 2" xfId="15425"/>
    <cellStyle name="Header2 7 4 2 2 2" xfId="15426"/>
    <cellStyle name="Header2 7 4 2 2 3" xfId="15427"/>
    <cellStyle name="Header2 7 4 2 2 4" xfId="15428"/>
    <cellStyle name="Header2 7 4 2 3" xfId="15429"/>
    <cellStyle name="Header2 7 4 2 4" xfId="15430"/>
    <cellStyle name="Header2 7 4 3" xfId="15431"/>
    <cellStyle name="Header2 7 4 4" xfId="15432"/>
    <cellStyle name="Header2 7 4 5" xfId="15433"/>
    <cellStyle name="Header2 7 5" xfId="15434"/>
    <cellStyle name="Header2 7 6" xfId="15435"/>
    <cellStyle name="Header2 8" xfId="15436"/>
    <cellStyle name="Header2 8 2" xfId="15437"/>
    <cellStyle name="Header2 8 2 2" xfId="15438"/>
    <cellStyle name="Header2 8 2 2 2" xfId="15439"/>
    <cellStyle name="Header2 8 2 2 2 2" xfId="15440"/>
    <cellStyle name="Header2 8 2 2 2 2 2" xfId="15441"/>
    <cellStyle name="Header2 8 2 2 2 2 3" xfId="15442"/>
    <cellStyle name="Header2 8 2 2 2 2 4" xfId="15443"/>
    <cellStyle name="Header2 8 2 2 2 3" xfId="15444"/>
    <cellStyle name="Header2 8 2 2 2 4" xfId="15445"/>
    <cellStyle name="Header2 8 2 2 3" xfId="15446"/>
    <cellStyle name="Header2 8 2 2 4" xfId="15447"/>
    <cellStyle name="Header2 8 2 2 5" xfId="15448"/>
    <cellStyle name="Header2 8 2 3" xfId="15449"/>
    <cellStyle name="Header2 8 2 4" xfId="15450"/>
    <cellStyle name="Header2 8 3" xfId="15451"/>
    <cellStyle name="Header2 8 3 2" xfId="15452"/>
    <cellStyle name="Header2 8 3 2 2" xfId="15453"/>
    <cellStyle name="Header2 8 3 2 2 2" xfId="15454"/>
    <cellStyle name="Header2 8 3 2 2 3" xfId="15455"/>
    <cellStyle name="Header2 8 3 2 2 4" xfId="15456"/>
    <cellStyle name="Header2 8 3 2 3" xfId="15457"/>
    <cellStyle name="Header2 8 3 2 4" xfId="15458"/>
    <cellStyle name="Header2 8 3 3" xfId="15459"/>
    <cellStyle name="Header2 8 3 4" xfId="15460"/>
    <cellStyle name="Header2 8 3 5" xfId="15461"/>
    <cellStyle name="Header2 8 4" xfId="15462"/>
    <cellStyle name="Header2 8 5" xfId="15463"/>
    <cellStyle name="Header2 9" xfId="15464"/>
    <cellStyle name="Header2 9 2" xfId="15465"/>
    <cellStyle name="Header2 9 2 2" xfId="15466"/>
    <cellStyle name="Header2 9 2 2 2" xfId="15467"/>
    <cellStyle name="Header2 9 2 2 2 2" xfId="15468"/>
    <cellStyle name="Header2 9 2 2 2 3" xfId="15469"/>
    <cellStyle name="Header2 9 2 2 2 4" xfId="15470"/>
    <cellStyle name="Header2 9 2 2 3" xfId="15471"/>
    <cellStyle name="Header2 9 2 2 4" xfId="15472"/>
    <cellStyle name="Header2 9 2 3" xfId="15473"/>
    <cellStyle name="Header2 9 2 4" xfId="15474"/>
    <cellStyle name="Header2 9 2 5" xfId="15475"/>
    <cellStyle name="Header2 9 3" xfId="15476"/>
    <cellStyle name="Header2 9 4" xfId="15477"/>
    <cellStyle name="Header2_Data Check Control" xfId="15478"/>
    <cellStyle name="Heading 1 2" xfId="50"/>
    <cellStyle name="Heading 1 2 2" xfId="15479"/>
    <cellStyle name="Heading 1 2 3" xfId="15480"/>
    <cellStyle name="Heading 1 3" xfId="34"/>
    <cellStyle name="Heading 1 4" xfId="15481"/>
    <cellStyle name="Heading 1 5" xfId="15482"/>
    <cellStyle name="Heading 2 2" xfId="49"/>
    <cellStyle name="Heading 2 2 2" xfId="15483"/>
    <cellStyle name="Heading 2 2 3" xfId="15484"/>
    <cellStyle name="Heading 2 3" xfId="35"/>
    <cellStyle name="Heading 2 3 2" xfId="15485"/>
    <cellStyle name="Heading 2 4" xfId="15486"/>
    <cellStyle name="Heading 2 5" xfId="15487"/>
    <cellStyle name="Heading 2 6" xfId="15488"/>
    <cellStyle name="Heading 3 2" xfId="52"/>
    <cellStyle name="Heading 3 2 2" xfId="15489"/>
    <cellStyle name="Heading 3 2 3" xfId="15490"/>
    <cellStyle name="Heading 3 3" xfId="36"/>
    <cellStyle name="Heading 3 3 2" xfId="15491"/>
    <cellStyle name="Heading 3 4" xfId="15492"/>
    <cellStyle name="Heading 3 5" xfId="15493"/>
    <cellStyle name="Heading 4 2" xfId="53"/>
    <cellStyle name="Heading 4 2 2" xfId="15494"/>
    <cellStyle name="Heading 4 2 3" xfId="15495"/>
    <cellStyle name="Heading 4 3" xfId="37"/>
    <cellStyle name="Heading 4 3 2" xfId="15496"/>
    <cellStyle name="Heading 4 4" xfId="15497"/>
    <cellStyle name="Heading 4 5" xfId="15498"/>
    <cellStyle name="Hyperlink 2" xfId="15499"/>
    <cellStyle name="Hyperlink 3" xfId="15500"/>
    <cellStyle name="Input [yellow]" xfId="114"/>
    <cellStyle name="Input [yellow] 10" xfId="15501"/>
    <cellStyle name="Input [yellow] 11" xfId="15502"/>
    <cellStyle name="Input [yellow] 2" xfId="15503"/>
    <cellStyle name="Input [yellow] 2 2" xfId="15504"/>
    <cellStyle name="Input [yellow] 2 2 10" xfId="15505"/>
    <cellStyle name="Input [yellow] 2 2 11" xfId="15506"/>
    <cellStyle name="Input [yellow] 2 2 2" xfId="15507"/>
    <cellStyle name="Input [yellow] 2 2 2 2" xfId="15508"/>
    <cellStyle name="Input [yellow] 2 2 2 2 2" xfId="15509"/>
    <cellStyle name="Input [yellow] 2 2 2 2 2 2" xfId="15510"/>
    <cellStyle name="Input [yellow] 2 2 2 2 2 2 2" xfId="15511"/>
    <cellStyle name="Input [yellow] 2 2 2 2 2 2 2 2" xfId="15512"/>
    <cellStyle name="Input [yellow] 2 2 2 2 2 2 2 2 2" xfId="15513"/>
    <cellStyle name="Input [yellow] 2 2 2 2 2 2 2 2 3" xfId="15514"/>
    <cellStyle name="Input [yellow] 2 2 2 2 2 2 2 2 4" xfId="15515"/>
    <cellStyle name="Input [yellow] 2 2 2 2 2 2 2 3" xfId="15516"/>
    <cellStyle name="Input [yellow] 2 2 2 2 2 2 2 4" xfId="15517"/>
    <cellStyle name="Input [yellow] 2 2 2 2 2 2 3" xfId="15518"/>
    <cellStyle name="Input [yellow] 2 2 2 2 2 2 4" xfId="15519"/>
    <cellStyle name="Input [yellow] 2 2 2 2 2 3" xfId="15520"/>
    <cellStyle name="Input [yellow] 2 2 2 2 2 3 2" xfId="15521"/>
    <cellStyle name="Input [yellow] 2 2 2 2 2 3 2 2" xfId="15522"/>
    <cellStyle name="Input [yellow] 2 2 2 2 2 3 2 3" xfId="15523"/>
    <cellStyle name="Input [yellow] 2 2 2 2 2 3 2 4" xfId="15524"/>
    <cellStyle name="Input [yellow] 2 2 2 2 2 3 3" xfId="15525"/>
    <cellStyle name="Input [yellow] 2 2 2 2 2 3 4" xfId="15526"/>
    <cellStyle name="Input [yellow] 2 2 2 2 2 4" xfId="15527"/>
    <cellStyle name="Input [yellow] 2 2 2 2 2 5" xfId="15528"/>
    <cellStyle name="Input [yellow] 2 2 2 2 2 6" xfId="15529"/>
    <cellStyle name="Input [yellow] 2 2 2 2 3" xfId="15530"/>
    <cellStyle name="Input [yellow] 2 2 2 2 3 2" xfId="15531"/>
    <cellStyle name="Input [yellow] 2 2 2 2 3 2 2" xfId="15532"/>
    <cellStyle name="Input [yellow] 2 2 2 2 3 2 2 2" xfId="15533"/>
    <cellStyle name="Input [yellow] 2 2 2 2 3 2 2 3" xfId="15534"/>
    <cellStyle name="Input [yellow] 2 2 2 2 3 2 2 4" xfId="15535"/>
    <cellStyle name="Input [yellow] 2 2 2 2 3 2 3" xfId="15536"/>
    <cellStyle name="Input [yellow] 2 2 2 2 3 2 4" xfId="15537"/>
    <cellStyle name="Input [yellow] 2 2 2 2 3 3" xfId="15538"/>
    <cellStyle name="Input [yellow] 2 2 2 2 3 4" xfId="15539"/>
    <cellStyle name="Input [yellow] 2 2 2 2 4" xfId="15540"/>
    <cellStyle name="Input [yellow] 2 2 2 2 4 2" xfId="15541"/>
    <cellStyle name="Input [yellow] 2 2 2 2 4 2 2" xfId="15542"/>
    <cellStyle name="Input [yellow] 2 2 2 2 4 2 3" xfId="15543"/>
    <cellStyle name="Input [yellow] 2 2 2 2 4 2 4" xfId="15544"/>
    <cellStyle name="Input [yellow] 2 2 2 2 4 3" xfId="15545"/>
    <cellStyle name="Input [yellow] 2 2 2 2 4 4" xfId="15546"/>
    <cellStyle name="Input [yellow] 2 2 2 2 5" xfId="15547"/>
    <cellStyle name="Input [yellow] 2 2 2 2 6" xfId="15548"/>
    <cellStyle name="Input [yellow] 2 2 2 2 7" xfId="15549"/>
    <cellStyle name="Input [yellow] 2 2 2 3" xfId="15550"/>
    <cellStyle name="Input [yellow] 2 2 2 3 2" xfId="15551"/>
    <cellStyle name="Input [yellow] 2 2 2 3 2 2" xfId="15552"/>
    <cellStyle name="Input [yellow] 2 2 2 3 2 2 2" xfId="15553"/>
    <cellStyle name="Input [yellow] 2 2 2 3 2 2 2 2" xfId="15554"/>
    <cellStyle name="Input [yellow] 2 2 2 3 2 2 2 2 2" xfId="15555"/>
    <cellStyle name="Input [yellow] 2 2 2 3 2 2 2 2 3" xfId="15556"/>
    <cellStyle name="Input [yellow] 2 2 2 3 2 2 2 2 4" xfId="15557"/>
    <cellStyle name="Input [yellow] 2 2 2 3 2 2 2 3" xfId="15558"/>
    <cellStyle name="Input [yellow] 2 2 2 3 2 2 2 4" xfId="15559"/>
    <cellStyle name="Input [yellow] 2 2 2 3 2 2 3" xfId="15560"/>
    <cellStyle name="Input [yellow] 2 2 2 3 2 2 4" xfId="15561"/>
    <cellStyle name="Input [yellow] 2 2 2 3 2 3" xfId="15562"/>
    <cellStyle name="Input [yellow] 2 2 2 3 2 3 2" xfId="15563"/>
    <cellStyle name="Input [yellow] 2 2 2 3 2 3 2 2" xfId="15564"/>
    <cellStyle name="Input [yellow] 2 2 2 3 2 3 2 3" xfId="15565"/>
    <cellStyle name="Input [yellow] 2 2 2 3 2 3 2 4" xfId="15566"/>
    <cellStyle name="Input [yellow] 2 2 2 3 2 3 3" xfId="15567"/>
    <cellStyle name="Input [yellow] 2 2 2 3 2 3 4" xfId="15568"/>
    <cellStyle name="Input [yellow] 2 2 2 3 2 4" xfId="15569"/>
    <cellStyle name="Input [yellow] 2 2 2 3 2 5" xfId="15570"/>
    <cellStyle name="Input [yellow] 2 2 2 3 2 6" xfId="15571"/>
    <cellStyle name="Input [yellow] 2 2 2 3 3" xfId="15572"/>
    <cellStyle name="Input [yellow] 2 2 2 3 3 2" xfId="15573"/>
    <cellStyle name="Input [yellow] 2 2 2 3 3 2 2" xfId="15574"/>
    <cellStyle name="Input [yellow] 2 2 2 3 3 2 2 2" xfId="15575"/>
    <cellStyle name="Input [yellow] 2 2 2 3 3 2 2 3" xfId="15576"/>
    <cellStyle name="Input [yellow] 2 2 2 3 3 2 2 4" xfId="15577"/>
    <cellStyle name="Input [yellow] 2 2 2 3 3 2 3" xfId="15578"/>
    <cellStyle name="Input [yellow] 2 2 2 3 3 2 4" xfId="15579"/>
    <cellStyle name="Input [yellow] 2 2 2 3 3 3" xfId="15580"/>
    <cellStyle name="Input [yellow] 2 2 2 3 3 4" xfId="15581"/>
    <cellStyle name="Input [yellow] 2 2 2 3 4" xfId="15582"/>
    <cellStyle name="Input [yellow] 2 2 2 3 4 2" xfId="15583"/>
    <cellStyle name="Input [yellow] 2 2 2 3 4 2 2" xfId="15584"/>
    <cellStyle name="Input [yellow] 2 2 2 3 4 2 3" xfId="15585"/>
    <cellStyle name="Input [yellow] 2 2 2 3 4 2 4" xfId="15586"/>
    <cellStyle name="Input [yellow] 2 2 2 3 4 3" xfId="15587"/>
    <cellStyle name="Input [yellow] 2 2 2 3 4 4" xfId="15588"/>
    <cellStyle name="Input [yellow] 2 2 2 3 5" xfId="15589"/>
    <cellStyle name="Input [yellow] 2 2 2 3 6" xfId="15590"/>
    <cellStyle name="Input [yellow] 2 2 2 3 7" xfId="15591"/>
    <cellStyle name="Input [yellow] 2 2 2 4" xfId="15592"/>
    <cellStyle name="Input [yellow] 2 2 2 4 2" xfId="15593"/>
    <cellStyle name="Input [yellow] 2 2 2 4 2 2" xfId="15594"/>
    <cellStyle name="Input [yellow] 2 2 2 4 2 2 2" xfId="15595"/>
    <cellStyle name="Input [yellow] 2 2 2 4 2 2 2 2" xfId="15596"/>
    <cellStyle name="Input [yellow] 2 2 2 4 2 2 2 3" xfId="15597"/>
    <cellStyle name="Input [yellow] 2 2 2 4 2 2 2 4" xfId="15598"/>
    <cellStyle name="Input [yellow] 2 2 2 4 2 2 3" xfId="15599"/>
    <cellStyle name="Input [yellow] 2 2 2 4 2 2 4" xfId="15600"/>
    <cellStyle name="Input [yellow] 2 2 2 4 2 3" xfId="15601"/>
    <cellStyle name="Input [yellow] 2 2 2 4 2 4" xfId="15602"/>
    <cellStyle name="Input [yellow] 2 2 2 4 3" xfId="15603"/>
    <cellStyle name="Input [yellow] 2 2 2 4 3 2" xfId="15604"/>
    <cellStyle name="Input [yellow] 2 2 2 4 3 2 2" xfId="15605"/>
    <cellStyle name="Input [yellow] 2 2 2 4 3 2 3" xfId="15606"/>
    <cellStyle name="Input [yellow] 2 2 2 4 3 2 4" xfId="15607"/>
    <cellStyle name="Input [yellow] 2 2 2 4 3 3" xfId="15608"/>
    <cellStyle name="Input [yellow] 2 2 2 4 3 4" xfId="15609"/>
    <cellStyle name="Input [yellow] 2 2 2 4 4" xfId="15610"/>
    <cellStyle name="Input [yellow] 2 2 2 4 5" xfId="15611"/>
    <cellStyle name="Input [yellow] 2 2 2 4 6" xfId="15612"/>
    <cellStyle name="Input [yellow] 2 2 2 5" xfId="15613"/>
    <cellStyle name="Input [yellow] 2 2 2 5 2" xfId="15614"/>
    <cellStyle name="Input [yellow] 2 2 2 5 2 2" xfId="15615"/>
    <cellStyle name="Input [yellow] 2 2 2 5 2 2 2" xfId="15616"/>
    <cellStyle name="Input [yellow] 2 2 2 5 2 2 3" xfId="15617"/>
    <cellStyle name="Input [yellow] 2 2 2 5 2 2 4" xfId="15618"/>
    <cellStyle name="Input [yellow] 2 2 2 5 2 3" xfId="15619"/>
    <cellStyle name="Input [yellow] 2 2 2 5 2 4" xfId="15620"/>
    <cellStyle name="Input [yellow] 2 2 2 5 3" xfId="15621"/>
    <cellStyle name="Input [yellow] 2 2 2 5 4" xfId="15622"/>
    <cellStyle name="Input [yellow] 2 2 2 6" xfId="15623"/>
    <cellStyle name="Input [yellow] 2 2 2 6 2" xfId="15624"/>
    <cellStyle name="Input [yellow] 2 2 2 6 2 2" xfId="15625"/>
    <cellStyle name="Input [yellow] 2 2 2 6 2 3" xfId="15626"/>
    <cellStyle name="Input [yellow] 2 2 2 6 2 4" xfId="15627"/>
    <cellStyle name="Input [yellow] 2 2 2 6 3" xfId="15628"/>
    <cellStyle name="Input [yellow] 2 2 2 6 4" xfId="15629"/>
    <cellStyle name="Input [yellow] 2 2 2 7" xfId="15630"/>
    <cellStyle name="Input [yellow] 2 2 2 8" xfId="15631"/>
    <cellStyle name="Input [yellow] 2 2 2 9" xfId="15632"/>
    <cellStyle name="Input [yellow] 2 2 3" xfId="15633"/>
    <cellStyle name="Input [yellow] 2 2 3 2" xfId="15634"/>
    <cellStyle name="Input [yellow] 2 2 3 2 2" xfId="15635"/>
    <cellStyle name="Input [yellow] 2 2 3 2 2 2" xfId="15636"/>
    <cellStyle name="Input [yellow] 2 2 3 2 2 2 2" xfId="15637"/>
    <cellStyle name="Input [yellow] 2 2 3 2 2 2 2 2" xfId="15638"/>
    <cellStyle name="Input [yellow] 2 2 3 2 2 2 2 2 2" xfId="15639"/>
    <cellStyle name="Input [yellow] 2 2 3 2 2 2 2 2 3" xfId="15640"/>
    <cellStyle name="Input [yellow] 2 2 3 2 2 2 2 2 4" xfId="15641"/>
    <cellStyle name="Input [yellow] 2 2 3 2 2 2 2 3" xfId="15642"/>
    <cellStyle name="Input [yellow] 2 2 3 2 2 2 2 4" xfId="15643"/>
    <cellStyle name="Input [yellow] 2 2 3 2 2 2 3" xfId="15644"/>
    <cellStyle name="Input [yellow] 2 2 3 2 2 2 4" xfId="15645"/>
    <cellStyle name="Input [yellow] 2 2 3 2 2 3" xfId="15646"/>
    <cellStyle name="Input [yellow] 2 2 3 2 2 3 2" xfId="15647"/>
    <cellStyle name="Input [yellow] 2 2 3 2 2 3 2 2" xfId="15648"/>
    <cellStyle name="Input [yellow] 2 2 3 2 2 3 2 3" xfId="15649"/>
    <cellStyle name="Input [yellow] 2 2 3 2 2 3 2 4" xfId="15650"/>
    <cellStyle name="Input [yellow] 2 2 3 2 2 3 3" xfId="15651"/>
    <cellStyle name="Input [yellow] 2 2 3 2 2 3 4" xfId="15652"/>
    <cellStyle name="Input [yellow] 2 2 3 2 2 4" xfId="15653"/>
    <cellStyle name="Input [yellow] 2 2 3 2 2 5" xfId="15654"/>
    <cellStyle name="Input [yellow] 2 2 3 2 2 6" xfId="15655"/>
    <cellStyle name="Input [yellow] 2 2 3 2 3" xfId="15656"/>
    <cellStyle name="Input [yellow] 2 2 3 2 3 2" xfId="15657"/>
    <cellStyle name="Input [yellow] 2 2 3 2 3 2 2" xfId="15658"/>
    <cellStyle name="Input [yellow] 2 2 3 2 3 2 2 2" xfId="15659"/>
    <cellStyle name="Input [yellow] 2 2 3 2 3 2 2 3" xfId="15660"/>
    <cellStyle name="Input [yellow] 2 2 3 2 3 2 2 4" xfId="15661"/>
    <cellStyle name="Input [yellow] 2 2 3 2 3 2 3" xfId="15662"/>
    <cellStyle name="Input [yellow] 2 2 3 2 3 2 4" xfId="15663"/>
    <cellStyle name="Input [yellow] 2 2 3 2 3 3" xfId="15664"/>
    <cellStyle name="Input [yellow] 2 2 3 2 3 4" xfId="15665"/>
    <cellStyle name="Input [yellow] 2 2 3 2 4" xfId="15666"/>
    <cellStyle name="Input [yellow] 2 2 3 2 4 2" xfId="15667"/>
    <cellStyle name="Input [yellow] 2 2 3 2 4 2 2" xfId="15668"/>
    <cellStyle name="Input [yellow] 2 2 3 2 4 2 3" xfId="15669"/>
    <cellStyle name="Input [yellow] 2 2 3 2 4 2 4" xfId="15670"/>
    <cellStyle name="Input [yellow] 2 2 3 2 4 3" xfId="15671"/>
    <cellStyle name="Input [yellow] 2 2 3 2 4 4" xfId="15672"/>
    <cellStyle name="Input [yellow] 2 2 3 2 5" xfId="15673"/>
    <cellStyle name="Input [yellow] 2 2 3 2 6" xfId="15674"/>
    <cellStyle name="Input [yellow] 2 2 3 2 7" xfId="15675"/>
    <cellStyle name="Input [yellow] 2 2 3 3" xfId="15676"/>
    <cellStyle name="Input [yellow] 2 2 3 3 2" xfId="15677"/>
    <cellStyle name="Input [yellow] 2 2 3 3 2 2" xfId="15678"/>
    <cellStyle name="Input [yellow] 2 2 3 3 2 2 2" xfId="15679"/>
    <cellStyle name="Input [yellow] 2 2 3 3 2 2 2 2" xfId="15680"/>
    <cellStyle name="Input [yellow] 2 2 3 3 2 2 2 2 2" xfId="15681"/>
    <cellStyle name="Input [yellow] 2 2 3 3 2 2 2 2 3" xfId="15682"/>
    <cellStyle name="Input [yellow] 2 2 3 3 2 2 2 2 4" xfId="15683"/>
    <cellStyle name="Input [yellow] 2 2 3 3 2 2 2 3" xfId="15684"/>
    <cellStyle name="Input [yellow] 2 2 3 3 2 2 2 4" xfId="15685"/>
    <cellStyle name="Input [yellow] 2 2 3 3 2 2 3" xfId="15686"/>
    <cellStyle name="Input [yellow] 2 2 3 3 2 2 4" xfId="15687"/>
    <cellStyle name="Input [yellow] 2 2 3 3 2 3" xfId="15688"/>
    <cellStyle name="Input [yellow] 2 2 3 3 2 3 2" xfId="15689"/>
    <cellStyle name="Input [yellow] 2 2 3 3 2 3 2 2" xfId="15690"/>
    <cellStyle name="Input [yellow] 2 2 3 3 2 3 2 3" xfId="15691"/>
    <cellStyle name="Input [yellow] 2 2 3 3 2 3 2 4" xfId="15692"/>
    <cellStyle name="Input [yellow] 2 2 3 3 2 3 3" xfId="15693"/>
    <cellStyle name="Input [yellow] 2 2 3 3 2 3 4" xfId="15694"/>
    <cellStyle name="Input [yellow] 2 2 3 3 2 4" xfId="15695"/>
    <cellStyle name="Input [yellow] 2 2 3 3 2 5" xfId="15696"/>
    <cellStyle name="Input [yellow] 2 2 3 3 2 6" xfId="15697"/>
    <cellStyle name="Input [yellow] 2 2 3 3 3" xfId="15698"/>
    <cellStyle name="Input [yellow] 2 2 3 3 3 2" xfId="15699"/>
    <cellStyle name="Input [yellow] 2 2 3 3 3 2 2" xfId="15700"/>
    <cellStyle name="Input [yellow] 2 2 3 3 3 2 2 2" xfId="15701"/>
    <cellStyle name="Input [yellow] 2 2 3 3 3 2 2 3" xfId="15702"/>
    <cellStyle name="Input [yellow] 2 2 3 3 3 2 2 4" xfId="15703"/>
    <cellStyle name="Input [yellow] 2 2 3 3 3 2 3" xfId="15704"/>
    <cellStyle name="Input [yellow] 2 2 3 3 3 2 4" xfId="15705"/>
    <cellStyle name="Input [yellow] 2 2 3 3 3 3" xfId="15706"/>
    <cellStyle name="Input [yellow] 2 2 3 3 3 4" xfId="15707"/>
    <cellStyle name="Input [yellow] 2 2 3 3 4" xfId="15708"/>
    <cellStyle name="Input [yellow] 2 2 3 3 4 2" xfId="15709"/>
    <cellStyle name="Input [yellow] 2 2 3 3 4 2 2" xfId="15710"/>
    <cellStyle name="Input [yellow] 2 2 3 3 4 2 3" xfId="15711"/>
    <cellStyle name="Input [yellow] 2 2 3 3 4 2 4" xfId="15712"/>
    <cellStyle name="Input [yellow] 2 2 3 3 4 3" xfId="15713"/>
    <cellStyle name="Input [yellow] 2 2 3 3 4 4" xfId="15714"/>
    <cellStyle name="Input [yellow] 2 2 3 3 5" xfId="15715"/>
    <cellStyle name="Input [yellow] 2 2 3 3 6" xfId="15716"/>
    <cellStyle name="Input [yellow] 2 2 3 3 7" xfId="15717"/>
    <cellStyle name="Input [yellow] 2 2 3 4" xfId="15718"/>
    <cellStyle name="Input [yellow] 2 2 3 4 2" xfId="15719"/>
    <cellStyle name="Input [yellow] 2 2 3 4 2 2" xfId="15720"/>
    <cellStyle name="Input [yellow] 2 2 3 4 2 2 2" xfId="15721"/>
    <cellStyle name="Input [yellow] 2 2 3 4 2 2 2 2" xfId="15722"/>
    <cellStyle name="Input [yellow] 2 2 3 4 2 2 2 3" xfId="15723"/>
    <cellStyle name="Input [yellow] 2 2 3 4 2 2 2 4" xfId="15724"/>
    <cellStyle name="Input [yellow] 2 2 3 4 2 2 3" xfId="15725"/>
    <cellStyle name="Input [yellow] 2 2 3 4 2 2 4" xfId="15726"/>
    <cellStyle name="Input [yellow] 2 2 3 4 2 3" xfId="15727"/>
    <cellStyle name="Input [yellow] 2 2 3 4 2 4" xfId="15728"/>
    <cellStyle name="Input [yellow] 2 2 3 4 3" xfId="15729"/>
    <cellStyle name="Input [yellow] 2 2 3 4 3 2" xfId="15730"/>
    <cellStyle name="Input [yellow] 2 2 3 4 3 2 2" xfId="15731"/>
    <cellStyle name="Input [yellow] 2 2 3 4 3 2 3" xfId="15732"/>
    <cellStyle name="Input [yellow] 2 2 3 4 3 2 4" xfId="15733"/>
    <cellStyle name="Input [yellow] 2 2 3 4 3 3" xfId="15734"/>
    <cellStyle name="Input [yellow] 2 2 3 4 3 4" xfId="15735"/>
    <cellStyle name="Input [yellow] 2 2 3 4 4" xfId="15736"/>
    <cellStyle name="Input [yellow] 2 2 3 4 5" xfId="15737"/>
    <cellStyle name="Input [yellow] 2 2 3 4 6" xfId="15738"/>
    <cellStyle name="Input [yellow] 2 2 3 5" xfId="15739"/>
    <cellStyle name="Input [yellow] 2 2 3 5 2" xfId="15740"/>
    <cellStyle name="Input [yellow] 2 2 3 5 2 2" xfId="15741"/>
    <cellStyle name="Input [yellow] 2 2 3 5 2 2 2" xfId="15742"/>
    <cellStyle name="Input [yellow] 2 2 3 5 2 2 3" xfId="15743"/>
    <cellStyle name="Input [yellow] 2 2 3 5 2 2 4" xfId="15744"/>
    <cellStyle name="Input [yellow] 2 2 3 5 2 3" xfId="15745"/>
    <cellStyle name="Input [yellow] 2 2 3 5 2 4" xfId="15746"/>
    <cellStyle name="Input [yellow] 2 2 3 5 3" xfId="15747"/>
    <cellStyle name="Input [yellow] 2 2 3 5 4" xfId="15748"/>
    <cellStyle name="Input [yellow] 2 2 3 6" xfId="15749"/>
    <cellStyle name="Input [yellow] 2 2 3 6 2" xfId="15750"/>
    <cellStyle name="Input [yellow] 2 2 3 6 2 2" xfId="15751"/>
    <cellStyle name="Input [yellow] 2 2 3 6 2 3" xfId="15752"/>
    <cellStyle name="Input [yellow] 2 2 3 6 2 4" xfId="15753"/>
    <cellStyle name="Input [yellow] 2 2 3 6 3" xfId="15754"/>
    <cellStyle name="Input [yellow] 2 2 3 6 4" xfId="15755"/>
    <cellStyle name="Input [yellow] 2 2 3 7" xfId="15756"/>
    <cellStyle name="Input [yellow] 2 2 3 8" xfId="15757"/>
    <cellStyle name="Input [yellow] 2 2 3 9" xfId="15758"/>
    <cellStyle name="Input [yellow] 2 2 4" xfId="15759"/>
    <cellStyle name="Input [yellow] 2 2 4 2" xfId="15760"/>
    <cellStyle name="Input [yellow] 2 2 4 2 2" xfId="15761"/>
    <cellStyle name="Input [yellow] 2 2 4 2 2 2" xfId="15762"/>
    <cellStyle name="Input [yellow] 2 2 4 2 2 2 2" xfId="15763"/>
    <cellStyle name="Input [yellow] 2 2 4 2 2 2 2 2" xfId="15764"/>
    <cellStyle name="Input [yellow] 2 2 4 2 2 2 2 3" xfId="15765"/>
    <cellStyle name="Input [yellow] 2 2 4 2 2 2 2 4" xfId="15766"/>
    <cellStyle name="Input [yellow] 2 2 4 2 2 2 3" xfId="15767"/>
    <cellStyle name="Input [yellow] 2 2 4 2 2 2 4" xfId="15768"/>
    <cellStyle name="Input [yellow] 2 2 4 2 2 3" xfId="15769"/>
    <cellStyle name="Input [yellow] 2 2 4 2 2 4" xfId="15770"/>
    <cellStyle name="Input [yellow] 2 2 4 2 3" xfId="15771"/>
    <cellStyle name="Input [yellow] 2 2 4 2 3 2" xfId="15772"/>
    <cellStyle name="Input [yellow] 2 2 4 2 3 2 2" xfId="15773"/>
    <cellStyle name="Input [yellow] 2 2 4 2 3 2 3" xfId="15774"/>
    <cellStyle name="Input [yellow] 2 2 4 2 3 2 4" xfId="15775"/>
    <cellStyle name="Input [yellow] 2 2 4 2 3 3" xfId="15776"/>
    <cellStyle name="Input [yellow] 2 2 4 2 3 4" xfId="15777"/>
    <cellStyle name="Input [yellow] 2 2 4 2 4" xfId="15778"/>
    <cellStyle name="Input [yellow] 2 2 4 2 5" xfId="15779"/>
    <cellStyle name="Input [yellow] 2 2 4 2 6" xfId="15780"/>
    <cellStyle name="Input [yellow] 2 2 4 3" xfId="15781"/>
    <cellStyle name="Input [yellow] 2 2 4 3 2" xfId="15782"/>
    <cellStyle name="Input [yellow] 2 2 4 3 2 2" xfId="15783"/>
    <cellStyle name="Input [yellow] 2 2 4 3 2 2 2" xfId="15784"/>
    <cellStyle name="Input [yellow] 2 2 4 3 2 2 3" xfId="15785"/>
    <cellStyle name="Input [yellow] 2 2 4 3 2 2 4" xfId="15786"/>
    <cellStyle name="Input [yellow] 2 2 4 3 2 3" xfId="15787"/>
    <cellStyle name="Input [yellow] 2 2 4 3 2 4" xfId="15788"/>
    <cellStyle name="Input [yellow] 2 2 4 3 3" xfId="15789"/>
    <cellStyle name="Input [yellow] 2 2 4 3 4" xfId="15790"/>
    <cellStyle name="Input [yellow] 2 2 4 4" xfId="15791"/>
    <cellStyle name="Input [yellow] 2 2 4 4 2" xfId="15792"/>
    <cellStyle name="Input [yellow] 2 2 4 4 2 2" xfId="15793"/>
    <cellStyle name="Input [yellow] 2 2 4 4 2 3" xfId="15794"/>
    <cellStyle name="Input [yellow] 2 2 4 4 2 4" xfId="15795"/>
    <cellStyle name="Input [yellow] 2 2 4 4 3" xfId="15796"/>
    <cellStyle name="Input [yellow] 2 2 4 4 4" xfId="15797"/>
    <cellStyle name="Input [yellow] 2 2 4 5" xfId="15798"/>
    <cellStyle name="Input [yellow] 2 2 4 6" xfId="15799"/>
    <cellStyle name="Input [yellow] 2 2 4 7" xfId="15800"/>
    <cellStyle name="Input [yellow] 2 2 5" xfId="15801"/>
    <cellStyle name="Input [yellow] 2 2 5 2" xfId="15802"/>
    <cellStyle name="Input [yellow] 2 2 5 2 2" xfId="15803"/>
    <cellStyle name="Input [yellow] 2 2 5 2 2 2" xfId="15804"/>
    <cellStyle name="Input [yellow] 2 2 5 2 2 2 2" xfId="15805"/>
    <cellStyle name="Input [yellow] 2 2 5 2 2 2 2 2" xfId="15806"/>
    <cellStyle name="Input [yellow] 2 2 5 2 2 2 2 3" xfId="15807"/>
    <cellStyle name="Input [yellow] 2 2 5 2 2 2 2 4" xfId="15808"/>
    <cellStyle name="Input [yellow] 2 2 5 2 2 2 3" xfId="15809"/>
    <cellStyle name="Input [yellow] 2 2 5 2 2 2 4" xfId="15810"/>
    <cellStyle name="Input [yellow] 2 2 5 2 2 3" xfId="15811"/>
    <cellStyle name="Input [yellow] 2 2 5 2 2 4" xfId="15812"/>
    <cellStyle name="Input [yellow] 2 2 5 2 3" xfId="15813"/>
    <cellStyle name="Input [yellow] 2 2 5 2 3 2" xfId="15814"/>
    <cellStyle name="Input [yellow] 2 2 5 2 3 2 2" xfId="15815"/>
    <cellStyle name="Input [yellow] 2 2 5 2 3 2 3" xfId="15816"/>
    <cellStyle name="Input [yellow] 2 2 5 2 3 2 4" xfId="15817"/>
    <cellStyle name="Input [yellow] 2 2 5 2 3 3" xfId="15818"/>
    <cellStyle name="Input [yellow] 2 2 5 2 3 4" xfId="15819"/>
    <cellStyle name="Input [yellow] 2 2 5 2 4" xfId="15820"/>
    <cellStyle name="Input [yellow] 2 2 5 2 5" xfId="15821"/>
    <cellStyle name="Input [yellow] 2 2 5 2 6" xfId="15822"/>
    <cellStyle name="Input [yellow] 2 2 5 3" xfId="15823"/>
    <cellStyle name="Input [yellow] 2 2 5 3 2" xfId="15824"/>
    <cellStyle name="Input [yellow] 2 2 5 3 2 2" xfId="15825"/>
    <cellStyle name="Input [yellow] 2 2 5 3 2 2 2" xfId="15826"/>
    <cellStyle name="Input [yellow] 2 2 5 3 2 2 3" xfId="15827"/>
    <cellStyle name="Input [yellow] 2 2 5 3 2 2 4" xfId="15828"/>
    <cellStyle name="Input [yellow] 2 2 5 3 2 3" xfId="15829"/>
    <cellStyle name="Input [yellow] 2 2 5 3 2 4" xfId="15830"/>
    <cellStyle name="Input [yellow] 2 2 5 3 3" xfId="15831"/>
    <cellStyle name="Input [yellow] 2 2 5 3 4" xfId="15832"/>
    <cellStyle name="Input [yellow] 2 2 5 4" xfId="15833"/>
    <cellStyle name="Input [yellow] 2 2 5 4 2" xfId="15834"/>
    <cellStyle name="Input [yellow] 2 2 5 4 2 2" xfId="15835"/>
    <cellStyle name="Input [yellow] 2 2 5 4 2 3" xfId="15836"/>
    <cellStyle name="Input [yellow] 2 2 5 4 2 4" xfId="15837"/>
    <cellStyle name="Input [yellow] 2 2 5 4 3" xfId="15838"/>
    <cellStyle name="Input [yellow] 2 2 5 4 4" xfId="15839"/>
    <cellStyle name="Input [yellow] 2 2 5 5" xfId="15840"/>
    <cellStyle name="Input [yellow] 2 2 5 6" xfId="15841"/>
    <cellStyle name="Input [yellow] 2 2 5 7" xfId="15842"/>
    <cellStyle name="Input [yellow] 2 2 6" xfId="15843"/>
    <cellStyle name="Input [yellow] 2 2 6 2" xfId="15844"/>
    <cellStyle name="Input [yellow] 2 2 6 2 2" xfId="15845"/>
    <cellStyle name="Input [yellow] 2 2 6 2 2 2" xfId="15846"/>
    <cellStyle name="Input [yellow] 2 2 6 2 2 2 2" xfId="15847"/>
    <cellStyle name="Input [yellow] 2 2 6 2 2 2 3" xfId="15848"/>
    <cellStyle name="Input [yellow] 2 2 6 2 2 2 4" xfId="15849"/>
    <cellStyle name="Input [yellow] 2 2 6 2 2 3" xfId="15850"/>
    <cellStyle name="Input [yellow] 2 2 6 2 2 4" xfId="15851"/>
    <cellStyle name="Input [yellow] 2 2 6 2 3" xfId="15852"/>
    <cellStyle name="Input [yellow] 2 2 6 2 4" xfId="15853"/>
    <cellStyle name="Input [yellow] 2 2 6 3" xfId="15854"/>
    <cellStyle name="Input [yellow] 2 2 6 3 2" xfId="15855"/>
    <cellStyle name="Input [yellow] 2 2 6 3 2 2" xfId="15856"/>
    <cellStyle name="Input [yellow] 2 2 6 3 2 3" xfId="15857"/>
    <cellStyle name="Input [yellow] 2 2 6 3 2 4" xfId="15858"/>
    <cellStyle name="Input [yellow] 2 2 6 3 3" xfId="15859"/>
    <cellStyle name="Input [yellow] 2 2 6 3 4" xfId="15860"/>
    <cellStyle name="Input [yellow] 2 2 6 4" xfId="15861"/>
    <cellStyle name="Input [yellow] 2 2 6 5" xfId="15862"/>
    <cellStyle name="Input [yellow] 2 2 6 6" xfId="15863"/>
    <cellStyle name="Input [yellow] 2 2 7" xfId="15864"/>
    <cellStyle name="Input [yellow] 2 2 7 2" xfId="15865"/>
    <cellStyle name="Input [yellow] 2 2 7 2 2" xfId="15866"/>
    <cellStyle name="Input [yellow] 2 2 7 2 2 2" xfId="15867"/>
    <cellStyle name="Input [yellow] 2 2 7 2 2 3" xfId="15868"/>
    <cellStyle name="Input [yellow] 2 2 7 2 2 4" xfId="15869"/>
    <cellStyle name="Input [yellow] 2 2 7 2 3" xfId="15870"/>
    <cellStyle name="Input [yellow] 2 2 7 2 4" xfId="15871"/>
    <cellStyle name="Input [yellow] 2 2 7 3" xfId="15872"/>
    <cellStyle name="Input [yellow] 2 2 7 4" xfId="15873"/>
    <cellStyle name="Input [yellow] 2 2 8" xfId="15874"/>
    <cellStyle name="Input [yellow] 2 2 8 2" xfId="15875"/>
    <cellStyle name="Input [yellow] 2 2 8 2 2" xfId="15876"/>
    <cellStyle name="Input [yellow] 2 2 8 2 3" xfId="15877"/>
    <cellStyle name="Input [yellow] 2 2 8 2 4" xfId="15878"/>
    <cellStyle name="Input [yellow] 2 2 8 3" xfId="15879"/>
    <cellStyle name="Input [yellow] 2 2 8 4" xfId="15880"/>
    <cellStyle name="Input [yellow] 2 2 9" xfId="15881"/>
    <cellStyle name="Input [yellow] 2 2 9 2" xfId="15882"/>
    <cellStyle name="Input [yellow] 2 2 9 3" xfId="15883"/>
    <cellStyle name="Input [yellow] 2 2 9 4" xfId="15884"/>
    <cellStyle name="Input [yellow] 2 3" xfId="15885"/>
    <cellStyle name="Input [yellow] 2 3 2" xfId="15886"/>
    <cellStyle name="Input [yellow] 2 3 2 2" xfId="15887"/>
    <cellStyle name="Input [yellow] 2 3 2 2 2" xfId="15888"/>
    <cellStyle name="Input [yellow] 2 3 2 2 2 2" xfId="15889"/>
    <cellStyle name="Input [yellow] 2 3 2 2 2 3" xfId="15890"/>
    <cellStyle name="Input [yellow] 2 3 2 2 2 4" xfId="15891"/>
    <cellStyle name="Input [yellow] 2 3 2 2 3" xfId="15892"/>
    <cellStyle name="Input [yellow] 2 3 2 2 4" xfId="15893"/>
    <cellStyle name="Input [yellow] 2 3 2 3" xfId="15894"/>
    <cellStyle name="Input [yellow] 2 3 2 4" xfId="15895"/>
    <cellStyle name="Input [yellow] 2 3 3" xfId="15896"/>
    <cellStyle name="Input [yellow] 2 3 3 2" xfId="15897"/>
    <cellStyle name="Input [yellow] 2 3 3 2 2" xfId="15898"/>
    <cellStyle name="Input [yellow] 2 3 3 2 3" xfId="15899"/>
    <cellStyle name="Input [yellow] 2 3 3 2 4" xfId="15900"/>
    <cellStyle name="Input [yellow] 2 3 3 3" xfId="15901"/>
    <cellStyle name="Input [yellow] 2 3 3 4" xfId="15902"/>
    <cellStyle name="Input [yellow] 2 3 4" xfId="15903"/>
    <cellStyle name="Input [yellow] 2 3 5" xfId="15904"/>
    <cellStyle name="Input [yellow] 2 3 6" xfId="15905"/>
    <cellStyle name="Input [yellow] 2 4" xfId="15906"/>
    <cellStyle name="Input [yellow] 2 4 2" xfId="15907"/>
    <cellStyle name="Input [yellow] 2 4 2 2" xfId="15908"/>
    <cellStyle name="Input [yellow] 2 4 2 3" xfId="15909"/>
    <cellStyle name="Input [yellow] 2 4 2 4" xfId="15910"/>
    <cellStyle name="Input [yellow] 2 4 3" xfId="15911"/>
    <cellStyle name="Input [yellow] 2 4 4" xfId="15912"/>
    <cellStyle name="Input [yellow] 2 5" xfId="15913"/>
    <cellStyle name="Input [yellow] 2 6" xfId="15914"/>
    <cellStyle name="Input [yellow] 3" xfId="15915"/>
    <cellStyle name="Input [yellow] 3 2" xfId="15916"/>
    <cellStyle name="Input [yellow] 3 2 10" xfId="15917"/>
    <cellStyle name="Input [yellow] 3 2 11" xfId="15918"/>
    <cellStyle name="Input [yellow] 3 2 2" xfId="15919"/>
    <cellStyle name="Input [yellow] 3 2 2 2" xfId="15920"/>
    <cellStyle name="Input [yellow] 3 2 2 2 2" xfId="15921"/>
    <cellStyle name="Input [yellow] 3 2 2 2 2 2" xfId="15922"/>
    <cellStyle name="Input [yellow] 3 2 2 2 2 2 2" xfId="15923"/>
    <cellStyle name="Input [yellow] 3 2 2 2 2 2 2 2" xfId="15924"/>
    <cellStyle name="Input [yellow] 3 2 2 2 2 2 2 2 2" xfId="15925"/>
    <cellStyle name="Input [yellow] 3 2 2 2 2 2 2 2 3" xfId="15926"/>
    <cellStyle name="Input [yellow] 3 2 2 2 2 2 2 2 4" xfId="15927"/>
    <cellStyle name="Input [yellow] 3 2 2 2 2 2 2 3" xfId="15928"/>
    <cellStyle name="Input [yellow] 3 2 2 2 2 2 2 4" xfId="15929"/>
    <cellStyle name="Input [yellow] 3 2 2 2 2 2 3" xfId="15930"/>
    <cellStyle name="Input [yellow] 3 2 2 2 2 2 4" xfId="15931"/>
    <cellStyle name="Input [yellow] 3 2 2 2 2 3" xfId="15932"/>
    <cellStyle name="Input [yellow] 3 2 2 2 2 3 2" xfId="15933"/>
    <cellStyle name="Input [yellow] 3 2 2 2 2 3 2 2" xfId="15934"/>
    <cellStyle name="Input [yellow] 3 2 2 2 2 3 2 3" xfId="15935"/>
    <cellStyle name="Input [yellow] 3 2 2 2 2 3 2 4" xfId="15936"/>
    <cellStyle name="Input [yellow] 3 2 2 2 2 3 3" xfId="15937"/>
    <cellStyle name="Input [yellow] 3 2 2 2 2 3 4" xfId="15938"/>
    <cellStyle name="Input [yellow] 3 2 2 2 2 4" xfId="15939"/>
    <cellStyle name="Input [yellow] 3 2 2 2 2 5" xfId="15940"/>
    <cellStyle name="Input [yellow] 3 2 2 2 2 6" xfId="15941"/>
    <cellStyle name="Input [yellow] 3 2 2 2 3" xfId="15942"/>
    <cellStyle name="Input [yellow] 3 2 2 2 3 2" xfId="15943"/>
    <cellStyle name="Input [yellow] 3 2 2 2 3 2 2" xfId="15944"/>
    <cellStyle name="Input [yellow] 3 2 2 2 3 2 2 2" xfId="15945"/>
    <cellStyle name="Input [yellow] 3 2 2 2 3 2 2 3" xfId="15946"/>
    <cellStyle name="Input [yellow] 3 2 2 2 3 2 2 4" xfId="15947"/>
    <cellStyle name="Input [yellow] 3 2 2 2 3 2 3" xfId="15948"/>
    <cellStyle name="Input [yellow] 3 2 2 2 3 2 4" xfId="15949"/>
    <cellStyle name="Input [yellow] 3 2 2 2 3 3" xfId="15950"/>
    <cellStyle name="Input [yellow] 3 2 2 2 3 4" xfId="15951"/>
    <cellStyle name="Input [yellow] 3 2 2 2 4" xfId="15952"/>
    <cellStyle name="Input [yellow] 3 2 2 2 4 2" xfId="15953"/>
    <cellStyle name="Input [yellow] 3 2 2 2 4 2 2" xfId="15954"/>
    <cellStyle name="Input [yellow] 3 2 2 2 4 2 3" xfId="15955"/>
    <cellStyle name="Input [yellow] 3 2 2 2 4 2 4" xfId="15956"/>
    <cellStyle name="Input [yellow] 3 2 2 2 4 3" xfId="15957"/>
    <cellStyle name="Input [yellow] 3 2 2 2 4 4" xfId="15958"/>
    <cellStyle name="Input [yellow] 3 2 2 2 5" xfId="15959"/>
    <cellStyle name="Input [yellow] 3 2 2 2 6" xfId="15960"/>
    <cellStyle name="Input [yellow] 3 2 2 2 7" xfId="15961"/>
    <cellStyle name="Input [yellow] 3 2 2 3" xfId="15962"/>
    <cellStyle name="Input [yellow] 3 2 2 3 2" xfId="15963"/>
    <cellStyle name="Input [yellow] 3 2 2 3 2 2" xfId="15964"/>
    <cellStyle name="Input [yellow] 3 2 2 3 2 2 2" xfId="15965"/>
    <cellStyle name="Input [yellow] 3 2 2 3 2 2 2 2" xfId="15966"/>
    <cellStyle name="Input [yellow] 3 2 2 3 2 2 2 2 2" xfId="15967"/>
    <cellStyle name="Input [yellow] 3 2 2 3 2 2 2 2 3" xfId="15968"/>
    <cellStyle name="Input [yellow] 3 2 2 3 2 2 2 2 4" xfId="15969"/>
    <cellStyle name="Input [yellow] 3 2 2 3 2 2 2 3" xfId="15970"/>
    <cellStyle name="Input [yellow] 3 2 2 3 2 2 2 4" xfId="15971"/>
    <cellStyle name="Input [yellow] 3 2 2 3 2 2 3" xfId="15972"/>
    <cellStyle name="Input [yellow] 3 2 2 3 2 2 4" xfId="15973"/>
    <cellStyle name="Input [yellow] 3 2 2 3 2 3" xfId="15974"/>
    <cellStyle name="Input [yellow] 3 2 2 3 2 3 2" xfId="15975"/>
    <cellStyle name="Input [yellow] 3 2 2 3 2 3 2 2" xfId="15976"/>
    <cellStyle name="Input [yellow] 3 2 2 3 2 3 2 3" xfId="15977"/>
    <cellStyle name="Input [yellow] 3 2 2 3 2 3 2 4" xfId="15978"/>
    <cellStyle name="Input [yellow] 3 2 2 3 2 3 3" xfId="15979"/>
    <cellStyle name="Input [yellow] 3 2 2 3 2 3 4" xfId="15980"/>
    <cellStyle name="Input [yellow] 3 2 2 3 2 4" xfId="15981"/>
    <cellStyle name="Input [yellow] 3 2 2 3 2 5" xfId="15982"/>
    <cellStyle name="Input [yellow] 3 2 2 3 2 6" xfId="15983"/>
    <cellStyle name="Input [yellow] 3 2 2 3 3" xfId="15984"/>
    <cellStyle name="Input [yellow] 3 2 2 3 3 2" xfId="15985"/>
    <cellStyle name="Input [yellow] 3 2 2 3 3 2 2" xfId="15986"/>
    <cellStyle name="Input [yellow] 3 2 2 3 3 2 2 2" xfId="15987"/>
    <cellStyle name="Input [yellow] 3 2 2 3 3 2 2 3" xfId="15988"/>
    <cellStyle name="Input [yellow] 3 2 2 3 3 2 2 4" xfId="15989"/>
    <cellStyle name="Input [yellow] 3 2 2 3 3 2 3" xfId="15990"/>
    <cellStyle name="Input [yellow] 3 2 2 3 3 2 4" xfId="15991"/>
    <cellStyle name="Input [yellow] 3 2 2 3 3 3" xfId="15992"/>
    <cellStyle name="Input [yellow] 3 2 2 3 3 4" xfId="15993"/>
    <cellStyle name="Input [yellow] 3 2 2 3 4" xfId="15994"/>
    <cellStyle name="Input [yellow] 3 2 2 3 4 2" xfId="15995"/>
    <cellStyle name="Input [yellow] 3 2 2 3 4 2 2" xfId="15996"/>
    <cellStyle name="Input [yellow] 3 2 2 3 4 2 3" xfId="15997"/>
    <cellStyle name="Input [yellow] 3 2 2 3 4 2 4" xfId="15998"/>
    <cellStyle name="Input [yellow] 3 2 2 3 4 3" xfId="15999"/>
    <cellStyle name="Input [yellow] 3 2 2 3 4 4" xfId="16000"/>
    <cellStyle name="Input [yellow] 3 2 2 3 5" xfId="16001"/>
    <cellStyle name="Input [yellow] 3 2 2 3 6" xfId="16002"/>
    <cellStyle name="Input [yellow] 3 2 2 3 7" xfId="16003"/>
    <cellStyle name="Input [yellow] 3 2 2 4" xfId="16004"/>
    <cellStyle name="Input [yellow] 3 2 2 4 2" xfId="16005"/>
    <cellStyle name="Input [yellow] 3 2 2 4 2 2" xfId="16006"/>
    <cellStyle name="Input [yellow] 3 2 2 4 2 2 2" xfId="16007"/>
    <cellStyle name="Input [yellow] 3 2 2 4 2 2 2 2" xfId="16008"/>
    <cellStyle name="Input [yellow] 3 2 2 4 2 2 2 3" xfId="16009"/>
    <cellStyle name="Input [yellow] 3 2 2 4 2 2 2 4" xfId="16010"/>
    <cellStyle name="Input [yellow] 3 2 2 4 2 2 3" xfId="16011"/>
    <cellStyle name="Input [yellow] 3 2 2 4 2 2 4" xfId="16012"/>
    <cellStyle name="Input [yellow] 3 2 2 4 2 3" xfId="16013"/>
    <cellStyle name="Input [yellow] 3 2 2 4 2 4" xfId="16014"/>
    <cellStyle name="Input [yellow] 3 2 2 4 3" xfId="16015"/>
    <cellStyle name="Input [yellow] 3 2 2 4 3 2" xfId="16016"/>
    <cellStyle name="Input [yellow] 3 2 2 4 3 2 2" xfId="16017"/>
    <cellStyle name="Input [yellow] 3 2 2 4 3 2 3" xfId="16018"/>
    <cellStyle name="Input [yellow] 3 2 2 4 3 2 4" xfId="16019"/>
    <cellStyle name="Input [yellow] 3 2 2 4 3 3" xfId="16020"/>
    <cellStyle name="Input [yellow] 3 2 2 4 3 4" xfId="16021"/>
    <cellStyle name="Input [yellow] 3 2 2 4 4" xfId="16022"/>
    <cellStyle name="Input [yellow] 3 2 2 4 5" xfId="16023"/>
    <cellStyle name="Input [yellow] 3 2 2 4 6" xfId="16024"/>
    <cellStyle name="Input [yellow] 3 2 2 5" xfId="16025"/>
    <cellStyle name="Input [yellow] 3 2 2 5 2" xfId="16026"/>
    <cellStyle name="Input [yellow] 3 2 2 5 2 2" xfId="16027"/>
    <cellStyle name="Input [yellow] 3 2 2 5 2 2 2" xfId="16028"/>
    <cellStyle name="Input [yellow] 3 2 2 5 2 2 3" xfId="16029"/>
    <cellStyle name="Input [yellow] 3 2 2 5 2 2 4" xfId="16030"/>
    <cellStyle name="Input [yellow] 3 2 2 5 2 3" xfId="16031"/>
    <cellStyle name="Input [yellow] 3 2 2 5 2 4" xfId="16032"/>
    <cellStyle name="Input [yellow] 3 2 2 5 3" xfId="16033"/>
    <cellStyle name="Input [yellow] 3 2 2 5 4" xfId="16034"/>
    <cellStyle name="Input [yellow] 3 2 2 6" xfId="16035"/>
    <cellStyle name="Input [yellow] 3 2 2 6 2" xfId="16036"/>
    <cellStyle name="Input [yellow] 3 2 2 6 2 2" xfId="16037"/>
    <cellStyle name="Input [yellow] 3 2 2 6 2 3" xfId="16038"/>
    <cellStyle name="Input [yellow] 3 2 2 6 2 4" xfId="16039"/>
    <cellStyle name="Input [yellow] 3 2 2 6 3" xfId="16040"/>
    <cellStyle name="Input [yellow] 3 2 2 6 4" xfId="16041"/>
    <cellStyle name="Input [yellow] 3 2 2 7" xfId="16042"/>
    <cellStyle name="Input [yellow] 3 2 2 8" xfId="16043"/>
    <cellStyle name="Input [yellow] 3 2 2 9" xfId="16044"/>
    <cellStyle name="Input [yellow] 3 2 3" xfId="16045"/>
    <cellStyle name="Input [yellow] 3 2 3 2" xfId="16046"/>
    <cellStyle name="Input [yellow] 3 2 3 2 2" xfId="16047"/>
    <cellStyle name="Input [yellow] 3 2 3 2 2 2" xfId="16048"/>
    <cellStyle name="Input [yellow] 3 2 3 2 2 2 2" xfId="16049"/>
    <cellStyle name="Input [yellow] 3 2 3 2 2 2 2 2" xfId="16050"/>
    <cellStyle name="Input [yellow] 3 2 3 2 2 2 2 2 2" xfId="16051"/>
    <cellStyle name="Input [yellow] 3 2 3 2 2 2 2 2 3" xfId="16052"/>
    <cellStyle name="Input [yellow] 3 2 3 2 2 2 2 2 4" xfId="16053"/>
    <cellStyle name="Input [yellow] 3 2 3 2 2 2 2 3" xfId="16054"/>
    <cellStyle name="Input [yellow] 3 2 3 2 2 2 2 4" xfId="16055"/>
    <cellStyle name="Input [yellow] 3 2 3 2 2 2 3" xfId="16056"/>
    <cellStyle name="Input [yellow] 3 2 3 2 2 2 4" xfId="16057"/>
    <cellStyle name="Input [yellow] 3 2 3 2 2 3" xfId="16058"/>
    <cellStyle name="Input [yellow] 3 2 3 2 2 3 2" xfId="16059"/>
    <cellStyle name="Input [yellow] 3 2 3 2 2 3 2 2" xfId="16060"/>
    <cellStyle name="Input [yellow] 3 2 3 2 2 3 2 3" xfId="16061"/>
    <cellStyle name="Input [yellow] 3 2 3 2 2 3 2 4" xfId="16062"/>
    <cellStyle name="Input [yellow] 3 2 3 2 2 3 3" xfId="16063"/>
    <cellStyle name="Input [yellow] 3 2 3 2 2 3 4" xfId="16064"/>
    <cellStyle name="Input [yellow] 3 2 3 2 2 4" xfId="16065"/>
    <cellStyle name="Input [yellow] 3 2 3 2 2 5" xfId="16066"/>
    <cellStyle name="Input [yellow] 3 2 3 2 2 6" xfId="16067"/>
    <cellStyle name="Input [yellow] 3 2 3 2 3" xfId="16068"/>
    <cellStyle name="Input [yellow] 3 2 3 2 3 2" xfId="16069"/>
    <cellStyle name="Input [yellow] 3 2 3 2 3 2 2" xfId="16070"/>
    <cellStyle name="Input [yellow] 3 2 3 2 3 2 2 2" xfId="16071"/>
    <cellStyle name="Input [yellow] 3 2 3 2 3 2 2 3" xfId="16072"/>
    <cellStyle name="Input [yellow] 3 2 3 2 3 2 2 4" xfId="16073"/>
    <cellStyle name="Input [yellow] 3 2 3 2 3 2 3" xfId="16074"/>
    <cellStyle name="Input [yellow] 3 2 3 2 3 2 4" xfId="16075"/>
    <cellStyle name="Input [yellow] 3 2 3 2 3 3" xfId="16076"/>
    <cellStyle name="Input [yellow] 3 2 3 2 3 4" xfId="16077"/>
    <cellStyle name="Input [yellow] 3 2 3 2 4" xfId="16078"/>
    <cellStyle name="Input [yellow] 3 2 3 2 4 2" xfId="16079"/>
    <cellStyle name="Input [yellow] 3 2 3 2 4 2 2" xfId="16080"/>
    <cellStyle name="Input [yellow] 3 2 3 2 4 2 3" xfId="16081"/>
    <cellStyle name="Input [yellow] 3 2 3 2 4 2 4" xfId="16082"/>
    <cellStyle name="Input [yellow] 3 2 3 2 4 3" xfId="16083"/>
    <cellStyle name="Input [yellow] 3 2 3 2 4 4" xfId="16084"/>
    <cellStyle name="Input [yellow] 3 2 3 2 5" xfId="16085"/>
    <cellStyle name="Input [yellow] 3 2 3 2 6" xfId="16086"/>
    <cellStyle name="Input [yellow] 3 2 3 2 7" xfId="16087"/>
    <cellStyle name="Input [yellow] 3 2 3 3" xfId="16088"/>
    <cellStyle name="Input [yellow] 3 2 3 3 2" xfId="16089"/>
    <cellStyle name="Input [yellow] 3 2 3 3 2 2" xfId="16090"/>
    <cellStyle name="Input [yellow] 3 2 3 3 2 2 2" xfId="16091"/>
    <cellStyle name="Input [yellow] 3 2 3 3 2 2 2 2" xfId="16092"/>
    <cellStyle name="Input [yellow] 3 2 3 3 2 2 2 2 2" xfId="16093"/>
    <cellStyle name="Input [yellow] 3 2 3 3 2 2 2 2 3" xfId="16094"/>
    <cellStyle name="Input [yellow] 3 2 3 3 2 2 2 2 4" xfId="16095"/>
    <cellStyle name="Input [yellow] 3 2 3 3 2 2 2 3" xfId="16096"/>
    <cellStyle name="Input [yellow] 3 2 3 3 2 2 2 4" xfId="16097"/>
    <cellStyle name="Input [yellow] 3 2 3 3 2 2 3" xfId="16098"/>
    <cellStyle name="Input [yellow] 3 2 3 3 2 2 4" xfId="16099"/>
    <cellStyle name="Input [yellow] 3 2 3 3 2 3" xfId="16100"/>
    <cellStyle name="Input [yellow] 3 2 3 3 2 3 2" xfId="16101"/>
    <cellStyle name="Input [yellow] 3 2 3 3 2 3 2 2" xfId="16102"/>
    <cellStyle name="Input [yellow] 3 2 3 3 2 3 2 3" xfId="16103"/>
    <cellStyle name="Input [yellow] 3 2 3 3 2 3 2 4" xfId="16104"/>
    <cellStyle name="Input [yellow] 3 2 3 3 2 3 3" xfId="16105"/>
    <cellStyle name="Input [yellow] 3 2 3 3 2 3 4" xfId="16106"/>
    <cellStyle name="Input [yellow] 3 2 3 3 2 4" xfId="16107"/>
    <cellStyle name="Input [yellow] 3 2 3 3 2 5" xfId="16108"/>
    <cellStyle name="Input [yellow] 3 2 3 3 2 6" xfId="16109"/>
    <cellStyle name="Input [yellow] 3 2 3 3 3" xfId="16110"/>
    <cellStyle name="Input [yellow] 3 2 3 3 3 2" xfId="16111"/>
    <cellStyle name="Input [yellow] 3 2 3 3 3 2 2" xfId="16112"/>
    <cellStyle name="Input [yellow] 3 2 3 3 3 2 2 2" xfId="16113"/>
    <cellStyle name="Input [yellow] 3 2 3 3 3 2 2 3" xfId="16114"/>
    <cellStyle name="Input [yellow] 3 2 3 3 3 2 2 4" xfId="16115"/>
    <cellStyle name="Input [yellow] 3 2 3 3 3 2 3" xfId="16116"/>
    <cellStyle name="Input [yellow] 3 2 3 3 3 2 4" xfId="16117"/>
    <cellStyle name="Input [yellow] 3 2 3 3 3 3" xfId="16118"/>
    <cellStyle name="Input [yellow] 3 2 3 3 3 4" xfId="16119"/>
    <cellStyle name="Input [yellow] 3 2 3 3 4" xfId="16120"/>
    <cellStyle name="Input [yellow] 3 2 3 3 4 2" xfId="16121"/>
    <cellStyle name="Input [yellow] 3 2 3 3 4 2 2" xfId="16122"/>
    <cellStyle name="Input [yellow] 3 2 3 3 4 2 3" xfId="16123"/>
    <cellStyle name="Input [yellow] 3 2 3 3 4 2 4" xfId="16124"/>
    <cellStyle name="Input [yellow] 3 2 3 3 4 3" xfId="16125"/>
    <cellStyle name="Input [yellow] 3 2 3 3 4 4" xfId="16126"/>
    <cellStyle name="Input [yellow] 3 2 3 3 5" xfId="16127"/>
    <cellStyle name="Input [yellow] 3 2 3 3 6" xfId="16128"/>
    <cellStyle name="Input [yellow] 3 2 3 3 7" xfId="16129"/>
    <cellStyle name="Input [yellow] 3 2 3 4" xfId="16130"/>
    <cellStyle name="Input [yellow] 3 2 3 4 2" xfId="16131"/>
    <cellStyle name="Input [yellow] 3 2 3 4 2 2" xfId="16132"/>
    <cellStyle name="Input [yellow] 3 2 3 4 2 2 2" xfId="16133"/>
    <cellStyle name="Input [yellow] 3 2 3 4 2 2 2 2" xfId="16134"/>
    <cellStyle name="Input [yellow] 3 2 3 4 2 2 2 3" xfId="16135"/>
    <cellStyle name="Input [yellow] 3 2 3 4 2 2 2 4" xfId="16136"/>
    <cellStyle name="Input [yellow] 3 2 3 4 2 2 3" xfId="16137"/>
    <cellStyle name="Input [yellow] 3 2 3 4 2 2 4" xfId="16138"/>
    <cellStyle name="Input [yellow] 3 2 3 4 2 3" xfId="16139"/>
    <cellStyle name="Input [yellow] 3 2 3 4 2 4" xfId="16140"/>
    <cellStyle name="Input [yellow] 3 2 3 4 3" xfId="16141"/>
    <cellStyle name="Input [yellow] 3 2 3 4 3 2" xfId="16142"/>
    <cellStyle name="Input [yellow] 3 2 3 4 3 2 2" xfId="16143"/>
    <cellStyle name="Input [yellow] 3 2 3 4 3 2 3" xfId="16144"/>
    <cellStyle name="Input [yellow] 3 2 3 4 3 2 4" xfId="16145"/>
    <cellStyle name="Input [yellow] 3 2 3 4 3 3" xfId="16146"/>
    <cellStyle name="Input [yellow] 3 2 3 4 3 4" xfId="16147"/>
    <cellStyle name="Input [yellow] 3 2 3 4 4" xfId="16148"/>
    <cellStyle name="Input [yellow] 3 2 3 4 5" xfId="16149"/>
    <cellStyle name="Input [yellow] 3 2 3 4 6" xfId="16150"/>
    <cellStyle name="Input [yellow] 3 2 3 5" xfId="16151"/>
    <cellStyle name="Input [yellow] 3 2 3 5 2" xfId="16152"/>
    <cellStyle name="Input [yellow] 3 2 3 5 2 2" xfId="16153"/>
    <cellStyle name="Input [yellow] 3 2 3 5 2 2 2" xfId="16154"/>
    <cellStyle name="Input [yellow] 3 2 3 5 2 2 3" xfId="16155"/>
    <cellStyle name="Input [yellow] 3 2 3 5 2 2 4" xfId="16156"/>
    <cellStyle name="Input [yellow] 3 2 3 5 2 3" xfId="16157"/>
    <cellStyle name="Input [yellow] 3 2 3 5 2 4" xfId="16158"/>
    <cellStyle name="Input [yellow] 3 2 3 5 3" xfId="16159"/>
    <cellStyle name="Input [yellow] 3 2 3 5 4" xfId="16160"/>
    <cellStyle name="Input [yellow] 3 2 3 6" xfId="16161"/>
    <cellStyle name="Input [yellow] 3 2 3 6 2" xfId="16162"/>
    <cellStyle name="Input [yellow] 3 2 3 6 2 2" xfId="16163"/>
    <cellStyle name="Input [yellow] 3 2 3 6 2 3" xfId="16164"/>
    <cellStyle name="Input [yellow] 3 2 3 6 2 4" xfId="16165"/>
    <cellStyle name="Input [yellow] 3 2 3 6 3" xfId="16166"/>
    <cellStyle name="Input [yellow] 3 2 3 6 4" xfId="16167"/>
    <cellStyle name="Input [yellow] 3 2 3 7" xfId="16168"/>
    <cellStyle name="Input [yellow] 3 2 3 8" xfId="16169"/>
    <cellStyle name="Input [yellow] 3 2 3 9" xfId="16170"/>
    <cellStyle name="Input [yellow] 3 2 4" xfId="16171"/>
    <cellStyle name="Input [yellow] 3 2 4 2" xfId="16172"/>
    <cellStyle name="Input [yellow] 3 2 4 2 2" xfId="16173"/>
    <cellStyle name="Input [yellow] 3 2 4 2 2 2" xfId="16174"/>
    <cellStyle name="Input [yellow] 3 2 4 2 2 2 2" xfId="16175"/>
    <cellStyle name="Input [yellow] 3 2 4 2 2 2 2 2" xfId="16176"/>
    <cellStyle name="Input [yellow] 3 2 4 2 2 2 2 3" xfId="16177"/>
    <cellStyle name="Input [yellow] 3 2 4 2 2 2 2 4" xfId="16178"/>
    <cellStyle name="Input [yellow] 3 2 4 2 2 2 3" xfId="16179"/>
    <cellStyle name="Input [yellow] 3 2 4 2 2 2 4" xfId="16180"/>
    <cellStyle name="Input [yellow] 3 2 4 2 2 3" xfId="16181"/>
    <cellStyle name="Input [yellow] 3 2 4 2 2 4" xfId="16182"/>
    <cellStyle name="Input [yellow] 3 2 4 2 3" xfId="16183"/>
    <cellStyle name="Input [yellow] 3 2 4 2 3 2" xfId="16184"/>
    <cellStyle name="Input [yellow] 3 2 4 2 3 2 2" xfId="16185"/>
    <cellStyle name="Input [yellow] 3 2 4 2 3 2 3" xfId="16186"/>
    <cellStyle name="Input [yellow] 3 2 4 2 3 2 4" xfId="16187"/>
    <cellStyle name="Input [yellow] 3 2 4 2 3 3" xfId="16188"/>
    <cellStyle name="Input [yellow] 3 2 4 2 3 4" xfId="16189"/>
    <cellStyle name="Input [yellow] 3 2 4 2 4" xfId="16190"/>
    <cellStyle name="Input [yellow] 3 2 4 2 5" xfId="16191"/>
    <cellStyle name="Input [yellow] 3 2 4 2 6" xfId="16192"/>
    <cellStyle name="Input [yellow] 3 2 4 3" xfId="16193"/>
    <cellStyle name="Input [yellow] 3 2 4 3 2" xfId="16194"/>
    <cellStyle name="Input [yellow] 3 2 4 3 2 2" xfId="16195"/>
    <cellStyle name="Input [yellow] 3 2 4 3 2 2 2" xfId="16196"/>
    <cellStyle name="Input [yellow] 3 2 4 3 2 2 3" xfId="16197"/>
    <cellStyle name="Input [yellow] 3 2 4 3 2 2 4" xfId="16198"/>
    <cellStyle name="Input [yellow] 3 2 4 3 2 3" xfId="16199"/>
    <cellStyle name="Input [yellow] 3 2 4 3 2 4" xfId="16200"/>
    <cellStyle name="Input [yellow] 3 2 4 3 3" xfId="16201"/>
    <cellStyle name="Input [yellow] 3 2 4 3 4" xfId="16202"/>
    <cellStyle name="Input [yellow] 3 2 4 4" xfId="16203"/>
    <cellStyle name="Input [yellow] 3 2 4 4 2" xfId="16204"/>
    <cellStyle name="Input [yellow] 3 2 4 4 2 2" xfId="16205"/>
    <cellStyle name="Input [yellow] 3 2 4 4 2 3" xfId="16206"/>
    <cellStyle name="Input [yellow] 3 2 4 4 2 4" xfId="16207"/>
    <cellStyle name="Input [yellow] 3 2 4 4 3" xfId="16208"/>
    <cellStyle name="Input [yellow] 3 2 4 4 4" xfId="16209"/>
    <cellStyle name="Input [yellow] 3 2 4 5" xfId="16210"/>
    <cellStyle name="Input [yellow] 3 2 4 6" xfId="16211"/>
    <cellStyle name="Input [yellow] 3 2 4 7" xfId="16212"/>
    <cellStyle name="Input [yellow] 3 2 5" xfId="16213"/>
    <cellStyle name="Input [yellow] 3 2 5 2" xfId="16214"/>
    <cellStyle name="Input [yellow] 3 2 5 2 2" xfId="16215"/>
    <cellStyle name="Input [yellow] 3 2 5 2 2 2" xfId="16216"/>
    <cellStyle name="Input [yellow] 3 2 5 2 2 2 2" xfId="16217"/>
    <cellStyle name="Input [yellow] 3 2 5 2 2 2 2 2" xfId="16218"/>
    <cellStyle name="Input [yellow] 3 2 5 2 2 2 2 3" xfId="16219"/>
    <cellStyle name="Input [yellow] 3 2 5 2 2 2 2 4" xfId="16220"/>
    <cellStyle name="Input [yellow] 3 2 5 2 2 2 3" xfId="16221"/>
    <cellStyle name="Input [yellow] 3 2 5 2 2 2 4" xfId="16222"/>
    <cellStyle name="Input [yellow] 3 2 5 2 2 3" xfId="16223"/>
    <cellStyle name="Input [yellow] 3 2 5 2 2 4" xfId="16224"/>
    <cellStyle name="Input [yellow] 3 2 5 2 3" xfId="16225"/>
    <cellStyle name="Input [yellow] 3 2 5 2 3 2" xfId="16226"/>
    <cellStyle name="Input [yellow] 3 2 5 2 3 2 2" xfId="16227"/>
    <cellStyle name="Input [yellow] 3 2 5 2 3 2 3" xfId="16228"/>
    <cellStyle name="Input [yellow] 3 2 5 2 3 2 4" xfId="16229"/>
    <cellStyle name="Input [yellow] 3 2 5 2 3 3" xfId="16230"/>
    <cellStyle name="Input [yellow] 3 2 5 2 3 4" xfId="16231"/>
    <cellStyle name="Input [yellow] 3 2 5 2 4" xfId="16232"/>
    <cellStyle name="Input [yellow] 3 2 5 2 5" xfId="16233"/>
    <cellStyle name="Input [yellow] 3 2 5 2 6" xfId="16234"/>
    <cellStyle name="Input [yellow] 3 2 5 3" xfId="16235"/>
    <cellStyle name="Input [yellow] 3 2 5 3 2" xfId="16236"/>
    <cellStyle name="Input [yellow] 3 2 5 3 2 2" xfId="16237"/>
    <cellStyle name="Input [yellow] 3 2 5 3 2 2 2" xfId="16238"/>
    <cellStyle name="Input [yellow] 3 2 5 3 2 2 3" xfId="16239"/>
    <cellStyle name="Input [yellow] 3 2 5 3 2 2 4" xfId="16240"/>
    <cellStyle name="Input [yellow] 3 2 5 3 2 3" xfId="16241"/>
    <cellStyle name="Input [yellow] 3 2 5 3 2 4" xfId="16242"/>
    <cellStyle name="Input [yellow] 3 2 5 3 3" xfId="16243"/>
    <cellStyle name="Input [yellow] 3 2 5 3 4" xfId="16244"/>
    <cellStyle name="Input [yellow] 3 2 5 4" xfId="16245"/>
    <cellStyle name="Input [yellow] 3 2 5 4 2" xfId="16246"/>
    <cellStyle name="Input [yellow] 3 2 5 4 2 2" xfId="16247"/>
    <cellStyle name="Input [yellow] 3 2 5 4 2 3" xfId="16248"/>
    <cellStyle name="Input [yellow] 3 2 5 4 2 4" xfId="16249"/>
    <cellStyle name="Input [yellow] 3 2 5 4 3" xfId="16250"/>
    <cellStyle name="Input [yellow] 3 2 5 4 4" xfId="16251"/>
    <cellStyle name="Input [yellow] 3 2 5 5" xfId="16252"/>
    <cellStyle name="Input [yellow] 3 2 5 6" xfId="16253"/>
    <cellStyle name="Input [yellow] 3 2 5 7" xfId="16254"/>
    <cellStyle name="Input [yellow] 3 2 6" xfId="16255"/>
    <cellStyle name="Input [yellow] 3 2 6 2" xfId="16256"/>
    <cellStyle name="Input [yellow] 3 2 6 2 2" xfId="16257"/>
    <cellStyle name="Input [yellow] 3 2 6 2 2 2" xfId="16258"/>
    <cellStyle name="Input [yellow] 3 2 6 2 2 2 2" xfId="16259"/>
    <cellStyle name="Input [yellow] 3 2 6 2 2 2 3" xfId="16260"/>
    <cellStyle name="Input [yellow] 3 2 6 2 2 2 4" xfId="16261"/>
    <cellStyle name="Input [yellow] 3 2 6 2 2 3" xfId="16262"/>
    <cellStyle name="Input [yellow] 3 2 6 2 2 4" xfId="16263"/>
    <cellStyle name="Input [yellow] 3 2 6 2 3" xfId="16264"/>
    <cellStyle name="Input [yellow] 3 2 6 2 4" xfId="16265"/>
    <cellStyle name="Input [yellow] 3 2 6 3" xfId="16266"/>
    <cellStyle name="Input [yellow] 3 2 6 3 2" xfId="16267"/>
    <cellStyle name="Input [yellow] 3 2 6 3 2 2" xfId="16268"/>
    <cellStyle name="Input [yellow] 3 2 6 3 2 3" xfId="16269"/>
    <cellStyle name="Input [yellow] 3 2 6 3 2 4" xfId="16270"/>
    <cellStyle name="Input [yellow] 3 2 6 3 3" xfId="16271"/>
    <cellStyle name="Input [yellow] 3 2 6 3 4" xfId="16272"/>
    <cellStyle name="Input [yellow] 3 2 6 4" xfId="16273"/>
    <cellStyle name="Input [yellow] 3 2 6 5" xfId="16274"/>
    <cellStyle name="Input [yellow] 3 2 6 6" xfId="16275"/>
    <cellStyle name="Input [yellow] 3 2 7" xfId="16276"/>
    <cellStyle name="Input [yellow] 3 2 7 2" xfId="16277"/>
    <cellStyle name="Input [yellow] 3 2 7 2 2" xfId="16278"/>
    <cellStyle name="Input [yellow] 3 2 7 2 2 2" xfId="16279"/>
    <cellStyle name="Input [yellow] 3 2 7 2 2 3" xfId="16280"/>
    <cellStyle name="Input [yellow] 3 2 7 2 2 4" xfId="16281"/>
    <cellStyle name="Input [yellow] 3 2 7 2 3" xfId="16282"/>
    <cellStyle name="Input [yellow] 3 2 7 2 4" xfId="16283"/>
    <cellStyle name="Input [yellow] 3 2 7 3" xfId="16284"/>
    <cellStyle name="Input [yellow] 3 2 7 4" xfId="16285"/>
    <cellStyle name="Input [yellow] 3 2 8" xfId="16286"/>
    <cellStyle name="Input [yellow] 3 2 8 2" xfId="16287"/>
    <cellStyle name="Input [yellow] 3 2 8 2 2" xfId="16288"/>
    <cellStyle name="Input [yellow] 3 2 8 2 3" xfId="16289"/>
    <cellStyle name="Input [yellow] 3 2 8 2 4" xfId="16290"/>
    <cellStyle name="Input [yellow] 3 2 8 3" xfId="16291"/>
    <cellStyle name="Input [yellow] 3 2 8 4" xfId="16292"/>
    <cellStyle name="Input [yellow] 3 2 9" xfId="16293"/>
    <cellStyle name="Input [yellow] 3 2 9 2" xfId="16294"/>
    <cellStyle name="Input [yellow] 3 2 9 3" xfId="16295"/>
    <cellStyle name="Input [yellow] 3 2 9 4" xfId="16296"/>
    <cellStyle name="Input [yellow] 3 3" xfId="16297"/>
    <cellStyle name="Input [yellow] 3 3 2" xfId="16298"/>
    <cellStyle name="Input [yellow] 3 3 2 2" xfId="16299"/>
    <cellStyle name="Input [yellow] 3 3 2 2 2" xfId="16300"/>
    <cellStyle name="Input [yellow] 3 3 2 2 2 2" xfId="16301"/>
    <cellStyle name="Input [yellow] 3 3 2 2 2 3" xfId="16302"/>
    <cellStyle name="Input [yellow] 3 3 2 2 2 4" xfId="16303"/>
    <cellStyle name="Input [yellow] 3 3 2 2 3" xfId="16304"/>
    <cellStyle name="Input [yellow] 3 3 2 2 4" xfId="16305"/>
    <cellStyle name="Input [yellow] 3 3 2 3" xfId="16306"/>
    <cellStyle name="Input [yellow] 3 3 2 4" xfId="16307"/>
    <cellStyle name="Input [yellow] 3 3 3" xfId="16308"/>
    <cellStyle name="Input [yellow] 3 3 3 2" xfId="16309"/>
    <cellStyle name="Input [yellow] 3 3 3 2 2" xfId="16310"/>
    <cellStyle name="Input [yellow] 3 3 3 2 3" xfId="16311"/>
    <cellStyle name="Input [yellow] 3 3 3 2 4" xfId="16312"/>
    <cellStyle name="Input [yellow] 3 3 3 3" xfId="16313"/>
    <cellStyle name="Input [yellow] 3 3 3 4" xfId="16314"/>
    <cellStyle name="Input [yellow] 3 3 4" xfId="16315"/>
    <cellStyle name="Input [yellow] 3 3 5" xfId="16316"/>
    <cellStyle name="Input [yellow] 3 3 6" xfId="16317"/>
    <cellStyle name="Input [yellow] 3 4" xfId="16318"/>
    <cellStyle name="Input [yellow] 3 4 2" xfId="16319"/>
    <cellStyle name="Input [yellow] 3 4 2 2" xfId="16320"/>
    <cellStyle name="Input [yellow] 3 4 2 3" xfId="16321"/>
    <cellStyle name="Input [yellow] 3 4 2 4" xfId="16322"/>
    <cellStyle name="Input [yellow] 3 4 3" xfId="16323"/>
    <cellStyle name="Input [yellow] 3 4 4" xfId="16324"/>
    <cellStyle name="Input [yellow] 3 5" xfId="16325"/>
    <cellStyle name="Input [yellow] 3 6" xfId="16326"/>
    <cellStyle name="Input [yellow] 4" xfId="16327"/>
    <cellStyle name="Input [yellow] 4 2" xfId="16328"/>
    <cellStyle name="Input [yellow] 4 2 2" xfId="16329"/>
    <cellStyle name="Input [yellow] 4 2 2 2" xfId="16330"/>
    <cellStyle name="Input [yellow] 4 2 2 2 2" xfId="16331"/>
    <cellStyle name="Input [yellow] 4 2 2 2 2 2" xfId="16332"/>
    <cellStyle name="Input [yellow] 4 2 2 2 2 2 2" xfId="16333"/>
    <cellStyle name="Input [yellow] 4 2 2 2 2 2 2 2" xfId="16334"/>
    <cellStyle name="Input [yellow] 4 2 2 2 2 2 2 3" xfId="16335"/>
    <cellStyle name="Input [yellow] 4 2 2 2 2 2 2 4" xfId="16336"/>
    <cellStyle name="Input [yellow] 4 2 2 2 2 2 3" xfId="16337"/>
    <cellStyle name="Input [yellow] 4 2 2 2 2 2 4" xfId="16338"/>
    <cellStyle name="Input [yellow] 4 2 2 2 2 3" xfId="16339"/>
    <cellStyle name="Input [yellow] 4 2 2 2 2 4" xfId="16340"/>
    <cellStyle name="Input [yellow] 4 2 2 2 3" xfId="16341"/>
    <cellStyle name="Input [yellow] 4 2 2 2 3 2" xfId="16342"/>
    <cellStyle name="Input [yellow] 4 2 2 2 3 2 2" xfId="16343"/>
    <cellStyle name="Input [yellow] 4 2 2 2 3 2 3" xfId="16344"/>
    <cellStyle name="Input [yellow] 4 2 2 2 3 2 4" xfId="16345"/>
    <cellStyle name="Input [yellow] 4 2 2 2 3 3" xfId="16346"/>
    <cellStyle name="Input [yellow] 4 2 2 2 3 4" xfId="16347"/>
    <cellStyle name="Input [yellow] 4 2 2 2 4" xfId="16348"/>
    <cellStyle name="Input [yellow] 4 2 2 2 5" xfId="16349"/>
    <cellStyle name="Input [yellow] 4 2 2 2 6" xfId="16350"/>
    <cellStyle name="Input [yellow] 4 2 2 3" xfId="16351"/>
    <cellStyle name="Input [yellow] 4 2 2 3 2" xfId="16352"/>
    <cellStyle name="Input [yellow] 4 2 2 3 2 2" xfId="16353"/>
    <cellStyle name="Input [yellow] 4 2 2 3 2 2 2" xfId="16354"/>
    <cellStyle name="Input [yellow] 4 2 2 3 2 2 3" xfId="16355"/>
    <cellStyle name="Input [yellow] 4 2 2 3 2 2 4" xfId="16356"/>
    <cellStyle name="Input [yellow] 4 2 2 3 2 3" xfId="16357"/>
    <cellStyle name="Input [yellow] 4 2 2 3 2 4" xfId="16358"/>
    <cellStyle name="Input [yellow] 4 2 2 3 3" xfId="16359"/>
    <cellStyle name="Input [yellow] 4 2 2 3 4" xfId="16360"/>
    <cellStyle name="Input [yellow] 4 2 2 4" xfId="16361"/>
    <cellStyle name="Input [yellow] 4 2 2 4 2" xfId="16362"/>
    <cellStyle name="Input [yellow] 4 2 2 4 2 2" xfId="16363"/>
    <cellStyle name="Input [yellow] 4 2 2 4 2 3" xfId="16364"/>
    <cellStyle name="Input [yellow] 4 2 2 4 2 4" xfId="16365"/>
    <cellStyle name="Input [yellow] 4 2 2 4 3" xfId="16366"/>
    <cellStyle name="Input [yellow] 4 2 2 4 4" xfId="16367"/>
    <cellStyle name="Input [yellow] 4 2 2 5" xfId="16368"/>
    <cellStyle name="Input [yellow] 4 2 2 6" xfId="16369"/>
    <cellStyle name="Input [yellow] 4 2 2 7" xfId="16370"/>
    <cellStyle name="Input [yellow] 4 2 3" xfId="16371"/>
    <cellStyle name="Input [yellow] 4 2 3 2" xfId="16372"/>
    <cellStyle name="Input [yellow] 4 2 3 2 2" xfId="16373"/>
    <cellStyle name="Input [yellow] 4 2 3 2 2 2" xfId="16374"/>
    <cellStyle name="Input [yellow] 4 2 3 2 2 2 2" xfId="16375"/>
    <cellStyle name="Input [yellow] 4 2 3 2 2 2 2 2" xfId="16376"/>
    <cellStyle name="Input [yellow] 4 2 3 2 2 2 2 3" xfId="16377"/>
    <cellStyle name="Input [yellow] 4 2 3 2 2 2 2 4" xfId="16378"/>
    <cellStyle name="Input [yellow] 4 2 3 2 2 2 3" xfId="16379"/>
    <cellStyle name="Input [yellow] 4 2 3 2 2 2 4" xfId="16380"/>
    <cellStyle name="Input [yellow] 4 2 3 2 2 3" xfId="16381"/>
    <cellStyle name="Input [yellow] 4 2 3 2 2 4" xfId="16382"/>
    <cellStyle name="Input [yellow] 4 2 3 2 3" xfId="16383"/>
    <cellStyle name="Input [yellow] 4 2 3 2 3 2" xfId="16384"/>
    <cellStyle name="Input [yellow] 4 2 3 2 3 2 2" xfId="16385"/>
    <cellStyle name="Input [yellow] 4 2 3 2 3 2 3" xfId="16386"/>
    <cellStyle name="Input [yellow] 4 2 3 2 3 2 4" xfId="16387"/>
    <cellStyle name="Input [yellow] 4 2 3 2 3 3" xfId="16388"/>
    <cellStyle name="Input [yellow] 4 2 3 2 3 4" xfId="16389"/>
    <cellStyle name="Input [yellow] 4 2 3 2 4" xfId="16390"/>
    <cellStyle name="Input [yellow] 4 2 3 2 5" xfId="16391"/>
    <cellStyle name="Input [yellow] 4 2 3 2 6" xfId="16392"/>
    <cellStyle name="Input [yellow] 4 2 3 3" xfId="16393"/>
    <cellStyle name="Input [yellow] 4 2 3 3 2" xfId="16394"/>
    <cellStyle name="Input [yellow] 4 2 3 3 2 2" xfId="16395"/>
    <cellStyle name="Input [yellow] 4 2 3 3 2 2 2" xfId="16396"/>
    <cellStyle name="Input [yellow] 4 2 3 3 2 2 3" xfId="16397"/>
    <cellStyle name="Input [yellow] 4 2 3 3 2 2 4" xfId="16398"/>
    <cellStyle name="Input [yellow] 4 2 3 3 2 3" xfId="16399"/>
    <cellStyle name="Input [yellow] 4 2 3 3 2 4" xfId="16400"/>
    <cellStyle name="Input [yellow] 4 2 3 3 3" xfId="16401"/>
    <cellStyle name="Input [yellow] 4 2 3 3 4" xfId="16402"/>
    <cellStyle name="Input [yellow] 4 2 3 4" xfId="16403"/>
    <cellStyle name="Input [yellow] 4 2 3 4 2" xfId="16404"/>
    <cellStyle name="Input [yellow] 4 2 3 4 2 2" xfId="16405"/>
    <cellStyle name="Input [yellow] 4 2 3 4 2 3" xfId="16406"/>
    <cellStyle name="Input [yellow] 4 2 3 4 2 4" xfId="16407"/>
    <cellStyle name="Input [yellow] 4 2 3 4 3" xfId="16408"/>
    <cellStyle name="Input [yellow] 4 2 3 4 4" xfId="16409"/>
    <cellStyle name="Input [yellow] 4 2 3 5" xfId="16410"/>
    <cellStyle name="Input [yellow] 4 2 3 6" xfId="16411"/>
    <cellStyle name="Input [yellow] 4 2 3 7" xfId="16412"/>
    <cellStyle name="Input [yellow] 4 2 4" xfId="16413"/>
    <cellStyle name="Input [yellow] 4 2 4 2" xfId="16414"/>
    <cellStyle name="Input [yellow] 4 2 4 2 2" xfId="16415"/>
    <cellStyle name="Input [yellow] 4 2 4 2 2 2" xfId="16416"/>
    <cellStyle name="Input [yellow] 4 2 4 2 2 2 2" xfId="16417"/>
    <cellStyle name="Input [yellow] 4 2 4 2 2 2 3" xfId="16418"/>
    <cellStyle name="Input [yellow] 4 2 4 2 2 2 4" xfId="16419"/>
    <cellStyle name="Input [yellow] 4 2 4 2 2 3" xfId="16420"/>
    <cellStyle name="Input [yellow] 4 2 4 2 2 4" xfId="16421"/>
    <cellStyle name="Input [yellow] 4 2 4 2 3" xfId="16422"/>
    <cellStyle name="Input [yellow] 4 2 4 2 4" xfId="16423"/>
    <cellStyle name="Input [yellow] 4 2 4 3" xfId="16424"/>
    <cellStyle name="Input [yellow] 4 2 4 3 2" xfId="16425"/>
    <cellStyle name="Input [yellow] 4 2 4 3 2 2" xfId="16426"/>
    <cellStyle name="Input [yellow] 4 2 4 3 2 3" xfId="16427"/>
    <cellStyle name="Input [yellow] 4 2 4 3 2 4" xfId="16428"/>
    <cellStyle name="Input [yellow] 4 2 4 3 3" xfId="16429"/>
    <cellStyle name="Input [yellow] 4 2 4 3 4" xfId="16430"/>
    <cellStyle name="Input [yellow] 4 2 4 4" xfId="16431"/>
    <cellStyle name="Input [yellow] 4 2 4 5" xfId="16432"/>
    <cellStyle name="Input [yellow] 4 2 4 6" xfId="16433"/>
    <cellStyle name="Input [yellow] 4 2 5" xfId="16434"/>
    <cellStyle name="Input [yellow] 4 2 5 2" xfId="16435"/>
    <cellStyle name="Input [yellow] 4 2 5 2 2" xfId="16436"/>
    <cellStyle name="Input [yellow] 4 2 5 2 2 2" xfId="16437"/>
    <cellStyle name="Input [yellow] 4 2 5 2 2 3" xfId="16438"/>
    <cellStyle name="Input [yellow] 4 2 5 2 2 4" xfId="16439"/>
    <cellStyle name="Input [yellow] 4 2 5 2 3" xfId="16440"/>
    <cellStyle name="Input [yellow] 4 2 5 2 4" xfId="16441"/>
    <cellStyle name="Input [yellow] 4 2 5 3" xfId="16442"/>
    <cellStyle name="Input [yellow] 4 2 5 4" xfId="16443"/>
    <cellStyle name="Input [yellow] 4 2 6" xfId="16444"/>
    <cellStyle name="Input [yellow] 4 2 6 2" xfId="16445"/>
    <cellStyle name="Input [yellow] 4 2 6 2 2" xfId="16446"/>
    <cellStyle name="Input [yellow] 4 2 6 2 3" xfId="16447"/>
    <cellStyle name="Input [yellow] 4 2 6 2 4" xfId="16448"/>
    <cellStyle name="Input [yellow] 4 2 6 3" xfId="16449"/>
    <cellStyle name="Input [yellow] 4 2 6 4" xfId="16450"/>
    <cellStyle name="Input [yellow] 4 2 7" xfId="16451"/>
    <cellStyle name="Input [yellow] 4 2 8" xfId="16452"/>
    <cellStyle name="Input [yellow] 4 2 9" xfId="16453"/>
    <cellStyle name="Input [yellow] 4 3" xfId="16454"/>
    <cellStyle name="Input [yellow] 4 3 2" xfId="16455"/>
    <cellStyle name="Input [yellow] 4 3 2 2" xfId="16456"/>
    <cellStyle name="Input [yellow] 4 3 2 2 2" xfId="16457"/>
    <cellStyle name="Input [yellow] 4 3 2 2 2 2" xfId="16458"/>
    <cellStyle name="Input [yellow] 4 3 2 2 2 2 2" xfId="16459"/>
    <cellStyle name="Input [yellow] 4 3 2 2 2 2 2 2" xfId="16460"/>
    <cellStyle name="Input [yellow] 4 3 2 2 2 2 2 3" xfId="16461"/>
    <cellStyle name="Input [yellow] 4 3 2 2 2 2 2 4" xfId="16462"/>
    <cellStyle name="Input [yellow] 4 3 2 2 2 2 3" xfId="16463"/>
    <cellStyle name="Input [yellow] 4 3 2 2 2 2 4" xfId="16464"/>
    <cellStyle name="Input [yellow] 4 3 2 2 2 3" xfId="16465"/>
    <cellStyle name="Input [yellow] 4 3 2 2 2 4" xfId="16466"/>
    <cellStyle name="Input [yellow] 4 3 2 2 3" xfId="16467"/>
    <cellStyle name="Input [yellow] 4 3 2 2 3 2" xfId="16468"/>
    <cellStyle name="Input [yellow] 4 3 2 2 3 2 2" xfId="16469"/>
    <cellStyle name="Input [yellow] 4 3 2 2 3 2 3" xfId="16470"/>
    <cellStyle name="Input [yellow] 4 3 2 2 3 2 4" xfId="16471"/>
    <cellStyle name="Input [yellow] 4 3 2 2 3 3" xfId="16472"/>
    <cellStyle name="Input [yellow] 4 3 2 2 3 4" xfId="16473"/>
    <cellStyle name="Input [yellow] 4 3 2 2 4" xfId="16474"/>
    <cellStyle name="Input [yellow] 4 3 2 2 5" xfId="16475"/>
    <cellStyle name="Input [yellow] 4 3 2 2 6" xfId="16476"/>
    <cellStyle name="Input [yellow] 4 3 2 3" xfId="16477"/>
    <cellStyle name="Input [yellow] 4 3 2 3 2" xfId="16478"/>
    <cellStyle name="Input [yellow] 4 3 2 3 2 2" xfId="16479"/>
    <cellStyle name="Input [yellow] 4 3 2 3 2 2 2" xfId="16480"/>
    <cellStyle name="Input [yellow] 4 3 2 3 2 2 3" xfId="16481"/>
    <cellStyle name="Input [yellow] 4 3 2 3 2 2 4" xfId="16482"/>
    <cellStyle name="Input [yellow] 4 3 2 3 2 3" xfId="16483"/>
    <cellStyle name="Input [yellow] 4 3 2 3 2 4" xfId="16484"/>
    <cellStyle name="Input [yellow] 4 3 2 3 3" xfId="16485"/>
    <cellStyle name="Input [yellow] 4 3 2 3 4" xfId="16486"/>
    <cellStyle name="Input [yellow] 4 3 2 4" xfId="16487"/>
    <cellStyle name="Input [yellow] 4 3 2 4 2" xfId="16488"/>
    <cellStyle name="Input [yellow] 4 3 2 4 2 2" xfId="16489"/>
    <cellStyle name="Input [yellow] 4 3 2 4 2 3" xfId="16490"/>
    <cellStyle name="Input [yellow] 4 3 2 4 2 4" xfId="16491"/>
    <cellStyle name="Input [yellow] 4 3 2 4 3" xfId="16492"/>
    <cellStyle name="Input [yellow] 4 3 2 4 4" xfId="16493"/>
    <cellStyle name="Input [yellow] 4 3 2 5" xfId="16494"/>
    <cellStyle name="Input [yellow] 4 3 2 6" xfId="16495"/>
    <cellStyle name="Input [yellow] 4 3 2 7" xfId="16496"/>
    <cellStyle name="Input [yellow] 4 3 3" xfId="16497"/>
    <cellStyle name="Input [yellow] 4 3 3 2" xfId="16498"/>
    <cellStyle name="Input [yellow] 4 3 3 2 2" xfId="16499"/>
    <cellStyle name="Input [yellow] 4 3 3 2 2 2" xfId="16500"/>
    <cellStyle name="Input [yellow] 4 3 3 2 2 2 2" xfId="16501"/>
    <cellStyle name="Input [yellow] 4 3 3 2 2 2 2 2" xfId="16502"/>
    <cellStyle name="Input [yellow] 4 3 3 2 2 2 2 3" xfId="16503"/>
    <cellStyle name="Input [yellow] 4 3 3 2 2 2 2 4" xfId="16504"/>
    <cellStyle name="Input [yellow] 4 3 3 2 2 2 3" xfId="16505"/>
    <cellStyle name="Input [yellow] 4 3 3 2 2 2 4" xfId="16506"/>
    <cellStyle name="Input [yellow] 4 3 3 2 2 3" xfId="16507"/>
    <cellStyle name="Input [yellow] 4 3 3 2 2 4" xfId="16508"/>
    <cellStyle name="Input [yellow] 4 3 3 2 3" xfId="16509"/>
    <cellStyle name="Input [yellow] 4 3 3 2 3 2" xfId="16510"/>
    <cellStyle name="Input [yellow] 4 3 3 2 3 2 2" xfId="16511"/>
    <cellStyle name="Input [yellow] 4 3 3 2 3 2 3" xfId="16512"/>
    <cellStyle name="Input [yellow] 4 3 3 2 3 2 4" xfId="16513"/>
    <cellStyle name="Input [yellow] 4 3 3 2 3 3" xfId="16514"/>
    <cellStyle name="Input [yellow] 4 3 3 2 3 4" xfId="16515"/>
    <cellStyle name="Input [yellow] 4 3 3 2 4" xfId="16516"/>
    <cellStyle name="Input [yellow] 4 3 3 2 5" xfId="16517"/>
    <cellStyle name="Input [yellow] 4 3 3 2 6" xfId="16518"/>
    <cellStyle name="Input [yellow] 4 3 3 3" xfId="16519"/>
    <cellStyle name="Input [yellow] 4 3 3 3 2" xfId="16520"/>
    <cellStyle name="Input [yellow] 4 3 3 3 2 2" xfId="16521"/>
    <cellStyle name="Input [yellow] 4 3 3 3 2 2 2" xfId="16522"/>
    <cellStyle name="Input [yellow] 4 3 3 3 2 2 3" xfId="16523"/>
    <cellStyle name="Input [yellow] 4 3 3 3 2 2 4" xfId="16524"/>
    <cellStyle name="Input [yellow] 4 3 3 3 2 3" xfId="16525"/>
    <cellStyle name="Input [yellow] 4 3 3 3 2 4" xfId="16526"/>
    <cellStyle name="Input [yellow] 4 3 3 3 3" xfId="16527"/>
    <cellStyle name="Input [yellow] 4 3 3 3 4" xfId="16528"/>
    <cellStyle name="Input [yellow] 4 3 3 4" xfId="16529"/>
    <cellStyle name="Input [yellow] 4 3 3 4 2" xfId="16530"/>
    <cellStyle name="Input [yellow] 4 3 3 4 2 2" xfId="16531"/>
    <cellStyle name="Input [yellow] 4 3 3 4 2 3" xfId="16532"/>
    <cellStyle name="Input [yellow] 4 3 3 4 2 4" xfId="16533"/>
    <cellStyle name="Input [yellow] 4 3 3 4 3" xfId="16534"/>
    <cellStyle name="Input [yellow] 4 3 3 4 4" xfId="16535"/>
    <cellStyle name="Input [yellow] 4 3 3 5" xfId="16536"/>
    <cellStyle name="Input [yellow] 4 3 3 6" xfId="16537"/>
    <cellStyle name="Input [yellow] 4 3 3 7" xfId="16538"/>
    <cellStyle name="Input [yellow] 4 3 4" xfId="16539"/>
    <cellStyle name="Input [yellow] 4 3 4 2" xfId="16540"/>
    <cellStyle name="Input [yellow] 4 3 4 2 2" xfId="16541"/>
    <cellStyle name="Input [yellow] 4 3 4 2 2 2" xfId="16542"/>
    <cellStyle name="Input [yellow] 4 3 4 2 2 2 2" xfId="16543"/>
    <cellStyle name="Input [yellow] 4 3 4 2 2 2 3" xfId="16544"/>
    <cellStyle name="Input [yellow] 4 3 4 2 2 2 4" xfId="16545"/>
    <cellStyle name="Input [yellow] 4 3 4 2 2 3" xfId="16546"/>
    <cellStyle name="Input [yellow] 4 3 4 2 2 4" xfId="16547"/>
    <cellStyle name="Input [yellow] 4 3 4 2 3" xfId="16548"/>
    <cellStyle name="Input [yellow] 4 3 4 2 4" xfId="16549"/>
    <cellStyle name="Input [yellow] 4 3 4 3" xfId="16550"/>
    <cellStyle name="Input [yellow] 4 3 4 3 2" xfId="16551"/>
    <cellStyle name="Input [yellow] 4 3 4 3 2 2" xfId="16552"/>
    <cellStyle name="Input [yellow] 4 3 4 3 2 3" xfId="16553"/>
    <cellStyle name="Input [yellow] 4 3 4 3 2 4" xfId="16554"/>
    <cellStyle name="Input [yellow] 4 3 4 3 3" xfId="16555"/>
    <cellStyle name="Input [yellow] 4 3 4 3 4" xfId="16556"/>
    <cellStyle name="Input [yellow] 4 3 4 4" xfId="16557"/>
    <cellStyle name="Input [yellow] 4 3 4 5" xfId="16558"/>
    <cellStyle name="Input [yellow] 4 3 4 6" xfId="16559"/>
    <cellStyle name="Input [yellow] 4 3 5" xfId="16560"/>
    <cellStyle name="Input [yellow] 4 3 5 2" xfId="16561"/>
    <cellStyle name="Input [yellow] 4 3 5 2 2" xfId="16562"/>
    <cellStyle name="Input [yellow] 4 3 5 2 2 2" xfId="16563"/>
    <cellStyle name="Input [yellow] 4 3 5 2 2 3" xfId="16564"/>
    <cellStyle name="Input [yellow] 4 3 5 2 2 4" xfId="16565"/>
    <cellStyle name="Input [yellow] 4 3 5 2 3" xfId="16566"/>
    <cellStyle name="Input [yellow] 4 3 5 2 4" xfId="16567"/>
    <cellStyle name="Input [yellow] 4 3 5 3" xfId="16568"/>
    <cellStyle name="Input [yellow] 4 3 5 4" xfId="16569"/>
    <cellStyle name="Input [yellow] 4 3 6" xfId="16570"/>
    <cellStyle name="Input [yellow] 4 3 6 2" xfId="16571"/>
    <cellStyle name="Input [yellow] 4 3 6 2 2" xfId="16572"/>
    <cellStyle name="Input [yellow] 4 3 6 2 3" xfId="16573"/>
    <cellStyle name="Input [yellow] 4 3 6 2 4" xfId="16574"/>
    <cellStyle name="Input [yellow] 4 3 6 3" xfId="16575"/>
    <cellStyle name="Input [yellow] 4 3 6 4" xfId="16576"/>
    <cellStyle name="Input [yellow] 4 3 7" xfId="16577"/>
    <cellStyle name="Input [yellow] 4 3 8" xfId="16578"/>
    <cellStyle name="Input [yellow] 4 3 9" xfId="16579"/>
    <cellStyle name="Input [yellow] 4 4" xfId="16580"/>
    <cellStyle name="Input [yellow] 4 4 2" xfId="16581"/>
    <cellStyle name="Input [yellow] 4 4 2 2" xfId="16582"/>
    <cellStyle name="Input [yellow] 4 4 2 2 2" xfId="16583"/>
    <cellStyle name="Input [yellow] 4 4 2 2 2 2" xfId="16584"/>
    <cellStyle name="Input [yellow] 4 4 2 2 2 3" xfId="16585"/>
    <cellStyle name="Input [yellow] 4 4 2 2 2 4" xfId="16586"/>
    <cellStyle name="Input [yellow] 4 4 2 2 3" xfId="16587"/>
    <cellStyle name="Input [yellow] 4 4 2 2 4" xfId="16588"/>
    <cellStyle name="Input [yellow] 4 4 2 3" xfId="16589"/>
    <cellStyle name="Input [yellow] 4 4 2 4" xfId="16590"/>
    <cellStyle name="Input [yellow] 4 4 3" xfId="16591"/>
    <cellStyle name="Input [yellow] 4 4 3 2" xfId="16592"/>
    <cellStyle name="Input [yellow] 4 4 3 2 2" xfId="16593"/>
    <cellStyle name="Input [yellow] 4 4 3 2 3" xfId="16594"/>
    <cellStyle name="Input [yellow] 4 4 3 2 4" xfId="16595"/>
    <cellStyle name="Input [yellow] 4 4 3 3" xfId="16596"/>
    <cellStyle name="Input [yellow] 4 4 3 4" xfId="16597"/>
    <cellStyle name="Input [yellow] 4 4 4" xfId="16598"/>
    <cellStyle name="Input [yellow] 4 4 5" xfId="16599"/>
    <cellStyle name="Input [yellow] 4 4 6" xfId="16600"/>
    <cellStyle name="Input [yellow] 4 5" xfId="16601"/>
    <cellStyle name="Input [yellow] 4 5 2" xfId="16602"/>
    <cellStyle name="Input [yellow] 4 5 2 2" xfId="16603"/>
    <cellStyle name="Input [yellow] 4 5 2 3" xfId="16604"/>
    <cellStyle name="Input [yellow] 4 5 2 4" xfId="16605"/>
    <cellStyle name="Input [yellow] 4 5 3" xfId="16606"/>
    <cellStyle name="Input [yellow] 4 5 4" xfId="16607"/>
    <cellStyle name="Input [yellow] 4 6" xfId="16608"/>
    <cellStyle name="Input [yellow] 4 7" xfId="16609"/>
    <cellStyle name="Input [yellow] 4 8" xfId="16610"/>
    <cellStyle name="Input [yellow] 5" xfId="16611"/>
    <cellStyle name="Input [yellow] 5 10" xfId="16612"/>
    <cellStyle name="Input [yellow] 5 11" xfId="16613"/>
    <cellStyle name="Input [yellow] 5 2" xfId="16614"/>
    <cellStyle name="Input [yellow] 5 2 2" xfId="16615"/>
    <cellStyle name="Input [yellow] 5 2 2 2" xfId="16616"/>
    <cellStyle name="Input [yellow] 5 2 2 2 2" xfId="16617"/>
    <cellStyle name="Input [yellow] 5 2 2 2 2 2" xfId="16618"/>
    <cellStyle name="Input [yellow] 5 2 2 2 2 2 2" xfId="16619"/>
    <cellStyle name="Input [yellow] 5 2 2 2 2 2 2 2" xfId="16620"/>
    <cellStyle name="Input [yellow] 5 2 2 2 2 2 2 3" xfId="16621"/>
    <cellStyle name="Input [yellow] 5 2 2 2 2 2 2 4" xfId="16622"/>
    <cellStyle name="Input [yellow] 5 2 2 2 2 2 3" xfId="16623"/>
    <cellStyle name="Input [yellow] 5 2 2 2 2 2 4" xfId="16624"/>
    <cellStyle name="Input [yellow] 5 2 2 2 2 3" xfId="16625"/>
    <cellStyle name="Input [yellow] 5 2 2 2 2 4" xfId="16626"/>
    <cellStyle name="Input [yellow] 5 2 2 2 3" xfId="16627"/>
    <cellStyle name="Input [yellow] 5 2 2 2 3 2" xfId="16628"/>
    <cellStyle name="Input [yellow] 5 2 2 2 3 2 2" xfId="16629"/>
    <cellStyle name="Input [yellow] 5 2 2 2 3 2 3" xfId="16630"/>
    <cellStyle name="Input [yellow] 5 2 2 2 3 2 4" xfId="16631"/>
    <cellStyle name="Input [yellow] 5 2 2 2 3 3" xfId="16632"/>
    <cellStyle name="Input [yellow] 5 2 2 2 3 4" xfId="16633"/>
    <cellStyle name="Input [yellow] 5 2 2 2 4" xfId="16634"/>
    <cellStyle name="Input [yellow] 5 2 2 2 5" xfId="16635"/>
    <cellStyle name="Input [yellow] 5 2 2 2 6" xfId="16636"/>
    <cellStyle name="Input [yellow] 5 2 2 3" xfId="16637"/>
    <cellStyle name="Input [yellow] 5 2 2 3 2" xfId="16638"/>
    <cellStyle name="Input [yellow] 5 2 2 3 2 2" xfId="16639"/>
    <cellStyle name="Input [yellow] 5 2 2 3 2 2 2" xfId="16640"/>
    <cellStyle name="Input [yellow] 5 2 2 3 2 2 3" xfId="16641"/>
    <cellStyle name="Input [yellow] 5 2 2 3 2 2 4" xfId="16642"/>
    <cellStyle name="Input [yellow] 5 2 2 3 2 3" xfId="16643"/>
    <cellStyle name="Input [yellow] 5 2 2 3 2 4" xfId="16644"/>
    <cellStyle name="Input [yellow] 5 2 2 3 3" xfId="16645"/>
    <cellStyle name="Input [yellow] 5 2 2 3 4" xfId="16646"/>
    <cellStyle name="Input [yellow] 5 2 2 4" xfId="16647"/>
    <cellStyle name="Input [yellow] 5 2 2 4 2" xfId="16648"/>
    <cellStyle name="Input [yellow] 5 2 2 4 2 2" xfId="16649"/>
    <cellStyle name="Input [yellow] 5 2 2 4 2 3" xfId="16650"/>
    <cellStyle name="Input [yellow] 5 2 2 4 2 4" xfId="16651"/>
    <cellStyle name="Input [yellow] 5 2 2 4 3" xfId="16652"/>
    <cellStyle name="Input [yellow] 5 2 2 4 4" xfId="16653"/>
    <cellStyle name="Input [yellow] 5 2 2 5" xfId="16654"/>
    <cellStyle name="Input [yellow] 5 2 2 6" xfId="16655"/>
    <cellStyle name="Input [yellow] 5 2 2 7" xfId="16656"/>
    <cellStyle name="Input [yellow] 5 2 3" xfId="16657"/>
    <cellStyle name="Input [yellow] 5 2 3 2" xfId="16658"/>
    <cellStyle name="Input [yellow] 5 2 3 2 2" xfId="16659"/>
    <cellStyle name="Input [yellow] 5 2 3 2 2 2" xfId="16660"/>
    <cellStyle name="Input [yellow] 5 2 3 2 2 2 2" xfId="16661"/>
    <cellStyle name="Input [yellow] 5 2 3 2 2 2 2 2" xfId="16662"/>
    <cellStyle name="Input [yellow] 5 2 3 2 2 2 2 3" xfId="16663"/>
    <cellStyle name="Input [yellow] 5 2 3 2 2 2 2 4" xfId="16664"/>
    <cellStyle name="Input [yellow] 5 2 3 2 2 2 3" xfId="16665"/>
    <cellStyle name="Input [yellow] 5 2 3 2 2 2 4" xfId="16666"/>
    <cellStyle name="Input [yellow] 5 2 3 2 2 3" xfId="16667"/>
    <cellStyle name="Input [yellow] 5 2 3 2 2 4" xfId="16668"/>
    <cellStyle name="Input [yellow] 5 2 3 2 3" xfId="16669"/>
    <cellStyle name="Input [yellow] 5 2 3 2 3 2" xfId="16670"/>
    <cellStyle name="Input [yellow] 5 2 3 2 3 2 2" xfId="16671"/>
    <cellStyle name="Input [yellow] 5 2 3 2 3 2 3" xfId="16672"/>
    <cellStyle name="Input [yellow] 5 2 3 2 3 2 4" xfId="16673"/>
    <cellStyle name="Input [yellow] 5 2 3 2 3 3" xfId="16674"/>
    <cellStyle name="Input [yellow] 5 2 3 2 3 4" xfId="16675"/>
    <cellStyle name="Input [yellow] 5 2 3 2 4" xfId="16676"/>
    <cellStyle name="Input [yellow] 5 2 3 2 5" xfId="16677"/>
    <cellStyle name="Input [yellow] 5 2 3 2 6" xfId="16678"/>
    <cellStyle name="Input [yellow] 5 2 3 3" xfId="16679"/>
    <cellStyle name="Input [yellow] 5 2 3 3 2" xfId="16680"/>
    <cellStyle name="Input [yellow] 5 2 3 3 2 2" xfId="16681"/>
    <cellStyle name="Input [yellow] 5 2 3 3 2 2 2" xfId="16682"/>
    <cellStyle name="Input [yellow] 5 2 3 3 2 2 3" xfId="16683"/>
    <cellStyle name="Input [yellow] 5 2 3 3 2 2 4" xfId="16684"/>
    <cellStyle name="Input [yellow] 5 2 3 3 2 3" xfId="16685"/>
    <cellStyle name="Input [yellow] 5 2 3 3 2 4" xfId="16686"/>
    <cellStyle name="Input [yellow] 5 2 3 3 3" xfId="16687"/>
    <cellStyle name="Input [yellow] 5 2 3 3 4" xfId="16688"/>
    <cellStyle name="Input [yellow] 5 2 3 4" xfId="16689"/>
    <cellStyle name="Input [yellow] 5 2 3 4 2" xfId="16690"/>
    <cellStyle name="Input [yellow] 5 2 3 4 2 2" xfId="16691"/>
    <cellStyle name="Input [yellow] 5 2 3 4 2 3" xfId="16692"/>
    <cellStyle name="Input [yellow] 5 2 3 4 2 4" xfId="16693"/>
    <cellStyle name="Input [yellow] 5 2 3 4 3" xfId="16694"/>
    <cellStyle name="Input [yellow] 5 2 3 4 4" xfId="16695"/>
    <cellStyle name="Input [yellow] 5 2 3 5" xfId="16696"/>
    <cellStyle name="Input [yellow] 5 2 3 6" xfId="16697"/>
    <cellStyle name="Input [yellow] 5 2 3 7" xfId="16698"/>
    <cellStyle name="Input [yellow] 5 2 4" xfId="16699"/>
    <cellStyle name="Input [yellow] 5 2 4 2" xfId="16700"/>
    <cellStyle name="Input [yellow] 5 2 4 2 2" xfId="16701"/>
    <cellStyle name="Input [yellow] 5 2 4 2 2 2" xfId="16702"/>
    <cellStyle name="Input [yellow] 5 2 4 2 2 2 2" xfId="16703"/>
    <cellStyle name="Input [yellow] 5 2 4 2 2 2 3" xfId="16704"/>
    <cellStyle name="Input [yellow] 5 2 4 2 2 2 4" xfId="16705"/>
    <cellStyle name="Input [yellow] 5 2 4 2 2 3" xfId="16706"/>
    <cellStyle name="Input [yellow] 5 2 4 2 2 4" xfId="16707"/>
    <cellStyle name="Input [yellow] 5 2 4 2 3" xfId="16708"/>
    <cellStyle name="Input [yellow] 5 2 4 2 4" xfId="16709"/>
    <cellStyle name="Input [yellow] 5 2 4 3" xfId="16710"/>
    <cellStyle name="Input [yellow] 5 2 4 3 2" xfId="16711"/>
    <cellStyle name="Input [yellow] 5 2 4 3 2 2" xfId="16712"/>
    <cellStyle name="Input [yellow] 5 2 4 3 2 3" xfId="16713"/>
    <cellStyle name="Input [yellow] 5 2 4 3 2 4" xfId="16714"/>
    <cellStyle name="Input [yellow] 5 2 4 3 3" xfId="16715"/>
    <cellStyle name="Input [yellow] 5 2 4 3 4" xfId="16716"/>
    <cellStyle name="Input [yellow] 5 2 4 4" xfId="16717"/>
    <cellStyle name="Input [yellow] 5 2 4 5" xfId="16718"/>
    <cellStyle name="Input [yellow] 5 2 4 6" xfId="16719"/>
    <cellStyle name="Input [yellow] 5 2 5" xfId="16720"/>
    <cellStyle name="Input [yellow] 5 2 5 2" xfId="16721"/>
    <cellStyle name="Input [yellow] 5 2 5 2 2" xfId="16722"/>
    <cellStyle name="Input [yellow] 5 2 5 2 2 2" xfId="16723"/>
    <cellStyle name="Input [yellow] 5 2 5 2 2 3" xfId="16724"/>
    <cellStyle name="Input [yellow] 5 2 5 2 2 4" xfId="16725"/>
    <cellStyle name="Input [yellow] 5 2 5 2 3" xfId="16726"/>
    <cellStyle name="Input [yellow] 5 2 5 2 4" xfId="16727"/>
    <cellStyle name="Input [yellow] 5 2 5 3" xfId="16728"/>
    <cellStyle name="Input [yellow] 5 2 5 4" xfId="16729"/>
    <cellStyle name="Input [yellow] 5 2 6" xfId="16730"/>
    <cellStyle name="Input [yellow] 5 2 6 2" xfId="16731"/>
    <cellStyle name="Input [yellow] 5 2 6 2 2" xfId="16732"/>
    <cellStyle name="Input [yellow] 5 2 6 2 3" xfId="16733"/>
    <cellStyle name="Input [yellow] 5 2 6 2 4" xfId="16734"/>
    <cellStyle name="Input [yellow] 5 2 6 3" xfId="16735"/>
    <cellStyle name="Input [yellow] 5 2 6 4" xfId="16736"/>
    <cellStyle name="Input [yellow] 5 2 7" xfId="16737"/>
    <cellStyle name="Input [yellow] 5 2 8" xfId="16738"/>
    <cellStyle name="Input [yellow] 5 2 9" xfId="16739"/>
    <cellStyle name="Input [yellow] 5 3" xfId="16740"/>
    <cellStyle name="Input [yellow] 5 3 2" xfId="16741"/>
    <cellStyle name="Input [yellow] 5 3 2 2" xfId="16742"/>
    <cellStyle name="Input [yellow] 5 3 2 2 2" xfId="16743"/>
    <cellStyle name="Input [yellow] 5 3 2 2 2 2" xfId="16744"/>
    <cellStyle name="Input [yellow] 5 3 2 2 2 2 2" xfId="16745"/>
    <cellStyle name="Input [yellow] 5 3 2 2 2 2 2 2" xfId="16746"/>
    <cellStyle name="Input [yellow] 5 3 2 2 2 2 2 3" xfId="16747"/>
    <cellStyle name="Input [yellow] 5 3 2 2 2 2 2 4" xfId="16748"/>
    <cellStyle name="Input [yellow] 5 3 2 2 2 2 3" xfId="16749"/>
    <cellStyle name="Input [yellow] 5 3 2 2 2 2 4" xfId="16750"/>
    <cellStyle name="Input [yellow] 5 3 2 2 2 3" xfId="16751"/>
    <cellStyle name="Input [yellow] 5 3 2 2 2 4" xfId="16752"/>
    <cellStyle name="Input [yellow] 5 3 2 2 3" xfId="16753"/>
    <cellStyle name="Input [yellow] 5 3 2 2 3 2" xfId="16754"/>
    <cellStyle name="Input [yellow] 5 3 2 2 3 2 2" xfId="16755"/>
    <cellStyle name="Input [yellow] 5 3 2 2 3 2 3" xfId="16756"/>
    <cellStyle name="Input [yellow] 5 3 2 2 3 2 4" xfId="16757"/>
    <cellStyle name="Input [yellow] 5 3 2 2 3 3" xfId="16758"/>
    <cellStyle name="Input [yellow] 5 3 2 2 3 4" xfId="16759"/>
    <cellStyle name="Input [yellow] 5 3 2 2 4" xfId="16760"/>
    <cellStyle name="Input [yellow] 5 3 2 2 5" xfId="16761"/>
    <cellStyle name="Input [yellow] 5 3 2 2 6" xfId="16762"/>
    <cellStyle name="Input [yellow] 5 3 2 3" xfId="16763"/>
    <cellStyle name="Input [yellow] 5 3 2 3 2" xfId="16764"/>
    <cellStyle name="Input [yellow] 5 3 2 3 2 2" xfId="16765"/>
    <cellStyle name="Input [yellow] 5 3 2 3 2 2 2" xfId="16766"/>
    <cellStyle name="Input [yellow] 5 3 2 3 2 2 3" xfId="16767"/>
    <cellStyle name="Input [yellow] 5 3 2 3 2 2 4" xfId="16768"/>
    <cellStyle name="Input [yellow] 5 3 2 3 2 3" xfId="16769"/>
    <cellStyle name="Input [yellow] 5 3 2 3 2 4" xfId="16770"/>
    <cellStyle name="Input [yellow] 5 3 2 3 3" xfId="16771"/>
    <cellStyle name="Input [yellow] 5 3 2 3 4" xfId="16772"/>
    <cellStyle name="Input [yellow] 5 3 2 4" xfId="16773"/>
    <cellStyle name="Input [yellow] 5 3 2 4 2" xfId="16774"/>
    <cellStyle name="Input [yellow] 5 3 2 4 2 2" xfId="16775"/>
    <cellStyle name="Input [yellow] 5 3 2 4 2 3" xfId="16776"/>
    <cellStyle name="Input [yellow] 5 3 2 4 2 4" xfId="16777"/>
    <cellStyle name="Input [yellow] 5 3 2 4 3" xfId="16778"/>
    <cellStyle name="Input [yellow] 5 3 2 4 4" xfId="16779"/>
    <cellStyle name="Input [yellow] 5 3 2 5" xfId="16780"/>
    <cellStyle name="Input [yellow] 5 3 2 6" xfId="16781"/>
    <cellStyle name="Input [yellow] 5 3 2 7" xfId="16782"/>
    <cellStyle name="Input [yellow] 5 3 3" xfId="16783"/>
    <cellStyle name="Input [yellow] 5 3 3 2" xfId="16784"/>
    <cellStyle name="Input [yellow] 5 3 3 2 2" xfId="16785"/>
    <cellStyle name="Input [yellow] 5 3 3 2 2 2" xfId="16786"/>
    <cellStyle name="Input [yellow] 5 3 3 2 2 2 2" xfId="16787"/>
    <cellStyle name="Input [yellow] 5 3 3 2 2 2 2 2" xfId="16788"/>
    <cellStyle name="Input [yellow] 5 3 3 2 2 2 2 3" xfId="16789"/>
    <cellStyle name="Input [yellow] 5 3 3 2 2 2 2 4" xfId="16790"/>
    <cellStyle name="Input [yellow] 5 3 3 2 2 2 3" xfId="16791"/>
    <cellStyle name="Input [yellow] 5 3 3 2 2 2 4" xfId="16792"/>
    <cellStyle name="Input [yellow] 5 3 3 2 2 3" xfId="16793"/>
    <cellStyle name="Input [yellow] 5 3 3 2 2 4" xfId="16794"/>
    <cellStyle name="Input [yellow] 5 3 3 2 3" xfId="16795"/>
    <cellStyle name="Input [yellow] 5 3 3 2 3 2" xfId="16796"/>
    <cellStyle name="Input [yellow] 5 3 3 2 3 2 2" xfId="16797"/>
    <cellStyle name="Input [yellow] 5 3 3 2 3 2 3" xfId="16798"/>
    <cellStyle name="Input [yellow] 5 3 3 2 3 2 4" xfId="16799"/>
    <cellStyle name="Input [yellow] 5 3 3 2 3 3" xfId="16800"/>
    <cellStyle name="Input [yellow] 5 3 3 2 3 4" xfId="16801"/>
    <cellStyle name="Input [yellow] 5 3 3 2 4" xfId="16802"/>
    <cellStyle name="Input [yellow] 5 3 3 2 5" xfId="16803"/>
    <cellStyle name="Input [yellow] 5 3 3 2 6" xfId="16804"/>
    <cellStyle name="Input [yellow] 5 3 3 3" xfId="16805"/>
    <cellStyle name="Input [yellow] 5 3 3 3 2" xfId="16806"/>
    <cellStyle name="Input [yellow] 5 3 3 3 2 2" xfId="16807"/>
    <cellStyle name="Input [yellow] 5 3 3 3 2 2 2" xfId="16808"/>
    <cellStyle name="Input [yellow] 5 3 3 3 2 2 3" xfId="16809"/>
    <cellStyle name="Input [yellow] 5 3 3 3 2 2 4" xfId="16810"/>
    <cellStyle name="Input [yellow] 5 3 3 3 2 3" xfId="16811"/>
    <cellStyle name="Input [yellow] 5 3 3 3 2 4" xfId="16812"/>
    <cellStyle name="Input [yellow] 5 3 3 3 3" xfId="16813"/>
    <cellStyle name="Input [yellow] 5 3 3 3 4" xfId="16814"/>
    <cellStyle name="Input [yellow] 5 3 3 4" xfId="16815"/>
    <cellStyle name="Input [yellow] 5 3 3 4 2" xfId="16816"/>
    <cellStyle name="Input [yellow] 5 3 3 4 2 2" xfId="16817"/>
    <cellStyle name="Input [yellow] 5 3 3 4 2 3" xfId="16818"/>
    <cellStyle name="Input [yellow] 5 3 3 4 2 4" xfId="16819"/>
    <cellStyle name="Input [yellow] 5 3 3 4 3" xfId="16820"/>
    <cellStyle name="Input [yellow] 5 3 3 4 4" xfId="16821"/>
    <cellStyle name="Input [yellow] 5 3 3 5" xfId="16822"/>
    <cellStyle name="Input [yellow] 5 3 3 6" xfId="16823"/>
    <cellStyle name="Input [yellow] 5 3 3 7" xfId="16824"/>
    <cellStyle name="Input [yellow] 5 3 4" xfId="16825"/>
    <cellStyle name="Input [yellow] 5 3 4 2" xfId="16826"/>
    <cellStyle name="Input [yellow] 5 3 4 2 2" xfId="16827"/>
    <cellStyle name="Input [yellow] 5 3 4 2 2 2" xfId="16828"/>
    <cellStyle name="Input [yellow] 5 3 4 2 2 2 2" xfId="16829"/>
    <cellStyle name="Input [yellow] 5 3 4 2 2 2 3" xfId="16830"/>
    <cellStyle name="Input [yellow] 5 3 4 2 2 2 4" xfId="16831"/>
    <cellStyle name="Input [yellow] 5 3 4 2 2 3" xfId="16832"/>
    <cellStyle name="Input [yellow] 5 3 4 2 2 4" xfId="16833"/>
    <cellStyle name="Input [yellow] 5 3 4 2 3" xfId="16834"/>
    <cellStyle name="Input [yellow] 5 3 4 2 4" xfId="16835"/>
    <cellStyle name="Input [yellow] 5 3 4 3" xfId="16836"/>
    <cellStyle name="Input [yellow] 5 3 4 3 2" xfId="16837"/>
    <cellStyle name="Input [yellow] 5 3 4 3 2 2" xfId="16838"/>
    <cellStyle name="Input [yellow] 5 3 4 3 2 3" xfId="16839"/>
    <cellStyle name="Input [yellow] 5 3 4 3 2 4" xfId="16840"/>
    <cellStyle name="Input [yellow] 5 3 4 3 3" xfId="16841"/>
    <cellStyle name="Input [yellow] 5 3 4 3 4" xfId="16842"/>
    <cellStyle name="Input [yellow] 5 3 4 4" xfId="16843"/>
    <cellStyle name="Input [yellow] 5 3 4 5" xfId="16844"/>
    <cellStyle name="Input [yellow] 5 3 4 6" xfId="16845"/>
    <cellStyle name="Input [yellow] 5 3 5" xfId="16846"/>
    <cellStyle name="Input [yellow] 5 3 5 2" xfId="16847"/>
    <cellStyle name="Input [yellow] 5 3 5 2 2" xfId="16848"/>
    <cellStyle name="Input [yellow] 5 3 5 2 2 2" xfId="16849"/>
    <cellStyle name="Input [yellow] 5 3 5 2 2 3" xfId="16850"/>
    <cellStyle name="Input [yellow] 5 3 5 2 2 4" xfId="16851"/>
    <cellStyle name="Input [yellow] 5 3 5 2 3" xfId="16852"/>
    <cellStyle name="Input [yellow] 5 3 5 2 4" xfId="16853"/>
    <cellStyle name="Input [yellow] 5 3 5 3" xfId="16854"/>
    <cellStyle name="Input [yellow] 5 3 5 4" xfId="16855"/>
    <cellStyle name="Input [yellow] 5 3 6" xfId="16856"/>
    <cellStyle name="Input [yellow] 5 3 6 2" xfId="16857"/>
    <cellStyle name="Input [yellow] 5 3 6 2 2" xfId="16858"/>
    <cellStyle name="Input [yellow] 5 3 6 2 3" xfId="16859"/>
    <cellStyle name="Input [yellow] 5 3 6 2 4" xfId="16860"/>
    <cellStyle name="Input [yellow] 5 3 6 3" xfId="16861"/>
    <cellStyle name="Input [yellow] 5 3 6 4" xfId="16862"/>
    <cellStyle name="Input [yellow] 5 3 7" xfId="16863"/>
    <cellStyle name="Input [yellow] 5 3 8" xfId="16864"/>
    <cellStyle name="Input [yellow] 5 3 9" xfId="16865"/>
    <cellStyle name="Input [yellow] 5 4" xfId="16866"/>
    <cellStyle name="Input [yellow] 5 4 2" xfId="16867"/>
    <cellStyle name="Input [yellow] 5 4 2 2" xfId="16868"/>
    <cellStyle name="Input [yellow] 5 4 2 2 2" xfId="16869"/>
    <cellStyle name="Input [yellow] 5 4 2 2 2 2" xfId="16870"/>
    <cellStyle name="Input [yellow] 5 4 2 2 2 2 2" xfId="16871"/>
    <cellStyle name="Input [yellow] 5 4 2 2 2 2 2 2" xfId="16872"/>
    <cellStyle name="Input [yellow] 5 4 2 2 2 2 2 3" xfId="16873"/>
    <cellStyle name="Input [yellow] 5 4 2 2 2 2 2 4" xfId="16874"/>
    <cellStyle name="Input [yellow] 5 4 2 2 2 2 3" xfId="16875"/>
    <cellStyle name="Input [yellow] 5 4 2 2 2 2 4" xfId="16876"/>
    <cellStyle name="Input [yellow] 5 4 2 2 2 3" xfId="16877"/>
    <cellStyle name="Input [yellow] 5 4 2 2 2 4" xfId="16878"/>
    <cellStyle name="Input [yellow] 5 4 2 2 3" xfId="16879"/>
    <cellStyle name="Input [yellow] 5 4 2 2 3 2" xfId="16880"/>
    <cellStyle name="Input [yellow] 5 4 2 2 3 2 2" xfId="16881"/>
    <cellStyle name="Input [yellow] 5 4 2 2 3 2 3" xfId="16882"/>
    <cellStyle name="Input [yellow] 5 4 2 2 3 2 4" xfId="16883"/>
    <cellStyle name="Input [yellow] 5 4 2 2 3 3" xfId="16884"/>
    <cellStyle name="Input [yellow] 5 4 2 2 3 4" xfId="16885"/>
    <cellStyle name="Input [yellow] 5 4 2 2 4" xfId="16886"/>
    <cellStyle name="Input [yellow] 5 4 2 2 5" xfId="16887"/>
    <cellStyle name="Input [yellow] 5 4 2 2 6" xfId="16888"/>
    <cellStyle name="Input [yellow] 5 4 2 3" xfId="16889"/>
    <cellStyle name="Input [yellow] 5 4 2 3 2" xfId="16890"/>
    <cellStyle name="Input [yellow] 5 4 2 3 2 2" xfId="16891"/>
    <cellStyle name="Input [yellow] 5 4 2 3 2 2 2" xfId="16892"/>
    <cellStyle name="Input [yellow] 5 4 2 3 2 2 3" xfId="16893"/>
    <cellStyle name="Input [yellow] 5 4 2 3 2 2 4" xfId="16894"/>
    <cellStyle name="Input [yellow] 5 4 2 3 2 3" xfId="16895"/>
    <cellStyle name="Input [yellow] 5 4 2 3 2 4" xfId="16896"/>
    <cellStyle name="Input [yellow] 5 4 2 3 3" xfId="16897"/>
    <cellStyle name="Input [yellow] 5 4 2 3 4" xfId="16898"/>
    <cellStyle name="Input [yellow] 5 4 2 4" xfId="16899"/>
    <cellStyle name="Input [yellow] 5 4 2 4 2" xfId="16900"/>
    <cellStyle name="Input [yellow] 5 4 2 4 2 2" xfId="16901"/>
    <cellStyle name="Input [yellow] 5 4 2 4 2 3" xfId="16902"/>
    <cellStyle name="Input [yellow] 5 4 2 4 2 4" xfId="16903"/>
    <cellStyle name="Input [yellow] 5 4 2 4 3" xfId="16904"/>
    <cellStyle name="Input [yellow] 5 4 2 4 4" xfId="16905"/>
    <cellStyle name="Input [yellow] 5 4 2 5" xfId="16906"/>
    <cellStyle name="Input [yellow] 5 4 2 6" xfId="16907"/>
    <cellStyle name="Input [yellow] 5 4 2 7" xfId="16908"/>
    <cellStyle name="Input [yellow] 5 4 3" xfId="16909"/>
    <cellStyle name="Input [yellow] 5 4 3 2" xfId="16910"/>
    <cellStyle name="Input [yellow] 5 4 3 2 2" xfId="16911"/>
    <cellStyle name="Input [yellow] 5 4 3 2 2 2" xfId="16912"/>
    <cellStyle name="Input [yellow] 5 4 3 2 2 2 2" xfId="16913"/>
    <cellStyle name="Input [yellow] 5 4 3 2 2 2 3" xfId="16914"/>
    <cellStyle name="Input [yellow] 5 4 3 2 2 2 4" xfId="16915"/>
    <cellStyle name="Input [yellow] 5 4 3 2 2 3" xfId="16916"/>
    <cellStyle name="Input [yellow] 5 4 3 2 2 4" xfId="16917"/>
    <cellStyle name="Input [yellow] 5 4 3 2 3" xfId="16918"/>
    <cellStyle name="Input [yellow] 5 4 3 2 4" xfId="16919"/>
    <cellStyle name="Input [yellow] 5 4 3 3" xfId="16920"/>
    <cellStyle name="Input [yellow] 5 4 3 3 2" xfId="16921"/>
    <cellStyle name="Input [yellow] 5 4 3 3 2 2" xfId="16922"/>
    <cellStyle name="Input [yellow] 5 4 3 3 2 3" xfId="16923"/>
    <cellStyle name="Input [yellow] 5 4 3 3 2 4" xfId="16924"/>
    <cellStyle name="Input [yellow] 5 4 3 3 3" xfId="16925"/>
    <cellStyle name="Input [yellow] 5 4 3 3 4" xfId="16926"/>
    <cellStyle name="Input [yellow] 5 4 3 4" xfId="16927"/>
    <cellStyle name="Input [yellow] 5 4 3 5" xfId="16928"/>
    <cellStyle name="Input [yellow] 5 4 3 6" xfId="16929"/>
    <cellStyle name="Input [yellow] 5 4 4" xfId="16930"/>
    <cellStyle name="Input [yellow] 5 4 4 2" xfId="16931"/>
    <cellStyle name="Input [yellow] 5 4 4 2 2" xfId="16932"/>
    <cellStyle name="Input [yellow] 5 4 4 2 2 2" xfId="16933"/>
    <cellStyle name="Input [yellow] 5 4 4 2 2 3" xfId="16934"/>
    <cellStyle name="Input [yellow] 5 4 4 2 2 4" xfId="16935"/>
    <cellStyle name="Input [yellow] 5 4 4 2 3" xfId="16936"/>
    <cellStyle name="Input [yellow] 5 4 4 2 4" xfId="16937"/>
    <cellStyle name="Input [yellow] 5 4 4 3" xfId="16938"/>
    <cellStyle name="Input [yellow] 5 4 4 4" xfId="16939"/>
    <cellStyle name="Input [yellow] 5 4 5" xfId="16940"/>
    <cellStyle name="Input [yellow] 5 4 5 2" xfId="16941"/>
    <cellStyle name="Input [yellow] 5 4 5 2 2" xfId="16942"/>
    <cellStyle name="Input [yellow] 5 4 5 2 3" xfId="16943"/>
    <cellStyle name="Input [yellow] 5 4 5 2 4" xfId="16944"/>
    <cellStyle name="Input [yellow] 5 4 5 3" xfId="16945"/>
    <cellStyle name="Input [yellow] 5 4 5 4" xfId="16946"/>
    <cellStyle name="Input [yellow] 5 4 6" xfId="16947"/>
    <cellStyle name="Input [yellow] 5 4 7" xfId="16948"/>
    <cellStyle name="Input [yellow] 5 4 8" xfId="16949"/>
    <cellStyle name="Input [yellow] 5 5" xfId="16950"/>
    <cellStyle name="Input [yellow] 5 5 2" xfId="16951"/>
    <cellStyle name="Input [yellow] 5 5 2 2" xfId="16952"/>
    <cellStyle name="Input [yellow] 5 5 2 2 2" xfId="16953"/>
    <cellStyle name="Input [yellow] 5 5 2 2 2 2" xfId="16954"/>
    <cellStyle name="Input [yellow] 5 5 2 2 2 2 2" xfId="16955"/>
    <cellStyle name="Input [yellow] 5 5 2 2 2 2 3" xfId="16956"/>
    <cellStyle name="Input [yellow] 5 5 2 2 2 2 4" xfId="16957"/>
    <cellStyle name="Input [yellow] 5 5 2 2 2 3" xfId="16958"/>
    <cellStyle name="Input [yellow] 5 5 2 2 2 4" xfId="16959"/>
    <cellStyle name="Input [yellow] 5 5 2 2 3" xfId="16960"/>
    <cellStyle name="Input [yellow] 5 5 2 2 4" xfId="16961"/>
    <cellStyle name="Input [yellow] 5 5 2 3" xfId="16962"/>
    <cellStyle name="Input [yellow] 5 5 2 3 2" xfId="16963"/>
    <cellStyle name="Input [yellow] 5 5 2 3 2 2" xfId="16964"/>
    <cellStyle name="Input [yellow] 5 5 2 3 2 3" xfId="16965"/>
    <cellStyle name="Input [yellow] 5 5 2 3 2 4" xfId="16966"/>
    <cellStyle name="Input [yellow] 5 5 2 3 3" xfId="16967"/>
    <cellStyle name="Input [yellow] 5 5 2 3 4" xfId="16968"/>
    <cellStyle name="Input [yellow] 5 5 2 4" xfId="16969"/>
    <cellStyle name="Input [yellow] 5 5 2 5" xfId="16970"/>
    <cellStyle name="Input [yellow] 5 5 2 6" xfId="16971"/>
    <cellStyle name="Input [yellow] 5 5 3" xfId="16972"/>
    <cellStyle name="Input [yellow] 5 5 3 2" xfId="16973"/>
    <cellStyle name="Input [yellow] 5 5 3 2 2" xfId="16974"/>
    <cellStyle name="Input [yellow] 5 5 3 2 2 2" xfId="16975"/>
    <cellStyle name="Input [yellow] 5 5 3 2 2 3" xfId="16976"/>
    <cellStyle name="Input [yellow] 5 5 3 2 2 4" xfId="16977"/>
    <cellStyle name="Input [yellow] 5 5 3 2 3" xfId="16978"/>
    <cellStyle name="Input [yellow] 5 5 3 2 4" xfId="16979"/>
    <cellStyle name="Input [yellow] 5 5 3 3" xfId="16980"/>
    <cellStyle name="Input [yellow] 5 5 3 4" xfId="16981"/>
    <cellStyle name="Input [yellow] 5 5 4" xfId="16982"/>
    <cellStyle name="Input [yellow] 5 5 4 2" xfId="16983"/>
    <cellStyle name="Input [yellow] 5 5 4 2 2" xfId="16984"/>
    <cellStyle name="Input [yellow] 5 5 4 2 3" xfId="16985"/>
    <cellStyle name="Input [yellow] 5 5 4 2 4" xfId="16986"/>
    <cellStyle name="Input [yellow] 5 5 4 3" xfId="16987"/>
    <cellStyle name="Input [yellow] 5 5 4 4" xfId="16988"/>
    <cellStyle name="Input [yellow] 5 5 5" xfId="16989"/>
    <cellStyle name="Input [yellow] 5 5 6" xfId="16990"/>
    <cellStyle name="Input [yellow] 5 5 7" xfId="16991"/>
    <cellStyle name="Input [yellow] 5 6" xfId="16992"/>
    <cellStyle name="Input [yellow] 5 6 2" xfId="16993"/>
    <cellStyle name="Input [yellow] 5 6 2 2" xfId="16994"/>
    <cellStyle name="Input [yellow] 5 6 2 2 2" xfId="16995"/>
    <cellStyle name="Input [yellow] 5 6 2 2 2 2" xfId="16996"/>
    <cellStyle name="Input [yellow] 5 6 2 2 2 3" xfId="16997"/>
    <cellStyle name="Input [yellow] 5 6 2 2 2 4" xfId="16998"/>
    <cellStyle name="Input [yellow] 5 6 2 2 3" xfId="16999"/>
    <cellStyle name="Input [yellow] 5 6 2 2 4" xfId="17000"/>
    <cellStyle name="Input [yellow] 5 6 2 3" xfId="17001"/>
    <cellStyle name="Input [yellow] 5 6 2 4" xfId="17002"/>
    <cellStyle name="Input [yellow] 5 6 3" xfId="17003"/>
    <cellStyle name="Input [yellow] 5 6 3 2" xfId="17004"/>
    <cellStyle name="Input [yellow] 5 6 3 2 2" xfId="17005"/>
    <cellStyle name="Input [yellow] 5 6 3 2 3" xfId="17006"/>
    <cellStyle name="Input [yellow] 5 6 3 2 4" xfId="17007"/>
    <cellStyle name="Input [yellow] 5 6 3 3" xfId="17008"/>
    <cellStyle name="Input [yellow] 5 6 3 4" xfId="17009"/>
    <cellStyle name="Input [yellow] 5 6 4" xfId="17010"/>
    <cellStyle name="Input [yellow] 5 6 5" xfId="17011"/>
    <cellStyle name="Input [yellow] 5 6 6" xfId="17012"/>
    <cellStyle name="Input [yellow] 5 7" xfId="17013"/>
    <cellStyle name="Input [yellow] 5 7 2" xfId="17014"/>
    <cellStyle name="Input [yellow] 5 7 2 2" xfId="17015"/>
    <cellStyle name="Input [yellow] 5 7 2 2 2" xfId="17016"/>
    <cellStyle name="Input [yellow] 5 7 2 2 3" xfId="17017"/>
    <cellStyle name="Input [yellow] 5 7 2 2 4" xfId="17018"/>
    <cellStyle name="Input [yellow] 5 7 2 3" xfId="17019"/>
    <cellStyle name="Input [yellow] 5 7 2 4" xfId="17020"/>
    <cellStyle name="Input [yellow] 5 7 3" xfId="17021"/>
    <cellStyle name="Input [yellow] 5 7 4" xfId="17022"/>
    <cellStyle name="Input [yellow] 5 8" xfId="17023"/>
    <cellStyle name="Input [yellow] 5 8 2" xfId="17024"/>
    <cellStyle name="Input [yellow] 5 8 2 2" xfId="17025"/>
    <cellStyle name="Input [yellow] 5 8 2 3" xfId="17026"/>
    <cellStyle name="Input [yellow] 5 8 2 4" xfId="17027"/>
    <cellStyle name="Input [yellow] 5 8 3" xfId="17028"/>
    <cellStyle name="Input [yellow] 5 8 4" xfId="17029"/>
    <cellStyle name="Input [yellow] 5 9" xfId="17030"/>
    <cellStyle name="Input [yellow] 5 9 2" xfId="17031"/>
    <cellStyle name="Input [yellow] 5 9 3" xfId="17032"/>
    <cellStyle name="Input [yellow] 5 9 4" xfId="17033"/>
    <cellStyle name="Input [yellow] 6" xfId="17034"/>
    <cellStyle name="Input [yellow] 6 2" xfId="17035"/>
    <cellStyle name="Input [yellow] 6 2 2" xfId="17036"/>
    <cellStyle name="Input [yellow] 6 2 2 2" xfId="17037"/>
    <cellStyle name="Input [yellow] 6 2 2 2 2" xfId="17038"/>
    <cellStyle name="Input [yellow] 6 2 2 2 2 2" xfId="17039"/>
    <cellStyle name="Input [yellow] 6 2 2 2 2 2 2" xfId="17040"/>
    <cellStyle name="Input [yellow] 6 2 2 2 2 2 3" xfId="17041"/>
    <cellStyle name="Input [yellow] 6 2 2 2 2 2 4" xfId="17042"/>
    <cellStyle name="Input [yellow] 6 2 2 2 2 3" xfId="17043"/>
    <cellStyle name="Input [yellow] 6 2 2 2 2 4" xfId="17044"/>
    <cellStyle name="Input [yellow] 6 2 2 2 3" xfId="17045"/>
    <cellStyle name="Input [yellow] 6 2 2 2 4" xfId="17046"/>
    <cellStyle name="Input [yellow] 6 2 2 3" xfId="17047"/>
    <cellStyle name="Input [yellow] 6 2 2 3 2" xfId="17048"/>
    <cellStyle name="Input [yellow] 6 2 2 3 2 2" xfId="17049"/>
    <cellStyle name="Input [yellow] 6 2 2 3 2 3" xfId="17050"/>
    <cellStyle name="Input [yellow] 6 2 2 3 2 4" xfId="17051"/>
    <cellStyle name="Input [yellow] 6 2 2 3 3" xfId="17052"/>
    <cellStyle name="Input [yellow] 6 2 2 3 4" xfId="17053"/>
    <cellStyle name="Input [yellow] 6 2 2 4" xfId="17054"/>
    <cellStyle name="Input [yellow] 6 2 2 5" xfId="17055"/>
    <cellStyle name="Input [yellow] 6 2 2 6" xfId="17056"/>
    <cellStyle name="Input [yellow] 6 2 3" xfId="17057"/>
    <cellStyle name="Input [yellow] 6 2 3 2" xfId="17058"/>
    <cellStyle name="Input [yellow] 6 2 3 2 2" xfId="17059"/>
    <cellStyle name="Input [yellow] 6 2 3 2 2 2" xfId="17060"/>
    <cellStyle name="Input [yellow] 6 2 3 2 2 3" xfId="17061"/>
    <cellStyle name="Input [yellow] 6 2 3 2 2 4" xfId="17062"/>
    <cellStyle name="Input [yellow] 6 2 3 2 3" xfId="17063"/>
    <cellStyle name="Input [yellow] 6 2 3 2 4" xfId="17064"/>
    <cellStyle name="Input [yellow] 6 2 3 3" xfId="17065"/>
    <cellStyle name="Input [yellow] 6 2 3 4" xfId="17066"/>
    <cellStyle name="Input [yellow] 6 2 4" xfId="17067"/>
    <cellStyle name="Input [yellow] 6 2 4 2" xfId="17068"/>
    <cellStyle name="Input [yellow] 6 2 4 2 2" xfId="17069"/>
    <cellStyle name="Input [yellow] 6 2 4 2 3" xfId="17070"/>
    <cellStyle name="Input [yellow] 6 2 4 2 4" xfId="17071"/>
    <cellStyle name="Input [yellow] 6 2 4 3" xfId="17072"/>
    <cellStyle name="Input [yellow] 6 2 4 4" xfId="17073"/>
    <cellStyle name="Input [yellow] 6 2 5" xfId="17074"/>
    <cellStyle name="Input [yellow] 6 2 6" xfId="17075"/>
    <cellStyle name="Input [yellow] 6 2 7" xfId="17076"/>
    <cellStyle name="Input [yellow] 6 3" xfId="17077"/>
    <cellStyle name="Input [yellow] 6 3 2" xfId="17078"/>
    <cellStyle name="Input [yellow] 6 3 2 2" xfId="17079"/>
    <cellStyle name="Input [yellow] 6 3 2 2 2" xfId="17080"/>
    <cellStyle name="Input [yellow] 6 3 2 2 2 2" xfId="17081"/>
    <cellStyle name="Input [yellow] 6 3 2 2 2 3" xfId="17082"/>
    <cellStyle name="Input [yellow] 6 3 2 2 2 4" xfId="17083"/>
    <cellStyle name="Input [yellow] 6 3 2 2 3" xfId="17084"/>
    <cellStyle name="Input [yellow] 6 3 2 2 4" xfId="17085"/>
    <cellStyle name="Input [yellow] 6 3 2 3" xfId="17086"/>
    <cellStyle name="Input [yellow] 6 3 2 4" xfId="17087"/>
    <cellStyle name="Input [yellow] 6 3 3" xfId="17088"/>
    <cellStyle name="Input [yellow] 6 3 3 2" xfId="17089"/>
    <cellStyle name="Input [yellow] 6 3 3 2 2" xfId="17090"/>
    <cellStyle name="Input [yellow] 6 3 3 2 3" xfId="17091"/>
    <cellStyle name="Input [yellow] 6 3 3 2 4" xfId="17092"/>
    <cellStyle name="Input [yellow] 6 3 3 3" xfId="17093"/>
    <cellStyle name="Input [yellow] 6 3 3 4" xfId="17094"/>
    <cellStyle name="Input [yellow] 6 3 4" xfId="17095"/>
    <cellStyle name="Input [yellow] 6 3 5" xfId="17096"/>
    <cellStyle name="Input [yellow] 6 3 6" xfId="17097"/>
    <cellStyle name="Input [yellow] 6 4" xfId="17098"/>
    <cellStyle name="Input [yellow] 6 4 2" xfId="17099"/>
    <cellStyle name="Input [yellow] 6 4 2 2" xfId="17100"/>
    <cellStyle name="Input [yellow] 6 4 2 2 2" xfId="17101"/>
    <cellStyle name="Input [yellow] 6 4 2 2 3" xfId="17102"/>
    <cellStyle name="Input [yellow] 6 4 2 2 4" xfId="17103"/>
    <cellStyle name="Input [yellow] 6 4 2 3" xfId="17104"/>
    <cellStyle name="Input [yellow] 6 4 2 4" xfId="17105"/>
    <cellStyle name="Input [yellow] 6 4 3" xfId="17106"/>
    <cellStyle name="Input [yellow] 6 4 4" xfId="17107"/>
    <cellStyle name="Input [yellow] 6 5" xfId="17108"/>
    <cellStyle name="Input [yellow] 6 5 2" xfId="17109"/>
    <cellStyle name="Input [yellow] 6 5 2 2" xfId="17110"/>
    <cellStyle name="Input [yellow] 6 5 2 3" xfId="17111"/>
    <cellStyle name="Input [yellow] 6 5 2 4" xfId="17112"/>
    <cellStyle name="Input [yellow] 6 5 3" xfId="17113"/>
    <cellStyle name="Input [yellow] 6 5 4" xfId="17114"/>
    <cellStyle name="Input [yellow] 6 6" xfId="17115"/>
    <cellStyle name="Input [yellow] 6 7" xfId="17116"/>
    <cellStyle name="Input [yellow] 6 8" xfId="17117"/>
    <cellStyle name="Input [yellow] 7" xfId="17118"/>
    <cellStyle name="Input [yellow] 7 2" xfId="17119"/>
    <cellStyle name="Input [yellow] 7 2 2" xfId="17120"/>
    <cellStyle name="Input [yellow] 7 2 2 2" xfId="17121"/>
    <cellStyle name="Input [yellow] 7 2 2 2 2" xfId="17122"/>
    <cellStyle name="Input [yellow] 7 2 2 2 2 2" xfId="17123"/>
    <cellStyle name="Input [yellow] 7 2 2 2 2 2 2" xfId="17124"/>
    <cellStyle name="Input [yellow] 7 2 2 2 2 2 3" xfId="17125"/>
    <cellStyle name="Input [yellow] 7 2 2 2 2 2 4" xfId="17126"/>
    <cellStyle name="Input [yellow] 7 2 2 2 2 3" xfId="17127"/>
    <cellStyle name="Input [yellow] 7 2 2 2 2 4" xfId="17128"/>
    <cellStyle name="Input [yellow] 7 2 2 2 3" xfId="17129"/>
    <cellStyle name="Input [yellow] 7 2 2 2 4" xfId="17130"/>
    <cellStyle name="Input [yellow] 7 2 2 3" xfId="17131"/>
    <cellStyle name="Input [yellow] 7 2 2 3 2" xfId="17132"/>
    <cellStyle name="Input [yellow] 7 2 2 3 2 2" xfId="17133"/>
    <cellStyle name="Input [yellow] 7 2 2 3 2 3" xfId="17134"/>
    <cellStyle name="Input [yellow] 7 2 2 3 2 4" xfId="17135"/>
    <cellStyle name="Input [yellow] 7 2 2 3 3" xfId="17136"/>
    <cellStyle name="Input [yellow] 7 2 2 3 4" xfId="17137"/>
    <cellStyle name="Input [yellow] 7 2 2 4" xfId="17138"/>
    <cellStyle name="Input [yellow] 7 2 2 5" xfId="17139"/>
    <cellStyle name="Input [yellow] 7 2 2 6" xfId="17140"/>
    <cellStyle name="Input [yellow] 7 2 3" xfId="17141"/>
    <cellStyle name="Input [yellow] 7 2 3 2" xfId="17142"/>
    <cellStyle name="Input [yellow] 7 2 3 2 2" xfId="17143"/>
    <cellStyle name="Input [yellow] 7 2 3 2 2 2" xfId="17144"/>
    <cellStyle name="Input [yellow] 7 2 3 2 2 3" xfId="17145"/>
    <cellStyle name="Input [yellow] 7 2 3 2 2 4" xfId="17146"/>
    <cellStyle name="Input [yellow] 7 2 3 2 3" xfId="17147"/>
    <cellStyle name="Input [yellow] 7 2 3 2 4" xfId="17148"/>
    <cellStyle name="Input [yellow] 7 2 3 3" xfId="17149"/>
    <cellStyle name="Input [yellow] 7 2 3 4" xfId="17150"/>
    <cellStyle name="Input [yellow] 7 2 4" xfId="17151"/>
    <cellStyle name="Input [yellow] 7 2 4 2" xfId="17152"/>
    <cellStyle name="Input [yellow] 7 2 4 2 2" xfId="17153"/>
    <cellStyle name="Input [yellow] 7 2 4 2 3" xfId="17154"/>
    <cellStyle name="Input [yellow] 7 2 4 2 4" xfId="17155"/>
    <cellStyle name="Input [yellow] 7 2 4 3" xfId="17156"/>
    <cellStyle name="Input [yellow] 7 2 4 4" xfId="17157"/>
    <cellStyle name="Input [yellow] 7 2 5" xfId="17158"/>
    <cellStyle name="Input [yellow] 7 2 6" xfId="17159"/>
    <cellStyle name="Input [yellow] 7 2 7" xfId="17160"/>
    <cellStyle name="Input [yellow] 7 3" xfId="17161"/>
    <cellStyle name="Input [yellow] 7 3 2" xfId="17162"/>
    <cellStyle name="Input [yellow] 7 3 2 2" xfId="17163"/>
    <cellStyle name="Input [yellow] 7 3 2 2 2" xfId="17164"/>
    <cellStyle name="Input [yellow] 7 3 2 2 2 2" xfId="17165"/>
    <cellStyle name="Input [yellow] 7 3 2 2 2 3" xfId="17166"/>
    <cellStyle name="Input [yellow] 7 3 2 2 2 4" xfId="17167"/>
    <cellStyle name="Input [yellow] 7 3 2 2 3" xfId="17168"/>
    <cellStyle name="Input [yellow] 7 3 2 2 4" xfId="17169"/>
    <cellStyle name="Input [yellow] 7 3 2 3" xfId="17170"/>
    <cellStyle name="Input [yellow] 7 3 2 4" xfId="17171"/>
    <cellStyle name="Input [yellow] 7 3 3" xfId="17172"/>
    <cellStyle name="Input [yellow] 7 3 3 2" xfId="17173"/>
    <cellStyle name="Input [yellow] 7 3 3 2 2" xfId="17174"/>
    <cellStyle name="Input [yellow] 7 3 3 2 3" xfId="17175"/>
    <cellStyle name="Input [yellow] 7 3 3 2 4" xfId="17176"/>
    <cellStyle name="Input [yellow] 7 3 3 3" xfId="17177"/>
    <cellStyle name="Input [yellow] 7 3 3 4" xfId="17178"/>
    <cellStyle name="Input [yellow] 7 3 4" xfId="17179"/>
    <cellStyle name="Input [yellow] 7 3 5" xfId="17180"/>
    <cellStyle name="Input [yellow] 7 3 6" xfId="17181"/>
    <cellStyle name="Input [yellow] 7 4" xfId="17182"/>
    <cellStyle name="Input [yellow] 7 4 2" xfId="17183"/>
    <cellStyle name="Input [yellow] 7 4 2 2" xfId="17184"/>
    <cellStyle name="Input [yellow] 7 4 2 2 2" xfId="17185"/>
    <cellStyle name="Input [yellow] 7 4 2 2 3" xfId="17186"/>
    <cellStyle name="Input [yellow] 7 4 2 2 4" xfId="17187"/>
    <cellStyle name="Input [yellow] 7 4 2 3" xfId="17188"/>
    <cellStyle name="Input [yellow] 7 4 2 4" xfId="17189"/>
    <cellStyle name="Input [yellow] 7 4 3" xfId="17190"/>
    <cellStyle name="Input [yellow] 7 4 4" xfId="17191"/>
    <cellStyle name="Input [yellow] 7 5" xfId="17192"/>
    <cellStyle name="Input [yellow] 7 5 2" xfId="17193"/>
    <cellStyle name="Input [yellow] 7 5 2 2" xfId="17194"/>
    <cellStyle name="Input [yellow] 7 5 2 3" xfId="17195"/>
    <cellStyle name="Input [yellow] 7 5 2 4" xfId="17196"/>
    <cellStyle name="Input [yellow] 7 5 3" xfId="17197"/>
    <cellStyle name="Input [yellow] 7 5 4" xfId="17198"/>
    <cellStyle name="Input [yellow] 7 6" xfId="17199"/>
    <cellStyle name="Input [yellow] 7 7" xfId="17200"/>
    <cellStyle name="Input [yellow] 7 8" xfId="17201"/>
    <cellStyle name="Input [yellow] 8" xfId="17202"/>
    <cellStyle name="Input [yellow] 8 2" xfId="17203"/>
    <cellStyle name="Input [yellow] 8 2 2" xfId="17204"/>
    <cellStyle name="Input [yellow] 8 2 2 2" xfId="17205"/>
    <cellStyle name="Input [yellow] 8 2 2 2 2" xfId="17206"/>
    <cellStyle name="Input [yellow] 8 2 2 2 3" xfId="17207"/>
    <cellStyle name="Input [yellow] 8 2 2 2 4" xfId="17208"/>
    <cellStyle name="Input [yellow] 8 2 2 3" xfId="17209"/>
    <cellStyle name="Input [yellow] 8 2 2 4" xfId="17210"/>
    <cellStyle name="Input [yellow] 8 2 3" xfId="17211"/>
    <cellStyle name="Input [yellow] 8 2 4" xfId="17212"/>
    <cellStyle name="Input [yellow] 8 3" xfId="17213"/>
    <cellStyle name="Input [yellow] 8 3 2" xfId="17214"/>
    <cellStyle name="Input [yellow] 8 3 2 2" xfId="17215"/>
    <cellStyle name="Input [yellow] 8 3 2 3" xfId="17216"/>
    <cellStyle name="Input [yellow] 8 3 2 4" xfId="17217"/>
    <cellStyle name="Input [yellow] 8 3 3" xfId="17218"/>
    <cellStyle name="Input [yellow] 8 3 4" xfId="17219"/>
    <cellStyle name="Input [yellow] 8 4" xfId="17220"/>
    <cellStyle name="Input [yellow] 8 5" xfId="17221"/>
    <cellStyle name="Input [yellow] 8 6" xfId="17222"/>
    <cellStyle name="Input [yellow] 9" xfId="17223"/>
    <cellStyle name="Input [yellow] 9 2" xfId="17224"/>
    <cellStyle name="Input [yellow] 9 2 2" xfId="17225"/>
    <cellStyle name="Input [yellow] 9 2 3" xfId="17226"/>
    <cellStyle name="Input [yellow] 9 2 4" xfId="17227"/>
    <cellStyle name="Input [yellow] 9 3" xfId="17228"/>
    <cellStyle name="Input [yellow] 9 4" xfId="17229"/>
    <cellStyle name="Input 10" xfId="17230"/>
    <cellStyle name="Input 10 2" xfId="17231"/>
    <cellStyle name="Input 10 3" xfId="17232"/>
    <cellStyle name="Input 10 4" xfId="17233"/>
    <cellStyle name="Input 11" xfId="17234"/>
    <cellStyle name="Input 11 2" xfId="17235"/>
    <cellStyle name="Input 11 2 2" xfId="17236"/>
    <cellStyle name="Input 11 2 3" xfId="17237"/>
    <cellStyle name="Input 11 3" xfId="17238"/>
    <cellStyle name="Input 11 3 2" xfId="17239"/>
    <cellStyle name="Input 11 3 3" xfId="17240"/>
    <cellStyle name="Input 11 4" xfId="17241"/>
    <cellStyle name="Input 12" xfId="17242"/>
    <cellStyle name="Input 13" xfId="17243"/>
    <cellStyle name="Input 14" xfId="17244"/>
    <cellStyle name="Input 15" xfId="17245"/>
    <cellStyle name="Input 16" xfId="17246"/>
    <cellStyle name="Input 17" xfId="17247"/>
    <cellStyle name="Input 18" xfId="17248"/>
    <cellStyle name="Input 2" xfId="57"/>
    <cellStyle name="Input 2 2" xfId="17249"/>
    <cellStyle name="Input 2 3" xfId="17250"/>
    <cellStyle name="Input 2 3 2" xfId="17251"/>
    <cellStyle name="Input 2 3 3" xfId="17252"/>
    <cellStyle name="Input 2 3 4" xfId="17253"/>
    <cellStyle name="Input 2 4" xfId="17254"/>
    <cellStyle name="Input 2 5" xfId="17255"/>
    <cellStyle name="Input 2 6" xfId="17256"/>
    <cellStyle name="Input 3" xfId="38"/>
    <cellStyle name="Input 3 2" xfId="17257"/>
    <cellStyle name="Input 4" xfId="17258"/>
    <cellStyle name="Input 5" xfId="17259"/>
    <cellStyle name="Input 6" xfId="17260"/>
    <cellStyle name="Input 6 2" xfId="17261"/>
    <cellStyle name="Input 6 3" xfId="17262"/>
    <cellStyle name="Input 6 4" xfId="17263"/>
    <cellStyle name="Input 7" xfId="17264"/>
    <cellStyle name="Input 7 2" xfId="17265"/>
    <cellStyle name="Input 7 3" xfId="17266"/>
    <cellStyle name="Input 7 4" xfId="17267"/>
    <cellStyle name="Input 8" xfId="17268"/>
    <cellStyle name="Input 8 2" xfId="17269"/>
    <cellStyle name="Input 8 3" xfId="17270"/>
    <cellStyle name="Input 8 4" xfId="17271"/>
    <cellStyle name="Input 9" xfId="17272"/>
    <cellStyle name="Input 9 2" xfId="17273"/>
    <cellStyle name="Input 9 3" xfId="17274"/>
    <cellStyle name="Input 9 4" xfId="17275"/>
    <cellStyle name="Linked Cell 2" xfId="60"/>
    <cellStyle name="Linked Cell 2 2" xfId="17276"/>
    <cellStyle name="Linked Cell 2 3" xfId="17277"/>
    <cellStyle name="Linked Cell 3" xfId="39"/>
    <cellStyle name="Linked Cell 4" xfId="17278"/>
    <cellStyle name="M" xfId="115"/>
    <cellStyle name="M 2" xfId="17279"/>
    <cellStyle name="M.00" xfId="116"/>
    <cellStyle name="M.00 2" xfId="17280"/>
    <cellStyle name="M_9. Rev2Cost_GDPIPI" xfId="117"/>
    <cellStyle name="M_9. Rev2Cost_GDPIPI 2" xfId="17282"/>
    <cellStyle name="M_9. Rev2Cost_GDPIPI 3" xfId="17283"/>
    <cellStyle name="M_9. Rev2Cost_GDPIPI 4" xfId="17284"/>
    <cellStyle name="M_9. Rev2Cost_GDPIPI 5" xfId="17285"/>
    <cellStyle name="M_9. Rev2Cost_GDPIPI 6" xfId="17286"/>
    <cellStyle name="M_9. Rev2Cost_GDPIPI 7" xfId="17281"/>
    <cellStyle name="M_lists" xfId="118"/>
    <cellStyle name="M_lists 2" xfId="17288"/>
    <cellStyle name="M_lists 3" xfId="17289"/>
    <cellStyle name="M_lists 4" xfId="17290"/>
    <cellStyle name="M_lists 5" xfId="17291"/>
    <cellStyle name="M_lists 6" xfId="17292"/>
    <cellStyle name="M_lists 7" xfId="17287"/>
    <cellStyle name="M_lists_4. Current Monthly Fixed Charge" xfId="119"/>
    <cellStyle name="M_lists_4. Current Monthly Fixed Charge 2" xfId="17293"/>
    <cellStyle name="M_Sheet4" xfId="120"/>
    <cellStyle name="M_Sheet4 2" xfId="17295"/>
    <cellStyle name="M_Sheet4 3" xfId="17296"/>
    <cellStyle name="M_Sheet4 4" xfId="17297"/>
    <cellStyle name="M_Sheet4 5" xfId="17298"/>
    <cellStyle name="M_Sheet4 6" xfId="17299"/>
    <cellStyle name="M_Sheet4 7" xfId="17294"/>
    <cellStyle name="multiple" xfId="17300"/>
    <cellStyle name="multiple 2" xfId="17301"/>
    <cellStyle name="multiple 2 2" xfId="17302"/>
    <cellStyle name="multiple 3" xfId="17303"/>
    <cellStyle name="multiple 3 2" xfId="17304"/>
    <cellStyle name="multiple 4" xfId="17305"/>
    <cellStyle name="multiple_Data Check Control" xfId="17306"/>
    <cellStyle name="Neutral 2" xfId="56"/>
    <cellStyle name="Neutral 2 2" xfId="17307"/>
    <cellStyle name="Neutral 2 3" xfId="17308"/>
    <cellStyle name="Neutral 3" xfId="40"/>
    <cellStyle name="Neutral 3 2" xfId="17309"/>
    <cellStyle name="Neutral 4" xfId="17310"/>
    <cellStyle name="Neutral 5" xfId="17311"/>
    <cellStyle name="Normal" xfId="0" builtinId="0"/>
    <cellStyle name="Normal - Style1" xfId="121"/>
    <cellStyle name="Normal - Style1 2" xfId="17313"/>
    <cellStyle name="Normal - Style1 2 2" xfId="17314"/>
    <cellStyle name="Normal - Style1 3" xfId="17315"/>
    <cellStyle name="Normal - Style1 3 2" xfId="17316"/>
    <cellStyle name="Normal - Style1 4" xfId="17317"/>
    <cellStyle name="Normal - Style1 5" xfId="17312"/>
    <cellStyle name="Normal - Style1_Adjustments-RSVA" xfId="17318"/>
    <cellStyle name="Normal 1" xfId="17319"/>
    <cellStyle name="Normal 10" xfId="140"/>
    <cellStyle name="Normal 10 2" xfId="17320"/>
    <cellStyle name="Normal 10 3" xfId="17321"/>
    <cellStyle name="Normal 10 3 2" xfId="17322"/>
    <cellStyle name="Normal 10 3 3" xfId="17323"/>
    <cellStyle name="Normal 10 4" xfId="17324"/>
    <cellStyle name="Normal 10 5" xfId="17325"/>
    <cellStyle name="Normal 100" xfId="17326"/>
    <cellStyle name="Normal 100 2" xfId="17327"/>
    <cellStyle name="Normal 101" xfId="17328"/>
    <cellStyle name="Normal 101 2" xfId="17329"/>
    <cellStyle name="Normal 102" xfId="17330"/>
    <cellStyle name="Normal 102 10" xfId="17331"/>
    <cellStyle name="Normal 102 10 2" xfId="17332"/>
    <cellStyle name="Normal 102 10 3" xfId="17333"/>
    <cellStyle name="Normal 102 11" xfId="17334"/>
    <cellStyle name="Normal 102 11 2" xfId="17335"/>
    <cellStyle name="Normal 102 11 3" xfId="17336"/>
    <cellStyle name="Normal 102 12" xfId="17337"/>
    <cellStyle name="Normal 102 12 2" xfId="17338"/>
    <cellStyle name="Normal 102 12 3" xfId="17339"/>
    <cellStyle name="Normal 102 13" xfId="17340"/>
    <cellStyle name="Normal 102 14" xfId="17341"/>
    <cellStyle name="Normal 102 15" xfId="17342"/>
    <cellStyle name="Normal 102 16" xfId="17343"/>
    <cellStyle name="Normal 102 2" xfId="17344"/>
    <cellStyle name="Normal 102 2 2" xfId="17345"/>
    <cellStyle name="Normal 102 2 2 2" xfId="17346"/>
    <cellStyle name="Normal 102 2 2 2 2" xfId="17347"/>
    <cellStyle name="Normal 102 2 2 2 2 2" xfId="17348"/>
    <cellStyle name="Normal 102 2 2 2 2 3" xfId="17349"/>
    <cellStyle name="Normal 102 2 2 2 3" xfId="17350"/>
    <cellStyle name="Normal 102 2 2 2 3 2" xfId="17351"/>
    <cellStyle name="Normal 102 2 2 2 3 3" xfId="17352"/>
    <cellStyle name="Normal 102 2 2 2 4" xfId="17353"/>
    <cellStyle name="Normal 102 2 2 2 4 2" xfId="17354"/>
    <cellStyle name="Normal 102 2 2 2 4 3" xfId="17355"/>
    <cellStyle name="Normal 102 2 2 2 5" xfId="17356"/>
    <cellStyle name="Normal 102 2 2 2 6" xfId="17357"/>
    <cellStyle name="Normal 102 2 2 3" xfId="17358"/>
    <cellStyle name="Normal 102 2 2 3 2" xfId="17359"/>
    <cellStyle name="Normal 102 2 2 3 3" xfId="17360"/>
    <cellStyle name="Normal 102 2 2 4" xfId="17361"/>
    <cellStyle name="Normal 102 2 2 4 2" xfId="17362"/>
    <cellStyle name="Normal 102 2 2 4 3" xfId="17363"/>
    <cellStyle name="Normal 102 2 2 5" xfId="17364"/>
    <cellStyle name="Normal 102 2 2 5 2" xfId="17365"/>
    <cellStyle name="Normal 102 2 2 5 3" xfId="17366"/>
    <cellStyle name="Normal 102 2 2 6" xfId="17367"/>
    <cellStyle name="Normal 102 2 2 7" xfId="17368"/>
    <cellStyle name="Normal 102 2 3" xfId="17369"/>
    <cellStyle name="Normal 102 2 3 2" xfId="17370"/>
    <cellStyle name="Normal 102 2 3 2 2" xfId="17371"/>
    <cellStyle name="Normal 102 2 3 2 3" xfId="17372"/>
    <cellStyle name="Normal 102 2 3 3" xfId="17373"/>
    <cellStyle name="Normal 102 2 3 3 2" xfId="17374"/>
    <cellStyle name="Normal 102 2 3 3 3" xfId="17375"/>
    <cellStyle name="Normal 102 2 3 4" xfId="17376"/>
    <cellStyle name="Normal 102 2 3 4 2" xfId="17377"/>
    <cellStyle name="Normal 102 2 3 4 3" xfId="17378"/>
    <cellStyle name="Normal 102 2 3 5" xfId="17379"/>
    <cellStyle name="Normal 102 2 3 6" xfId="17380"/>
    <cellStyle name="Normal 102 2 4" xfId="17381"/>
    <cellStyle name="Normal 102 2 4 2" xfId="17382"/>
    <cellStyle name="Normal 102 2 4 3" xfId="17383"/>
    <cellStyle name="Normal 102 2 5" xfId="17384"/>
    <cellStyle name="Normal 102 2 5 2" xfId="17385"/>
    <cellStyle name="Normal 102 2 5 3" xfId="17386"/>
    <cellStyle name="Normal 102 2 6" xfId="17387"/>
    <cellStyle name="Normal 102 2 6 2" xfId="17388"/>
    <cellStyle name="Normal 102 2 6 3" xfId="17389"/>
    <cellStyle name="Normal 102 2 7" xfId="17390"/>
    <cellStyle name="Normal 102 2 8" xfId="17391"/>
    <cellStyle name="Normal 102 2 9" xfId="17392"/>
    <cellStyle name="Normal 102 3" xfId="17393"/>
    <cellStyle name="Normal 102 3 2" xfId="17394"/>
    <cellStyle name="Normal 102 3 2 2" xfId="17395"/>
    <cellStyle name="Normal 102 3 2 2 2" xfId="17396"/>
    <cellStyle name="Normal 102 3 2 2 2 2" xfId="17397"/>
    <cellStyle name="Normal 102 3 2 2 2 3" xfId="17398"/>
    <cellStyle name="Normal 102 3 2 2 3" xfId="17399"/>
    <cellStyle name="Normal 102 3 2 2 3 2" xfId="17400"/>
    <cellStyle name="Normal 102 3 2 2 3 3" xfId="17401"/>
    <cellStyle name="Normal 102 3 2 2 4" xfId="17402"/>
    <cellStyle name="Normal 102 3 2 2 4 2" xfId="17403"/>
    <cellStyle name="Normal 102 3 2 2 4 3" xfId="17404"/>
    <cellStyle name="Normal 102 3 2 2 5" xfId="17405"/>
    <cellStyle name="Normal 102 3 2 2 6" xfId="17406"/>
    <cellStyle name="Normal 102 3 2 3" xfId="17407"/>
    <cellStyle name="Normal 102 3 2 3 2" xfId="17408"/>
    <cellStyle name="Normal 102 3 2 3 3" xfId="17409"/>
    <cellStyle name="Normal 102 3 2 4" xfId="17410"/>
    <cellStyle name="Normal 102 3 2 4 2" xfId="17411"/>
    <cellStyle name="Normal 102 3 2 4 3" xfId="17412"/>
    <cellStyle name="Normal 102 3 2 5" xfId="17413"/>
    <cellStyle name="Normal 102 3 2 5 2" xfId="17414"/>
    <cellStyle name="Normal 102 3 2 5 3" xfId="17415"/>
    <cellStyle name="Normal 102 3 2 6" xfId="17416"/>
    <cellStyle name="Normal 102 3 2 7" xfId="17417"/>
    <cellStyle name="Normal 102 3 3" xfId="17418"/>
    <cellStyle name="Normal 102 3 3 2" xfId="17419"/>
    <cellStyle name="Normal 102 3 3 2 2" xfId="17420"/>
    <cellStyle name="Normal 102 3 3 2 3" xfId="17421"/>
    <cellStyle name="Normal 102 3 3 3" xfId="17422"/>
    <cellStyle name="Normal 102 3 3 3 2" xfId="17423"/>
    <cellStyle name="Normal 102 3 3 3 3" xfId="17424"/>
    <cellStyle name="Normal 102 3 3 4" xfId="17425"/>
    <cellStyle name="Normal 102 3 3 4 2" xfId="17426"/>
    <cellStyle name="Normal 102 3 3 4 3" xfId="17427"/>
    <cellStyle name="Normal 102 3 3 5" xfId="17428"/>
    <cellStyle name="Normal 102 3 3 6" xfId="17429"/>
    <cellStyle name="Normal 102 3 4" xfId="17430"/>
    <cellStyle name="Normal 102 3 4 2" xfId="17431"/>
    <cellStyle name="Normal 102 3 4 3" xfId="17432"/>
    <cellStyle name="Normal 102 3 5" xfId="17433"/>
    <cellStyle name="Normal 102 3 5 2" xfId="17434"/>
    <cellStyle name="Normal 102 3 5 3" xfId="17435"/>
    <cellStyle name="Normal 102 3 6" xfId="17436"/>
    <cellStyle name="Normal 102 3 6 2" xfId="17437"/>
    <cellStyle name="Normal 102 3 6 3" xfId="17438"/>
    <cellStyle name="Normal 102 3 7" xfId="17439"/>
    <cellStyle name="Normal 102 3 7 2" xfId="17440"/>
    <cellStyle name="Normal 102 3 7 3" xfId="17441"/>
    <cellStyle name="Normal 102 3 8" xfId="17442"/>
    <cellStyle name="Normal 102 3 9" xfId="17443"/>
    <cellStyle name="Normal 102 4" xfId="17444"/>
    <cellStyle name="Normal 102 4 2" xfId="17445"/>
    <cellStyle name="Normal 102 4 2 2" xfId="17446"/>
    <cellStyle name="Normal 102 4 2 2 2" xfId="17447"/>
    <cellStyle name="Normal 102 4 2 2 2 2" xfId="17448"/>
    <cellStyle name="Normal 102 4 2 2 2 3" xfId="17449"/>
    <cellStyle name="Normal 102 4 2 2 3" xfId="17450"/>
    <cellStyle name="Normal 102 4 2 2 3 2" xfId="17451"/>
    <cellStyle name="Normal 102 4 2 2 3 3" xfId="17452"/>
    <cellStyle name="Normal 102 4 2 2 4" xfId="17453"/>
    <cellStyle name="Normal 102 4 2 2 4 2" xfId="17454"/>
    <cellStyle name="Normal 102 4 2 2 4 3" xfId="17455"/>
    <cellStyle name="Normal 102 4 2 2 5" xfId="17456"/>
    <cellStyle name="Normal 102 4 2 2 6" xfId="17457"/>
    <cellStyle name="Normal 102 4 2 3" xfId="17458"/>
    <cellStyle name="Normal 102 4 2 3 2" xfId="17459"/>
    <cellStyle name="Normal 102 4 2 3 3" xfId="17460"/>
    <cellStyle name="Normal 102 4 2 4" xfId="17461"/>
    <cellStyle name="Normal 102 4 2 4 2" xfId="17462"/>
    <cellStyle name="Normal 102 4 2 4 3" xfId="17463"/>
    <cellStyle name="Normal 102 4 2 5" xfId="17464"/>
    <cellStyle name="Normal 102 4 2 5 2" xfId="17465"/>
    <cellStyle name="Normal 102 4 2 5 3" xfId="17466"/>
    <cellStyle name="Normal 102 4 2 6" xfId="17467"/>
    <cellStyle name="Normal 102 4 2 7" xfId="17468"/>
    <cellStyle name="Normal 102 4 3" xfId="17469"/>
    <cellStyle name="Normal 102 4 3 2" xfId="17470"/>
    <cellStyle name="Normal 102 4 3 2 2" xfId="17471"/>
    <cellStyle name="Normal 102 4 3 2 3" xfId="17472"/>
    <cellStyle name="Normal 102 4 3 3" xfId="17473"/>
    <cellStyle name="Normal 102 4 3 3 2" xfId="17474"/>
    <cellStyle name="Normal 102 4 3 3 3" xfId="17475"/>
    <cellStyle name="Normal 102 4 3 4" xfId="17476"/>
    <cellStyle name="Normal 102 4 3 4 2" xfId="17477"/>
    <cellStyle name="Normal 102 4 3 4 3" xfId="17478"/>
    <cellStyle name="Normal 102 4 3 5" xfId="17479"/>
    <cellStyle name="Normal 102 4 3 6" xfId="17480"/>
    <cellStyle name="Normal 102 4 4" xfId="17481"/>
    <cellStyle name="Normal 102 4 4 2" xfId="17482"/>
    <cellStyle name="Normal 102 4 4 3" xfId="17483"/>
    <cellStyle name="Normal 102 4 5" xfId="17484"/>
    <cellStyle name="Normal 102 4 5 2" xfId="17485"/>
    <cellStyle name="Normal 102 4 5 3" xfId="17486"/>
    <cellStyle name="Normal 102 4 6" xfId="17487"/>
    <cellStyle name="Normal 102 4 6 2" xfId="17488"/>
    <cellStyle name="Normal 102 4 6 3" xfId="17489"/>
    <cellStyle name="Normal 102 4 7" xfId="17490"/>
    <cellStyle name="Normal 102 4 8" xfId="17491"/>
    <cellStyle name="Normal 102 5" xfId="17492"/>
    <cellStyle name="Normal 102 5 2" xfId="17493"/>
    <cellStyle name="Normal 102 5 2 2" xfId="17494"/>
    <cellStyle name="Normal 102 5 2 2 2" xfId="17495"/>
    <cellStyle name="Normal 102 5 2 2 3" xfId="17496"/>
    <cellStyle name="Normal 102 5 2 3" xfId="17497"/>
    <cellStyle name="Normal 102 5 2 3 2" xfId="17498"/>
    <cellStyle name="Normal 102 5 2 3 3" xfId="17499"/>
    <cellStyle name="Normal 102 5 2 4" xfId="17500"/>
    <cellStyle name="Normal 102 5 2 4 2" xfId="17501"/>
    <cellStyle name="Normal 102 5 2 4 3" xfId="17502"/>
    <cellStyle name="Normal 102 5 2 5" xfId="17503"/>
    <cellStyle name="Normal 102 5 2 6" xfId="17504"/>
    <cellStyle name="Normal 102 5 3" xfId="17505"/>
    <cellStyle name="Normal 102 5 3 2" xfId="17506"/>
    <cellStyle name="Normal 102 5 3 3" xfId="17507"/>
    <cellStyle name="Normal 102 5 4" xfId="17508"/>
    <cellStyle name="Normal 102 5 4 2" xfId="17509"/>
    <cellStyle name="Normal 102 5 4 3" xfId="17510"/>
    <cellStyle name="Normal 102 5 5" xfId="17511"/>
    <cellStyle name="Normal 102 5 5 2" xfId="17512"/>
    <cellStyle name="Normal 102 5 5 3" xfId="17513"/>
    <cellStyle name="Normal 102 5 6" xfId="17514"/>
    <cellStyle name="Normal 102 5 7" xfId="17515"/>
    <cellStyle name="Normal 102 6" xfId="17516"/>
    <cellStyle name="Normal 102 6 2" xfId="17517"/>
    <cellStyle name="Normal 102 6 2 2" xfId="17518"/>
    <cellStyle name="Normal 102 6 2 3" xfId="17519"/>
    <cellStyle name="Normal 102 6 3" xfId="17520"/>
    <cellStyle name="Normal 102 6 3 2" xfId="17521"/>
    <cellStyle name="Normal 102 6 3 3" xfId="17522"/>
    <cellStyle name="Normal 102 6 4" xfId="17523"/>
    <cellStyle name="Normal 102 6 4 2" xfId="17524"/>
    <cellStyle name="Normal 102 6 4 3" xfId="17525"/>
    <cellStyle name="Normal 102 6 5" xfId="17526"/>
    <cellStyle name="Normal 102 6 6" xfId="17527"/>
    <cellStyle name="Normal 102 7" xfId="17528"/>
    <cellStyle name="Normal 102 7 2" xfId="17529"/>
    <cellStyle name="Normal 102 7 2 2" xfId="17530"/>
    <cellStyle name="Normal 102 7 2 3" xfId="17531"/>
    <cellStyle name="Normal 102 7 3" xfId="17532"/>
    <cellStyle name="Normal 102 7 3 2" xfId="17533"/>
    <cellStyle name="Normal 102 7 3 3" xfId="17534"/>
    <cellStyle name="Normal 102 7 4" xfId="17535"/>
    <cellStyle name="Normal 102 7 4 2" xfId="17536"/>
    <cellStyle name="Normal 102 7 4 3" xfId="17537"/>
    <cellStyle name="Normal 102 7 5" xfId="17538"/>
    <cellStyle name="Normal 102 7 6" xfId="17539"/>
    <cellStyle name="Normal 102 8" xfId="17540"/>
    <cellStyle name="Normal 102 8 2" xfId="17541"/>
    <cellStyle name="Normal 102 8 3" xfId="17542"/>
    <cellStyle name="Normal 102 9" xfId="17543"/>
    <cellStyle name="Normal 102 9 2" xfId="17544"/>
    <cellStyle name="Normal 102 9 3" xfId="17545"/>
    <cellStyle name="Normal 103" xfId="17546"/>
    <cellStyle name="Normal 103 10" xfId="17547"/>
    <cellStyle name="Normal 103 2" xfId="17548"/>
    <cellStyle name="Normal 103 2 10" xfId="17549"/>
    <cellStyle name="Normal 103 2 10 2" xfId="17550"/>
    <cellStyle name="Normal 103 2 10 3" xfId="17551"/>
    <cellStyle name="Normal 103 2 11" xfId="17552"/>
    <cellStyle name="Normal 103 2 11 2" xfId="17553"/>
    <cellStyle name="Normal 103 2 11 3" xfId="17554"/>
    <cellStyle name="Normal 103 2 12" xfId="17555"/>
    <cellStyle name="Normal 103 2 13" xfId="17556"/>
    <cellStyle name="Normal 103 2 14" xfId="17557"/>
    <cellStyle name="Normal 103 2 2" xfId="17558"/>
    <cellStyle name="Normal 103 2 2 2" xfId="17559"/>
    <cellStyle name="Normal 103 2 2 2 2" xfId="17560"/>
    <cellStyle name="Normal 103 2 2 2 2 2" xfId="17561"/>
    <cellStyle name="Normal 103 2 2 2 2 2 2" xfId="17562"/>
    <cellStyle name="Normal 103 2 2 2 2 2 3" xfId="17563"/>
    <cellStyle name="Normal 103 2 2 2 2 3" xfId="17564"/>
    <cellStyle name="Normal 103 2 2 2 2 3 2" xfId="17565"/>
    <cellStyle name="Normal 103 2 2 2 2 3 3" xfId="17566"/>
    <cellStyle name="Normal 103 2 2 2 2 4" xfId="17567"/>
    <cellStyle name="Normal 103 2 2 2 2 4 2" xfId="17568"/>
    <cellStyle name="Normal 103 2 2 2 2 4 3" xfId="17569"/>
    <cellStyle name="Normal 103 2 2 2 2 5" xfId="17570"/>
    <cellStyle name="Normal 103 2 2 2 2 6" xfId="17571"/>
    <cellStyle name="Normal 103 2 2 2 3" xfId="17572"/>
    <cellStyle name="Normal 103 2 2 2 3 2" xfId="17573"/>
    <cellStyle name="Normal 103 2 2 2 3 3" xfId="17574"/>
    <cellStyle name="Normal 103 2 2 2 4" xfId="17575"/>
    <cellStyle name="Normal 103 2 2 2 4 2" xfId="17576"/>
    <cellStyle name="Normal 103 2 2 2 4 3" xfId="17577"/>
    <cellStyle name="Normal 103 2 2 2 5" xfId="17578"/>
    <cellStyle name="Normal 103 2 2 2 5 2" xfId="17579"/>
    <cellStyle name="Normal 103 2 2 2 5 3" xfId="17580"/>
    <cellStyle name="Normal 103 2 2 2 6" xfId="17581"/>
    <cellStyle name="Normal 103 2 2 2 7" xfId="17582"/>
    <cellStyle name="Normal 103 2 2 3" xfId="17583"/>
    <cellStyle name="Normal 103 2 2 3 2" xfId="17584"/>
    <cellStyle name="Normal 103 2 2 3 2 2" xfId="17585"/>
    <cellStyle name="Normal 103 2 2 3 2 3" xfId="17586"/>
    <cellStyle name="Normal 103 2 2 3 3" xfId="17587"/>
    <cellStyle name="Normal 103 2 2 3 3 2" xfId="17588"/>
    <cellStyle name="Normal 103 2 2 3 3 3" xfId="17589"/>
    <cellStyle name="Normal 103 2 2 3 4" xfId="17590"/>
    <cellStyle name="Normal 103 2 2 3 4 2" xfId="17591"/>
    <cellStyle name="Normal 103 2 2 3 4 3" xfId="17592"/>
    <cellStyle name="Normal 103 2 2 3 5" xfId="17593"/>
    <cellStyle name="Normal 103 2 2 3 6" xfId="17594"/>
    <cellStyle name="Normal 103 2 2 4" xfId="17595"/>
    <cellStyle name="Normal 103 2 2 4 2" xfId="17596"/>
    <cellStyle name="Normal 103 2 2 4 3" xfId="17597"/>
    <cellStyle name="Normal 103 2 2 5" xfId="17598"/>
    <cellStyle name="Normal 103 2 2 5 2" xfId="17599"/>
    <cellStyle name="Normal 103 2 2 5 3" xfId="17600"/>
    <cellStyle name="Normal 103 2 2 6" xfId="17601"/>
    <cellStyle name="Normal 103 2 2 6 2" xfId="17602"/>
    <cellStyle name="Normal 103 2 2 6 3" xfId="17603"/>
    <cellStyle name="Normal 103 2 2 7" xfId="17604"/>
    <cellStyle name="Normal 103 2 2 8" xfId="17605"/>
    <cellStyle name="Normal 103 2 3" xfId="17606"/>
    <cellStyle name="Normal 103 2 3 2" xfId="17607"/>
    <cellStyle name="Normal 103 2 3 2 2" xfId="17608"/>
    <cellStyle name="Normal 103 2 3 2 2 2" xfId="17609"/>
    <cellStyle name="Normal 103 2 3 2 2 2 2" xfId="17610"/>
    <cellStyle name="Normal 103 2 3 2 2 2 3" xfId="17611"/>
    <cellStyle name="Normal 103 2 3 2 2 3" xfId="17612"/>
    <cellStyle name="Normal 103 2 3 2 2 3 2" xfId="17613"/>
    <cellStyle name="Normal 103 2 3 2 2 3 3" xfId="17614"/>
    <cellStyle name="Normal 103 2 3 2 2 4" xfId="17615"/>
    <cellStyle name="Normal 103 2 3 2 2 4 2" xfId="17616"/>
    <cellStyle name="Normal 103 2 3 2 2 4 3" xfId="17617"/>
    <cellStyle name="Normal 103 2 3 2 2 5" xfId="17618"/>
    <cellStyle name="Normal 103 2 3 2 2 6" xfId="17619"/>
    <cellStyle name="Normal 103 2 3 2 3" xfId="17620"/>
    <cellStyle name="Normal 103 2 3 2 3 2" xfId="17621"/>
    <cellStyle name="Normal 103 2 3 2 3 3" xfId="17622"/>
    <cellStyle name="Normal 103 2 3 2 4" xfId="17623"/>
    <cellStyle name="Normal 103 2 3 2 4 2" xfId="17624"/>
    <cellStyle name="Normal 103 2 3 2 4 3" xfId="17625"/>
    <cellStyle name="Normal 103 2 3 2 5" xfId="17626"/>
    <cellStyle name="Normal 103 2 3 2 5 2" xfId="17627"/>
    <cellStyle name="Normal 103 2 3 2 5 3" xfId="17628"/>
    <cellStyle name="Normal 103 2 3 2 6" xfId="17629"/>
    <cellStyle name="Normal 103 2 3 2 7" xfId="17630"/>
    <cellStyle name="Normal 103 2 3 3" xfId="17631"/>
    <cellStyle name="Normal 103 2 3 3 2" xfId="17632"/>
    <cellStyle name="Normal 103 2 3 3 2 2" xfId="17633"/>
    <cellStyle name="Normal 103 2 3 3 2 3" xfId="17634"/>
    <cellStyle name="Normal 103 2 3 3 3" xfId="17635"/>
    <cellStyle name="Normal 103 2 3 3 3 2" xfId="17636"/>
    <cellStyle name="Normal 103 2 3 3 3 3" xfId="17637"/>
    <cellStyle name="Normal 103 2 3 3 4" xfId="17638"/>
    <cellStyle name="Normal 103 2 3 3 4 2" xfId="17639"/>
    <cellStyle name="Normal 103 2 3 3 4 3" xfId="17640"/>
    <cellStyle name="Normal 103 2 3 3 5" xfId="17641"/>
    <cellStyle name="Normal 103 2 3 3 6" xfId="17642"/>
    <cellStyle name="Normal 103 2 3 4" xfId="17643"/>
    <cellStyle name="Normal 103 2 3 4 2" xfId="17644"/>
    <cellStyle name="Normal 103 2 3 4 3" xfId="17645"/>
    <cellStyle name="Normal 103 2 3 5" xfId="17646"/>
    <cellStyle name="Normal 103 2 3 5 2" xfId="17647"/>
    <cellStyle name="Normal 103 2 3 5 3" xfId="17648"/>
    <cellStyle name="Normal 103 2 3 6" xfId="17649"/>
    <cellStyle name="Normal 103 2 3 6 2" xfId="17650"/>
    <cellStyle name="Normal 103 2 3 6 3" xfId="17651"/>
    <cellStyle name="Normal 103 2 3 7" xfId="17652"/>
    <cellStyle name="Normal 103 2 3 8" xfId="17653"/>
    <cellStyle name="Normal 103 2 4" xfId="17654"/>
    <cellStyle name="Normal 103 2 4 2" xfId="17655"/>
    <cellStyle name="Normal 103 2 4 2 2" xfId="17656"/>
    <cellStyle name="Normal 103 2 4 2 2 2" xfId="17657"/>
    <cellStyle name="Normal 103 2 4 2 2 2 2" xfId="17658"/>
    <cellStyle name="Normal 103 2 4 2 2 2 3" xfId="17659"/>
    <cellStyle name="Normal 103 2 4 2 2 3" xfId="17660"/>
    <cellStyle name="Normal 103 2 4 2 2 3 2" xfId="17661"/>
    <cellStyle name="Normal 103 2 4 2 2 3 3" xfId="17662"/>
    <cellStyle name="Normal 103 2 4 2 2 4" xfId="17663"/>
    <cellStyle name="Normal 103 2 4 2 2 4 2" xfId="17664"/>
    <cellStyle name="Normal 103 2 4 2 2 4 3" xfId="17665"/>
    <cellStyle name="Normal 103 2 4 2 2 5" xfId="17666"/>
    <cellStyle name="Normal 103 2 4 2 2 6" xfId="17667"/>
    <cellStyle name="Normal 103 2 4 2 3" xfId="17668"/>
    <cellStyle name="Normal 103 2 4 2 3 2" xfId="17669"/>
    <cellStyle name="Normal 103 2 4 2 3 3" xfId="17670"/>
    <cellStyle name="Normal 103 2 4 2 4" xfId="17671"/>
    <cellStyle name="Normal 103 2 4 2 4 2" xfId="17672"/>
    <cellStyle name="Normal 103 2 4 2 4 3" xfId="17673"/>
    <cellStyle name="Normal 103 2 4 2 5" xfId="17674"/>
    <cellStyle name="Normal 103 2 4 2 5 2" xfId="17675"/>
    <cellStyle name="Normal 103 2 4 2 5 3" xfId="17676"/>
    <cellStyle name="Normal 103 2 4 2 6" xfId="17677"/>
    <cellStyle name="Normal 103 2 4 2 7" xfId="17678"/>
    <cellStyle name="Normal 103 2 4 3" xfId="17679"/>
    <cellStyle name="Normal 103 2 4 3 2" xfId="17680"/>
    <cellStyle name="Normal 103 2 4 3 2 2" xfId="17681"/>
    <cellStyle name="Normal 103 2 4 3 2 3" xfId="17682"/>
    <cellStyle name="Normal 103 2 4 3 3" xfId="17683"/>
    <cellStyle name="Normal 103 2 4 3 3 2" xfId="17684"/>
    <cellStyle name="Normal 103 2 4 3 3 3" xfId="17685"/>
    <cellStyle name="Normal 103 2 4 3 4" xfId="17686"/>
    <cellStyle name="Normal 103 2 4 3 4 2" xfId="17687"/>
    <cellStyle name="Normal 103 2 4 3 4 3" xfId="17688"/>
    <cellStyle name="Normal 103 2 4 3 5" xfId="17689"/>
    <cellStyle name="Normal 103 2 4 3 6" xfId="17690"/>
    <cellStyle name="Normal 103 2 4 4" xfId="17691"/>
    <cellStyle name="Normal 103 2 4 4 2" xfId="17692"/>
    <cellStyle name="Normal 103 2 4 4 3" xfId="17693"/>
    <cellStyle name="Normal 103 2 4 5" xfId="17694"/>
    <cellStyle name="Normal 103 2 4 5 2" xfId="17695"/>
    <cellStyle name="Normal 103 2 4 5 3" xfId="17696"/>
    <cellStyle name="Normal 103 2 4 6" xfId="17697"/>
    <cellStyle name="Normal 103 2 4 6 2" xfId="17698"/>
    <cellStyle name="Normal 103 2 4 6 3" xfId="17699"/>
    <cellStyle name="Normal 103 2 4 7" xfId="17700"/>
    <cellStyle name="Normal 103 2 4 8" xfId="17701"/>
    <cellStyle name="Normal 103 2 5" xfId="17702"/>
    <cellStyle name="Normal 103 2 5 2" xfId="17703"/>
    <cellStyle name="Normal 103 2 5 2 2" xfId="17704"/>
    <cellStyle name="Normal 103 2 5 2 2 2" xfId="17705"/>
    <cellStyle name="Normal 103 2 5 2 2 3" xfId="17706"/>
    <cellStyle name="Normal 103 2 5 2 3" xfId="17707"/>
    <cellStyle name="Normal 103 2 5 2 3 2" xfId="17708"/>
    <cellStyle name="Normal 103 2 5 2 3 3" xfId="17709"/>
    <cellStyle name="Normal 103 2 5 2 4" xfId="17710"/>
    <cellStyle name="Normal 103 2 5 2 4 2" xfId="17711"/>
    <cellStyle name="Normal 103 2 5 2 4 3" xfId="17712"/>
    <cellStyle name="Normal 103 2 5 2 5" xfId="17713"/>
    <cellStyle name="Normal 103 2 5 2 6" xfId="17714"/>
    <cellStyle name="Normal 103 2 5 3" xfId="17715"/>
    <cellStyle name="Normal 103 2 5 3 2" xfId="17716"/>
    <cellStyle name="Normal 103 2 5 3 3" xfId="17717"/>
    <cellStyle name="Normal 103 2 5 4" xfId="17718"/>
    <cellStyle name="Normal 103 2 5 4 2" xfId="17719"/>
    <cellStyle name="Normal 103 2 5 4 3" xfId="17720"/>
    <cellStyle name="Normal 103 2 5 5" xfId="17721"/>
    <cellStyle name="Normal 103 2 5 5 2" xfId="17722"/>
    <cellStyle name="Normal 103 2 5 5 3" xfId="17723"/>
    <cellStyle name="Normal 103 2 5 6" xfId="17724"/>
    <cellStyle name="Normal 103 2 5 7" xfId="17725"/>
    <cellStyle name="Normal 103 2 6" xfId="17726"/>
    <cellStyle name="Normal 103 2 6 2" xfId="17727"/>
    <cellStyle name="Normal 103 2 6 2 2" xfId="17728"/>
    <cellStyle name="Normal 103 2 6 2 3" xfId="17729"/>
    <cellStyle name="Normal 103 2 6 3" xfId="17730"/>
    <cellStyle name="Normal 103 2 6 3 2" xfId="17731"/>
    <cellStyle name="Normal 103 2 6 3 3" xfId="17732"/>
    <cellStyle name="Normal 103 2 6 4" xfId="17733"/>
    <cellStyle name="Normal 103 2 6 4 2" xfId="17734"/>
    <cellStyle name="Normal 103 2 6 4 3" xfId="17735"/>
    <cellStyle name="Normal 103 2 6 5" xfId="17736"/>
    <cellStyle name="Normal 103 2 6 6" xfId="17737"/>
    <cellStyle name="Normal 103 2 7" xfId="17738"/>
    <cellStyle name="Normal 103 2 7 2" xfId="17739"/>
    <cellStyle name="Normal 103 2 7 2 2" xfId="17740"/>
    <cellStyle name="Normal 103 2 7 2 3" xfId="17741"/>
    <cellStyle name="Normal 103 2 7 3" xfId="17742"/>
    <cellStyle name="Normal 103 2 7 3 2" xfId="17743"/>
    <cellStyle name="Normal 103 2 7 3 3" xfId="17744"/>
    <cellStyle name="Normal 103 2 7 4" xfId="17745"/>
    <cellStyle name="Normal 103 2 7 4 2" xfId="17746"/>
    <cellStyle name="Normal 103 2 7 4 3" xfId="17747"/>
    <cellStyle name="Normal 103 2 7 5" xfId="17748"/>
    <cellStyle name="Normal 103 2 7 6" xfId="17749"/>
    <cellStyle name="Normal 103 2 8" xfId="17750"/>
    <cellStyle name="Normal 103 2 8 2" xfId="17751"/>
    <cellStyle name="Normal 103 2 8 3" xfId="17752"/>
    <cellStyle name="Normal 103 2 9" xfId="17753"/>
    <cellStyle name="Normal 103 2 9 2" xfId="17754"/>
    <cellStyle name="Normal 103 2 9 3" xfId="17755"/>
    <cellStyle name="Normal 103 3" xfId="17756"/>
    <cellStyle name="Normal 103 3 2" xfId="17757"/>
    <cellStyle name="Normal 103 3 2 2" xfId="17758"/>
    <cellStyle name="Normal 103 3 2 3" xfId="17759"/>
    <cellStyle name="Normal 103 4" xfId="17760"/>
    <cellStyle name="Normal 103 4 2" xfId="17761"/>
    <cellStyle name="Normal 103 4 2 2" xfId="17762"/>
    <cellStyle name="Normal 103 4 2 2 2" xfId="17763"/>
    <cellStyle name="Normal 103 4 2 2 3" xfId="17764"/>
    <cellStyle name="Normal 103 4 2 3" xfId="17765"/>
    <cellStyle name="Normal 103 4 2 3 2" xfId="17766"/>
    <cellStyle name="Normal 103 4 2 3 3" xfId="17767"/>
    <cellStyle name="Normal 103 4 2 4" xfId="17768"/>
    <cellStyle name="Normal 103 4 2 4 2" xfId="17769"/>
    <cellStyle name="Normal 103 4 2 4 3" xfId="17770"/>
    <cellStyle name="Normal 103 4 2 5" xfId="17771"/>
    <cellStyle name="Normal 103 4 2 6" xfId="17772"/>
    <cellStyle name="Normal 103 4 3" xfId="17773"/>
    <cellStyle name="Normal 103 4 3 2" xfId="17774"/>
    <cellStyle name="Normal 103 4 3 3" xfId="17775"/>
    <cellStyle name="Normal 103 4 4" xfId="17776"/>
    <cellStyle name="Normal 103 4 4 2" xfId="17777"/>
    <cellStyle name="Normal 103 4 4 3" xfId="17778"/>
    <cellStyle name="Normal 103 4 5" xfId="17779"/>
    <cellStyle name="Normal 103 4 5 2" xfId="17780"/>
    <cellStyle name="Normal 103 4 5 3" xfId="17781"/>
    <cellStyle name="Normal 103 4 6" xfId="17782"/>
    <cellStyle name="Normal 103 4 7" xfId="17783"/>
    <cellStyle name="Normal 103 5" xfId="17784"/>
    <cellStyle name="Normal 103 5 2" xfId="17785"/>
    <cellStyle name="Normal 103 5 2 2" xfId="17786"/>
    <cellStyle name="Normal 103 5 2 3" xfId="17787"/>
    <cellStyle name="Normal 103 5 3" xfId="17788"/>
    <cellStyle name="Normal 103 5 3 2" xfId="17789"/>
    <cellStyle name="Normal 103 5 3 3" xfId="17790"/>
    <cellStyle name="Normal 103 5 4" xfId="17791"/>
    <cellStyle name="Normal 103 5 4 2" xfId="17792"/>
    <cellStyle name="Normal 103 5 4 3" xfId="17793"/>
    <cellStyle name="Normal 103 5 5" xfId="17794"/>
    <cellStyle name="Normal 103 5 6" xfId="17795"/>
    <cellStyle name="Normal 103 6" xfId="17796"/>
    <cellStyle name="Normal 103 6 2" xfId="17797"/>
    <cellStyle name="Normal 103 6 3" xfId="17798"/>
    <cellStyle name="Normal 103 7" xfId="17799"/>
    <cellStyle name="Normal 103 7 2" xfId="17800"/>
    <cellStyle name="Normal 103 7 3" xfId="17801"/>
    <cellStyle name="Normal 103 8" xfId="17802"/>
    <cellStyle name="Normal 103 9" xfId="17803"/>
    <cellStyle name="Normal 104" xfId="17804"/>
    <cellStyle name="Normal 104 10" xfId="17805"/>
    <cellStyle name="Normal 104 2" xfId="17806"/>
    <cellStyle name="Normal 104 2 10" xfId="17807"/>
    <cellStyle name="Normal 104 2 10 2" xfId="17808"/>
    <cellStyle name="Normal 104 2 10 3" xfId="17809"/>
    <cellStyle name="Normal 104 2 11" xfId="17810"/>
    <cellStyle name="Normal 104 2 11 2" xfId="17811"/>
    <cellStyle name="Normal 104 2 11 3" xfId="17812"/>
    <cellStyle name="Normal 104 2 12" xfId="17813"/>
    <cellStyle name="Normal 104 2 13" xfId="17814"/>
    <cellStyle name="Normal 104 2 14" xfId="17815"/>
    <cellStyle name="Normal 104 2 2" xfId="17816"/>
    <cellStyle name="Normal 104 2 2 2" xfId="17817"/>
    <cellStyle name="Normal 104 2 2 2 2" xfId="17818"/>
    <cellStyle name="Normal 104 2 2 2 2 2" xfId="17819"/>
    <cellStyle name="Normal 104 2 2 2 2 2 2" xfId="17820"/>
    <cellStyle name="Normal 104 2 2 2 2 2 3" xfId="17821"/>
    <cellStyle name="Normal 104 2 2 2 2 3" xfId="17822"/>
    <cellStyle name="Normal 104 2 2 2 2 3 2" xfId="17823"/>
    <cellStyle name="Normal 104 2 2 2 2 3 3" xfId="17824"/>
    <cellStyle name="Normal 104 2 2 2 2 4" xfId="17825"/>
    <cellStyle name="Normal 104 2 2 2 2 4 2" xfId="17826"/>
    <cellStyle name="Normal 104 2 2 2 2 4 3" xfId="17827"/>
    <cellStyle name="Normal 104 2 2 2 2 5" xfId="17828"/>
    <cellStyle name="Normal 104 2 2 2 2 6" xfId="17829"/>
    <cellStyle name="Normal 104 2 2 2 3" xfId="17830"/>
    <cellStyle name="Normal 104 2 2 2 3 2" xfId="17831"/>
    <cellStyle name="Normal 104 2 2 2 3 3" xfId="17832"/>
    <cellStyle name="Normal 104 2 2 2 4" xfId="17833"/>
    <cellStyle name="Normal 104 2 2 2 4 2" xfId="17834"/>
    <cellStyle name="Normal 104 2 2 2 4 3" xfId="17835"/>
    <cellStyle name="Normal 104 2 2 2 5" xfId="17836"/>
    <cellStyle name="Normal 104 2 2 2 5 2" xfId="17837"/>
    <cellStyle name="Normal 104 2 2 2 5 3" xfId="17838"/>
    <cellStyle name="Normal 104 2 2 2 6" xfId="17839"/>
    <cellStyle name="Normal 104 2 2 2 7" xfId="17840"/>
    <cellStyle name="Normal 104 2 2 3" xfId="17841"/>
    <cellStyle name="Normal 104 2 2 3 2" xfId="17842"/>
    <cellStyle name="Normal 104 2 2 3 2 2" xfId="17843"/>
    <cellStyle name="Normal 104 2 2 3 2 3" xfId="17844"/>
    <cellStyle name="Normal 104 2 2 3 3" xfId="17845"/>
    <cellStyle name="Normal 104 2 2 3 3 2" xfId="17846"/>
    <cellStyle name="Normal 104 2 2 3 3 3" xfId="17847"/>
    <cellStyle name="Normal 104 2 2 3 4" xfId="17848"/>
    <cellStyle name="Normal 104 2 2 3 4 2" xfId="17849"/>
    <cellStyle name="Normal 104 2 2 3 4 3" xfId="17850"/>
    <cellStyle name="Normal 104 2 2 3 5" xfId="17851"/>
    <cellStyle name="Normal 104 2 2 3 6" xfId="17852"/>
    <cellStyle name="Normal 104 2 2 4" xfId="17853"/>
    <cellStyle name="Normal 104 2 2 4 2" xfId="17854"/>
    <cellStyle name="Normal 104 2 2 4 3" xfId="17855"/>
    <cellStyle name="Normal 104 2 2 5" xfId="17856"/>
    <cellStyle name="Normal 104 2 2 5 2" xfId="17857"/>
    <cellStyle name="Normal 104 2 2 5 3" xfId="17858"/>
    <cellStyle name="Normal 104 2 2 6" xfId="17859"/>
    <cellStyle name="Normal 104 2 2 6 2" xfId="17860"/>
    <cellStyle name="Normal 104 2 2 6 3" xfId="17861"/>
    <cellStyle name="Normal 104 2 2 7" xfId="17862"/>
    <cellStyle name="Normal 104 2 2 8" xfId="17863"/>
    <cellStyle name="Normal 104 2 3" xfId="17864"/>
    <cellStyle name="Normal 104 2 3 2" xfId="17865"/>
    <cellStyle name="Normal 104 2 3 2 2" xfId="17866"/>
    <cellStyle name="Normal 104 2 3 2 2 2" xfId="17867"/>
    <cellStyle name="Normal 104 2 3 2 2 2 2" xfId="17868"/>
    <cellStyle name="Normal 104 2 3 2 2 2 3" xfId="17869"/>
    <cellStyle name="Normal 104 2 3 2 2 3" xfId="17870"/>
    <cellStyle name="Normal 104 2 3 2 2 3 2" xfId="17871"/>
    <cellStyle name="Normal 104 2 3 2 2 3 3" xfId="17872"/>
    <cellStyle name="Normal 104 2 3 2 2 4" xfId="17873"/>
    <cellStyle name="Normal 104 2 3 2 2 4 2" xfId="17874"/>
    <cellStyle name="Normal 104 2 3 2 2 4 3" xfId="17875"/>
    <cellStyle name="Normal 104 2 3 2 2 5" xfId="17876"/>
    <cellStyle name="Normal 104 2 3 2 2 6" xfId="17877"/>
    <cellStyle name="Normal 104 2 3 2 3" xfId="17878"/>
    <cellStyle name="Normal 104 2 3 2 3 2" xfId="17879"/>
    <cellStyle name="Normal 104 2 3 2 3 3" xfId="17880"/>
    <cellStyle name="Normal 104 2 3 2 4" xfId="17881"/>
    <cellStyle name="Normal 104 2 3 2 4 2" xfId="17882"/>
    <cellStyle name="Normal 104 2 3 2 4 3" xfId="17883"/>
    <cellStyle name="Normal 104 2 3 2 5" xfId="17884"/>
    <cellStyle name="Normal 104 2 3 2 5 2" xfId="17885"/>
    <cellStyle name="Normal 104 2 3 2 5 3" xfId="17886"/>
    <cellStyle name="Normal 104 2 3 2 6" xfId="17887"/>
    <cellStyle name="Normal 104 2 3 2 7" xfId="17888"/>
    <cellStyle name="Normal 104 2 3 3" xfId="17889"/>
    <cellStyle name="Normal 104 2 3 3 2" xfId="17890"/>
    <cellStyle name="Normal 104 2 3 3 2 2" xfId="17891"/>
    <cellStyle name="Normal 104 2 3 3 2 3" xfId="17892"/>
    <cellStyle name="Normal 104 2 3 3 3" xfId="17893"/>
    <cellStyle name="Normal 104 2 3 3 3 2" xfId="17894"/>
    <cellStyle name="Normal 104 2 3 3 3 3" xfId="17895"/>
    <cellStyle name="Normal 104 2 3 3 4" xfId="17896"/>
    <cellStyle name="Normal 104 2 3 3 4 2" xfId="17897"/>
    <cellStyle name="Normal 104 2 3 3 4 3" xfId="17898"/>
    <cellStyle name="Normal 104 2 3 3 5" xfId="17899"/>
    <cellStyle name="Normal 104 2 3 3 6" xfId="17900"/>
    <cellStyle name="Normal 104 2 3 4" xfId="17901"/>
    <cellStyle name="Normal 104 2 3 4 2" xfId="17902"/>
    <cellStyle name="Normal 104 2 3 4 3" xfId="17903"/>
    <cellStyle name="Normal 104 2 3 5" xfId="17904"/>
    <cellStyle name="Normal 104 2 3 5 2" xfId="17905"/>
    <cellStyle name="Normal 104 2 3 5 3" xfId="17906"/>
    <cellStyle name="Normal 104 2 3 6" xfId="17907"/>
    <cellStyle name="Normal 104 2 3 6 2" xfId="17908"/>
    <cellStyle name="Normal 104 2 3 6 3" xfId="17909"/>
    <cellStyle name="Normal 104 2 3 7" xfId="17910"/>
    <cellStyle name="Normal 104 2 3 8" xfId="17911"/>
    <cellStyle name="Normal 104 2 4" xfId="17912"/>
    <cellStyle name="Normal 104 2 4 2" xfId="17913"/>
    <cellStyle name="Normal 104 2 4 2 2" xfId="17914"/>
    <cellStyle name="Normal 104 2 4 2 2 2" xfId="17915"/>
    <cellStyle name="Normal 104 2 4 2 2 2 2" xfId="17916"/>
    <cellStyle name="Normal 104 2 4 2 2 2 3" xfId="17917"/>
    <cellStyle name="Normal 104 2 4 2 2 3" xfId="17918"/>
    <cellStyle name="Normal 104 2 4 2 2 3 2" xfId="17919"/>
    <cellStyle name="Normal 104 2 4 2 2 3 3" xfId="17920"/>
    <cellStyle name="Normal 104 2 4 2 2 4" xfId="17921"/>
    <cellStyle name="Normal 104 2 4 2 2 4 2" xfId="17922"/>
    <cellStyle name="Normal 104 2 4 2 2 4 3" xfId="17923"/>
    <cellStyle name="Normal 104 2 4 2 2 5" xfId="17924"/>
    <cellStyle name="Normal 104 2 4 2 2 6" xfId="17925"/>
    <cellStyle name="Normal 104 2 4 2 3" xfId="17926"/>
    <cellStyle name="Normal 104 2 4 2 3 2" xfId="17927"/>
    <cellStyle name="Normal 104 2 4 2 3 3" xfId="17928"/>
    <cellStyle name="Normal 104 2 4 2 4" xfId="17929"/>
    <cellStyle name="Normal 104 2 4 2 4 2" xfId="17930"/>
    <cellStyle name="Normal 104 2 4 2 4 3" xfId="17931"/>
    <cellStyle name="Normal 104 2 4 2 5" xfId="17932"/>
    <cellStyle name="Normal 104 2 4 2 5 2" xfId="17933"/>
    <cellStyle name="Normal 104 2 4 2 5 3" xfId="17934"/>
    <cellStyle name="Normal 104 2 4 2 6" xfId="17935"/>
    <cellStyle name="Normal 104 2 4 2 7" xfId="17936"/>
    <cellStyle name="Normal 104 2 4 3" xfId="17937"/>
    <cellStyle name="Normal 104 2 4 3 2" xfId="17938"/>
    <cellStyle name="Normal 104 2 4 3 2 2" xfId="17939"/>
    <cellStyle name="Normal 104 2 4 3 2 3" xfId="17940"/>
    <cellStyle name="Normal 104 2 4 3 3" xfId="17941"/>
    <cellStyle name="Normal 104 2 4 3 3 2" xfId="17942"/>
    <cellStyle name="Normal 104 2 4 3 3 3" xfId="17943"/>
    <cellStyle name="Normal 104 2 4 3 4" xfId="17944"/>
    <cellStyle name="Normal 104 2 4 3 4 2" xfId="17945"/>
    <cellStyle name="Normal 104 2 4 3 4 3" xfId="17946"/>
    <cellStyle name="Normal 104 2 4 3 5" xfId="17947"/>
    <cellStyle name="Normal 104 2 4 3 6" xfId="17948"/>
    <cellStyle name="Normal 104 2 4 4" xfId="17949"/>
    <cellStyle name="Normal 104 2 4 4 2" xfId="17950"/>
    <cellStyle name="Normal 104 2 4 4 3" xfId="17951"/>
    <cellStyle name="Normal 104 2 4 5" xfId="17952"/>
    <cellStyle name="Normal 104 2 4 5 2" xfId="17953"/>
    <cellStyle name="Normal 104 2 4 5 3" xfId="17954"/>
    <cellStyle name="Normal 104 2 4 6" xfId="17955"/>
    <cellStyle name="Normal 104 2 4 6 2" xfId="17956"/>
    <cellStyle name="Normal 104 2 4 6 3" xfId="17957"/>
    <cellStyle name="Normal 104 2 4 7" xfId="17958"/>
    <cellStyle name="Normal 104 2 4 8" xfId="17959"/>
    <cellStyle name="Normal 104 2 5" xfId="17960"/>
    <cellStyle name="Normal 104 2 5 2" xfId="17961"/>
    <cellStyle name="Normal 104 2 5 2 2" xfId="17962"/>
    <cellStyle name="Normal 104 2 5 2 2 2" xfId="17963"/>
    <cellStyle name="Normal 104 2 5 2 2 3" xfId="17964"/>
    <cellStyle name="Normal 104 2 5 2 3" xfId="17965"/>
    <cellStyle name="Normal 104 2 5 2 3 2" xfId="17966"/>
    <cellStyle name="Normal 104 2 5 2 3 3" xfId="17967"/>
    <cellStyle name="Normal 104 2 5 2 4" xfId="17968"/>
    <cellStyle name="Normal 104 2 5 2 4 2" xfId="17969"/>
    <cellStyle name="Normal 104 2 5 2 4 3" xfId="17970"/>
    <cellStyle name="Normal 104 2 5 2 5" xfId="17971"/>
    <cellStyle name="Normal 104 2 5 2 6" xfId="17972"/>
    <cellStyle name="Normal 104 2 5 3" xfId="17973"/>
    <cellStyle name="Normal 104 2 5 3 2" xfId="17974"/>
    <cellStyle name="Normal 104 2 5 3 3" xfId="17975"/>
    <cellStyle name="Normal 104 2 5 4" xfId="17976"/>
    <cellStyle name="Normal 104 2 5 4 2" xfId="17977"/>
    <cellStyle name="Normal 104 2 5 4 3" xfId="17978"/>
    <cellStyle name="Normal 104 2 5 5" xfId="17979"/>
    <cellStyle name="Normal 104 2 5 5 2" xfId="17980"/>
    <cellStyle name="Normal 104 2 5 5 3" xfId="17981"/>
    <cellStyle name="Normal 104 2 5 6" xfId="17982"/>
    <cellStyle name="Normal 104 2 5 7" xfId="17983"/>
    <cellStyle name="Normal 104 2 6" xfId="17984"/>
    <cellStyle name="Normal 104 2 6 2" xfId="17985"/>
    <cellStyle name="Normal 104 2 6 2 2" xfId="17986"/>
    <cellStyle name="Normal 104 2 6 2 3" xfId="17987"/>
    <cellStyle name="Normal 104 2 6 3" xfId="17988"/>
    <cellStyle name="Normal 104 2 6 3 2" xfId="17989"/>
    <cellStyle name="Normal 104 2 6 3 3" xfId="17990"/>
    <cellStyle name="Normal 104 2 6 4" xfId="17991"/>
    <cellStyle name="Normal 104 2 6 4 2" xfId="17992"/>
    <cellStyle name="Normal 104 2 6 4 3" xfId="17993"/>
    <cellStyle name="Normal 104 2 6 5" xfId="17994"/>
    <cellStyle name="Normal 104 2 6 6" xfId="17995"/>
    <cellStyle name="Normal 104 2 7" xfId="17996"/>
    <cellStyle name="Normal 104 2 7 2" xfId="17997"/>
    <cellStyle name="Normal 104 2 7 2 2" xfId="17998"/>
    <cellStyle name="Normal 104 2 7 2 3" xfId="17999"/>
    <cellStyle name="Normal 104 2 7 3" xfId="18000"/>
    <cellStyle name="Normal 104 2 7 3 2" xfId="18001"/>
    <cellStyle name="Normal 104 2 7 3 3" xfId="18002"/>
    <cellStyle name="Normal 104 2 7 4" xfId="18003"/>
    <cellStyle name="Normal 104 2 7 4 2" xfId="18004"/>
    <cellStyle name="Normal 104 2 7 4 3" xfId="18005"/>
    <cellStyle name="Normal 104 2 7 5" xfId="18006"/>
    <cellStyle name="Normal 104 2 7 6" xfId="18007"/>
    <cellStyle name="Normal 104 2 8" xfId="18008"/>
    <cellStyle name="Normal 104 2 8 2" xfId="18009"/>
    <cellStyle name="Normal 104 2 8 3" xfId="18010"/>
    <cellStyle name="Normal 104 2 9" xfId="18011"/>
    <cellStyle name="Normal 104 2 9 2" xfId="18012"/>
    <cellStyle name="Normal 104 2 9 3" xfId="18013"/>
    <cellStyle name="Normal 104 3" xfId="18014"/>
    <cellStyle name="Normal 104 3 2" xfId="18015"/>
    <cellStyle name="Normal 104 3 2 2" xfId="18016"/>
    <cellStyle name="Normal 104 3 2 3" xfId="18017"/>
    <cellStyle name="Normal 104 4" xfId="18018"/>
    <cellStyle name="Normal 104 4 2" xfId="18019"/>
    <cellStyle name="Normal 104 4 2 2" xfId="18020"/>
    <cellStyle name="Normal 104 4 2 2 2" xfId="18021"/>
    <cellStyle name="Normal 104 4 2 2 3" xfId="18022"/>
    <cellStyle name="Normal 104 4 2 3" xfId="18023"/>
    <cellStyle name="Normal 104 4 2 3 2" xfId="18024"/>
    <cellStyle name="Normal 104 4 2 3 3" xfId="18025"/>
    <cellStyle name="Normal 104 4 2 4" xfId="18026"/>
    <cellStyle name="Normal 104 4 2 4 2" xfId="18027"/>
    <cellStyle name="Normal 104 4 2 4 3" xfId="18028"/>
    <cellStyle name="Normal 104 4 2 5" xfId="18029"/>
    <cellStyle name="Normal 104 4 2 6" xfId="18030"/>
    <cellStyle name="Normal 104 4 3" xfId="18031"/>
    <cellStyle name="Normal 104 4 3 2" xfId="18032"/>
    <cellStyle name="Normal 104 4 3 3" xfId="18033"/>
    <cellStyle name="Normal 104 4 4" xfId="18034"/>
    <cellStyle name="Normal 104 4 4 2" xfId="18035"/>
    <cellStyle name="Normal 104 4 4 3" xfId="18036"/>
    <cellStyle name="Normal 104 4 5" xfId="18037"/>
    <cellStyle name="Normal 104 4 5 2" xfId="18038"/>
    <cellStyle name="Normal 104 4 5 3" xfId="18039"/>
    <cellStyle name="Normal 104 4 6" xfId="18040"/>
    <cellStyle name="Normal 104 4 7" xfId="18041"/>
    <cellStyle name="Normal 104 5" xfId="18042"/>
    <cellStyle name="Normal 104 5 2" xfId="18043"/>
    <cellStyle name="Normal 104 5 2 2" xfId="18044"/>
    <cellStyle name="Normal 104 5 2 3" xfId="18045"/>
    <cellStyle name="Normal 104 5 3" xfId="18046"/>
    <cellStyle name="Normal 104 5 3 2" xfId="18047"/>
    <cellStyle name="Normal 104 5 3 3" xfId="18048"/>
    <cellStyle name="Normal 104 5 4" xfId="18049"/>
    <cellStyle name="Normal 104 5 4 2" xfId="18050"/>
    <cellStyle name="Normal 104 5 4 3" xfId="18051"/>
    <cellStyle name="Normal 104 5 5" xfId="18052"/>
    <cellStyle name="Normal 104 5 6" xfId="18053"/>
    <cellStyle name="Normal 104 6" xfId="18054"/>
    <cellStyle name="Normal 104 6 2" xfId="18055"/>
    <cellStyle name="Normal 104 6 3" xfId="18056"/>
    <cellStyle name="Normal 104 7" xfId="18057"/>
    <cellStyle name="Normal 104 7 2" xfId="18058"/>
    <cellStyle name="Normal 104 7 3" xfId="18059"/>
    <cellStyle name="Normal 104 8" xfId="18060"/>
    <cellStyle name="Normal 104 9" xfId="18061"/>
    <cellStyle name="Normal 105" xfId="18062"/>
    <cellStyle name="Normal 105 10" xfId="18063"/>
    <cellStyle name="Normal 105 11" xfId="18064"/>
    <cellStyle name="Normal 105 2" xfId="18065"/>
    <cellStyle name="Normal 105 2 10" xfId="18066"/>
    <cellStyle name="Normal 105 2 10 2" xfId="18067"/>
    <cellStyle name="Normal 105 2 10 3" xfId="18068"/>
    <cellStyle name="Normal 105 2 11" xfId="18069"/>
    <cellStyle name="Normal 105 2 11 2" xfId="18070"/>
    <cellStyle name="Normal 105 2 11 3" xfId="18071"/>
    <cellStyle name="Normal 105 2 12" xfId="18072"/>
    <cellStyle name="Normal 105 2 13" xfId="18073"/>
    <cellStyle name="Normal 105 2 14" xfId="18074"/>
    <cellStyle name="Normal 105 2 2" xfId="18075"/>
    <cellStyle name="Normal 105 2 2 2" xfId="18076"/>
    <cellStyle name="Normal 105 2 2 2 2" xfId="18077"/>
    <cellStyle name="Normal 105 2 2 2 2 2" xfId="18078"/>
    <cellStyle name="Normal 105 2 2 2 2 2 2" xfId="18079"/>
    <cellStyle name="Normal 105 2 2 2 2 2 3" xfId="18080"/>
    <cellStyle name="Normal 105 2 2 2 2 3" xfId="18081"/>
    <cellStyle name="Normal 105 2 2 2 2 3 2" xfId="18082"/>
    <cellStyle name="Normal 105 2 2 2 2 3 3" xfId="18083"/>
    <cellStyle name="Normal 105 2 2 2 2 4" xfId="18084"/>
    <cellStyle name="Normal 105 2 2 2 2 4 2" xfId="18085"/>
    <cellStyle name="Normal 105 2 2 2 2 4 3" xfId="18086"/>
    <cellStyle name="Normal 105 2 2 2 2 5" xfId="18087"/>
    <cellStyle name="Normal 105 2 2 2 2 6" xfId="18088"/>
    <cellStyle name="Normal 105 2 2 2 3" xfId="18089"/>
    <cellStyle name="Normal 105 2 2 2 3 2" xfId="18090"/>
    <cellStyle name="Normal 105 2 2 2 3 3" xfId="18091"/>
    <cellStyle name="Normal 105 2 2 2 4" xfId="18092"/>
    <cellStyle name="Normal 105 2 2 2 4 2" xfId="18093"/>
    <cellStyle name="Normal 105 2 2 2 4 3" xfId="18094"/>
    <cellStyle name="Normal 105 2 2 2 5" xfId="18095"/>
    <cellStyle name="Normal 105 2 2 2 5 2" xfId="18096"/>
    <cellStyle name="Normal 105 2 2 2 5 3" xfId="18097"/>
    <cellStyle name="Normal 105 2 2 2 6" xfId="18098"/>
    <cellStyle name="Normal 105 2 2 2 7" xfId="18099"/>
    <cellStyle name="Normal 105 2 2 3" xfId="18100"/>
    <cellStyle name="Normal 105 2 2 3 2" xfId="18101"/>
    <cellStyle name="Normal 105 2 2 3 2 2" xfId="18102"/>
    <cellStyle name="Normal 105 2 2 3 2 3" xfId="18103"/>
    <cellStyle name="Normal 105 2 2 3 3" xfId="18104"/>
    <cellStyle name="Normal 105 2 2 3 3 2" xfId="18105"/>
    <cellStyle name="Normal 105 2 2 3 3 3" xfId="18106"/>
    <cellStyle name="Normal 105 2 2 3 4" xfId="18107"/>
    <cellStyle name="Normal 105 2 2 3 4 2" xfId="18108"/>
    <cellStyle name="Normal 105 2 2 3 4 3" xfId="18109"/>
    <cellStyle name="Normal 105 2 2 3 5" xfId="18110"/>
    <cellStyle name="Normal 105 2 2 3 6" xfId="18111"/>
    <cellStyle name="Normal 105 2 2 4" xfId="18112"/>
    <cellStyle name="Normal 105 2 2 4 2" xfId="18113"/>
    <cellStyle name="Normal 105 2 2 4 3" xfId="18114"/>
    <cellStyle name="Normal 105 2 2 5" xfId="18115"/>
    <cellStyle name="Normal 105 2 2 5 2" xfId="18116"/>
    <cellStyle name="Normal 105 2 2 5 3" xfId="18117"/>
    <cellStyle name="Normal 105 2 2 6" xfId="18118"/>
    <cellStyle name="Normal 105 2 2 6 2" xfId="18119"/>
    <cellStyle name="Normal 105 2 2 6 3" xfId="18120"/>
    <cellStyle name="Normal 105 2 2 7" xfId="18121"/>
    <cellStyle name="Normal 105 2 2 8" xfId="18122"/>
    <cellStyle name="Normal 105 2 3" xfId="18123"/>
    <cellStyle name="Normal 105 2 3 2" xfId="18124"/>
    <cellStyle name="Normal 105 2 3 2 2" xfId="18125"/>
    <cellStyle name="Normal 105 2 3 2 2 2" xfId="18126"/>
    <cellStyle name="Normal 105 2 3 2 2 2 2" xfId="18127"/>
    <cellStyle name="Normal 105 2 3 2 2 2 3" xfId="18128"/>
    <cellStyle name="Normal 105 2 3 2 2 3" xfId="18129"/>
    <cellStyle name="Normal 105 2 3 2 2 3 2" xfId="18130"/>
    <cellStyle name="Normal 105 2 3 2 2 3 3" xfId="18131"/>
    <cellStyle name="Normal 105 2 3 2 2 4" xfId="18132"/>
    <cellStyle name="Normal 105 2 3 2 2 4 2" xfId="18133"/>
    <cellStyle name="Normal 105 2 3 2 2 4 3" xfId="18134"/>
    <cellStyle name="Normal 105 2 3 2 2 5" xfId="18135"/>
    <cellStyle name="Normal 105 2 3 2 2 6" xfId="18136"/>
    <cellStyle name="Normal 105 2 3 2 3" xfId="18137"/>
    <cellStyle name="Normal 105 2 3 2 3 2" xfId="18138"/>
    <cellStyle name="Normal 105 2 3 2 3 3" xfId="18139"/>
    <cellStyle name="Normal 105 2 3 2 4" xfId="18140"/>
    <cellStyle name="Normal 105 2 3 2 4 2" xfId="18141"/>
    <cellStyle name="Normal 105 2 3 2 4 3" xfId="18142"/>
    <cellStyle name="Normal 105 2 3 2 5" xfId="18143"/>
    <cellStyle name="Normal 105 2 3 2 5 2" xfId="18144"/>
    <cellStyle name="Normal 105 2 3 2 5 3" xfId="18145"/>
    <cellStyle name="Normal 105 2 3 2 6" xfId="18146"/>
    <cellStyle name="Normal 105 2 3 2 7" xfId="18147"/>
    <cellStyle name="Normal 105 2 3 3" xfId="18148"/>
    <cellStyle name="Normal 105 2 3 3 2" xfId="18149"/>
    <cellStyle name="Normal 105 2 3 3 2 2" xfId="18150"/>
    <cellStyle name="Normal 105 2 3 3 2 3" xfId="18151"/>
    <cellStyle name="Normal 105 2 3 3 3" xfId="18152"/>
    <cellStyle name="Normal 105 2 3 3 3 2" xfId="18153"/>
    <cellStyle name="Normal 105 2 3 3 3 3" xfId="18154"/>
    <cellStyle name="Normal 105 2 3 3 4" xfId="18155"/>
    <cellStyle name="Normal 105 2 3 3 4 2" xfId="18156"/>
    <cellStyle name="Normal 105 2 3 3 4 3" xfId="18157"/>
    <cellStyle name="Normal 105 2 3 3 5" xfId="18158"/>
    <cellStyle name="Normal 105 2 3 3 6" xfId="18159"/>
    <cellStyle name="Normal 105 2 3 4" xfId="18160"/>
    <cellStyle name="Normal 105 2 3 4 2" xfId="18161"/>
    <cellStyle name="Normal 105 2 3 4 3" xfId="18162"/>
    <cellStyle name="Normal 105 2 3 5" xfId="18163"/>
    <cellStyle name="Normal 105 2 3 5 2" xfId="18164"/>
    <cellStyle name="Normal 105 2 3 5 3" xfId="18165"/>
    <cellStyle name="Normal 105 2 3 6" xfId="18166"/>
    <cellStyle name="Normal 105 2 3 6 2" xfId="18167"/>
    <cellStyle name="Normal 105 2 3 6 3" xfId="18168"/>
    <cellStyle name="Normal 105 2 3 7" xfId="18169"/>
    <cellStyle name="Normal 105 2 3 8" xfId="18170"/>
    <cellStyle name="Normal 105 2 4" xfId="18171"/>
    <cellStyle name="Normal 105 2 4 2" xfId="18172"/>
    <cellStyle name="Normal 105 2 4 2 2" xfId="18173"/>
    <cellStyle name="Normal 105 2 4 2 2 2" xfId="18174"/>
    <cellStyle name="Normal 105 2 4 2 2 2 2" xfId="18175"/>
    <cellStyle name="Normal 105 2 4 2 2 2 3" xfId="18176"/>
    <cellStyle name="Normal 105 2 4 2 2 3" xfId="18177"/>
    <cellStyle name="Normal 105 2 4 2 2 3 2" xfId="18178"/>
    <cellStyle name="Normal 105 2 4 2 2 3 3" xfId="18179"/>
    <cellStyle name="Normal 105 2 4 2 2 4" xfId="18180"/>
    <cellStyle name="Normal 105 2 4 2 2 4 2" xfId="18181"/>
    <cellStyle name="Normal 105 2 4 2 2 4 3" xfId="18182"/>
    <cellStyle name="Normal 105 2 4 2 2 5" xfId="18183"/>
    <cellStyle name="Normal 105 2 4 2 2 6" xfId="18184"/>
    <cellStyle name="Normal 105 2 4 2 3" xfId="18185"/>
    <cellStyle name="Normal 105 2 4 2 3 2" xfId="18186"/>
    <cellStyle name="Normal 105 2 4 2 3 3" xfId="18187"/>
    <cellStyle name="Normal 105 2 4 2 4" xfId="18188"/>
    <cellStyle name="Normal 105 2 4 2 4 2" xfId="18189"/>
    <cellStyle name="Normal 105 2 4 2 4 3" xfId="18190"/>
    <cellStyle name="Normal 105 2 4 2 5" xfId="18191"/>
    <cellStyle name="Normal 105 2 4 2 5 2" xfId="18192"/>
    <cellStyle name="Normal 105 2 4 2 5 3" xfId="18193"/>
    <cellStyle name="Normal 105 2 4 2 6" xfId="18194"/>
    <cellStyle name="Normal 105 2 4 2 7" xfId="18195"/>
    <cellStyle name="Normal 105 2 4 3" xfId="18196"/>
    <cellStyle name="Normal 105 2 4 3 2" xfId="18197"/>
    <cellStyle name="Normal 105 2 4 3 2 2" xfId="18198"/>
    <cellStyle name="Normal 105 2 4 3 2 3" xfId="18199"/>
    <cellStyle name="Normal 105 2 4 3 3" xfId="18200"/>
    <cellStyle name="Normal 105 2 4 3 3 2" xfId="18201"/>
    <cellStyle name="Normal 105 2 4 3 3 3" xfId="18202"/>
    <cellStyle name="Normal 105 2 4 3 4" xfId="18203"/>
    <cellStyle name="Normal 105 2 4 3 4 2" xfId="18204"/>
    <cellStyle name="Normal 105 2 4 3 4 3" xfId="18205"/>
    <cellStyle name="Normal 105 2 4 3 5" xfId="18206"/>
    <cellStyle name="Normal 105 2 4 3 6" xfId="18207"/>
    <cellStyle name="Normal 105 2 4 4" xfId="18208"/>
    <cellStyle name="Normal 105 2 4 4 2" xfId="18209"/>
    <cellStyle name="Normal 105 2 4 4 3" xfId="18210"/>
    <cellStyle name="Normal 105 2 4 5" xfId="18211"/>
    <cellStyle name="Normal 105 2 4 5 2" xfId="18212"/>
    <cellStyle name="Normal 105 2 4 5 3" xfId="18213"/>
    <cellStyle name="Normal 105 2 4 6" xfId="18214"/>
    <cellStyle name="Normal 105 2 4 6 2" xfId="18215"/>
    <cellStyle name="Normal 105 2 4 6 3" xfId="18216"/>
    <cellStyle name="Normal 105 2 4 7" xfId="18217"/>
    <cellStyle name="Normal 105 2 4 8" xfId="18218"/>
    <cellStyle name="Normal 105 2 5" xfId="18219"/>
    <cellStyle name="Normal 105 2 5 2" xfId="18220"/>
    <cellStyle name="Normal 105 2 5 2 2" xfId="18221"/>
    <cellStyle name="Normal 105 2 5 2 2 2" xfId="18222"/>
    <cellStyle name="Normal 105 2 5 2 2 3" xfId="18223"/>
    <cellStyle name="Normal 105 2 5 2 3" xfId="18224"/>
    <cellStyle name="Normal 105 2 5 2 3 2" xfId="18225"/>
    <cellStyle name="Normal 105 2 5 2 3 3" xfId="18226"/>
    <cellStyle name="Normal 105 2 5 2 4" xfId="18227"/>
    <cellStyle name="Normal 105 2 5 2 4 2" xfId="18228"/>
    <cellStyle name="Normal 105 2 5 2 4 3" xfId="18229"/>
    <cellStyle name="Normal 105 2 5 2 5" xfId="18230"/>
    <cellStyle name="Normal 105 2 5 2 6" xfId="18231"/>
    <cellStyle name="Normal 105 2 5 3" xfId="18232"/>
    <cellStyle name="Normal 105 2 5 3 2" xfId="18233"/>
    <cellStyle name="Normal 105 2 5 3 3" xfId="18234"/>
    <cellStyle name="Normal 105 2 5 4" xfId="18235"/>
    <cellStyle name="Normal 105 2 5 4 2" xfId="18236"/>
    <cellStyle name="Normal 105 2 5 4 3" xfId="18237"/>
    <cellStyle name="Normal 105 2 5 5" xfId="18238"/>
    <cellStyle name="Normal 105 2 5 5 2" xfId="18239"/>
    <cellStyle name="Normal 105 2 5 5 3" xfId="18240"/>
    <cellStyle name="Normal 105 2 5 6" xfId="18241"/>
    <cellStyle name="Normal 105 2 5 7" xfId="18242"/>
    <cellStyle name="Normal 105 2 6" xfId="18243"/>
    <cellStyle name="Normal 105 2 6 2" xfId="18244"/>
    <cellStyle name="Normal 105 2 6 2 2" xfId="18245"/>
    <cellStyle name="Normal 105 2 6 2 3" xfId="18246"/>
    <cellStyle name="Normal 105 2 6 3" xfId="18247"/>
    <cellStyle name="Normal 105 2 6 3 2" xfId="18248"/>
    <cellStyle name="Normal 105 2 6 3 3" xfId="18249"/>
    <cellStyle name="Normal 105 2 6 4" xfId="18250"/>
    <cellStyle name="Normal 105 2 6 4 2" xfId="18251"/>
    <cellStyle name="Normal 105 2 6 4 3" xfId="18252"/>
    <cellStyle name="Normal 105 2 6 5" xfId="18253"/>
    <cellStyle name="Normal 105 2 6 6" xfId="18254"/>
    <cellStyle name="Normal 105 2 7" xfId="18255"/>
    <cellStyle name="Normal 105 2 7 2" xfId="18256"/>
    <cellStyle name="Normal 105 2 7 2 2" xfId="18257"/>
    <cellStyle name="Normal 105 2 7 2 3" xfId="18258"/>
    <cellStyle name="Normal 105 2 7 3" xfId="18259"/>
    <cellStyle name="Normal 105 2 7 3 2" xfId="18260"/>
    <cellStyle name="Normal 105 2 7 3 3" xfId="18261"/>
    <cellStyle name="Normal 105 2 7 4" xfId="18262"/>
    <cellStyle name="Normal 105 2 7 4 2" xfId="18263"/>
    <cellStyle name="Normal 105 2 7 4 3" xfId="18264"/>
    <cellStyle name="Normal 105 2 7 5" xfId="18265"/>
    <cellStyle name="Normal 105 2 7 6" xfId="18266"/>
    <cellStyle name="Normal 105 2 8" xfId="18267"/>
    <cellStyle name="Normal 105 2 8 2" xfId="18268"/>
    <cellStyle name="Normal 105 2 8 3" xfId="18269"/>
    <cellStyle name="Normal 105 2 9" xfId="18270"/>
    <cellStyle name="Normal 105 2 9 2" xfId="18271"/>
    <cellStyle name="Normal 105 2 9 3" xfId="18272"/>
    <cellStyle name="Normal 105 3" xfId="18273"/>
    <cellStyle name="Normal 105 3 2" xfId="18274"/>
    <cellStyle name="Normal 105 3 2 2" xfId="18275"/>
    <cellStyle name="Normal 105 3 2 3" xfId="18276"/>
    <cellStyle name="Normal 105 4" xfId="18277"/>
    <cellStyle name="Normal 105 4 2" xfId="18278"/>
    <cellStyle name="Normal 105 4 2 2" xfId="18279"/>
    <cellStyle name="Normal 105 4 2 2 2" xfId="18280"/>
    <cellStyle name="Normal 105 4 2 2 3" xfId="18281"/>
    <cellStyle name="Normal 105 4 2 3" xfId="18282"/>
    <cellStyle name="Normal 105 4 2 3 2" xfId="18283"/>
    <cellStyle name="Normal 105 4 2 3 3" xfId="18284"/>
    <cellStyle name="Normal 105 4 2 4" xfId="18285"/>
    <cellStyle name="Normal 105 4 2 4 2" xfId="18286"/>
    <cellStyle name="Normal 105 4 2 4 3" xfId="18287"/>
    <cellStyle name="Normal 105 4 2 5" xfId="18288"/>
    <cellStyle name="Normal 105 4 2 6" xfId="18289"/>
    <cellStyle name="Normal 105 4 3" xfId="18290"/>
    <cellStyle name="Normal 105 4 3 2" xfId="18291"/>
    <cellStyle name="Normal 105 4 3 3" xfId="18292"/>
    <cellStyle name="Normal 105 4 4" xfId="18293"/>
    <cellStyle name="Normal 105 4 4 2" xfId="18294"/>
    <cellStyle name="Normal 105 4 4 3" xfId="18295"/>
    <cellStyle name="Normal 105 4 5" xfId="18296"/>
    <cellStyle name="Normal 105 4 5 2" xfId="18297"/>
    <cellStyle name="Normal 105 4 5 3" xfId="18298"/>
    <cellStyle name="Normal 105 4 6" xfId="18299"/>
    <cellStyle name="Normal 105 4 7" xfId="18300"/>
    <cellStyle name="Normal 105 5" xfId="18301"/>
    <cellStyle name="Normal 105 5 2" xfId="18302"/>
    <cellStyle name="Normal 105 5 2 2" xfId="18303"/>
    <cellStyle name="Normal 105 5 2 3" xfId="18304"/>
    <cellStyle name="Normal 105 5 3" xfId="18305"/>
    <cellStyle name="Normal 105 5 3 2" xfId="18306"/>
    <cellStyle name="Normal 105 5 3 3" xfId="18307"/>
    <cellStyle name="Normal 105 5 4" xfId="18308"/>
    <cellStyle name="Normal 105 5 4 2" xfId="18309"/>
    <cellStyle name="Normal 105 5 4 3" xfId="18310"/>
    <cellStyle name="Normal 105 5 5" xfId="18311"/>
    <cellStyle name="Normal 105 5 6" xfId="18312"/>
    <cellStyle name="Normal 105 6" xfId="18313"/>
    <cellStyle name="Normal 105 6 2" xfId="18314"/>
    <cellStyle name="Normal 105 6 3" xfId="18315"/>
    <cellStyle name="Normal 105 7" xfId="18316"/>
    <cellStyle name="Normal 105 7 2" xfId="18317"/>
    <cellStyle name="Normal 105 7 3" xfId="18318"/>
    <cellStyle name="Normal 105 8" xfId="18319"/>
    <cellStyle name="Normal 105 9" xfId="18320"/>
    <cellStyle name="Normal 106" xfId="18321"/>
    <cellStyle name="Normal 106 10" xfId="18322"/>
    <cellStyle name="Normal 106 11" xfId="18323"/>
    <cellStyle name="Normal 106 12" xfId="18324"/>
    <cellStyle name="Normal 106 2" xfId="18325"/>
    <cellStyle name="Normal 106 2 10" xfId="18326"/>
    <cellStyle name="Normal 106 2 10 2" xfId="18327"/>
    <cellStyle name="Normal 106 2 10 3" xfId="18328"/>
    <cellStyle name="Normal 106 2 11" xfId="18329"/>
    <cellStyle name="Normal 106 2 11 2" xfId="18330"/>
    <cellStyle name="Normal 106 2 11 3" xfId="18331"/>
    <cellStyle name="Normal 106 2 12" xfId="18332"/>
    <cellStyle name="Normal 106 2 13" xfId="18333"/>
    <cellStyle name="Normal 106 2 14" xfId="18334"/>
    <cellStyle name="Normal 106 2 2" xfId="18335"/>
    <cellStyle name="Normal 106 2 2 2" xfId="18336"/>
    <cellStyle name="Normal 106 2 2 2 2" xfId="18337"/>
    <cellStyle name="Normal 106 2 2 2 2 2" xfId="18338"/>
    <cellStyle name="Normal 106 2 2 2 2 2 2" xfId="18339"/>
    <cellStyle name="Normal 106 2 2 2 2 2 3" xfId="18340"/>
    <cellStyle name="Normal 106 2 2 2 2 3" xfId="18341"/>
    <cellStyle name="Normal 106 2 2 2 2 3 2" xfId="18342"/>
    <cellStyle name="Normal 106 2 2 2 2 3 3" xfId="18343"/>
    <cellStyle name="Normal 106 2 2 2 2 4" xfId="18344"/>
    <cellStyle name="Normal 106 2 2 2 2 4 2" xfId="18345"/>
    <cellStyle name="Normal 106 2 2 2 2 4 3" xfId="18346"/>
    <cellStyle name="Normal 106 2 2 2 2 5" xfId="18347"/>
    <cellStyle name="Normal 106 2 2 2 2 6" xfId="18348"/>
    <cellStyle name="Normal 106 2 2 2 3" xfId="18349"/>
    <cellStyle name="Normal 106 2 2 2 3 2" xfId="18350"/>
    <cellStyle name="Normal 106 2 2 2 3 3" xfId="18351"/>
    <cellStyle name="Normal 106 2 2 2 4" xfId="18352"/>
    <cellStyle name="Normal 106 2 2 2 4 2" xfId="18353"/>
    <cellStyle name="Normal 106 2 2 2 4 3" xfId="18354"/>
    <cellStyle name="Normal 106 2 2 2 5" xfId="18355"/>
    <cellStyle name="Normal 106 2 2 2 5 2" xfId="18356"/>
    <cellStyle name="Normal 106 2 2 2 5 3" xfId="18357"/>
    <cellStyle name="Normal 106 2 2 2 6" xfId="18358"/>
    <cellStyle name="Normal 106 2 2 2 7" xfId="18359"/>
    <cellStyle name="Normal 106 2 2 3" xfId="18360"/>
    <cellStyle name="Normal 106 2 2 3 2" xfId="18361"/>
    <cellStyle name="Normal 106 2 2 3 2 2" xfId="18362"/>
    <cellStyle name="Normal 106 2 2 3 2 3" xfId="18363"/>
    <cellStyle name="Normal 106 2 2 3 3" xfId="18364"/>
    <cellStyle name="Normal 106 2 2 3 3 2" xfId="18365"/>
    <cellStyle name="Normal 106 2 2 3 3 3" xfId="18366"/>
    <cellStyle name="Normal 106 2 2 3 4" xfId="18367"/>
    <cellStyle name="Normal 106 2 2 3 4 2" xfId="18368"/>
    <cellStyle name="Normal 106 2 2 3 4 3" xfId="18369"/>
    <cellStyle name="Normal 106 2 2 3 5" xfId="18370"/>
    <cellStyle name="Normal 106 2 2 3 6" xfId="18371"/>
    <cellStyle name="Normal 106 2 2 4" xfId="18372"/>
    <cellStyle name="Normal 106 2 2 4 2" xfId="18373"/>
    <cellStyle name="Normal 106 2 2 4 3" xfId="18374"/>
    <cellStyle name="Normal 106 2 2 5" xfId="18375"/>
    <cellStyle name="Normal 106 2 2 5 2" xfId="18376"/>
    <cellStyle name="Normal 106 2 2 5 3" xfId="18377"/>
    <cellStyle name="Normal 106 2 2 6" xfId="18378"/>
    <cellStyle name="Normal 106 2 2 6 2" xfId="18379"/>
    <cellStyle name="Normal 106 2 2 6 3" xfId="18380"/>
    <cellStyle name="Normal 106 2 2 7" xfId="18381"/>
    <cellStyle name="Normal 106 2 2 8" xfId="18382"/>
    <cellStyle name="Normal 106 2 3" xfId="18383"/>
    <cellStyle name="Normal 106 2 3 2" xfId="18384"/>
    <cellStyle name="Normal 106 2 3 2 2" xfId="18385"/>
    <cellStyle name="Normal 106 2 3 2 2 2" xfId="18386"/>
    <cellStyle name="Normal 106 2 3 2 2 2 2" xfId="18387"/>
    <cellStyle name="Normal 106 2 3 2 2 2 3" xfId="18388"/>
    <cellStyle name="Normal 106 2 3 2 2 3" xfId="18389"/>
    <cellStyle name="Normal 106 2 3 2 2 3 2" xfId="18390"/>
    <cellStyle name="Normal 106 2 3 2 2 3 3" xfId="18391"/>
    <cellStyle name="Normal 106 2 3 2 2 4" xfId="18392"/>
    <cellStyle name="Normal 106 2 3 2 2 4 2" xfId="18393"/>
    <cellStyle name="Normal 106 2 3 2 2 4 3" xfId="18394"/>
    <cellStyle name="Normal 106 2 3 2 2 5" xfId="18395"/>
    <cellStyle name="Normal 106 2 3 2 2 6" xfId="18396"/>
    <cellStyle name="Normal 106 2 3 2 3" xfId="18397"/>
    <cellStyle name="Normal 106 2 3 2 3 2" xfId="18398"/>
    <cellStyle name="Normal 106 2 3 2 3 3" xfId="18399"/>
    <cellStyle name="Normal 106 2 3 2 4" xfId="18400"/>
    <cellStyle name="Normal 106 2 3 2 4 2" xfId="18401"/>
    <cellStyle name="Normal 106 2 3 2 4 3" xfId="18402"/>
    <cellStyle name="Normal 106 2 3 2 5" xfId="18403"/>
    <cellStyle name="Normal 106 2 3 2 5 2" xfId="18404"/>
    <cellStyle name="Normal 106 2 3 2 5 3" xfId="18405"/>
    <cellStyle name="Normal 106 2 3 2 6" xfId="18406"/>
    <cellStyle name="Normal 106 2 3 2 7" xfId="18407"/>
    <cellStyle name="Normal 106 2 3 3" xfId="18408"/>
    <cellStyle name="Normal 106 2 3 3 2" xfId="18409"/>
    <cellStyle name="Normal 106 2 3 3 2 2" xfId="18410"/>
    <cellStyle name="Normal 106 2 3 3 2 3" xfId="18411"/>
    <cellStyle name="Normal 106 2 3 3 3" xfId="18412"/>
    <cellStyle name="Normal 106 2 3 3 3 2" xfId="18413"/>
    <cellStyle name="Normal 106 2 3 3 3 3" xfId="18414"/>
    <cellStyle name="Normal 106 2 3 3 4" xfId="18415"/>
    <cellStyle name="Normal 106 2 3 3 4 2" xfId="18416"/>
    <cellStyle name="Normal 106 2 3 3 4 3" xfId="18417"/>
    <cellStyle name="Normal 106 2 3 3 5" xfId="18418"/>
    <cellStyle name="Normal 106 2 3 3 6" xfId="18419"/>
    <cellStyle name="Normal 106 2 3 4" xfId="18420"/>
    <cellStyle name="Normal 106 2 3 4 2" xfId="18421"/>
    <cellStyle name="Normal 106 2 3 4 3" xfId="18422"/>
    <cellStyle name="Normal 106 2 3 5" xfId="18423"/>
    <cellStyle name="Normal 106 2 3 5 2" xfId="18424"/>
    <cellStyle name="Normal 106 2 3 5 3" xfId="18425"/>
    <cellStyle name="Normal 106 2 3 6" xfId="18426"/>
    <cellStyle name="Normal 106 2 3 6 2" xfId="18427"/>
    <cellStyle name="Normal 106 2 3 6 3" xfId="18428"/>
    <cellStyle name="Normal 106 2 3 7" xfId="18429"/>
    <cellStyle name="Normal 106 2 3 8" xfId="18430"/>
    <cellStyle name="Normal 106 2 4" xfId="18431"/>
    <cellStyle name="Normal 106 2 4 2" xfId="18432"/>
    <cellStyle name="Normal 106 2 4 2 2" xfId="18433"/>
    <cellStyle name="Normal 106 2 4 2 2 2" xfId="18434"/>
    <cellStyle name="Normal 106 2 4 2 2 2 2" xfId="18435"/>
    <cellStyle name="Normal 106 2 4 2 2 2 3" xfId="18436"/>
    <cellStyle name="Normal 106 2 4 2 2 3" xfId="18437"/>
    <cellStyle name="Normal 106 2 4 2 2 3 2" xfId="18438"/>
    <cellStyle name="Normal 106 2 4 2 2 3 3" xfId="18439"/>
    <cellStyle name="Normal 106 2 4 2 2 4" xfId="18440"/>
    <cellStyle name="Normal 106 2 4 2 2 4 2" xfId="18441"/>
    <cellStyle name="Normal 106 2 4 2 2 4 3" xfId="18442"/>
    <cellStyle name="Normal 106 2 4 2 2 5" xfId="18443"/>
    <cellStyle name="Normal 106 2 4 2 2 6" xfId="18444"/>
    <cellStyle name="Normal 106 2 4 2 3" xfId="18445"/>
    <cellStyle name="Normal 106 2 4 2 3 2" xfId="18446"/>
    <cellStyle name="Normal 106 2 4 2 3 3" xfId="18447"/>
    <cellStyle name="Normal 106 2 4 2 4" xfId="18448"/>
    <cellStyle name="Normal 106 2 4 2 4 2" xfId="18449"/>
    <cellStyle name="Normal 106 2 4 2 4 3" xfId="18450"/>
    <cellStyle name="Normal 106 2 4 2 5" xfId="18451"/>
    <cellStyle name="Normal 106 2 4 2 5 2" xfId="18452"/>
    <cellStyle name="Normal 106 2 4 2 5 3" xfId="18453"/>
    <cellStyle name="Normal 106 2 4 2 6" xfId="18454"/>
    <cellStyle name="Normal 106 2 4 2 7" xfId="18455"/>
    <cellStyle name="Normal 106 2 4 3" xfId="18456"/>
    <cellStyle name="Normal 106 2 4 3 2" xfId="18457"/>
    <cellStyle name="Normal 106 2 4 3 2 2" xfId="18458"/>
    <cellStyle name="Normal 106 2 4 3 2 3" xfId="18459"/>
    <cellStyle name="Normal 106 2 4 3 3" xfId="18460"/>
    <cellStyle name="Normal 106 2 4 3 3 2" xfId="18461"/>
    <cellStyle name="Normal 106 2 4 3 3 3" xfId="18462"/>
    <cellStyle name="Normal 106 2 4 3 4" xfId="18463"/>
    <cellStyle name="Normal 106 2 4 3 4 2" xfId="18464"/>
    <cellStyle name="Normal 106 2 4 3 4 3" xfId="18465"/>
    <cellStyle name="Normal 106 2 4 3 5" xfId="18466"/>
    <cellStyle name="Normal 106 2 4 3 6" xfId="18467"/>
    <cellStyle name="Normal 106 2 4 4" xfId="18468"/>
    <cellStyle name="Normal 106 2 4 4 2" xfId="18469"/>
    <cellStyle name="Normal 106 2 4 4 3" xfId="18470"/>
    <cellStyle name="Normal 106 2 4 5" xfId="18471"/>
    <cellStyle name="Normal 106 2 4 5 2" xfId="18472"/>
    <cellStyle name="Normal 106 2 4 5 3" xfId="18473"/>
    <cellStyle name="Normal 106 2 4 6" xfId="18474"/>
    <cellStyle name="Normal 106 2 4 6 2" xfId="18475"/>
    <cellStyle name="Normal 106 2 4 6 3" xfId="18476"/>
    <cellStyle name="Normal 106 2 4 7" xfId="18477"/>
    <cellStyle name="Normal 106 2 4 8" xfId="18478"/>
    <cellStyle name="Normal 106 2 5" xfId="18479"/>
    <cellStyle name="Normal 106 2 5 2" xfId="18480"/>
    <cellStyle name="Normal 106 2 5 2 2" xfId="18481"/>
    <cellStyle name="Normal 106 2 5 2 2 2" xfId="18482"/>
    <cellStyle name="Normal 106 2 5 2 2 3" xfId="18483"/>
    <cellStyle name="Normal 106 2 5 2 3" xfId="18484"/>
    <cellStyle name="Normal 106 2 5 2 3 2" xfId="18485"/>
    <cellStyle name="Normal 106 2 5 2 3 3" xfId="18486"/>
    <cellStyle name="Normal 106 2 5 2 4" xfId="18487"/>
    <cellStyle name="Normal 106 2 5 2 4 2" xfId="18488"/>
    <cellStyle name="Normal 106 2 5 2 4 3" xfId="18489"/>
    <cellStyle name="Normal 106 2 5 2 5" xfId="18490"/>
    <cellStyle name="Normal 106 2 5 2 6" xfId="18491"/>
    <cellStyle name="Normal 106 2 5 3" xfId="18492"/>
    <cellStyle name="Normal 106 2 5 3 2" xfId="18493"/>
    <cellStyle name="Normal 106 2 5 3 3" xfId="18494"/>
    <cellStyle name="Normal 106 2 5 4" xfId="18495"/>
    <cellStyle name="Normal 106 2 5 4 2" xfId="18496"/>
    <cellStyle name="Normal 106 2 5 4 3" xfId="18497"/>
    <cellStyle name="Normal 106 2 5 5" xfId="18498"/>
    <cellStyle name="Normal 106 2 5 5 2" xfId="18499"/>
    <cellStyle name="Normal 106 2 5 5 3" xfId="18500"/>
    <cellStyle name="Normal 106 2 5 6" xfId="18501"/>
    <cellStyle name="Normal 106 2 5 7" xfId="18502"/>
    <cellStyle name="Normal 106 2 6" xfId="18503"/>
    <cellStyle name="Normal 106 2 6 2" xfId="18504"/>
    <cellStyle name="Normal 106 2 6 2 2" xfId="18505"/>
    <cellStyle name="Normal 106 2 6 2 3" xfId="18506"/>
    <cellStyle name="Normal 106 2 6 3" xfId="18507"/>
    <cellStyle name="Normal 106 2 6 3 2" xfId="18508"/>
    <cellStyle name="Normal 106 2 6 3 3" xfId="18509"/>
    <cellStyle name="Normal 106 2 6 4" xfId="18510"/>
    <cellStyle name="Normal 106 2 6 4 2" xfId="18511"/>
    <cellStyle name="Normal 106 2 6 4 3" xfId="18512"/>
    <cellStyle name="Normal 106 2 6 5" xfId="18513"/>
    <cellStyle name="Normal 106 2 6 6" xfId="18514"/>
    <cellStyle name="Normal 106 2 7" xfId="18515"/>
    <cellStyle name="Normal 106 2 7 2" xfId="18516"/>
    <cellStyle name="Normal 106 2 7 2 2" xfId="18517"/>
    <cellStyle name="Normal 106 2 7 2 3" xfId="18518"/>
    <cellStyle name="Normal 106 2 7 3" xfId="18519"/>
    <cellStyle name="Normal 106 2 7 3 2" xfId="18520"/>
    <cellStyle name="Normal 106 2 7 3 3" xfId="18521"/>
    <cellStyle name="Normal 106 2 7 4" xfId="18522"/>
    <cellStyle name="Normal 106 2 7 4 2" xfId="18523"/>
    <cellStyle name="Normal 106 2 7 4 3" xfId="18524"/>
    <cellStyle name="Normal 106 2 7 5" xfId="18525"/>
    <cellStyle name="Normal 106 2 7 6" xfId="18526"/>
    <cellStyle name="Normal 106 2 8" xfId="18527"/>
    <cellStyle name="Normal 106 2 8 2" xfId="18528"/>
    <cellStyle name="Normal 106 2 8 3" xfId="18529"/>
    <cellStyle name="Normal 106 2 9" xfId="18530"/>
    <cellStyle name="Normal 106 2 9 2" xfId="18531"/>
    <cellStyle name="Normal 106 2 9 3" xfId="18532"/>
    <cellStyle name="Normal 106 3" xfId="18533"/>
    <cellStyle name="Normal 106 3 2" xfId="18534"/>
    <cellStyle name="Normal 106 3 2 2" xfId="18535"/>
    <cellStyle name="Normal 106 3 2 3" xfId="18536"/>
    <cellStyle name="Normal 106 4" xfId="18537"/>
    <cellStyle name="Normal 106 5" xfId="18538"/>
    <cellStyle name="Normal 106 5 2" xfId="18539"/>
    <cellStyle name="Normal 106 5 2 2" xfId="18540"/>
    <cellStyle name="Normal 106 5 2 2 2" xfId="18541"/>
    <cellStyle name="Normal 106 5 2 2 3" xfId="18542"/>
    <cellStyle name="Normal 106 5 2 3" xfId="18543"/>
    <cellStyle name="Normal 106 5 2 3 2" xfId="18544"/>
    <cellStyle name="Normal 106 5 2 3 3" xfId="18545"/>
    <cellStyle name="Normal 106 5 2 4" xfId="18546"/>
    <cellStyle name="Normal 106 5 2 4 2" xfId="18547"/>
    <cellStyle name="Normal 106 5 2 4 3" xfId="18548"/>
    <cellStyle name="Normal 106 5 2 5" xfId="18549"/>
    <cellStyle name="Normal 106 5 2 6" xfId="18550"/>
    <cellStyle name="Normal 106 5 3" xfId="18551"/>
    <cellStyle name="Normal 106 5 3 2" xfId="18552"/>
    <cellStyle name="Normal 106 5 3 3" xfId="18553"/>
    <cellStyle name="Normal 106 5 4" xfId="18554"/>
    <cellStyle name="Normal 106 5 4 2" xfId="18555"/>
    <cellStyle name="Normal 106 5 4 3" xfId="18556"/>
    <cellStyle name="Normal 106 5 5" xfId="18557"/>
    <cellStyle name="Normal 106 5 5 2" xfId="18558"/>
    <cellStyle name="Normal 106 5 5 3" xfId="18559"/>
    <cellStyle name="Normal 106 5 6" xfId="18560"/>
    <cellStyle name="Normal 106 5 7" xfId="18561"/>
    <cellStyle name="Normal 106 6" xfId="18562"/>
    <cellStyle name="Normal 106 6 2" xfId="18563"/>
    <cellStyle name="Normal 106 6 2 2" xfId="18564"/>
    <cellStyle name="Normal 106 6 2 3" xfId="18565"/>
    <cellStyle name="Normal 106 6 3" xfId="18566"/>
    <cellStyle name="Normal 106 6 3 2" xfId="18567"/>
    <cellStyle name="Normal 106 6 3 3" xfId="18568"/>
    <cellStyle name="Normal 106 6 4" xfId="18569"/>
    <cellStyle name="Normal 106 6 4 2" xfId="18570"/>
    <cellStyle name="Normal 106 6 4 3" xfId="18571"/>
    <cellStyle name="Normal 106 6 5" xfId="18572"/>
    <cellStyle name="Normal 106 6 6" xfId="18573"/>
    <cellStyle name="Normal 106 7" xfId="18574"/>
    <cellStyle name="Normal 106 7 2" xfId="18575"/>
    <cellStyle name="Normal 106 7 3" xfId="18576"/>
    <cellStyle name="Normal 106 8" xfId="18577"/>
    <cellStyle name="Normal 106 8 2" xfId="18578"/>
    <cellStyle name="Normal 106 8 3" xfId="18579"/>
    <cellStyle name="Normal 106 9" xfId="18580"/>
    <cellStyle name="Normal 107" xfId="18581"/>
    <cellStyle name="Normal 107 10" xfId="18582"/>
    <cellStyle name="Normal 107 10 2" xfId="18583"/>
    <cellStyle name="Normal 107 10 3" xfId="18584"/>
    <cellStyle name="Normal 107 11" xfId="18585"/>
    <cellStyle name="Normal 107 12" xfId="18586"/>
    <cellStyle name="Normal 107 13" xfId="18587"/>
    <cellStyle name="Normal 107 2" xfId="18588"/>
    <cellStyle name="Normal 107 2 10" xfId="18589"/>
    <cellStyle name="Normal 107 2 10 2" xfId="18590"/>
    <cellStyle name="Normal 107 2 10 3" xfId="18591"/>
    <cellStyle name="Normal 107 2 11" xfId="18592"/>
    <cellStyle name="Normal 107 2 11 2" xfId="18593"/>
    <cellStyle name="Normal 107 2 11 3" xfId="18594"/>
    <cellStyle name="Normal 107 2 12" xfId="18595"/>
    <cellStyle name="Normal 107 2 13" xfId="18596"/>
    <cellStyle name="Normal 107 2 2" xfId="18597"/>
    <cellStyle name="Normal 107 2 2 2" xfId="18598"/>
    <cellStyle name="Normal 107 2 2 2 2" xfId="18599"/>
    <cellStyle name="Normal 107 2 2 2 2 2" xfId="18600"/>
    <cellStyle name="Normal 107 2 2 2 2 2 2" xfId="18601"/>
    <cellStyle name="Normal 107 2 2 2 2 2 3" xfId="18602"/>
    <cellStyle name="Normal 107 2 2 2 2 3" xfId="18603"/>
    <cellStyle name="Normal 107 2 2 2 2 3 2" xfId="18604"/>
    <cellStyle name="Normal 107 2 2 2 2 3 3" xfId="18605"/>
    <cellStyle name="Normal 107 2 2 2 2 4" xfId="18606"/>
    <cellStyle name="Normal 107 2 2 2 2 4 2" xfId="18607"/>
    <cellStyle name="Normal 107 2 2 2 2 4 3" xfId="18608"/>
    <cellStyle name="Normal 107 2 2 2 2 5" xfId="18609"/>
    <cellStyle name="Normal 107 2 2 2 2 6" xfId="18610"/>
    <cellStyle name="Normal 107 2 2 2 3" xfId="18611"/>
    <cellStyle name="Normal 107 2 2 2 3 2" xfId="18612"/>
    <cellStyle name="Normal 107 2 2 2 3 3" xfId="18613"/>
    <cellStyle name="Normal 107 2 2 2 4" xfId="18614"/>
    <cellStyle name="Normal 107 2 2 2 4 2" xfId="18615"/>
    <cellStyle name="Normal 107 2 2 2 4 3" xfId="18616"/>
    <cellStyle name="Normal 107 2 2 2 5" xfId="18617"/>
    <cellStyle name="Normal 107 2 2 2 5 2" xfId="18618"/>
    <cellStyle name="Normal 107 2 2 2 5 3" xfId="18619"/>
    <cellStyle name="Normal 107 2 2 2 6" xfId="18620"/>
    <cellStyle name="Normal 107 2 2 2 7" xfId="18621"/>
    <cellStyle name="Normal 107 2 2 3" xfId="18622"/>
    <cellStyle name="Normal 107 2 2 3 2" xfId="18623"/>
    <cellStyle name="Normal 107 2 2 3 2 2" xfId="18624"/>
    <cellStyle name="Normal 107 2 2 3 2 3" xfId="18625"/>
    <cellStyle name="Normal 107 2 2 3 3" xfId="18626"/>
    <cellStyle name="Normal 107 2 2 3 3 2" xfId="18627"/>
    <cellStyle name="Normal 107 2 2 3 3 3" xfId="18628"/>
    <cellStyle name="Normal 107 2 2 3 4" xfId="18629"/>
    <cellStyle name="Normal 107 2 2 3 4 2" xfId="18630"/>
    <cellStyle name="Normal 107 2 2 3 4 3" xfId="18631"/>
    <cellStyle name="Normal 107 2 2 3 5" xfId="18632"/>
    <cellStyle name="Normal 107 2 2 3 6" xfId="18633"/>
    <cellStyle name="Normal 107 2 2 4" xfId="18634"/>
    <cellStyle name="Normal 107 2 2 4 2" xfId="18635"/>
    <cellStyle name="Normal 107 2 2 4 3" xfId="18636"/>
    <cellStyle name="Normal 107 2 2 5" xfId="18637"/>
    <cellStyle name="Normal 107 2 2 5 2" xfId="18638"/>
    <cellStyle name="Normal 107 2 2 5 3" xfId="18639"/>
    <cellStyle name="Normal 107 2 2 6" xfId="18640"/>
    <cellStyle name="Normal 107 2 2 6 2" xfId="18641"/>
    <cellStyle name="Normal 107 2 2 6 3" xfId="18642"/>
    <cellStyle name="Normal 107 2 2 7" xfId="18643"/>
    <cellStyle name="Normal 107 2 2 8" xfId="18644"/>
    <cellStyle name="Normal 107 2 3" xfId="18645"/>
    <cellStyle name="Normal 107 2 3 2" xfId="18646"/>
    <cellStyle name="Normal 107 2 3 2 2" xfId="18647"/>
    <cellStyle name="Normal 107 2 3 2 2 2" xfId="18648"/>
    <cellStyle name="Normal 107 2 3 2 2 2 2" xfId="18649"/>
    <cellStyle name="Normal 107 2 3 2 2 2 3" xfId="18650"/>
    <cellStyle name="Normal 107 2 3 2 2 3" xfId="18651"/>
    <cellStyle name="Normal 107 2 3 2 2 3 2" xfId="18652"/>
    <cellStyle name="Normal 107 2 3 2 2 3 3" xfId="18653"/>
    <cellStyle name="Normal 107 2 3 2 2 4" xfId="18654"/>
    <cellStyle name="Normal 107 2 3 2 2 4 2" xfId="18655"/>
    <cellStyle name="Normal 107 2 3 2 2 4 3" xfId="18656"/>
    <cellStyle name="Normal 107 2 3 2 2 5" xfId="18657"/>
    <cellStyle name="Normal 107 2 3 2 2 6" xfId="18658"/>
    <cellStyle name="Normal 107 2 3 2 3" xfId="18659"/>
    <cellStyle name="Normal 107 2 3 2 3 2" xfId="18660"/>
    <cellStyle name="Normal 107 2 3 2 3 3" xfId="18661"/>
    <cellStyle name="Normal 107 2 3 2 4" xfId="18662"/>
    <cellStyle name="Normal 107 2 3 2 4 2" xfId="18663"/>
    <cellStyle name="Normal 107 2 3 2 4 3" xfId="18664"/>
    <cellStyle name="Normal 107 2 3 2 5" xfId="18665"/>
    <cellStyle name="Normal 107 2 3 2 5 2" xfId="18666"/>
    <cellStyle name="Normal 107 2 3 2 5 3" xfId="18667"/>
    <cellStyle name="Normal 107 2 3 2 6" xfId="18668"/>
    <cellStyle name="Normal 107 2 3 2 7" xfId="18669"/>
    <cellStyle name="Normal 107 2 3 3" xfId="18670"/>
    <cellStyle name="Normal 107 2 3 3 2" xfId="18671"/>
    <cellStyle name="Normal 107 2 3 3 2 2" xfId="18672"/>
    <cellStyle name="Normal 107 2 3 3 2 3" xfId="18673"/>
    <cellStyle name="Normal 107 2 3 3 3" xfId="18674"/>
    <cellStyle name="Normal 107 2 3 3 3 2" xfId="18675"/>
    <cellStyle name="Normal 107 2 3 3 3 3" xfId="18676"/>
    <cellStyle name="Normal 107 2 3 3 4" xfId="18677"/>
    <cellStyle name="Normal 107 2 3 3 4 2" xfId="18678"/>
    <cellStyle name="Normal 107 2 3 3 4 3" xfId="18679"/>
    <cellStyle name="Normal 107 2 3 3 5" xfId="18680"/>
    <cellStyle name="Normal 107 2 3 3 6" xfId="18681"/>
    <cellStyle name="Normal 107 2 3 4" xfId="18682"/>
    <cellStyle name="Normal 107 2 3 4 2" xfId="18683"/>
    <cellStyle name="Normal 107 2 3 4 3" xfId="18684"/>
    <cellStyle name="Normal 107 2 3 5" xfId="18685"/>
    <cellStyle name="Normal 107 2 3 5 2" xfId="18686"/>
    <cellStyle name="Normal 107 2 3 5 3" xfId="18687"/>
    <cellStyle name="Normal 107 2 3 6" xfId="18688"/>
    <cellStyle name="Normal 107 2 3 6 2" xfId="18689"/>
    <cellStyle name="Normal 107 2 3 6 3" xfId="18690"/>
    <cellStyle name="Normal 107 2 3 7" xfId="18691"/>
    <cellStyle name="Normal 107 2 3 8" xfId="18692"/>
    <cellStyle name="Normal 107 2 4" xfId="18693"/>
    <cellStyle name="Normal 107 2 4 2" xfId="18694"/>
    <cellStyle name="Normal 107 2 4 2 2" xfId="18695"/>
    <cellStyle name="Normal 107 2 4 2 2 2" xfId="18696"/>
    <cellStyle name="Normal 107 2 4 2 2 2 2" xfId="18697"/>
    <cellStyle name="Normal 107 2 4 2 2 2 3" xfId="18698"/>
    <cellStyle name="Normal 107 2 4 2 2 3" xfId="18699"/>
    <cellStyle name="Normal 107 2 4 2 2 3 2" xfId="18700"/>
    <cellStyle name="Normal 107 2 4 2 2 3 3" xfId="18701"/>
    <cellStyle name="Normal 107 2 4 2 2 4" xfId="18702"/>
    <cellStyle name="Normal 107 2 4 2 2 4 2" xfId="18703"/>
    <cellStyle name="Normal 107 2 4 2 2 4 3" xfId="18704"/>
    <cellStyle name="Normal 107 2 4 2 2 5" xfId="18705"/>
    <cellStyle name="Normal 107 2 4 2 2 6" xfId="18706"/>
    <cellStyle name="Normal 107 2 4 2 3" xfId="18707"/>
    <cellStyle name="Normal 107 2 4 2 3 2" xfId="18708"/>
    <cellStyle name="Normal 107 2 4 2 3 3" xfId="18709"/>
    <cellStyle name="Normal 107 2 4 2 4" xfId="18710"/>
    <cellStyle name="Normal 107 2 4 2 4 2" xfId="18711"/>
    <cellStyle name="Normal 107 2 4 2 4 3" xfId="18712"/>
    <cellStyle name="Normal 107 2 4 2 5" xfId="18713"/>
    <cellStyle name="Normal 107 2 4 2 5 2" xfId="18714"/>
    <cellStyle name="Normal 107 2 4 2 5 3" xfId="18715"/>
    <cellStyle name="Normal 107 2 4 2 6" xfId="18716"/>
    <cellStyle name="Normal 107 2 4 2 7" xfId="18717"/>
    <cellStyle name="Normal 107 2 4 3" xfId="18718"/>
    <cellStyle name="Normal 107 2 4 3 2" xfId="18719"/>
    <cellStyle name="Normal 107 2 4 3 2 2" xfId="18720"/>
    <cellStyle name="Normal 107 2 4 3 2 3" xfId="18721"/>
    <cellStyle name="Normal 107 2 4 3 3" xfId="18722"/>
    <cellStyle name="Normal 107 2 4 3 3 2" xfId="18723"/>
    <cellStyle name="Normal 107 2 4 3 3 3" xfId="18724"/>
    <cellStyle name="Normal 107 2 4 3 4" xfId="18725"/>
    <cellStyle name="Normal 107 2 4 3 4 2" xfId="18726"/>
    <cellStyle name="Normal 107 2 4 3 4 3" xfId="18727"/>
    <cellStyle name="Normal 107 2 4 3 5" xfId="18728"/>
    <cellStyle name="Normal 107 2 4 3 6" xfId="18729"/>
    <cellStyle name="Normal 107 2 4 4" xfId="18730"/>
    <cellStyle name="Normal 107 2 4 4 2" xfId="18731"/>
    <cellStyle name="Normal 107 2 4 4 3" xfId="18732"/>
    <cellStyle name="Normal 107 2 4 5" xfId="18733"/>
    <cellStyle name="Normal 107 2 4 5 2" xfId="18734"/>
    <cellStyle name="Normal 107 2 4 5 3" xfId="18735"/>
    <cellStyle name="Normal 107 2 4 6" xfId="18736"/>
    <cellStyle name="Normal 107 2 4 6 2" xfId="18737"/>
    <cellStyle name="Normal 107 2 4 6 3" xfId="18738"/>
    <cellStyle name="Normal 107 2 4 7" xfId="18739"/>
    <cellStyle name="Normal 107 2 4 8" xfId="18740"/>
    <cellStyle name="Normal 107 2 5" xfId="18741"/>
    <cellStyle name="Normal 107 2 5 2" xfId="18742"/>
    <cellStyle name="Normal 107 2 5 2 2" xfId="18743"/>
    <cellStyle name="Normal 107 2 5 2 2 2" xfId="18744"/>
    <cellStyle name="Normal 107 2 5 2 2 3" xfId="18745"/>
    <cellStyle name="Normal 107 2 5 2 3" xfId="18746"/>
    <cellStyle name="Normal 107 2 5 2 3 2" xfId="18747"/>
    <cellStyle name="Normal 107 2 5 2 3 3" xfId="18748"/>
    <cellStyle name="Normal 107 2 5 2 4" xfId="18749"/>
    <cellStyle name="Normal 107 2 5 2 4 2" xfId="18750"/>
    <cellStyle name="Normal 107 2 5 2 4 3" xfId="18751"/>
    <cellStyle name="Normal 107 2 5 2 5" xfId="18752"/>
    <cellStyle name="Normal 107 2 5 2 6" xfId="18753"/>
    <cellStyle name="Normal 107 2 5 3" xfId="18754"/>
    <cellStyle name="Normal 107 2 5 3 2" xfId="18755"/>
    <cellStyle name="Normal 107 2 5 3 3" xfId="18756"/>
    <cellStyle name="Normal 107 2 5 4" xfId="18757"/>
    <cellStyle name="Normal 107 2 5 4 2" xfId="18758"/>
    <cellStyle name="Normal 107 2 5 4 3" xfId="18759"/>
    <cellStyle name="Normal 107 2 5 5" xfId="18760"/>
    <cellStyle name="Normal 107 2 5 5 2" xfId="18761"/>
    <cellStyle name="Normal 107 2 5 5 3" xfId="18762"/>
    <cellStyle name="Normal 107 2 5 6" xfId="18763"/>
    <cellStyle name="Normal 107 2 5 7" xfId="18764"/>
    <cellStyle name="Normal 107 2 6" xfId="18765"/>
    <cellStyle name="Normal 107 2 6 2" xfId="18766"/>
    <cellStyle name="Normal 107 2 6 2 2" xfId="18767"/>
    <cellStyle name="Normal 107 2 6 2 3" xfId="18768"/>
    <cellStyle name="Normal 107 2 6 3" xfId="18769"/>
    <cellStyle name="Normal 107 2 6 3 2" xfId="18770"/>
    <cellStyle name="Normal 107 2 6 3 3" xfId="18771"/>
    <cellStyle name="Normal 107 2 6 4" xfId="18772"/>
    <cellStyle name="Normal 107 2 6 4 2" xfId="18773"/>
    <cellStyle name="Normal 107 2 6 4 3" xfId="18774"/>
    <cellStyle name="Normal 107 2 6 5" xfId="18775"/>
    <cellStyle name="Normal 107 2 6 6" xfId="18776"/>
    <cellStyle name="Normal 107 2 7" xfId="18777"/>
    <cellStyle name="Normal 107 2 7 2" xfId="18778"/>
    <cellStyle name="Normal 107 2 7 2 2" xfId="18779"/>
    <cellStyle name="Normal 107 2 7 2 3" xfId="18780"/>
    <cellStyle name="Normal 107 2 7 3" xfId="18781"/>
    <cellStyle name="Normal 107 2 7 3 2" xfId="18782"/>
    <cellStyle name="Normal 107 2 7 3 3" xfId="18783"/>
    <cellStyle name="Normal 107 2 7 4" xfId="18784"/>
    <cellStyle name="Normal 107 2 7 4 2" xfId="18785"/>
    <cellStyle name="Normal 107 2 7 4 3" xfId="18786"/>
    <cellStyle name="Normal 107 2 7 5" xfId="18787"/>
    <cellStyle name="Normal 107 2 7 6" xfId="18788"/>
    <cellStyle name="Normal 107 2 8" xfId="18789"/>
    <cellStyle name="Normal 107 2 8 2" xfId="18790"/>
    <cellStyle name="Normal 107 2 8 3" xfId="18791"/>
    <cellStyle name="Normal 107 2 9" xfId="18792"/>
    <cellStyle name="Normal 107 2 9 2" xfId="18793"/>
    <cellStyle name="Normal 107 2 9 3" xfId="18794"/>
    <cellStyle name="Normal 107 3" xfId="18795"/>
    <cellStyle name="Normal 107 4" xfId="18796"/>
    <cellStyle name="Normal 107 5" xfId="18797"/>
    <cellStyle name="Normal 107 5 2" xfId="18798"/>
    <cellStyle name="Normal 107 5 2 2" xfId="18799"/>
    <cellStyle name="Normal 107 5 2 2 2" xfId="18800"/>
    <cellStyle name="Normal 107 5 2 2 3" xfId="18801"/>
    <cellStyle name="Normal 107 5 2 3" xfId="18802"/>
    <cellStyle name="Normal 107 5 2 3 2" xfId="18803"/>
    <cellStyle name="Normal 107 5 2 3 3" xfId="18804"/>
    <cellStyle name="Normal 107 5 2 4" xfId="18805"/>
    <cellStyle name="Normal 107 5 2 4 2" xfId="18806"/>
    <cellStyle name="Normal 107 5 2 4 3" xfId="18807"/>
    <cellStyle name="Normal 107 5 2 5" xfId="18808"/>
    <cellStyle name="Normal 107 5 2 6" xfId="18809"/>
    <cellStyle name="Normal 107 5 3" xfId="18810"/>
    <cellStyle name="Normal 107 5 3 2" xfId="18811"/>
    <cellStyle name="Normal 107 5 3 3" xfId="18812"/>
    <cellStyle name="Normal 107 5 4" xfId="18813"/>
    <cellStyle name="Normal 107 5 4 2" xfId="18814"/>
    <cellStyle name="Normal 107 5 4 3" xfId="18815"/>
    <cellStyle name="Normal 107 5 5" xfId="18816"/>
    <cellStyle name="Normal 107 5 5 2" xfId="18817"/>
    <cellStyle name="Normal 107 5 5 3" xfId="18818"/>
    <cellStyle name="Normal 107 5 6" xfId="18819"/>
    <cellStyle name="Normal 107 5 7" xfId="18820"/>
    <cellStyle name="Normal 107 6" xfId="18821"/>
    <cellStyle name="Normal 107 6 2" xfId="18822"/>
    <cellStyle name="Normal 107 6 2 2" xfId="18823"/>
    <cellStyle name="Normal 107 6 2 3" xfId="18824"/>
    <cellStyle name="Normal 107 6 3" xfId="18825"/>
    <cellStyle name="Normal 107 6 3 2" xfId="18826"/>
    <cellStyle name="Normal 107 6 3 3" xfId="18827"/>
    <cellStyle name="Normal 107 6 4" xfId="18828"/>
    <cellStyle name="Normal 107 6 4 2" xfId="18829"/>
    <cellStyle name="Normal 107 6 4 3" xfId="18830"/>
    <cellStyle name="Normal 107 6 5" xfId="18831"/>
    <cellStyle name="Normal 107 6 6" xfId="18832"/>
    <cellStyle name="Normal 107 7" xfId="18833"/>
    <cellStyle name="Normal 107 7 2" xfId="18834"/>
    <cellStyle name="Normal 107 7 3" xfId="18835"/>
    <cellStyle name="Normal 107 8" xfId="18836"/>
    <cellStyle name="Normal 107 8 2" xfId="18837"/>
    <cellStyle name="Normal 107 8 3" xfId="18838"/>
    <cellStyle name="Normal 107 9" xfId="18839"/>
    <cellStyle name="Normal 107 9 2" xfId="18840"/>
    <cellStyle name="Normal 107 9 3" xfId="18841"/>
    <cellStyle name="Normal 108" xfId="18842"/>
    <cellStyle name="Normal 108 10" xfId="18843"/>
    <cellStyle name="Normal 108 10 2" xfId="18844"/>
    <cellStyle name="Normal 108 10 3" xfId="18845"/>
    <cellStyle name="Normal 108 11" xfId="18846"/>
    <cellStyle name="Normal 108 12" xfId="18847"/>
    <cellStyle name="Normal 108 13" xfId="18848"/>
    <cellStyle name="Normal 108 2" xfId="18849"/>
    <cellStyle name="Normal 108 2 10" xfId="18850"/>
    <cellStyle name="Normal 108 2 10 2" xfId="18851"/>
    <cellStyle name="Normal 108 2 10 3" xfId="18852"/>
    <cellStyle name="Normal 108 2 11" xfId="18853"/>
    <cellStyle name="Normal 108 2 11 2" xfId="18854"/>
    <cellStyle name="Normal 108 2 11 3" xfId="18855"/>
    <cellStyle name="Normal 108 2 12" xfId="18856"/>
    <cellStyle name="Normal 108 2 13" xfId="18857"/>
    <cellStyle name="Normal 108 2 2" xfId="18858"/>
    <cellStyle name="Normal 108 2 2 2" xfId="18859"/>
    <cellStyle name="Normal 108 2 2 2 2" xfId="18860"/>
    <cellStyle name="Normal 108 2 2 2 2 2" xfId="18861"/>
    <cellStyle name="Normal 108 2 2 2 2 2 2" xfId="18862"/>
    <cellStyle name="Normal 108 2 2 2 2 2 3" xfId="18863"/>
    <cellStyle name="Normal 108 2 2 2 2 3" xfId="18864"/>
    <cellStyle name="Normal 108 2 2 2 2 3 2" xfId="18865"/>
    <cellStyle name="Normal 108 2 2 2 2 3 3" xfId="18866"/>
    <cellStyle name="Normal 108 2 2 2 2 4" xfId="18867"/>
    <cellStyle name="Normal 108 2 2 2 2 4 2" xfId="18868"/>
    <cellStyle name="Normal 108 2 2 2 2 4 3" xfId="18869"/>
    <cellStyle name="Normal 108 2 2 2 2 5" xfId="18870"/>
    <cellStyle name="Normal 108 2 2 2 2 6" xfId="18871"/>
    <cellStyle name="Normal 108 2 2 2 3" xfId="18872"/>
    <cellStyle name="Normal 108 2 2 2 3 2" xfId="18873"/>
    <cellStyle name="Normal 108 2 2 2 3 3" xfId="18874"/>
    <cellStyle name="Normal 108 2 2 2 4" xfId="18875"/>
    <cellStyle name="Normal 108 2 2 2 4 2" xfId="18876"/>
    <cellStyle name="Normal 108 2 2 2 4 3" xfId="18877"/>
    <cellStyle name="Normal 108 2 2 2 5" xfId="18878"/>
    <cellStyle name="Normal 108 2 2 2 5 2" xfId="18879"/>
    <cellStyle name="Normal 108 2 2 2 5 3" xfId="18880"/>
    <cellStyle name="Normal 108 2 2 2 6" xfId="18881"/>
    <cellStyle name="Normal 108 2 2 2 7" xfId="18882"/>
    <cellStyle name="Normal 108 2 2 3" xfId="18883"/>
    <cellStyle name="Normal 108 2 2 3 2" xfId="18884"/>
    <cellStyle name="Normal 108 2 2 3 2 2" xfId="18885"/>
    <cellStyle name="Normal 108 2 2 3 2 3" xfId="18886"/>
    <cellStyle name="Normal 108 2 2 3 3" xfId="18887"/>
    <cellStyle name="Normal 108 2 2 3 3 2" xfId="18888"/>
    <cellStyle name="Normal 108 2 2 3 3 3" xfId="18889"/>
    <cellStyle name="Normal 108 2 2 3 4" xfId="18890"/>
    <cellStyle name="Normal 108 2 2 3 4 2" xfId="18891"/>
    <cellStyle name="Normal 108 2 2 3 4 3" xfId="18892"/>
    <cellStyle name="Normal 108 2 2 3 5" xfId="18893"/>
    <cellStyle name="Normal 108 2 2 3 6" xfId="18894"/>
    <cellStyle name="Normal 108 2 2 4" xfId="18895"/>
    <cellStyle name="Normal 108 2 2 4 2" xfId="18896"/>
    <cellStyle name="Normal 108 2 2 4 3" xfId="18897"/>
    <cellStyle name="Normal 108 2 2 5" xfId="18898"/>
    <cellStyle name="Normal 108 2 2 5 2" xfId="18899"/>
    <cellStyle name="Normal 108 2 2 5 3" xfId="18900"/>
    <cellStyle name="Normal 108 2 2 6" xfId="18901"/>
    <cellStyle name="Normal 108 2 2 6 2" xfId="18902"/>
    <cellStyle name="Normal 108 2 2 6 3" xfId="18903"/>
    <cellStyle name="Normal 108 2 2 7" xfId="18904"/>
    <cellStyle name="Normal 108 2 2 8" xfId="18905"/>
    <cellStyle name="Normal 108 2 3" xfId="18906"/>
    <cellStyle name="Normal 108 2 3 2" xfId="18907"/>
    <cellStyle name="Normal 108 2 3 2 2" xfId="18908"/>
    <cellStyle name="Normal 108 2 3 2 2 2" xfId="18909"/>
    <cellStyle name="Normal 108 2 3 2 2 2 2" xfId="18910"/>
    <cellStyle name="Normal 108 2 3 2 2 2 3" xfId="18911"/>
    <cellStyle name="Normal 108 2 3 2 2 3" xfId="18912"/>
    <cellStyle name="Normal 108 2 3 2 2 3 2" xfId="18913"/>
    <cellStyle name="Normal 108 2 3 2 2 3 3" xfId="18914"/>
    <cellStyle name="Normal 108 2 3 2 2 4" xfId="18915"/>
    <cellStyle name="Normal 108 2 3 2 2 4 2" xfId="18916"/>
    <cellStyle name="Normal 108 2 3 2 2 4 3" xfId="18917"/>
    <cellStyle name="Normal 108 2 3 2 2 5" xfId="18918"/>
    <cellStyle name="Normal 108 2 3 2 2 6" xfId="18919"/>
    <cellStyle name="Normal 108 2 3 2 3" xfId="18920"/>
    <cellStyle name="Normal 108 2 3 2 3 2" xfId="18921"/>
    <cellStyle name="Normal 108 2 3 2 3 3" xfId="18922"/>
    <cellStyle name="Normal 108 2 3 2 4" xfId="18923"/>
    <cellStyle name="Normal 108 2 3 2 4 2" xfId="18924"/>
    <cellStyle name="Normal 108 2 3 2 4 3" xfId="18925"/>
    <cellStyle name="Normal 108 2 3 2 5" xfId="18926"/>
    <cellStyle name="Normal 108 2 3 2 5 2" xfId="18927"/>
    <cellStyle name="Normal 108 2 3 2 5 3" xfId="18928"/>
    <cellStyle name="Normal 108 2 3 2 6" xfId="18929"/>
    <cellStyle name="Normal 108 2 3 2 7" xfId="18930"/>
    <cellStyle name="Normal 108 2 3 3" xfId="18931"/>
    <cellStyle name="Normal 108 2 3 3 2" xfId="18932"/>
    <cellStyle name="Normal 108 2 3 3 2 2" xfId="18933"/>
    <cellStyle name="Normal 108 2 3 3 2 3" xfId="18934"/>
    <cellStyle name="Normal 108 2 3 3 3" xfId="18935"/>
    <cellStyle name="Normal 108 2 3 3 3 2" xfId="18936"/>
    <cellStyle name="Normal 108 2 3 3 3 3" xfId="18937"/>
    <cellStyle name="Normal 108 2 3 3 4" xfId="18938"/>
    <cellStyle name="Normal 108 2 3 3 4 2" xfId="18939"/>
    <cellStyle name="Normal 108 2 3 3 4 3" xfId="18940"/>
    <cellStyle name="Normal 108 2 3 3 5" xfId="18941"/>
    <cellStyle name="Normal 108 2 3 3 6" xfId="18942"/>
    <cellStyle name="Normal 108 2 3 4" xfId="18943"/>
    <cellStyle name="Normal 108 2 3 4 2" xfId="18944"/>
    <cellStyle name="Normal 108 2 3 4 3" xfId="18945"/>
    <cellStyle name="Normal 108 2 3 5" xfId="18946"/>
    <cellStyle name="Normal 108 2 3 5 2" xfId="18947"/>
    <cellStyle name="Normal 108 2 3 5 3" xfId="18948"/>
    <cellStyle name="Normal 108 2 3 6" xfId="18949"/>
    <cellStyle name="Normal 108 2 3 6 2" xfId="18950"/>
    <cellStyle name="Normal 108 2 3 6 3" xfId="18951"/>
    <cellStyle name="Normal 108 2 3 7" xfId="18952"/>
    <cellStyle name="Normal 108 2 3 8" xfId="18953"/>
    <cellStyle name="Normal 108 2 4" xfId="18954"/>
    <cellStyle name="Normal 108 2 4 2" xfId="18955"/>
    <cellStyle name="Normal 108 2 4 2 2" xfId="18956"/>
    <cellStyle name="Normal 108 2 4 2 2 2" xfId="18957"/>
    <cellStyle name="Normal 108 2 4 2 2 2 2" xfId="18958"/>
    <cellStyle name="Normal 108 2 4 2 2 2 3" xfId="18959"/>
    <cellStyle name="Normal 108 2 4 2 2 3" xfId="18960"/>
    <cellStyle name="Normal 108 2 4 2 2 3 2" xfId="18961"/>
    <cellStyle name="Normal 108 2 4 2 2 3 3" xfId="18962"/>
    <cellStyle name="Normal 108 2 4 2 2 4" xfId="18963"/>
    <cellStyle name="Normal 108 2 4 2 2 4 2" xfId="18964"/>
    <cellStyle name="Normal 108 2 4 2 2 4 3" xfId="18965"/>
    <cellStyle name="Normal 108 2 4 2 2 5" xfId="18966"/>
    <cellStyle name="Normal 108 2 4 2 2 6" xfId="18967"/>
    <cellStyle name="Normal 108 2 4 2 3" xfId="18968"/>
    <cellStyle name="Normal 108 2 4 2 3 2" xfId="18969"/>
    <cellStyle name="Normal 108 2 4 2 3 3" xfId="18970"/>
    <cellStyle name="Normal 108 2 4 2 4" xfId="18971"/>
    <cellStyle name="Normal 108 2 4 2 4 2" xfId="18972"/>
    <cellStyle name="Normal 108 2 4 2 4 3" xfId="18973"/>
    <cellStyle name="Normal 108 2 4 2 5" xfId="18974"/>
    <cellStyle name="Normal 108 2 4 2 5 2" xfId="18975"/>
    <cellStyle name="Normal 108 2 4 2 5 3" xfId="18976"/>
    <cellStyle name="Normal 108 2 4 2 6" xfId="18977"/>
    <cellStyle name="Normal 108 2 4 2 7" xfId="18978"/>
    <cellStyle name="Normal 108 2 4 3" xfId="18979"/>
    <cellStyle name="Normal 108 2 4 3 2" xfId="18980"/>
    <cellStyle name="Normal 108 2 4 3 2 2" xfId="18981"/>
    <cellStyle name="Normal 108 2 4 3 2 3" xfId="18982"/>
    <cellStyle name="Normal 108 2 4 3 3" xfId="18983"/>
    <cellStyle name="Normal 108 2 4 3 3 2" xfId="18984"/>
    <cellStyle name="Normal 108 2 4 3 3 3" xfId="18985"/>
    <cellStyle name="Normal 108 2 4 3 4" xfId="18986"/>
    <cellStyle name="Normal 108 2 4 3 4 2" xfId="18987"/>
    <cellStyle name="Normal 108 2 4 3 4 3" xfId="18988"/>
    <cellStyle name="Normal 108 2 4 3 5" xfId="18989"/>
    <cellStyle name="Normal 108 2 4 3 6" xfId="18990"/>
    <cellStyle name="Normal 108 2 4 4" xfId="18991"/>
    <cellStyle name="Normal 108 2 4 4 2" xfId="18992"/>
    <cellStyle name="Normal 108 2 4 4 3" xfId="18993"/>
    <cellStyle name="Normal 108 2 4 5" xfId="18994"/>
    <cellStyle name="Normal 108 2 4 5 2" xfId="18995"/>
    <cellStyle name="Normal 108 2 4 5 3" xfId="18996"/>
    <cellStyle name="Normal 108 2 4 6" xfId="18997"/>
    <cellStyle name="Normal 108 2 4 6 2" xfId="18998"/>
    <cellStyle name="Normal 108 2 4 6 3" xfId="18999"/>
    <cellStyle name="Normal 108 2 4 7" xfId="19000"/>
    <cellStyle name="Normal 108 2 4 8" xfId="19001"/>
    <cellStyle name="Normal 108 2 5" xfId="19002"/>
    <cellStyle name="Normal 108 2 5 2" xfId="19003"/>
    <cellStyle name="Normal 108 2 5 2 2" xfId="19004"/>
    <cellStyle name="Normal 108 2 5 2 2 2" xfId="19005"/>
    <cellStyle name="Normal 108 2 5 2 2 3" xfId="19006"/>
    <cellStyle name="Normal 108 2 5 2 3" xfId="19007"/>
    <cellStyle name="Normal 108 2 5 2 3 2" xfId="19008"/>
    <cellStyle name="Normal 108 2 5 2 3 3" xfId="19009"/>
    <cellStyle name="Normal 108 2 5 2 4" xfId="19010"/>
    <cellStyle name="Normal 108 2 5 2 4 2" xfId="19011"/>
    <cellStyle name="Normal 108 2 5 2 4 3" xfId="19012"/>
    <cellStyle name="Normal 108 2 5 2 5" xfId="19013"/>
    <cellStyle name="Normal 108 2 5 2 6" xfId="19014"/>
    <cellStyle name="Normal 108 2 5 3" xfId="19015"/>
    <cellStyle name="Normal 108 2 5 3 2" xfId="19016"/>
    <cellStyle name="Normal 108 2 5 3 3" xfId="19017"/>
    <cellStyle name="Normal 108 2 5 4" xfId="19018"/>
    <cellStyle name="Normal 108 2 5 4 2" xfId="19019"/>
    <cellStyle name="Normal 108 2 5 4 3" xfId="19020"/>
    <cellStyle name="Normal 108 2 5 5" xfId="19021"/>
    <cellStyle name="Normal 108 2 5 5 2" xfId="19022"/>
    <cellStyle name="Normal 108 2 5 5 3" xfId="19023"/>
    <cellStyle name="Normal 108 2 5 6" xfId="19024"/>
    <cellStyle name="Normal 108 2 5 7" xfId="19025"/>
    <cellStyle name="Normal 108 2 6" xfId="19026"/>
    <cellStyle name="Normal 108 2 6 2" xfId="19027"/>
    <cellStyle name="Normal 108 2 6 2 2" xfId="19028"/>
    <cellStyle name="Normal 108 2 6 2 3" xfId="19029"/>
    <cellStyle name="Normal 108 2 6 3" xfId="19030"/>
    <cellStyle name="Normal 108 2 6 3 2" xfId="19031"/>
    <cellStyle name="Normal 108 2 6 3 3" xfId="19032"/>
    <cellStyle name="Normal 108 2 6 4" xfId="19033"/>
    <cellStyle name="Normal 108 2 6 4 2" xfId="19034"/>
    <cellStyle name="Normal 108 2 6 4 3" xfId="19035"/>
    <cellStyle name="Normal 108 2 6 5" xfId="19036"/>
    <cellStyle name="Normal 108 2 6 6" xfId="19037"/>
    <cellStyle name="Normal 108 2 7" xfId="19038"/>
    <cellStyle name="Normal 108 2 7 2" xfId="19039"/>
    <cellStyle name="Normal 108 2 7 2 2" xfId="19040"/>
    <cellStyle name="Normal 108 2 7 2 3" xfId="19041"/>
    <cellStyle name="Normal 108 2 7 3" xfId="19042"/>
    <cellStyle name="Normal 108 2 7 3 2" xfId="19043"/>
    <cellStyle name="Normal 108 2 7 3 3" xfId="19044"/>
    <cellStyle name="Normal 108 2 7 4" xfId="19045"/>
    <cellStyle name="Normal 108 2 7 4 2" xfId="19046"/>
    <cellStyle name="Normal 108 2 7 4 3" xfId="19047"/>
    <cellStyle name="Normal 108 2 7 5" xfId="19048"/>
    <cellStyle name="Normal 108 2 7 6" xfId="19049"/>
    <cellStyle name="Normal 108 2 8" xfId="19050"/>
    <cellStyle name="Normal 108 2 8 2" xfId="19051"/>
    <cellStyle name="Normal 108 2 8 3" xfId="19052"/>
    <cellStyle name="Normal 108 2 9" xfId="19053"/>
    <cellStyle name="Normal 108 2 9 2" xfId="19054"/>
    <cellStyle name="Normal 108 2 9 3" xfId="19055"/>
    <cellStyle name="Normal 108 3" xfId="19056"/>
    <cellStyle name="Normal 108 4" xfId="19057"/>
    <cellStyle name="Normal 108 5" xfId="19058"/>
    <cellStyle name="Normal 108 5 2" xfId="19059"/>
    <cellStyle name="Normal 108 5 2 2" xfId="19060"/>
    <cellStyle name="Normal 108 5 2 2 2" xfId="19061"/>
    <cellStyle name="Normal 108 5 2 2 3" xfId="19062"/>
    <cellStyle name="Normal 108 5 2 3" xfId="19063"/>
    <cellStyle name="Normal 108 5 2 3 2" xfId="19064"/>
    <cellStyle name="Normal 108 5 2 3 3" xfId="19065"/>
    <cellStyle name="Normal 108 5 2 4" xfId="19066"/>
    <cellStyle name="Normal 108 5 2 4 2" xfId="19067"/>
    <cellStyle name="Normal 108 5 2 4 3" xfId="19068"/>
    <cellStyle name="Normal 108 5 2 5" xfId="19069"/>
    <cellStyle name="Normal 108 5 2 6" xfId="19070"/>
    <cellStyle name="Normal 108 5 3" xfId="19071"/>
    <cellStyle name="Normal 108 5 3 2" xfId="19072"/>
    <cellStyle name="Normal 108 5 3 3" xfId="19073"/>
    <cellStyle name="Normal 108 5 4" xfId="19074"/>
    <cellStyle name="Normal 108 5 4 2" xfId="19075"/>
    <cellStyle name="Normal 108 5 4 3" xfId="19076"/>
    <cellStyle name="Normal 108 5 5" xfId="19077"/>
    <cellStyle name="Normal 108 5 5 2" xfId="19078"/>
    <cellStyle name="Normal 108 5 5 3" xfId="19079"/>
    <cellStyle name="Normal 108 5 6" xfId="19080"/>
    <cellStyle name="Normal 108 5 7" xfId="19081"/>
    <cellStyle name="Normal 108 6" xfId="19082"/>
    <cellStyle name="Normal 108 6 2" xfId="19083"/>
    <cellStyle name="Normal 108 6 2 2" xfId="19084"/>
    <cellStyle name="Normal 108 6 2 3" xfId="19085"/>
    <cellStyle name="Normal 108 6 3" xfId="19086"/>
    <cellStyle name="Normal 108 6 3 2" xfId="19087"/>
    <cellStyle name="Normal 108 6 3 3" xfId="19088"/>
    <cellStyle name="Normal 108 6 4" xfId="19089"/>
    <cellStyle name="Normal 108 6 4 2" xfId="19090"/>
    <cellStyle name="Normal 108 6 4 3" xfId="19091"/>
    <cellStyle name="Normal 108 6 5" xfId="19092"/>
    <cellStyle name="Normal 108 6 6" xfId="19093"/>
    <cellStyle name="Normal 108 7" xfId="19094"/>
    <cellStyle name="Normal 108 7 2" xfId="19095"/>
    <cellStyle name="Normal 108 7 3" xfId="19096"/>
    <cellStyle name="Normal 108 8" xfId="19097"/>
    <cellStyle name="Normal 108 8 2" xfId="19098"/>
    <cellStyle name="Normal 108 8 3" xfId="19099"/>
    <cellStyle name="Normal 108 9" xfId="19100"/>
    <cellStyle name="Normal 108 9 2" xfId="19101"/>
    <cellStyle name="Normal 108 9 3" xfId="19102"/>
    <cellStyle name="Normal 109" xfId="19103"/>
    <cellStyle name="Normal 109 10" xfId="19104"/>
    <cellStyle name="Normal 109 11" xfId="19105"/>
    <cellStyle name="Normal 109 12" xfId="19106"/>
    <cellStyle name="Normal 109 2" xfId="19107"/>
    <cellStyle name="Normal 109 2 10" xfId="19108"/>
    <cellStyle name="Normal 109 2 10 2" xfId="19109"/>
    <cellStyle name="Normal 109 2 10 3" xfId="19110"/>
    <cellStyle name="Normal 109 2 11" xfId="19111"/>
    <cellStyle name="Normal 109 2 11 2" xfId="19112"/>
    <cellStyle name="Normal 109 2 11 3" xfId="19113"/>
    <cellStyle name="Normal 109 2 12" xfId="19114"/>
    <cellStyle name="Normal 109 2 13" xfId="19115"/>
    <cellStyle name="Normal 109 2 2" xfId="19116"/>
    <cellStyle name="Normal 109 2 2 2" xfId="19117"/>
    <cellStyle name="Normal 109 2 2 2 2" xfId="19118"/>
    <cellStyle name="Normal 109 2 2 2 2 2" xfId="19119"/>
    <cellStyle name="Normal 109 2 2 2 2 2 2" xfId="19120"/>
    <cellStyle name="Normal 109 2 2 2 2 2 3" xfId="19121"/>
    <cellStyle name="Normal 109 2 2 2 2 3" xfId="19122"/>
    <cellStyle name="Normal 109 2 2 2 2 3 2" xfId="19123"/>
    <cellStyle name="Normal 109 2 2 2 2 3 3" xfId="19124"/>
    <cellStyle name="Normal 109 2 2 2 2 4" xfId="19125"/>
    <cellStyle name="Normal 109 2 2 2 2 4 2" xfId="19126"/>
    <cellStyle name="Normal 109 2 2 2 2 4 3" xfId="19127"/>
    <cellStyle name="Normal 109 2 2 2 2 5" xfId="19128"/>
    <cellStyle name="Normal 109 2 2 2 2 6" xfId="19129"/>
    <cellStyle name="Normal 109 2 2 2 3" xfId="19130"/>
    <cellStyle name="Normal 109 2 2 2 3 2" xfId="19131"/>
    <cellStyle name="Normal 109 2 2 2 3 3" xfId="19132"/>
    <cellStyle name="Normal 109 2 2 2 4" xfId="19133"/>
    <cellStyle name="Normal 109 2 2 2 4 2" xfId="19134"/>
    <cellStyle name="Normal 109 2 2 2 4 3" xfId="19135"/>
    <cellStyle name="Normal 109 2 2 2 5" xfId="19136"/>
    <cellStyle name="Normal 109 2 2 2 5 2" xfId="19137"/>
    <cellStyle name="Normal 109 2 2 2 5 3" xfId="19138"/>
    <cellStyle name="Normal 109 2 2 2 6" xfId="19139"/>
    <cellStyle name="Normal 109 2 2 2 7" xfId="19140"/>
    <cellStyle name="Normal 109 2 2 3" xfId="19141"/>
    <cellStyle name="Normal 109 2 2 3 2" xfId="19142"/>
    <cellStyle name="Normal 109 2 2 3 2 2" xfId="19143"/>
    <cellStyle name="Normal 109 2 2 3 2 3" xfId="19144"/>
    <cellStyle name="Normal 109 2 2 3 3" xfId="19145"/>
    <cellStyle name="Normal 109 2 2 3 3 2" xfId="19146"/>
    <cellStyle name="Normal 109 2 2 3 3 3" xfId="19147"/>
    <cellStyle name="Normal 109 2 2 3 4" xfId="19148"/>
    <cellStyle name="Normal 109 2 2 3 4 2" xfId="19149"/>
    <cellStyle name="Normal 109 2 2 3 4 3" xfId="19150"/>
    <cellStyle name="Normal 109 2 2 3 5" xfId="19151"/>
    <cellStyle name="Normal 109 2 2 3 6" xfId="19152"/>
    <cellStyle name="Normal 109 2 2 4" xfId="19153"/>
    <cellStyle name="Normal 109 2 2 4 2" xfId="19154"/>
    <cellStyle name="Normal 109 2 2 4 3" xfId="19155"/>
    <cellStyle name="Normal 109 2 2 5" xfId="19156"/>
    <cellStyle name="Normal 109 2 2 5 2" xfId="19157"/>
    <cellStyle name="Normal 109 2 2 5 3" xfId="19158"/>
    <cellStyle name="Normal 109 2 2 6" xfId="19159"/>
    <cellStyle name="Normal 109 2 2 6 2" xfId="19160"/>
    <cellStyle name="Normal 109 2 2 6 3" xfId="19161"/>
    <cellStyle name="Normal 109 2 2 7" xfId="19162"/>
    <cellStyle name="Normal 109 2 2 8" xfId="19163"/>
    <cellStyle name="Normal 109 2 3" xfId="19164"/>
    <cellStyle name="Normal 109 2 3 2" xfId="19165"/>
    <cellStyle name="Normal 109 2 3 2 2" xfId="19166"/>
    <cellStyle name="Normal 109 2 3 2 2 2" xfId="19167"/>
    <cellStyle name="Normal 109 2 3 2 2 2 2" xfId="19168"/>
    <cellStyle name="Normal 109 2 3 2 2 2 3" xfId="19169"/>
    <cellStyle name="Normal 109 2 3 2 2 3" xfId="19170"/>
    <cellStyle name="Normal 109 2 3 2 2 3 2" xfId="19171"/>
    <cellStyle name="Normal 109 2 3 2 2 3 3" xfId="19172"/>
    <cellStyle name="Normal 109 2 3 2 2 4" xfId="19173"/>
    <cellStyle name="Normal 109 2 3 2 2 4 2" xfId="19174"/>
    <cellStyle name="Normal 109 2 3 2 2 4 3" xfId="19175"/>
    <cellStyle name="Normal 109 2 3 2 2 5" xfId="19176"/>
    <cellStyle name="Normal 109 2 3 2 2 6" xfId="19177"/>
    <cellStyle name="Normal 109 2 3 2 3" xfId="19178"/>
    <cellStyle name="Normal 109 2 3 2 3 2" xfId="19179"/>
    <cellStyle name="Normal 109 2 3 2 3 3" xfId="19180"/>
    <cellStyle name="Normal 109 2 3 2 4" xfId="19181"/>
    <cellStyle name="Normal 109 2 3 2 4 2" xfId="19182"/>
    <cellStyle name="Normal 109 2 3 2 4 3" xfId="19183"/>
    <cellStyle name="Normal 109 2 3 2 5" xfId="19184"/>
    <cellStyle name="Normal 109 2 3 2 5 2" xfId="19185"/>
    <cellStyle name="Normal 109 2 3 2 5 3" xfId="19186"/>
    <cellStyle name="Normal 109 2 3 2 6" xfId="19187"/>
    <cellStyle name="Normal 109 2 3 2 7" xfId="19188"/>
    <cellStyle name="Normal 109 2 3 3" xfId="19189"/>
    <cellStyle name="Normal 109 2 3 3 2" xfId="19190"/>
    <cellStyle name="Normal 109 2 3 3 2 2" xfId="19191"/>
    <cellStyle name="Normal 109 2 3 3 2 3" xfId="19192"/>
    <cellStyle name="Normal 109 2 3 3 3" xfId="19193"/>
    <cellStyle name="Normal 109 2 3 3 3 2" xfId="19194"/>
    <cellStyle name="Normal 109 2 3 3 3 3" xfId="19195"/>
    <cellStyle name="Normal 109 2 3 3 4" xfId="19196"/>
    <cellStyle name="Normal 109 2 3 3 4 2" xfId="19197"/>
    <cellStyle name="Normal 109 2 3 3 4 3" xfId="19198"/>
    <cellStyle name="Normal 109 2 3 3 5" xfId="19199"/>
    <cellStyle name="Normal 109 2 3 3 6" xfId="19200"/>
    <cellStyle name="Normal 109 2 3 4" xfId="19201"/>
    <cellStyle name="Normal 109 2 3 4 2" xfId="19202"/>
    <cellStyle name="Normal 109 2 3 4 3" xfId="19203"/>
    <cellStyle name="Normal 109 2 3 5" xfId="19204"/>
    <cellStyle name="Normal 109 2 3 5 2" xfId="19205"/>
    <cellStyle name="Normal 109 2 3 5 3" xfId="19206"/>
    <cellStyle name="Normal 109 2 3 6" xfId="19207"/>
    <cellStyle name="Normal 109 2 3 6 2" xfId="19208"/>
    <cellStyle name="Normal 109 2 3 6 3" xfId="19209"/>
    <cellStyle name="Normal 109 2 3 7" xfId="19210"/>
    <cellStyle name="Normal 109 2 3 8" xfId="19211"/>
    <cellStyle name="Normal 109 2 4" xfId="19212"/>
    <cellStyle name="Normal 109 2 4 2" xfId="19213"/>
    <cellStyle name="Normal 109 2 4 2 2" xfId="19214"/>
    <cellStyle name="Normal 109 2 4 2 2 2" xfId="19215"/>
    <cellStyle name="Normal 109 2 4 2 2 2 2" xfId="19216"/>
    <cellStyle name="Normal 109 2 4 2 2 2 3" xfId="19217"/>
    <cellStyle name="Normal 109 2 4 2 2 3" xfId="19218"/>
    <cellStyle name="Normal 109 2 4 2 2 3 2" xfId="19219"/>
    <cellStyle name="Normal 109 2 4 2 2 3 3" xfId="19220"/>
    <cellStyle name="Normal 109 2 4 2 2 4" xfId="19221"/>
    <cellStyle name="Normal 109 2 4 2 2 4 2" xfId="19222"/>
    <cellStyle name="Normal 109 2 4 2 2 4 3" xfId="19223"/>
    <cellStyle name="Normal 109 2 4 2 2 5" xfId="19224"/>
    <cellStyle name="Normal 109 2 4 2 2 6" xfId="19225"/>
    <cellStyle name="Normal 109 2 4 2 3" xfId="19226"/>
    <cellStyle name="Normal 109 2 4 2 3 2" xfId="19227"/>
    <cellStyle name="Normal 109 2 4 2 3 3" xfId="19228"/>
    <cellStyle name="Normal 109 2 4 2 4" xfId="19229"/>
    <cellStyle name="Normal 109 2 4 2 4 2" xfId="19230"/>
    <cellStyle name="Normal 109 2 4 2 4 3" xfId="19231"/>
    <cellStyle name="Normal 109 2 4 2 5" xfId="19232"/>
    <cellStyle name="Normal 109 2 4 2 5 2" xfId="19233"/>
    <cellStyle name="Normal 109 2 4 2 5 3" xfId="19234"/>
    <cellStyle name="Normal 109 2 4 2 6" xfId="19235"/>
    <cellStyle name="Normal 109 2 4 2 7" xfId="19236"/>
    <cellStyle name="Normal 109 2 4 3" xfId="19237"/>
    <cellStyle name="Normal 109 2 4 3 2" xfId="19238"/>
    <cellStyle name="Normal 109 2 4 3 2 2" xfId="19239"/>
    <cellStyle name="Normal 109 2 4 3 2 3" xfId="19240"/>
    <cellStyle name="Normal 109 2 4 3 3" xfId="19241"/>
    <cellStyle name="Normal 109 2 4 3 3 2" xfId="19242"/>
    <cellStyle name="Normal 109 2 4 3 3 3" xfId="19243"/>
    <cellStyle name="Normal 109 2 4 3 4" xfId="19244"/>
    <cellStyle name="Normal 109 2 4 3 4 2" xfId="19245"/>
    <cellStyle name="Normal 109 2 4 3 4 3" xfId="19246"/>
    <cellStyle name="Normal 109 2 4 3 5" xfId="19247"/>
    <cellStyle name="Normal 109 2 4 3 6" xfId="19248"/>
    <cellStyle name="Normal 109 2 4 4" xfId="19249"/>
    <cellStyle name="Normal 109 2 4 4 2" xfId="19250"/>
    <cellStyle name="Normal 109 2 4 4 3" xfId="19251"/>
    <cellStyle name="Normal 109 2 4 5" xfId="19252"/>
    <cellStyle name="Normal 109 2 4 5 2" xfId="19253"/>
    <cellStyle name="Normal 109 2 4 5 3" xfId="19254"/>
    <cellStyle name="Normal 109 2 4 6" xfId="19255"/>
    <cellStyle name="Normal 109 2 4 6 2" xfId="19256"/>
    <cellStyle name="Normal 109 2 4 6 3" xfId="19257"/>
    <cellStyle name="Normal 109 2 4 7" xfId="19258"/>
    <cellStyle name="Normal 109 2 4 8" xfId="19259"/>
    <cellStyle name="Normal 109 2 5" xfId="19260"/>
    <cellStyle name="Normal 109 2 5 2" xfId="19261"/>
    <cellStyle name="Normal 109 2 5 2 2" xfId="19262"/>
    <cellStyle name="Normal 109 2 5 2 2 2" xfId="19263"/>
    <cellStyle name="Normal 109 2 5 2 2 3" xfId="19264"/>
    <cellStyle name="Normal 109 2 5 2 3" xfId="19265"/>
    <cellStyle name="Normal 109 2 5 2 3 2" xfId="19266"/>
    <cellStyle name="Normal 109 2 5 2 3 3" xfId="19267"/>
    <cellStyle name="Normal 109 2 5 2 4" xfId="19268"/>
    <cellStyle name="Normal 109 2 5 2 4 2" xfId="19269"/>
    <cellStyle name="Normal 109 2 5 2 4 3" xfId="19270"/>
    <cellStyle name="Normal 109 2 5 2 5" xfId="19271"/>
    <cellStyle name="Normal 109 2 5 2 6" xfId="19272"/>
    <cellStyle name="Normal 109 2 5 3" xfId="19273"/>
    <cellStyle name="Normal 109 2 5 3 2" xfId="19274"/>
    <cellStyle name="Normal 109 2 5 3 3" xfId="19275"/>
    <cellStyle name="Normal 109 2 5 4" xfId="19276"/>
    <cellStyle name="Normal 109 2 5 4 2" xfId="19277"/>
    <cellStyle name="Normal 109 2 5 4 3" xfId="19278"/>
    <cellStyle name="Normal 109 2 5 5" xfId="19279"/>
    <cellStyle name="Normal 109 2 5 5 2" xfId="19280"/>
    <cellStyle name="Normal 109 2 5 5 3" xfId="19281"/>
    <cellStyle name="Normal 109 2 5 6" xfId="19282"/>
    <cellStyle name="Normal 109 2 5 7" xfId="19283"/>
    <cellStyle name="Normal 109 2 6" xfId="19284"/>
    <cellStyle name="Normal 109 2 6 2" xfId="19285"/>
    <cellStyle name="Normal 109 2 6 2 2" xfId="19286"/>
    <cellStyle name="Normal 109 2 6 2 3" xfId="19287"/>
    <cellStyle name="Normal 109 2 6 3" xfId="19288"/>
    <cellStyle name="Normal 109 2 6 3 2" xfId="19289"/>
    <cellStyle name="Normal 109 2 6 3 3" xfId="19290"/>
    <cellStyle name="Normal 109 2 6 4" xfId="19291"/>
    <cellStyle name="Normal 109 2 6 4 2" xfId="19292"/>
    <cellStyle name="Normal 109 2 6 4 3" xfId="19293"/>
    <cellStyle name="Normal 109 2 6 5" xfId="19294"/>
    <cellStyle name="Normal 109 2 6 6" xfId="19295"/>
    <cellStyle name="Normal 109 2 7" xfId="19296"/>
    <cellStyle name="Normal 109 2 7 2" xfId="19297"/>
    <cellStyle name="Normal 109 2 7 2 2" xfId="19298"/>
    <cellStyle name="Normal 109 2 7 2 3" xfId="19299"/>
    <cellStyle name="Normal 109 2 7 3" xfId="19300"/>
    <cellStyle name="Normal 109 2 7 3 2" xfId="19301"/>
    <cellStyle name="Normal 109 2 7 3 3" xfId="19302"/>
    <cellStyle name="Normal 109 2 7 4" xfId="19303"/>
    <cellStyle name="Normal 109 2 7 4 2" xfId="19304"/>
    <cellStyle name="Normal 109 2 7 4 3" xfId="19305"/>
    <cellStyle name="Normal 109 2 7 5" xfId="19306"/>
    <cellStyle name="Normal 109 2 7 6" xfId="19307"/>
    <cellStyle name="Normal 109 2 8" xfId="19308"/>
    <cellStyle name="Normal 109 2 8 2" xfId="19309"/>
    <cellStyle name="Normal 109 2 8 3" xfId="19310"/>
    <cellStyle name="Normal 109 2 9" xfId="19311"/>
    <cellStyle name="Normal 109 2 9 2" xfId="19312"/>
    <cellStyle name="Normal 109 2 9 3" xfId="19313"/>
    <cellStyle name="Normal 109 3" xfId="19314"/>
    <cellStyle name="Normal 109 4" xfId="19315"/>
    <cellStyle name="Normal 109 4 2" xfId="19316"/>
    <cellStyle name="Normal 109 4 2 2" xfId="19317"/>
    <cellStyle name="Normal 109 4 2 2 2" xfId="19318"/>
    <cellStyle name="Normal 109 4 2 2 3" xfId="19319"/>
    <cellStyle name="Normal 109 4 2 3" xfId="19320"/>
    <cellStyle name="Normal 109 4 2 3 2" xfId="19321"/>
    <cellStyle name="Normal 109 4 2 3 3" xfId="19322"/>
    <cellStyle name="Normal 109 4 2 4" xfId="19323"/>
    <cellStyle name="Normal 109 4 2 4 2" xfId="19324"/>
    <cellStyle name="Normal 109 4 2 4 3" xfId="19325"/>
    <cellStyle name="Normal 109 4 2 5" xfId="19326"/>
    <cellStyle name="Normal 109 4 2 6" xfId="19327"/>
    <cellStyle name="Normal 109 4 3" xfId="19328"/>
    <cellStyle name="Normal 109 4 3 2" xfId="19329"/>
    <cellStyle name="Normal 109 4 3 3" xfId="19330"/>
    <cellStyle name="Normal 109 4 4" xfId="19331"/>
    <cellStyle name="Normal 109 4 4 2" xfId="19332"/>
    <cellStyle name="Normal 109 4 4 3" xfId="19333"/>
    <cellStyle name="Normal 109 4 5" xfId="19334"/>
    <cellStyle name="Normal 109 4 5 2" xfId="19335"/>
    <cellStyle name="Normal 109 4 5 3" xfId="19336"/>
    <cellStyle name="Normal 109 4 6" xfId="19337"/>
    <cellStyle name="Normal 109 4 7" xfId="19338"/>
    <cellStyle name="Normal 109 5" xfId="19339"/>
    <cellStyle name="Normal 109 5 2" xfId="19340"/>
    <cellStyle name="Normal 109 5 2 2" xfId="19341"/>
    <cellStyle name="Normal 109 5 2 3" xfId="19342"/>
    <cellStyle name="Normal 109 5 3" xfId="19343"/>
    <cellStyle name="Normal 109 5 3 2" xfId="19344"/>
    <cellStyle name="Normal 109 5 3 3" xfId="19345"/>
    <cellStyle name="Normal 109 5 4" xfId="19346"/>
    <cellStyle name="Normal 109 5 4 2" xfId="19347"/>
    <cellStyle name="Normal 109 5 4 3" xfId="19348"/>
    <cellStyle name="Normal 109 5 5" xfId="19349"/>
    <cellStyle name="Normal 109 5 6" xfId="19350"/>
    <cellStyle name="Normal 109 6" xfId="19351"/>
    <cellStyle name="Normal 109 6 2" xfId="19352"/>
    <cellStyle name="Normal 109 6 3" xfId="19353"/>
    <cellStyle name="Normal 109 7" xfId="19354"/>
    <cellStyle name="Normal 109 7 2" xfId="19355"/>
    <cellStyle name="Normal 109 7 3" xfId="19356"/>
    <cellStyle name="Normal 109 8" xfId="19357"/>
    <cellStyle name="Normal 109 8 2" xfId="19358"/>
    <cellStyle name="Normal 109 8 3" xfId="19359"/>
    <cellStyle name="Normal 109 9" xfId="19360"/>
    <cellStyle name="Normal 109 9 2" xfId="19361"/>
    <cellStyle name="Normal 109 9 3" xfId="19362"/>
    <cellStyle name="Normal 11" xfId="19363"/>
    <cellStyle name="Normal 11 2" xfId="19364"/>
    <cellStyle name="Normal 11 3" xfId="19365"/>
    <cellStyle name="Normal 11 4" xfId="19366"/>
    <cellStyle name="Normal 110" xfId="19367"/>
    <cellStyle name="Normal 110 10" xfId="19368"/>
    <cellStyle name="Normal 110 10 2" xfId="19369"/>
    <cellStyle name="Normal 110 10 3" xfId="19370"/>
    <cellStyle name="Normal 110 11" xfId="19371"/>
    <cellStyle name="Normal 110 11 2" xfId="19372"/>
    <cellStyle name="Normal 110 11 3" xfId="19373"/>
    <cellStyle name="Normal 110 12" xfId="19374"/>
    <cellStyle name="Normal 110 12 2" xfId="19375"/>
    <cellStyle name="Normal 110 12 3" xfId="19376"/>
    <cellStyle name="Normal 110 13" xfId="19377"/>
    <cellStyle name="Normal 110 13 2" xfId="19378"/>
    <cellStyle name="Normal 110 13 3" xfId="19379"/>
    <cellStyle name="Normal 110 14" xfId="19380"/>
    <cellStyle name="Normal 110 15" xfId="19381"/>
    <cellStyle name="Normal 110 16" xfId="19382"/>
    <cellStyle name="Normal 110 2" xfId="19383"/>
    <cellStyle name="Normal 110 2 2" xfId="19384"/>
    <cellStyle name="Normal 110 2 2 2" xfId="19385"/>
    <cellStyle name="Normal 110 2 2 2 2" xfId="19386"/>
    <cellStyle name="Normal 110 2 2 2 2 2" xfId="19387"/>
    <cellStyle name="Normal 110 2 2 2 2 3" xfId="19388"/>
    <cellStyle name="Normal 110 2 2 2 3" xfId="19389"/>
    <cellStyle name="Normal 110 2 2 2 3 2" xfId="19390"/>
    <cellStyle name="Normal 110 2 2 2 3 3" xfId="19391"/>
    <cellStyle name="Normal 110 2 2 2 4" xfId="19392"/>
    <cellStyle name="Normal 110 2 2 2 4 2" xfId="19393"/>
    <cellStyle name="Normal 110 2 2 2 4 3" xfId="19394"/>
    <cellStyle name="Normal 110 2 2 2 5" xfId="19395"/>
    <cellStyle name="Normal 110 2 2 2 6" xfId="19396"/>
    <cellStyle name="Normal 110 2 2 3" xfId="19397"/>
    <cellStyle name="Normal 110 2 2 3 2" xfId="19398"/>
    <cellStyle name="Normal 110 2 2 3 3" xfId="19399"/>
    <cellStyle name="Normal 110 2 2 4" xfId="19400"/>
    <cellStyle name="Normal 110 2 2 4 2" xfId="19401"/>
    <cellStyle name="Normal 110 2 2 4 3" xfId="19402"/>
    <cellStyle name="Normal 110 2 2 5" xfId="19403"/>
    <cellStyle name="Normal 110 2 2 5 2" xfId="19404"/>
    <cellStyle name="Normal 110 2 2 5 3" xfId="19405"/>
    <cellStyle name="Normal 110 2 2 6" xfId="19406"/>
    <cellStyle name="Normal 110 2 2 7" xfId="19407"/>
    <cellStyle name="Normal 110 2 3" xfId="19408"/>
    <cellStyle name="Normal 110 2 3 2" xfId="19409"/>
    <cellStyle name="Normal 110 2 3 2 2" xfId="19410"/>
    <cellStyle name="Normal 110 2 3 2 3" xfId="19411"/>
    <cellStyle name="Normal 110 2 3 3" xfId="19412"/>
    <cellStyle name="Normal 110 2 3 3 2" xfId="19413"/>
    <cellStyle name="Normal 110 2 3 3 3" xfId="19414"/>
    <cellStyle name="Normal 110 2 3 4" xfId="19415"/>
    <cellStyle name="Normal 110 2 3 4 2" xfId="19416"/>
    <cellStyle name="Normal 110 2 3 4 3" xfId="19417"/>
    <cellStyle name="Normal 110 2 3 5" xfId="19418"/>
    <cellStyle name="Normal 110 2 3 6" xfId="19419"/>
    <cellStyle name="Normal 110 2 4" xfId="19420"/>
    <cellStyle name="Normal 110 2 4 2" xfId="19421"/>
    <cellStyle name="Normal 110 2 4 3" xfId="19422"/>
    <cellStyle name="Normal 110 2 5" xfId="19423"/>
    <cellStyle name="Normal 110 2 5 2" xfId="19424"/>
    <cellStyle name="Normal 110 2 5 3" xfId="19425"/>
    <cellStyle name="Normal 110 2 6" xfId="19426"/>
    <cellStyle name="Normal 110 2 6 2" xfId="19427"/>
    <cellStyle name="Normal 110 2 6 3" xfId="19428"/>
    <cellStyle name="Normal 110 2 7" xfId="19429"/>
    <cellStyle name="Normal 110 2 8" xfId="19430"/>
    <cellStyle name="Normal 110 3" xfId="19431"/>
    <cellStyle name="Normal 110 3 2" xfId="19432"/>
    <cellStyle name="Normal 110 3 2 2" xfId="19433"/>
    <cellStyle name="Normal 110 3 2 2 2" xfId="19434"/>
    <cellStyle name="Normal 110 3 2 2 2 2" xfId="19435"/>
    <cellStyle name="Normal 110 3 2 2 2 3" xfId="19436"/>
    <cellStyle name="Normal 110 3 2 2 3" xfId="19437"/>
    <cellStyle name="Normal 110 3 2 2 3 2" xfId="19438"/>
    <cellStyle name="Normal 110 3 2 2 3 3" xfId="19439"/>
    <cellStyle name="Normal 110 3 2 2 4" xfId="19440"/>
    <cellStyle name="Normal 110 3 2 2 4 2" xfId="19441"/>
    <cellStyle name="Normal 110 3 2 2 4 3" xfId="19442"/>
    <cellStyle name="Normal 110 3 2 2 5" xfId="19443"/>
    <cellStyle name="Normal 110 3 2 2 6" xfId="19444"/>
    <cellStyle name="Normal 110 3 2 3" xfId="19445"/>
    <cellStyle name="Normal 110 3 2 3 2" xfId="19446"/>
    <cellStyle name="Normal 110 3 2 3 3" xfId="19447"/>
    <cellStyle name="Normal 110 3 2 4" xfId="19448"/>
    <cellStyle name="Normal 110 3 2 4 2" xfId="19449"/>
    <cellStyle name="Normal 110 3 2 4 3" xfId="19450"/>
    <cellStyle name="Normal 110 3 2 5" xfId="19451"/>
    <cellStyle name="Normal 110 3 2 5 2" xfId="19452"/>
    <cellStyle name="Normal 110 3 2 5 3" xfId="19453"/>
    <cellStyle name="Normal 110 3 2 6" xfId="19454"/>
    <cellStyle name="Normal 110 3 2 7" xfId="19455"/>
    <cellStyle name="Normal 110 3 3" xfId="19456"/>
    <cellStyle name="Normal 110 3 3 2" xfId="19457"/>
    <cellStyle name="Normal 110 3 3 2 2" xfId="19458"/>
    <cellStyle name="Normal 110 3 3 2 3" xfId="19459"/>
    <cellStyle name="Normal 110 3 3 3" xfId="19460"/>
    <cellStyle name="Normal 110 3 3 3 2" xfId="19461"/>
    <cellStyle name="Normal 110 3 3 3 3" xfId="19462"/>
    <cellStyle name="Normal 110 3 3 4" xfId="19463"/>
    <cellStyle name="Normal 110 3 3 4 2" xfId="19464"/>
    <cellStyle name="Normal 110 3 3 4 3" xfId="19465"/>
    <cellStyle name="Normal 110 3 3 5" xfId="19466"/>
    <cellStyle name="Normal 110 3 3 6" xfId="19467"/>
    <cellStyle name="Normal 110 3 4" xfId="19468"/>
    <cellStyle name="Normal 110 3 4 2" xfId="19469"/>
    <cellStyle name="Normal 110 3 4 3" xfId="19470"/>
    <cellStyle name="Normal 110 3 5" xfId="19471"/>
    <cellStyle name="Normal 110 3 5 2" xfId="19472"/>
    <cellStyle name="Normal 110 3 5 3" xfId="19473"/>
    <cellStyle name="Normal 110 3 6" xfId="19474"/>
    <cellStyle name="Normal 110 3 6 2" xfId="19475"/>
    <cellStyle name="Normal 110 3 6 3" xfId="19476"/>
    <cellStyle name="Normal 110 3 7" xfId="19477"/>
    <cellStyle name="Normal 110 3 8" xfId="19478"/>
    <cellStyle name="Normal 110 4" xfId="19479"/>
    <cellStyle name="Normal 110 4 2" xfId="19480"/>
    <cellStyle name="Normal 110 4 2 2" xfId="19481"/>
    <cellStyle name="Normal 110 4 2 2 2" xfId="19482"/>
    <cellStyle name="Normal 110 4 2 2 2 2" xfId="19483"/>
    <cellStyle name="Normal 110 4 2 2 2 3" xfId="19484"/>
    <cellStyle name="Normal 110 4 2 2 3" xfId="19485"/>
    <cellStyle name="Normal 110 4 2 2 3 2" xfId="19486"/>
    <cellStyle name="Normal 110 4 2 2 3 3" xfId="19487"/>
    <cellStyle name="Normal 110 4 2 2 4" xfId="19488"/>
    <cellStyle name="Normal 110 4 2 2 4 2" xfId="19489"/>
    <cellStyle name="Normal 110 4 2 2 4 3" xfId="19490"/>
    <cellStyle name="Normal 110 4 2 2 5" xfId="19491"/>
    <cellStyle name="Normal 110 4 2 2 6" xfId="19492"/>
    <cellStyle name="Normal 110 4 2 3" xfId="19493"/>
    <cellStyle name="Normal 110 4 2 3 2" xfId="19494"/>
    <cellStyle name="Normal 110 4 2 3 3" xfId="19495"/>
    <cellStyle name="Normal 110 4 2 4" xfId="19496"/>
    <cellStyle name="Normal 110 4 2 4 2" xfId="19497"/>
    <cellStyle name="Normal 110 4 2 4 3" xfId="19498"/>
    <cellStyle name="Normal 110 4 2 5" xfId="19499"/>
    <cellStyle name="Normal 110 4 2 5 2" xfId="19500"/>
    <cellStyle name="Normal 110 4 2 5 3" xfId="19501"/>
    <cellStyle name="Normal 110 4 2 6" xfId="19502"/>
    <cellStyle name="Normal 110 4 2 7" xfId="19503"/>
    <cellStyle name="Normal 110 4 3" xfId="19504"/>
    <cellStyle name="Normal 110 4 3 2" xfId="19505"/>
    <cellStyle name="Normal 110 4 3 2 2" xfId="19506"/>
    <cellStyle name="Normal 110 4 3 2 3" xfId="19507"/>
    <cellStyle name="Normal 110 4 3 3" xfId="19508"/>
    <cellStyle name="Normal 110 4 3 3 2" xfId="19509"/>
    <cellStyle name="Normal 110 4 3 3 3" xfId="19510"/>
    <cellStyle name="Normal 110 4 3 4" xfId="19511"/>
    <cellStyle name="Normal 110 4 3 4 2" xfId="19512"/>
    <cellStyle name="Normal 110 4 3 4 3" xfId="19513"/>
    <cellStyle name="Normal 110 4 3 5" xfId="19514"/>
    <cellStyle name="Normal 110 4 3 6" xfId="19515"/>
    <cellStyle name="Normal 110 4 4" xfId="19516"/>
    <cellStyle name="Normal 110 4 4 2" xfId="19517"/>
    <cellStyle name="Normal 110 4 4 3" xfId="19518"/>
    <cellStyle name="Normal 110 4 5" xfId="19519"/>
    <cellStyle name="Normal 110 4 5 2" xfId="19520"/>
    <cellStyle name="Normal 110 4 5 3" xfId="19521"/>
    <cellStyle name="Normal 110 4 6" xfId="19522"/>
    <cellStyle name="Normal 110 4 6 2" xfId="19523"/>
    <cellStyle name="Normal 110 4 6 3" xfId="19524"/>
    <cellStyle name="Normal 110 4 7" xfId="19525"/>
    <cellStyle name="Normal 110 4 8" xfId="19526"/>
    <cellStyle name="Normal 110 5" xfId="19527"/>
    <cellStyle name="Normal 110 5 2" xfId="19528"/>
    <cellStyle name="Normal 110 5 2 2" xfId="19529"/>
    <cellStyle name="Normal 110 5 2 2 2" xfId="19530"/>
    <cellStyle name="Normal 110 5 2 2 3" xfId="19531"/>
    <cellStyle name="Normal 110 5 2 3" xfId="19532"/>
    <cellStyle name="Normal 110 5 2 3 2" xfId="19533"/>
    <cellStyle name="Normal 110 5 2 3 3" xfId="19534"/>
    <cellStyle name="Normal 110 5 2 4" xfId="19535"/>
    <cellStyle name="Normal 110 5 2 4 2" xfId="19536"/>
    <cellStyle name="Normal 110 5 2 4 3" xfId="19537"/>
    <cellStyle name="Normal 110 5 2 5" xfId="19538"/>
    <cellStyle name="Normal 110 5 2 6" xfId="19539"/>
    <cellStyle name="Normal 110 5 3" xfId="19540"/>
    <cellStyle name="Normal 110 5 3 2" xfId="19541"/>
    <cellStyle name="Normal 110 5 3 3" xfId="19542"/>
    <cellStyle name="Normal 110 5 4" xfId="19543"/>
    <cellStyle name="Normal 110 5 4 2" xfId="19544"/>
    <cellStyle name="Normal 110 5 4 3" xfId="19545"/>
    <cellStyle name="Normal 110 5 5" xfId="19546"/>
    <cellStyle name="Normal 110 5 5 2" xfId="19547"/>
    <cellStyle name="Normal 110 5 5 3" xfId="19548"/>
    <cellStyle name="Normal 110 5 6" xfId="19549"/>
    <cellStyle name="Normal 110 5 7" xfId="19550"/>
    <cellStyle name="Normal 110 6" xfId="19551"/>
    <cellStyle name="Normal 110 6 2" xfId="19552"/>
    <cellStyle name="Normal 110 6 2 2" xfId="19553"/>
    <cellStyle name="Normal 110 6 2 3" xfId="19554"/>
    <cellStyle name="Normal 110 6 3" xfId="19555"/>
    <cellStyle name="Normal 110 6 3 2" xfId="19556"/>
    <cellStyle name="Normal 110 6 3 3" xfId="19557"/>
    <cellStyle name="Normal 110 6 4" xfId="19558"/>
    <cellStyle name="Normal 110 6 4 2" xfId="19559"/>
    <cellStyle name="Normal 110 6 4 3" xfId="19560"/>
    <cellStyle name="Normal 110 6 5" xfId="19561"/>
    <cellStyle name="Normal 110 6 6" xfId="19562"/>
    <cellStyle name="Normal 110 7" xfId="19563"/>
    <cellStyle name="Normal 110 7 2" xfId="19564"/>
    <cellStyle name="Normal 110 7 2 2" xfId="19565"/>
    <cellStyle name="Normal 110 7 2 3" xfId="19566"/>
    <cellStyle name="Normal 110 7 3" xfId="19567"/>
    <cellStyle name="Normal 110 7 3 2" xfId="19568"/>
    <cellStyle name="Normal 110 7 3 3" xfId="19569"/>
    <cellStyle name="Normal 110 7 4" xfId="19570"/>
    <cellStyle name="Normal 110 7 4 2" xfId="19571"/>
    <cellStyle name="Normal 110 7 4 3" xfId="19572"/>
    <cellStyle name="Normal 110 7 5" xfId="19573"/>
    <cellStyle name="Normal 110 7 6" xfId="19574"/>
    <cellStyle name="Normal 110 8" xfId="19575"/>
    <cellStyle name="Normal 110 8 2" xfId="19576"/>
    <cellStyle name="Normal 110 8 3" xfId="19577"/>
    <cellStyle name="Normal 110 9" xfId="19578"/>
    <cellStyle name="Normal 110 9 2" xfId="19579"/>
    <cellStyle name="Normal 110 9 3" xfId="19580"/>
    <cellStyle name="Normal 111" xfId="19581"/>
    <cellStyle name="Normal 111 10" xfId="19582"/>
    <cellStyle name="Normal 111 10 2" xfId="19583"/>
    <cellStyle name="Normal 111 10 3" xfId="19584"/>
    <cellStyle name="Normal 111 11" xfId="19585"/>
    <cellStyle name="Normal 111 11 2" xfId="19586"/>
    <cellStyle name="Normal 111 11 3" xfId="19587"/>
    <cellStyle name="Normal 111 12" xfId="19588"/>
    <cellStyle name="Normal 111 13" xfId="19589"/>
    <cellStyle name="Normal 111 13 2" xfId="19590"/>
    <cellStyle name="Normal 111 13 3" xfId="19591"/>
    <cellStyle name="Normal 111 14" xfId="19592"/>
    <cellStyle name="Normal 111 15" xfId="19593"/>
    <cellStyle name="Normal 111 16" xfId="19594"/>
    <cellStyle name="Normal 111 2" xfId="19595"/>
    <cellStyle name="Normal 111 2 2" xfId="19596"/>
    <cellStyle name="Normal 111 2 2 2" xfId="19597"/>
    <cellStyle name="Normal 111 2 2 2 2" xfId="19598"/>
    <cellStyle name="Normal 111 2 2 2 2 2" xfId="19599"/>
    <cellStyle name="Normal 111 2 2 2 2 3" xfId="19600"/>
    <cellStyle name="Normal 111 2 2 2 3" xfId="19601"/>
    <cellStyle name="Normal 111 2 2 2 3 2" xfId="19602"/>
    <cellStyle name="Normal 111 2 2 2 3 3" xfId="19603"/>
    <cellStyle name="Normal 111 2 2 2 4" xfId="19604"/>
    <cellStyle name="Normal 111 2 2 2 4 2" xfId="19605"/>
    <cellStyle name="Normal 111 2 2 2 4 3" xfId="19606"/>
    <cellStyle name="Normal 111 2 2 2 5" xfId="19607"/>
    <cellStyle name="Normal 111 2 2 2 6" xfId="19608"/>
    <cellStyle name="Normal 111 2 2 3" xfId="19609"/>
    <cellStyle name="Normal 111 2 2 3 2" xfId="19610"/>
    <cellStyle name="Normal 111 2 2 3 3" xfId="19611"/>
    <cellStyle name="Normal 111 2 2 4" xfId="19612"/>
    <cellStyle name="Normal 111 2 2 4 2" xfId="19613"/>
    <cellStyle name="Normal 111 2 2 4 3" xfId="19614"/>
    <cellStyle name="Normal 111 2 2 5" xfId="19615"/>
    <cellStyle name="Normal 111 2 2 5 2" xfId="19616"/>
    <cellStyle name="Normal 111 2 2 5 3" xfId="19617"/>
    <cellStyle name="Normal 111 2 2 6" xfId="19618"/>
    <cellStyle name="Normal 111 2 2 7" xfId="19619"/>
    <cellStyle name="Normal 111 2 3" xfId="19620"/>
    <cellStyle name="Normal 111 2 3 2" xfId="19621"/>
    <cellStyle name="Normal 111 2 3 2 2" xfId="19622"/>
    <cellStyle name="Normal 111 2 3 2 3" xfId="19623"/>
    <cellStyle name="Normal 111 2 3 3" xfId="19624"/>
    <cellStyle name="Normal 111 2 3 3 2" xfId="19625"/>
    <cellStyle name="Normal 111 2 3 3 3" xfId="19626"/>
    <cellStyle name="Normal 111 2 3 4" xfId="19627"/>
    <cellStyle name="Normal 111 2 3 4 2" xfId="19628"/>
    <cellStyle name="Normal 111 2 3 4 3" xfId="19629"/>
    <cellStyle name="Normal 111 2 3 5" xfId="19630"/>
    <cellStyle name="Normal 111 2 3 6" xfId="19631"/>
    <cellStyle name="Normal 111 2 4" xfId="19632"/>
    <cellStyle name="Normal 111 2 4 2" xfId="19633"/>
    <cellStyle name="Normal 111 2 4 3" xfId="19634"/>
    <cellStyle name="Normal 111 2 5" xfId="19635"/>
    <cellStyle name="Normal 111 2 5 2" xfId="19636"/>
    <cellStyle name="Normal 111 2 5 3" xfId="19637"/>
    <cellStyle name="Normal 111 2 6" xfId="19638"/>
    <cellStyle name="Normal 111 2 6 2" xfId="19639"/>
    <cellStyle name="Normal 111 2 6 3" xfId="19640"/>
    <cellStyle name="Normal 111 2 7" xfId="19641"/>
    <cellStyle name="Normal 111 2 8" xfId="19642"/>
    <cellStyle name="Normal 111 2 9" xfId="19643"/>
    <cellStyle name="Normal 111 3" xfId="19644"/>
    <cellStyle name="Normal 111 3 2" xfId="19645"/>
    <cellStyle name="Normal 111 3 2 2" xfId="19646"/>
    <cellStyle name="Normal 111 3 2 2 2" xfId="19647"/>
    <cellStyle name="Normal 111 3 2 2 2 2" xfId="19648"/>
    <cellStyle name="Normal 111 3 2 2 2 3" xfId="19649"/>
    <cellStyle name="Normal 111 3 2 2 3" xfId="19650"/>
    <cellStyle name="Normal 111 3 2 2 3 2" xfId="19651"/>
    <cellStyle name="Normal 111 3 2 2 3 3" xfId="19652"/>
    <cellStyle name="Normal 111 3 2 2 4" xfId="19653"/>
    <cellStyle name="Normal 111 3 2 2 4 2" xfId="19654"/>
    <cellStyle name="Normal 111 3 2 2 4 3" xfId="19655"/>
    <cellStyle name="Normal 111 3 2 2 5" xfId="19656"/>
    <cellStyle name="Normal 111 3 2 2 6" xfId="19657"/>
    <cellStyle name="Normal 111 3 2 3" xfId="19658"/>
    <cellStyle name="Normal 111 3 2 3 2" xfId="19659"/>
    <cellStyle name="Normal 111 3 2 3 3" xfId="19660"/>
    <cellStyle name="Normal 111 3 2 4" xfId="19661"/>
    <cellStyle name="Normal 111 3 2 4 2" xfId="19662"/>
    <cellStyle name="Normal 111 3 2 4 3" xfId="19663"/>
    <cellStyle name="Normal 111 3 2 5" xfId="19664"/>
    <cellStyle name="Normal 111 3 2 5 2" xfId="19665"/>
    <cellStyle name="Normal 111 3 2 5 3" xfId="19666"/>
    <cellStyle name="Normal 111 3 2 6" xfId="19667"/>
    <cellStyle name="Normal 111 3 2 7" xfId="19668"/>
    <cellStyle name="Normal 111 3 3" xfId="19669"/>
    <cellStyle name="Normal 111 3 3 2" xfId="19670"/>
    <cellStyle name="Normal 111 3 3 2 2" xfId="19671"/>
    <cellStyle name="Normal 111 3 3 2 3" xfId="19672"/>
    <cellStyle name="Normal 111 3 3 3" xfId="19673"/>
    <cellStyle name="Normal 111 3 3 3 2" xfId="19674"/>
    <cellStyle name="Normal 111 3 3 3 3" xfId="19675"/>
    <cellStyle name="Normal 111 3 3 4" xfId="19676"/>
    <cellStyle name="Normal 111 3 3 4 2" xfId="19677"/>
    <cellStyle name="Normal 111 3 3 4 3" xfId="19678"/>
    <cellStyle name="Normal 111 3 3 5" xfId="19679"/>
    <cellStyle name="Normal 111 3 3 6" xfId="19680"/>
    <cellStyle name="Normal 111 3 4" xfId="19681"/>
    <cellStyle name="Normal 111 3 4 2" xfId="19682"/>
    <cellStyle name="Normal 111 3 4 3" xfId="19683"/>
    <cellStyle name="Normal 111 3 5" xfId="19684"/>
    <cellStyle name="Normal 111 3 5 2" xfId="19685"/>
    <cellStyle name="Normal 111 3 5 3" xfId="19686"/>
    <cellStyle name="Normal 111 3 6" xfId="19687"/>
    <cellStyle name="Normal 111 3 6 2" xfId="19688"/>
    <cellStyle name="Normal 111 3 6 3" xfId="19689"/>
    <cellStyle name="Normal 111 3 7" xfId="19690"/>
    <cellStyle name="Normal 111 3 8" xfId="19691"/>
    <cellStyle name="Normal 111 4" xfId="19692"/>
    <cellStyle name="Normal 111 4 2" xfId="19693"/>
    <cellStyle name="Normal 111 4 2 2" xfId="19694"/>
    <cellStyle name="Normal 111 4 2 2 2" xfId="19695"/>
    <cellStyle name="Normal 111 4 2 2 2 2" xfId="19696"/>
    <cellStyle name="Normal 111 4 2 2 2 3" xfId="19697"/>
    <cellStyle name="Normal 111 4 2 2 3" xfId="19698"/>
    <cellStyle name="Normal 111 4 2 2 3 2" xfId="19699"/>
    <cellStyle name="Normal 111 4 2 2 3 3" xfId="19700"/>
    <cellStyle name="Normal 111 4 2 2 4" xfId="19701"/>
    <cellStyle name="Normal 111 4 2 2 4 2" xfId="19702"/>
    <cellStyle name="Normal 111 4 2 2 4 3" xfId="19703"/>
    <cellStyle name="Normal 111 4 2 2 5" xfId="19704"/>
    <cellStyle name="Normal 111 4 2 2 6" xfId="19705"/>
    <cellStyle name="Normal 111 4 2 3" xfId="19706"/>
    <cellStyle name="Normal 111 4 2 3 2" xfId="19707"/>
    <cellStyle name="Normal 111 4 2 3 3" xfId="19708"/>
    <cellStyle name="Normal 111 4 2 4" xfId="19709"/>
    <cellStyle name="Normal 111 4 2 4 2" xfId="19710"/>
    <cellStyle name="Normal 111 4 2 4 3" xfId="19711"/>
    <cellStyle name="Normal 111 4 2 5" xfId="19712"/>
    <cellStyle name="Normal 111 4 2 5 2" xfId="19713"/>
    <cellStyle name="Normal 111 4 2 5 3" xfId="19714"/>
    <cellStyle name="Normal 111 4 2 6" xfId="19715"/>
    <cellStyle name="Normal 111 4 2 7" xfId="19716"/>
    <cellStyle name="Normal 111 4 3" xfId="19717"/>
    <cellStyle name="Normal 111 4 3 2" xfId="19718"/>
    <cellStyle name="Normal 111 4 3 2 2" xfId="19719"/>
    <cellStyle name="Normal 111 4 3 2 3" xfId="19720"/>
    <cellStyle name="Normal 111 4 3 3" xfId="19721"/>
    <cellStyle name="Normal 111 4 3 3 2" xfId="19722"/>
    <cellStyle name="Normal 111 4 3 3 3" xfId="19723"/>
    <cellStyle name="Normal 111 4 3 4" xfId="19724"/>
    <cellStyle name="Normal 111 4 3 4 2" xfId="19725"/>
    <cellStyle name="Normal 111 4 3 4 3" xfId="19726"/>
    <cellStyle name="Normal 111 4 3 5" xfId="19727"/>
    <cellStyle name="Normal 111 4 3 6" xfId="19728"/>
    <cellStyle name="Normal 111 4 4" xfId="19729"/>
    <cellStyle name="Normal 111 4 4 2" xfId="19730"/>
    <cellStyle name="Normal 111 4 4 3" xfId="19731"/>
    <cellStyle name="Normal 111 4 5" xfId="19732"/>
    <cellStyle name="Normal 111 4 5 2" xfId="19733"/>
    <cellStyle name="Normal 111 4 5 3" xfId="19734"/>
    <cellStyle name="Normal 111 4 6" xfId="19735"/>
    <cellStyle name="Normal 111 4 6 2" xfId="19736"/>
    <cellStyle name="Normal 111 4 6 3" xfId="19737"/>
    <cellStyle name="Normal 111 4 7" xfId="19738"/>
    <cellStyle name="Normal 111 4 8" xfId="19739"/>
    <cellStyle name="Normal 111 5" xfId="19740"/>
    <cellStyle name="Normal 111 5 2" xfId="19741"/>
    <cellStyle name="Normal 111 5 2 2" xfId="19742"/>
    <cellStyle name="Normal 111 5 2 2 2" xfId="19743"/>
    <cellStyle name="Normal 111 5 2 2 3" xfId="19744"/>
    <cellStyle name="Normal 111 5 2 3" xfId="19745"/>
    <cellStyle name="Normal 111 5 2 3 2" xfId="19746"/>
    <cellStyle name="Normal 111 5 2 3 3" xfId="19747"/>
    <cellStyle name="Normal 111 5 2 4" xfId="19748"/>
    <cellStyle name="Normal 111 5 2 4 2" xfId="19749"/>
    <cellStyle name="Normal 111 5 2 4 3" xfId="19750"/>
    <cellStyle name="Normal 111 5 2 5" xfId="19751"/>
    <cellStyle name="Normal 111 5 2 6" xfId="19752"/>
    <cellStyle name="Normal 111 5 3" xfId="19753"/>
    <cellStyle name="Normal 111 5 3 2" xfId="19754"/>
    <cellStyle name="Normal 111 5 3 3" xfId="19755"/>
    <cellStyle name="Normal 111 5 4" xfId="19756"/>
    <cellStyle name="Normal 111 5 4 2" xfId="19757"/>
    <cellStyle name="Normal 111 5 4 3" xfId="19758"/>
    <cellStyle name="Normal 111 5 5" xfId="19759"/>
    <cellStyle name="Normal 111 5 5 2" xfId="19760"/>
    <cellStyle name="Normal 111 5 5 3" xfId="19761"/>
    <cellStyle name="Normal 111 5 6" xfId="19762"/>
    <cellStyle name="Normal 111 5 7" xfId="19763"/>
    <cellStyle name="Normal 111 6" xfId="19764"/>
    <cellStyle name="Normal 111 6 2" xfId="19765"/>
    <cellStyle name="Normal 111 6 2 2" xfId="19766"/>
    <cellStyle name="Normal 111 6 2 3" xfId="19767"/>
    <cellStyle name="Normal 111 6 3" xfId="19768"/>
    <cellStyle name="Normal 111 6 3 2" xfId="19769"/>
    <cellStyle name="Normal 111 6 3 3" xfId="19770"/>
    <cellStyle name="Normal 111 6 4" xfId="19771"/>
    <cellStyle name="Normal 111 6 4 2" xfId="19772"/>
    <cellStyle name="Normal 111 6 4 3" xfId="19773"/>
    <cellStyle name="Normal 111 6 5" xfId="19774"/>
    <cellStyle name="Normal 111 6 6" xfId="19775"/>
    <cellStyle name="Normal 111 7" xfId="19776"/>
    <cellStyle name="Normal 111 7 2" xfId="19777"/>
    <cellStyle name="Normal 111 7 2 2" xfId="19778"/>
    <cellStyle name="Normal 111 7 2 3" xfId="19779"/>
    <cellStyle name="Normal 111 7 3" xfId="19780"/>
    <cellStyle name="Normal 111 7 3 2" xfId="19781"/>
    <cellStyle name="Normal 111 7 3 3" xfId="19782"/>
    <cellStyle name="Normal 111 7 4" xfId="19783"/>
    <cellStyle name="Normal 111 7 4 2" xfId="19784"/>
    <cellStyle name="Normal 111 7 4 3" xfId="19785"/>
    <cellStyle name="Normal 111 7 5" xfId="19786"/>
    <cellStyle name="Normal 111 7 6" xfId="19787"/>
    <cellStyle name="Normal 111 8" xfId="19788"/>
    <cellStyle name="Normal 111 8 2" xfId="19789"/>
    <cellStyle name="Normal 111 8 3" xfId="19790"/>
    <cellStyle name="Normal 111 9" xfId="19791"/>
    <cellStyle name="Normal 111 9 2" xfId="19792"/>
    <cellStyle name="Normal 111 9 3" xfId="19793"/>
    <cellStyle name="Normal 112" xfId="19794"/>
    <cellStyle name="Normal 112 10" xfId="19795"/>
    <cellStyle name="Normal 112 10 2" xfId="19796"/>
    <cellStyle name="Normal 112 10 3" xfId="19797"/>
    <cellStyle name="Normal 112 11" xfId="19798"/>
    <cellStyle name="Normal 112 11 2" xfId="19799"/>
    <cellStyle name="Normal 112 11 3" xfId="19800"/>
    <cellStyle name="Normal 112 12" xfId="19801"/>
    <cellStyle name="Normal 112 13" xfId="19802"/>
    <cellStyle name="Normal 112 13 2" xfId="19803"/>
    <cellStyle name="Normal 112 13 3" xfId="19804"/>
    <cellStyle name="Normal 112 14" xfId="19805"/>
    <cellStyle name="Normal 112 15" xfId="19806"/>
    <cellStyle name="Normal 112 16" xfId="19807"/>
    <cellStyle name="Normal 112 2" xfId="19808"/>
    <cellStyle name="Normal 112 2 2" xfId="19809"/>
    <cellStyle name="Normal 112 2 2 2" xfId="19810"/>
    <cellStyle name="Normal 112 2 2 2 2" xfId="19811"/>
    <cellStyle name="Normal 112 2 2 2 2 2" xfId="19812"/>
    <cellStyle name="Normal 112 2 2 2 2 3" xfId="19813"/>
    <cellStyle name="Normal 112 2 2 2 3" xfId="19814"/>
    <cellStyle name="Normal 112 2 2 2 3 2" xfId="19815"/>
    <cellStyle name="Normal 112 2 2 2 3 3" xfId="19816"/>
    <cellStyle name="Normal 112 2 2 2 4" xfId="19817"/>
    <cellStyle name="Normal 112 2 2 2 4 2" xfId="19818"/>
    <cellStyle name="Normal 112 2 2 2 4 3" xfId="19819"/>
    <cellStyle name="Normal 112 2 2 2 5" xfId="19820"/>
    <cellStyle name="Normal 112 2 2 2 6" xfId="19821"/>
    <cellStyle name="Normal 112 2 2 3" xfId="19822"/>
    <cellStyle name="Normal 112 2 2 3 2" xfId="19823"/>
    <cellStyle name="Normal 112 2 2 3 3" xfId="19824"/>
    <cellStyle name="Normal 112 2 2 4" xfId="19825"/>
    <cellStyle name="Normal 112 2 2 4 2" xfId="19826"/>
    <cellStyle name="Normal 112 2 2 4 3" xfId="19827"/>
    <cellStyle name="Normal 112 2 2 5" xfId="19828"/>
    <cellStyle name="Normal 112 2 2 5 2" xfId="19829"/>
    <cellStyle name="Normal 112 2 2 5 3" xfId="19830"/>
    <cellStyle name="Normal 112 2 2 6" xfId="19831"/>
    <cellStyle name="Normal 112 2 2 7" xfId="19832"/>
    <cellStyle name="Normal 112 2 3" xfId="19833"/>
    <cellStyle name="Normal 112 2 3 2" xfId="19834"/>
    <cellStyle name="Normal 112 2 3 2 2" xfId="19835"/>
    <cellStyle name="Normal 112 2 3 2 3" xfId="19836"/>
    <cellStyle name="Normal 112 2 3 3" xfId="19837"/>
    <cellStyle name="Normal 112 2 3 3 2" xfId="19838"/>
    <cellStyle name="Normal 112 2 3 3 3" xfId="19839"/>
    <cellStyle name="Normal 112 2 3 4" xfId="19840"/>
    <cellStyle name="Normal 112 2 3 4 2" xfId="19841"/>
    <cellStyle name="Normal 112 2 3 4 3" xfId="19842"/>
    <cellStyle name="Normal 112 2 3 5" xfId="19843"/>
    <cellStyle name="Normal 112 2 3 6" xfId="19844"/>
    <cellStyle name="Normal 112 2 4" xfId="19845"/>
    <cellStyle name="Normal 112 2 4 2" xfId="19846"/>
    <cellStyle name="Normal 112 2 4 3" xfId="19847"/>
    <cellStyle name="Normal 112 2 5" xfId="19848"/>
    <cellStyle name="Normal 112 2 5 2" xfId="19849"/>
    <cellStyle name="Normal 112 2 5 3" xfId="19850"/>
    <cellStyle name="Normal 112 2 6" xfId="19851"/>
    <cellStyle name="Normal 112 2 6 2" xfId="19852"/>
    <cellStyle name="Normal 112 2 6 3" xfId="19853"/>
    <cellStyle name="Normal 112 2 7" xfId="19854"/>
    <cellStyle name="Normal 112 2 8" xfId="19855"/>
    <cellStyle name="Normal 112 2 9" xfId="19856"/>
    <cellStyle name="Normal 112 3" xfId="19857"/>
    <cellStyle name="Normal 112 3 2" xfId="19858"/>
    <cellStyle name="Normal 112 3 2 2" xfId="19859"/>
    <cellStyle name="Normal 112 3 2 2 2" xfId="19860"/>
    <cellStyle name="Normal 112 3 2 2 2 2" xfId="19861"/>
    <cellStyle name="Normal 112 3 2 2 2 3" xfId="19862"/>
    <cellStyle name="Normal 112 3 2 2 3" xfId="19863"/>
    <cellStyle name="Normal 112 3 2 2 3 2" xfId="19864"/>
    <cellStyle name="Normal 112 3 2 2 3 3" xfId="19865"/>
    <cellStyle name="Normal 112 3 2 2 4" xfId="19866"/>
    <cellStyle name="Normal 112 3 2 2 4 2" xfId="19867"/>
    <cellStyle name="Normal 112 3 2 2 4 3" xfId="19868"/>
    <cellStyle name="Normal 112 3 2 2 5" xfId="19869"/>
    <cellStyle name="Normal 112 3 2 2 6" xfId="19870"/>
    <cellStyle name="Normal 112 3 2 3" xfId="19871"/>
    <cellStyle name="Normal 112 3 2 3 2" xfId="19872"/>
    <cellStyle name="Normal 112 3 2 3 3" xfId="19873"/>
    <cellStyle name="Normal 112 3 2 4" xfId="19874"/>
    <cellStyle name="Normal 112 3 2 4 2" xfId="19875"/>
    <cellStyle name="Normal 112 3 2 4 3" xfId="19876"/>
    <cellStyle name="Normal 112 3 2 5" xfId="19877"/>
    <cellStyle name="Normal 112 3 2 5 2" xfId="19878"/>
    <cellStyle name="Normal 112 3 2 5 3" xfId="19879"/>
    <cellStyle name="Normal 112 3 2 6" xfId="19880"/>
    <cellStyle name="Normal 112 3 2 7" xfId="19881"/>
    <cellStyle name="Normal 112 3 3" xfId="19882"/>
    <cellStyle name="Normal 112 3 3 2" xfId="19883"/>
    <cellStyle name="Normal 112 3 3 2 2" xfId="19884"/>
    <cellStyle name="Normal 112 3 3 2 3" xfId="19885"/>
    <cellStyle name="Normal 112 3 3 3" xfId="19886"/>
    <cellStyle name="Normal 112 3 3 3 2" xfId="19887"/>
    <cellStyle name="Normal 112 3 3 3 3" xfId="19888"/>
    <cellStyle name="Normal 112 3 3 4" xfId="19889"/>
    <cellStyle name="Normal 112 3 3 4 2" xfId="19890"/>
    <cellStyle name="Normal 112 3 3 4 3" xfId="19891"/>
    <cellStyle name="Normal 112 3 3 5" xfId="19892"/>
    <cellStyle name="Normal 112 3 3 6" xfId="19893"/>
    <cellStyle name="Normal 112 3 4" xfId="19894"/>
    <cellStyle name="Normal 112 3 4 2" xfId="19895"/>
    <cellStyle name="Normal 112 3 4 3" xfId="19896"/>
    <cellStyle name="Normal 112 3 5" xfId="19897"/>
    <cellStyle name="Normal 112 3 5 2" xfId="19898"/>
    <cellStyle name="Normal 112 3 5 3" xfId="19899"/>
    <cellStyle name="Normal 112 3 6" xfId="19900"/>
    <cellStyle name="Normal 112 3 6 2" xfId="19901"/>
    <cellStyle name="Normal 112 3 6 3" xfId="19902"/>
    <cellStyle name="Normal 112 3 7" xfId="19903"/>
    <cellStyle name="Normal 112 3 8" xfId="19904"/>
    <cellStyle name="Normal 112 4" xfId="19905"/>
    <cellStyle name="Normal 112 4 2" xfId="19906"/>
    <cellStyle name="Normal 112 4 2 2" xfId="19907"/>
    <cellStyle name="Normal 112 4 2 2 2" xfId="19908"/>
    <cellStyle name="Normal 112 4 2 2 2 2" xfId="19909"/>
    <cellStyle name="Normal 112 4 2 2 2 3" xfId="19910"/>
    <cellStyle name="Normal 112 4 2 2 3" xfId="19911"/>
    <cellStyle name="Normal 112 4 2 2 3 2" xfId="19912"/>
    <cellStyle name="Normal 112 4 2 2 3 3" xfId="19913"/>
    <cellStyle name="Normal 112 4 2 2 4" xfId="19914"/>
    <cellStyle name="Normal 112 4 2 2 4 2" xfId="19915"/>
    <cellStyle name="Normal 112 4 2 2 4 3" xfId="19916"/>
    <cellStyle name="Normal 112 4 2 2 5" xfId="19917"/>
    <cellStyle name="Normal 112 4 2 2 6" xfId="19918"/>
    <cellStyle name="Normal 112 4 2 3" xfId="19919"/>
    <cellStyle name="Normal 112 4 2 3 2" xfId="19920"/>
    <cellStyle name="Normal 112 4 2 3 3" xfId="19921"/>
    <cellStyle name="Normal 112 4 2 4" xfId="19922"/>
    <cellStyle name="Normal 112 4 2 4 2" xfId="19923"/>
    <cellStyle name="Normal 112 4 2 4 3" xfId="19924"/>
    <cellStyle name="Normal 112 4 2 5" xfId="19925"/>
    <cellStyle name="Normal 112 4 2 5 2" xfId="19926"/>
    <cellStyle name="Normal 112 4 2 5 3" xfId="19927"/>
    <cellStyle name="Normal 112 4 2 6" xfId="19928"/>
    <cellStyle name="Normal 112 4 2 7" xfId="19929"/>
    <cellStyle name="Normal 112 4 3" xfId="19930"/>
    <cellStyle name="Normal 112 4 3 2" xfId="19931"/>
    <cellStyle name="Normal 112 4 3 2 2" xfId="19932"/>
    <cellStyle name="Normal 112 4 3 2 3" xfId="19933"/>
    <cellStyle name="Normal 112 4 3 3" xfId="19934"/>
    <cellStyle name="Normal 112 4 3 3 2" xfId="19935"/>
    <cellStyle name="Normal 112 4 3 3 3" xfId="19936"/>
    <cellStyle name="Normal 112 4 3 4" xfId="19937"/>
    <cellStyle name="Normal 112 4 3 4 2" xfId="19938"/>
    <cellStyle name="Normal 112 4 3 4 3" xfId="19939"/>
    <cellStyle name="Normal 112 4 3 5" xfId="19940"/>
    <cellStyle name="Normal 112 4 3 6" xfId="19941"/>
    <cellStyle name="Normal 112 4 4" xfId="19942"/>
    <cellStyle name="Normal 112 4 4 2" xfId="19943"/>
    <cellStyle name="Normal 112 4 4 3" xfId="19944"/>
    <cellStyle name="Normal 112 4 5" xfId="19945"/>
    <cellStyle name="Normal 112 4 5 2" xfId="19946"/>
    <cellStyle name="Normal 112 4 5 3" xfId="19947"/>
    <cellStyle name="Normal 112 4 6" xfId="19948"/>
    <cellStyle name="Normal 112 4 6 2" xfId="19949"/>
    <cellStyle name="Normal 112 4 6 3" xfId="19950"/>
    <cellStyle name="Normal 112 4 7" xfId="19951"/>
    <cellStyle name="Normal 112 4 8" xfId="19952"/>
    <cellStyle name="Normal 112 5" xfId="19953"/>
    <cellStyle name="Normal 112 5 2" xfId="19954"/>
    <cellStyle name="Normal 112 5 2 2" xfId="19955"/>
    <cellStyle name="Normal 112 5 2 2 2" xfId="19956"/>
    <cellStyle name="Normal 112 5 2 2 3" xfId="19957"/>
    <cellStyle name="Normal 112 5 2 3" xfId="19958"/>
    <cellStyle name="Normal 112 5 2 3 2" xfId="19959"/>
    <cellStyle name="Normal 112 5 2 3 3" xfId="19960"/>
    <cellStyle name="Normal 112 5 2 4" xfId="19961"/>
    <cellStyle name="Normal 112 5 2 4 2" xfId="19962"/>
    <cellStyle name="Normal 112 5 2 4 3" xfId="19963"/>
    <cellStyle name="Normal 112 5 2 5" xfId="19964"/>
    <cellStyle name="Normal 112 5 2 6" xfId="19965"/>
    <cellStyle name="Normal 112 5 3" xfId="19966"/>
    <cellStyle name="Normal 112 5 3 2" xfId="19967"/>
    <cellStyle name="Normal 112 5 3 3" xfId="19968"/>
    <cellStyle name="Normal 112 5 4" xfId="19969"/>
    <cellStyle name="Normal 112 5 4 2" xfId="19970"/>
    <cellStyle name="Normal 112 5 4 3" xfId="19971"/>
    <cellStyle name="Normal 112 5 5" xfId="19972"/>
    <cellStyle name="Normal 112 5 5 2" xfId="19973"/>
    <cellStyle name="Normal 112 5 5 3" xfId="19974"/>
    <cellStyle name="Normal 112 5 6" xfId="19975"/>
    <cellStyle name="Normal 112 5 7" xfId="19976"/>
    <cellStyle name="Normal 112 6" xfId="19977"/>
    <cellStyle name="Normal 112 6 2" xfId="19978"/>
    <cellStyle name="Normal 112 6 2 2" xfId="19979"/>
    <cellStyle name="Normal 112 6 2 3" xfId="19980"/>
    <cellStyle name="Normal 112 6 3" xfId="19981"/>
    <cellStyle name="Normal 112 6 3 2" xfId="19982"/>
    <cellStyle name="Normal 112 6 3 3" xfId="19983"/>
    <cellStyle name="Normal 112 6 4" xfId="19984"/>
    <cellStyle name="Normal 112 6 4 2" xfId="19985"/>
    <cellStyle name="Normal 112 6 4 3" xfId="19986"/>
    <cellStyle name="Normal 112 6 5" xfId="19987"/>
    <cellStyle name="Normal 112 6 6" xfId="19988"/>
    <cellStyle name="Normal 112 7" xfId="19989"/>
    <cellStyle name="Normal 112 7 2" xfId="19990"/>
    <cellStyle name="Normal 112 7 2 2" xfId="19991"/>
    <cellStyle name="Normal 112 7 2 3" xfId="19992"/>
    <cellStyle name="Normal 112 7 3" xfId="19993"/>
    <cellStyle name="Normal 112 7 3 2" xfId="19994"/>
    <cellStyle name="Normal 112 7 3 3" xfId="19995"/>
    <cellStyle name="Normal 112 7 4" xfId="19996"/>
    <cellStyle name="Normal 112 7 4 2" xfId="19997"/>
    <cellStyle name="Normal 112 7 4 3" xfId="19998"/>
    <cellStyle name="Normal 112 7 5" xfId="19999"/>
    <cellStyle name="Normal 112 7 6" xfId="20000"/>
    <cellStyle name="Normal 112 8" xfId="20001"/>
    <cellStyle name="Normal 112 8 2" xfId="20002"/>
    <cellStyle name="Normal 112 8 3" xfId="20003"/>
    <cellStyle name="Normal 112 9" xfId="20004"/>
    <cellStyle name="Normal 112 9 2" xfId="20005"/>
    <cellStyle name="Normal 112 9 3" xfId="20006"/>
    <cellStyle name="Normal 113" xfId="20007"/>
    <cellStyle name="Normal 113 10" xfId="20008"/>
    <cellStyle name="Normal 113 10 2" xfId="20009"/>
    <cellStyle name="Normal 113 10 3" xfId="20010"/>
    <cellStyle name="Normal 113 11" xfId="20011"/>
    <cellStyle name="Normal 113 11 2" xfId="20012"/>
    <cellStyle name="Normal 113 11 3" xfId="20013"/>
    <cellStyle name="Normal 113 12" xfId="20014"/>
    <cellStyle name="Normal 113 13" xfId="20015"/>
    <cellStyle name="Normal 113 13 2" xfId="20016"/>
    <cellStyle name="Normal 113 13 3" xfId="20017"/>
    <cellStyle name="Normal 113 14" xfId="20018"/>
    <cellStyle name="Normal 113 15" xfId="20019"/>
    <cellStyle name="Normal 113 16" xfId="20020"/>
    <cellStyle name="Normal 113 2" xfId="20021"/>
    <cellStyle name="Normal 113 2 2" xfId="20022"/>
    <cellStyle name="Normal 113 2 2 2" xfId="20023"/>
    <cellStyle name="Normal 113 2 2 2 2" xfId="20024"/>
    <cellStyle name="Normal 113 2 2 2 2 2" xfId="20025"/>
    <cellStyle name="Normal 113 2 2 2 2 3" xfId="20026"/>
    <cellStyle name="Normal 113 2 2 2 3" xfId="20027"/>
    <cellStyle name="Normal 113 2 2 2 3 2" xfId="20028"/>
    <cellStyle name="Normal 113 2 2 2 3 3" xfId="20029"/>
    <cellStyle name="Normal 113 2 2 2 4" xfId="20030"/>
    <cellStyle name="Normal 113 2 2 2 4 2" xfId="20031"/>
    <cellStyle name="Normal 113 2 2 2 4 3" xfId="20032"/>
    <cellStyle name="Normal 113 2 2 2 5" xfId="20033"/>
    <cellStyle name="Normal 113 2 2 2 6" xfId="20034"/>
    <cellStyle name="Normal 113 2 2 3" xfId="20035"/>
    <cellStyle name="Normal 113 2 2 3 2" xfId="20036"/>
    <cellStyle name="Normal 113 2 2 3 3" xfId="20037"/>
    <cellStyle name="Normal 113 2 2 4" xfId="20038"/>
    <cellStyle name="Normal 113 2 2 4 2" xfId="20039"/>
    <cellStyle name="Normal 113 2 2 4 3" xfId="20040"/>
    <cellStyle name="Normal 113 2 2 5" xfId="20041"/>
    <cellStyle name="Normal 113 2 2 5 2" xfId="20042"/>
    <cellStyle name="Normal 113 2 2 5 3" xfId="20043"/>
    <cellStyle name="Normal 113 2 2 6" xfId="20044"/>
    <cellStyle name="Normal 113 2 2 7" xfId="20045"/>
    <cellStyle name="Normal 113 2 3" xfId="20046"/>
    <cellStyle name="Normal 113 2 3 2" xfId="20047"/>
    <cellStyle name="Normal 113 2 3 2 2" xfId="20048"/>
    <cellStyle name="Normal 113 2 3 2 3" xfId="20049"/>
    <cellStyle name="Normal 113 2 3 3" xfId="20050"/>
    <cellStyle name="Normal 113 2 3 3 2" xfId="20051"/>
    <cellStyle name="Normal 113 2 3 3 3" xfId="20052"/>
    <cellStyle name="Normal 113 2 3 4" xfId="20053"/>
    <cellStyle name="Normal 113 2 3 4 2" xfId="20054"/>
    <cellStyle name="Normal 113 2 3 4 3" xfId="20055"/>
    <cellStyle name="Normal 113 2 3 5" xfId="20056"/>
    <cellStyle name="Normal 113 2 3 6" xfId="20057"/>
    <cellStyle name="Normal 113 2 4" xfId="20058"/>
    <cellStyle name="Normal 113 2 4 2" xfId="20059"/>
    <cellStyle name="Normal 113 2 4 3" xfId="20060"/>
    <cellStyle name="Normal 113 2 5" xfId="20061"/>
    <cellStyle name="Normal 113 2 5 2" xfId="20062"/>
    <cellStyle name="Normal 113 2 5 3" xfId="20063"/>
    <cellStyle name="Normal 113 2 6" xfId="20064"/>
    <cellStyle name="Normal 113 2 6 2" xfId="20065"/>
    <cellStyle name="Normal 113 2 6 3" xfId="20066"/>
    <cellStyle name="Normal 113 2 7" xfId="20067"/>
    <cellStyle name="Normal 113 2 8" xfId="20068"/>
    <cellStyle name="Normal 113 2 9" xfId="20069"/>
    <cellStyle name="Normal 113 3" xfId="20070"/>
    <cellStyle name="Normal 113 3 2" xfId="20071"/>
    <cellStyle name="Normal 113 3 2 2" xfId="20072"/>
    <cellStyle name="Normal 113 3 2 2 2" xfId="20073"/>
    <cellStyle name="Normal 113 3 2 2 2 2" xfId="20074"/>
    <cellStyle name="Normal 113 3 2 2 2 3" xfId="20075"/>
    <cellStyle name="Normal 113 3 2 2 3" xfId="20076"/>
    <cellStyle name="Normal 113 3 2 2 3 2" xfId="20077"/>
    <cellStyle name="Normal 113 3 2 2 3 3" xfId="20078"/>
    <cellStyle name="Normal 113 3 2 2 4" xfId="20079"/>
    <cellStyle name="Normal 113 3 2 2 4 2" xfId="20080"/>
    <cellStyle name="Normal 113 3 2 2 4 3" xfId="20081"/>
    <cellStyle name="Normal 113 3 2 2 5" xfId="20082"/>
    <cellStyle name="Normal 113 3 2 2 6" xfId="20083"/>
    <cellStyle name="Normal 113 3 2 3" xfId="20084"/>
    <cellStyle name="Normal 113 3 2 3 2" xfId="20085"/>
    <cellStyle name="Normal 113 3 2 3 3" xfId="20086"/>
    <cellStyle name="Normal 113 3 2 4" xfId="20087"/>
    <cellStyle name="Normal 113 3 2 4 2" xfId="20088"/>
    <cellStyle name="Normal 113 3 2 4 3" xfId="20089"/>
    <cellStyle name="Normal 113 3 2 5" xfId="20090"/>
    <cellStyle name="Normal 113 3 2 5 2" xfId="20091"/>
    <cellStyle name="Normal 113 3 2 5 3" xfId="20092"/>
    <cellStyle name="Normal 113 3 2 6" xfId="20093"/>
    <cellStyle name="Normal 113 3 2 7" xfId="20094"/>
    <cellStyle name="Normal 113 3 3" xfId="20095"/>
    <cellStyle name="Normal 113 3 3 2" xfId="20096"/>
    <cellStyle name="Normal 113 3 3 2 2" xfId="20097"/>
    <cellStyle name="Normal 113 3 3 2 3" xfId="20098"/>
    <cellStyle name="Normal 113 3 3 3" xfId="20099"/>
    <cellStyle name="Normal 113 3 3 3 2" xfId="20100"/>
    <cellStyle name="Normal 113 3 3 3 3" xfId="20101"/>
    <cellStyle name="Normal 113 3 3 4" xfId="20102"/>
    <cellStyle name="Normal 113 3 3 4 2" xfId="20103"/>
    <cellStyle name="Normal 113 3 3 4 3" xfId="20104"/>
    <cellStyle name="Normal 113 3 3 5" xfId="20105"/>
    <cellStyle name="Normal 113 3 3 6" xfId="20106"/>
    <cellStyle name="Normal 113 3 4" xfId="20107"/>
    <cellStyle name="Normal 113 3 4 2" xfId="20108"/>
    <cellStyle name="Normal 113 3 4 3" xfId="20109"/>
    <cellStyle name="Normal 113 3 5" xfId="20110"/>
    <cellStyle name="Normal 113 3 5 2" xfId="20111"/>
    <cellStyle name="Normal 113 3 5 3" xfId="20112"/>
    <cellStyle name="Normal 113 3 6" xfId="20113"/>
    <cellStyle name="Normal 113 3 6 2" xfId="20114"/>
    <cellStyle name="Normal 113 3 6 3" xfId="20115"/>
    <cellStyle name="Normal 113 3 7" xfId="20116"/>
    <cellStyle name="Normal 113 3 8" xfId="20117"/>
    <cellStyle name="Normal 113 4" xfId="20118"/>
    <cellStyle name="Normal 113 4 2" xfId="20119"/>
    <cellStyle name="Normal 113 4 2 2" xfId="20120"/>
    <cellStyle name="Normal 113 4 2 2 2" xfId="20121"/>
    <cellStyle name="Normal 113 4 2 2 2 2" xfId="20122"/>
    <cellStyle name="Normal 113 4 2 2 2 3" xfId="20123"/>
    <cellStyle name="Normal 113 4 2 2 3" xfId="20124"/>
    <cellStyle name="Normal 113 4 2 2 3 2" xfId="20125"/>
    <cellStyle name="Normal 113 4 2 2 3 3" xfId="20126"/>
    <cellStyle name="Normal 113 4 2 2 4" xfId="20127"/>
    <cellStyle name="Normal 113 4 2 2 4 2" xfId="20128"/>
    <cellStyle name="Normal 113 4 2 2 4 3" xfId="20129"/>
    <cellStyle name="Normal 113 4 2 2 5" xfId="20130"/>
    <cellStyle name="Normal 113 4 2 2 6" xfId="20131"/>
    <cellStyle name="Normal 113 4 2 3" xfId="20132"/>
    <cellStyle name="Normal 113 4 2 3 2" xfId="20133"/>
    <cellStyle name="Normal 113 4 2 3 3" xfId="20134"/>
    <cellStyle name="Normal 113 4 2 4" xfId="20135"/>
    <cellStyle name="Normal 113 4 2 4 2" xfId="20136"/>
    <cellStyle name="Normal 113 4 2 4 3" xfId="20137"/>
    <cellStyle name="Normal 113 4 2 5" xfId="20138"/>
    <cellStyle name="Normal 113 4 2 5 2" xfId="20139"/>
    <cellStyle name="Normal 113 4 2 5 3" xfId="20140"/>
    <cellStyle name="Normal 113 4 2 6" xfId="20141"/>
    <cellStyle name="Normal 113 4 2 7" xfId="20142"/>
    <cellStyle name="Normal 113 4 3" xfId="20143"/>
    <cellStyle name="Normal 113 4 3 2" xfId="20144"/>
    <cellStyle name="Normal 113 4 3 2 2" xfId="20145"/>
    <cellStyle name="Normal 113 4 3 2 3" xfId="20146"/>
    <cellStyle name="Normal 113 4 3 3" xfId="20147"/>
    <cellStyle name="Normal 113 4 3 3 2" xfId="20148"/>
    <cellStyle name="Normal 113 4 3 3 3" xfId="20149"/>
    <cellStyle name="Normal 113 4 3 4" xfId="20150"/>
    <cellStyle name="Normal 113 4 3 4 2" xfId="20151"/>
    <cellStyle name="Normal 113 4 3 4 3" xfId="20152"/>
    <cellStyle name="Normal 113 4 3 5" xfId="20153"/>
    <cellStyle name="Normal 113 4 3 6" xfId="20154"/>
    <cellStyle name="Normal 113 4 4" xfId="20155"/>
    <cellStyle name="Normal 113 4 4 2" xfId="20156"/>
    <cellStyle name="Normal 113 4 4 3" xfId="20157"/>
    <cellStyle name="Normal 113 4 5" xfId="20158"/>
    <cellStyle name="Normal 113 4 5 2" xfId="20159"/>
    <cellStyle name="Normal 113 4 5 3" xfId="20160"/>
    <cellStyle name="Normal 113 4 6" xfId="20161"/>
    <cellStyle name="Normal 113 4 6 2" xfId="20162"/>
    <cellStyle name="Normal 113 4 6 3" xfId="20163"/>
    <cellStyle name="Normal 113 4 7" xfId="20164"/>
    <cellStyle name="Normal 113 4 8" xfId="20165"/>
    <cellStyle name="Normal 113 5" xfId="20166"/>
    <cellStyle name="Normal 113 5 2" xfId="20167"/>
    <cellStyle name="Normal 113 5 2 2" xfId="20168"/>
    <cellStyle name="Normal 113 5 2 2 2" xfId="20169"/>
    <cellStyle name="Normal 113 5 2 2 3" xfId="20170"/>
    <cellStyle name="Normal 113 5 2 3" xfId="20171"/>
    <cellStyle name="Normal 113 5 2 3 2" xfId="20172"/>
    <cellStyle name="Normal 113 5 2 3 3" xfId="20173"/>
    <cellStyle name="Normal 113 5 2 4" xfId="20174"/>
    <cellStyle name="Normal 113 5 2 4 2" xfId="20175"/>
    <cellStyle name="Normal 113 5 2 4 3" xfId="20176"/>
    <cellStyle name="Normal 113 5 2 5" xfId="20177"/>
    <cellStyle name="Normal 113 5 2 6" xfId="20178"/>
    <cellStyle name="Normal 113 5 3" xfId="20179"/>
    <cellStyle name="Normal 113 5 3 2" xfId="20180"/>
    <cellStyle name="Normal 113 5 3 3" xfId="20181"/>
    <cellStyle name="Normal 113 5 4" xfId="20182"/>
    <cellStyle name="Normal 113 5 4 2" xfId="20183"/>
    <cellStyle name="Normal 113 5 4 3" xfId="20184"/>
    <cellStyle name="Normal 113 5 5" xfId="20185"/>
    <cellStyle name="Normal 113 5 5 2" xfId="20186"/>
    <cellStyle name="Normal 113 5 5 3" xfId="20187"/>
    <cellStyle name="Normal 113 5 6" xfId="20188"/>
    <cellStyle name="Normal 113 5 7" xfId="20189"/>
    <cellStyle name="Normal 113 6" xfId="20190"/>
    <cellStyle name="Normal 113 6 2" xfId="20191"/>
    <cellStyle name="Normal 113 6 2 2" xfId="20192"/>
    <cellStyle name="Normal 113 6 2 3" xfId="20193"/>
    <cellStyle name="Normal 113 6 3" xfId="20194"/>
    <cellStyle name="Normal 113 6 3 2" xfId="20195"/>
    <cellStyle name="Normal 113 6 3 3" xfId="20196"/>
    <cellStyle name="Normal 113 6 4" xfId="20197"/>
    <cellStyle name="Normal 113 6 4 2" xfId="20198"/>
    <cellStyle name="Normal 113 6 4 3" xfId="20199"/>
    <cellStyle name="Normal 113 6 5" xfId="20200"/>
    <cellStyle name="Normal 113 6 6" xfId="20201"/>
    <cellStyle name="Normal 113 7" xfId="20202"/>
    <cellStyle name="Normal 113 7 2" xfId="20203"/>
    <cellStyle name="Normal 113 7 2 2" xfId="20204"/>
    <cellStyle name="Normal 113 7 2 3" xfId="20205"/>
    <cellStyle name="Normal 113 7 3" xfId="20206"/>
    <cellStyle name="Normal 113 7 3 2" xfId="20207"/>
    <cellStyle name="Normal 113 7 3 3" xfId="20208"/>
    <cellStyle name="Normal 113 7 4" xfId="20209"/>
    <cellStyle name="Normal 113 7 4 2" xfId="20210"/>
    <cellStyle name="Normal 113 7 4 3" xfId="20211"/>
    <cellStyle name="Normal 113 7 5" xfId="20212"/>
    <cellStyle name="Normal 113 7 6" xfId="20213"/>
    <cellStyle name="Normal 113 8" xfId="20214"/>
    <cellStyle name="Normal 113 8 2" xfId="20215"/>
    <cellStyle name="Normal 113 8 3" xfId="20216"/>
    <cellStyle name="Normal 113 9" xfId="20217"/>
    <cellStyle name="Normal 113 9 2" xfId="20218"/>
    <cellStyle name="Normal 113 9 3" xfId="20219"/>
    <cellStyle name="Normal 114" xfId="20220"/>
    <cellStyle name="Normal 114 10" xfId="20221"/>
    <cellStyle name="Normal 114 10 2" xfId="20222"/>
    <cellStyle name="Normal 114 10 3" xfId="20223"/>
    <cellStyle name="Normal 114 11" xfId="20224"/>
    <cellStyle name="Normal 114 11 2" xfId="20225"/>
    <cellStyle name="Normal 114 11 3" xfId="20226"/>
    <cellStyle name="Normal 114 12" xfId="20227"/>
    <cellStyle name="Normal 114 12 2" xfId="20228"/>
    <cellStyle name="Normal 114 12 3" xfId="20229"/>
    <cellStyle name="Normal 114 13" xfId="20230"/>
    <cellStyle name="Normal 114 14" xfId="20231"/>
    <cellStyle name="Normal 114 15" xfId="20232"/>
    <cellStyle name="Normal 114 2" xfId="20233"/>
    <cellStyle name="Normal 114 2 2" xfId="20234"/>
    <cellStyle name="Normal 114 2 2 2" xfId="20235"/>
    <cellStyle name="Normal 114 2 2 2 2" xfId="20236"/>
    <cellStyle name="Normal 114 2 2 2 2 2" xfId="20237"/>
    <cellStyle name="Normal 114 2 2 2 2 3" xfId="20238"/>
    <cellStyle name="Normal 114 2 2 2 3" xfId="20239"/>
    <cellStyle name="Normal 114 2 2 2 3 2" xfId="20240"/>
    <cellStyle name="Normal 114 2 2 2 3 3" xfId="20241"/>
    <cellStyle name="Normal 114 2 2 2 4" xfId="20242"/>
    <cellStyle name="Normal 114 2 2 2 4 2" xfId="20243"/>
    <cellStyle name="Normal 114 2 2 2 4 3" xfId="20244"/>
    <cellStyle name="Normal 114 2 2 2 5" xfId="20245"/>
    <cellStyle name="Normal 114 2 2 2 6" xfId="20246"/>
    <cellStyle name="Normal 114 2 2 3" xfId="20247"/>
    <cellStyle name="Normal 114 2 2 3 2" xfId="20248"/>
    <cellStyle name="Normal 114 2 2 3 3" xfId="20249"/>
    <cellStyle name="Normal 114 2 2 4" xfId="20250"/>
    <cellStyle name="Normal 114 2 2 4 2" xfId="20251"/>
    <cellStyle name="Normal 114 2 2 4 3" xfId="20252"/>
    <cellStyle name="Normal 114 2 2 5" xfId="20253"/>
    <cellStyle name="Normal 114 2 2 5 2" xfId="20254"/>
    <cellStyle name="Normal 114 2 2 5 3" xfId="20255"/>
    <cellStyle name="Normal 114 2 2 6" xfId="20256"/>
    <cellStyle name="Normal 114 2 2 7" xfId="20257"/>
    <cellStyle name="Normal 114 2 3" xfId="20258"/>
    <cellStyle name="Normal 114 2 3 2" xfId="20259"/>
    <cellStyle name="Normal 114 2 3 2 2" xfId="20260"/>
    <cellStyle name="Normal 114 2 3 2 3" xfId="20261"/>
    <cellStyle name="Normal 114 2 3 3" xfId="20262"/>
    <cellStyle name="Normal 114 2 3 3 2" xfId="20263"/>
    <cellStyle name="Normal 114 2 3 3 3" xfId="20264"/>
    <cellStyle name="Normal 114 2 3 4" xfId="20265"/>
    <cellStyle name="Normal 114 2 3 4 2" xfId="20266"/>
    <cellStyle name="Normal 114 2 3 4 3" xfId="20267"/>
    <cellStyle name="Normal 114 2 3 5" xfId="20268"/>
    <cellStyle name="Normal 114 2 3 6" xfId="20269"/>
    <cellStyle name="Normal 114 2 4" xfId="20270"/>
    <cellStyle name="Normal 114 2 4 2" xfId="20271"/>
    <cellStyle name="Normal 114 2 4 3" xfId="20272"/>
    <cellStyle name="Normal 114 2 5" xfId="20273"/>
    <cellStyle name="Normal 114 2 5 2" xfId="20274"/>
    <cellStyle name="Normal 114 2 5 3" xfId="20275"/>
    <cellStyle name="Normal 114 2 6" xfId="20276"/>
    <cellStyle name="Normal 114 2 6 2" xfId="20277"/>
    <cellStyle name="Normal 114 2 6 3" xfId="20278"/>
    <cellStyle name="Normal 114 2 7" xfId="20279"/>
    <cellStyle name="Normal 114 2 8" xfId="20280"/>
    <cellStyle name="Normal 114 3" xfId="20281"/>
    <cellStyle name="Normal 114 3 2" xfId="20282"/>
    <cellStyle name="Normal 114 3 2 2" xfId="20283"/>
    <cellStyle name="Normal 114 3 2 2 2" xfId="20284"/>
    <cellStyle name="Normal 114 3 2 2 2 2" xfId="20285"/>
    <cellStyle name="Normal 114 3 2 2 2 3" xfId="20286"/>
    <cellStyle name="Normal 114 3 2 2 3" xfId="20287"/>
    <cellStyle name="Normal 114 3 2 2 3 2" xfId="20288"/>
    <cellStyle name="Normal 114 3 2 2 3 3" xfId="20289"/>
    <cellStyle name="Normal 114 3 2 2 4" xfId="20290"/>
    <cellStyle name="Normal 114 3 2 2 4 2" xfId="20291"/>
    <cellStyle name="Normal 114 3 2 2 4 3" xfId="20292"/>
    <cellStyle name="Normal 114 3 2 2 5" xfId="20293"/>
    <cellStyle name="Normal 114 3 2 2 6" xfId="20294"/>
    <cellStyle name="Normal 114 3 2 3" xfId="20295"/>
    <cellStyle name="Normal 114 3 2 3 2" xfId="20296"/>
    <cellStyle name="Normal 114 3 2 3 3" xfId="20297"/>
    <cellStyle name="Normal 114 3 2 4" xfId="20298"/>
    <cellStyle name="Normal 114 3 2 4 2" xfId="20299"/>
    <cellStyle name="Normal 114 3 2 4 3" xfId="20300"/>
    <cellStyle name="Normal 114 3 2 5" xfId="20301"/>
    <cellStyle name="Normal 114 3 2 5 2" xfId="20302"/>
    <cellStyle name="Normal 114 3 2 5 3" xfId="20303"/>
    <cellStyle name="Normal 114 3 2 6" xfId="20304"/>
    <cellStyle name="Normal 114 3 2 7" xfId="20305"/>
    <cellStyle name="Normal 114 3 3" xfId="20306"/>
    <cellStyle name="Normal 114 3 3 2" xfId="20307"/>
    <cellStyle name="Normal 114 3 3 2 2" xfId="20308"/>
    <cellStyle name="Normal 114 3 3 2 3" xfId="20309"/>
    <cellStyle name="Normal 114 3 3 3" xfId="20310"/>
    <cellStyle name="Normal 114 3 3 3 2" xfId="20311"/>
    <cellStyle name="Normal 114 3 3 3 3" xfId="20312"/>
    <cellStyle name="Normal 114 3 3 4" xfId="20313"/>
    <cellStyle name="Normal 114 3 3 4 2" xfId="20314"/>
    <cellStyle name="Normal 114 3 3 4 3" xfId="20315"/>
    <cellStyle name="Normal 114 3 3 5" xfId="20316"/>
    <cellStyle name="Normal 114 3 3 6" xfId="20317"/>
    <cellStyle name="Normal 114 3 4" xfId="20318"/>
    <cellStyle name="Normal 114 3 4 2" xfId="20319"/>
    <cellStyle name="Normal 114 3 4 3" xfId="20320"/>
    <cellStyle name="Normal 114 3 5" xfId="20321"/>
    <cellStyle name="Normal 114 3 5 2" xfId="20322"/>
    <cellStyle name="Normal 114 3 5 3" xfId="20323"/>
    <cellStyle name="Normal 114 3 6" xfId="20324"/>
    <cellStyle name="Normal 114 3 6 2" xfId="20325"/>
    <cellStyle name="Normal 114 3 6 3" xfId="20326"/>
    <cellStyle name="Normal 114 3 7" xfId="20327"/>
    <cellStyle name="Normal 114 3 8" xfId="20328"/>
    <cellStyle name="Normal 114 4" xfId="20329"/>
    <cellStyle name="Normal 114 4 2" xfId="20330"/>
    <cellStyle name="Normal 114 4 2 2" xfId="20331"/>
    <cellStyle name="Normal 114 4 2 2 2" xfId="20332"/>
    <cellStyle name="Normal 114 4 2 2 2 2" xfId="20333"/>
    <cellStyle name="Normal 114 4 2 2 2 3" xfId="20334"/>
    <cellStyle name="Normal 114 4 2 2 3" xfId="20335"/>
    <cellStyle name="Normal 114 4 2 2 3 2" xfId="20336"/>
    <cellStyle name="Normal 114 4 2 2 3 3" xfId="20337"/>
    <cellStyle name="Normal 114 4 2 2 4" xfId="20338"/>
    <cellStyle name="Normal 114 4 2 2 4 2" xfId="20339"/>
    <cellStyle name="Normal 114 4 2 2 4 3" xfId="20340"/>
    <cellStyle name="Normal 114 4 2 2 5" xfId="20341"/>
    <cellStyle name="Normal 114 4 2 2 6" xfId="20342"/>
    <cellStyle name="Normal 114 4 2 3" xfId="20343"/>
    <cellStyle name="Normal 114 4 2 3 2" xfId="20344"/>
    <cellStyle name="Normal 114 4 2 3 3" xfId="20345"/>
    <cellStyle name="Normal 114 4 2 4" xfId="20346"/>
    <cellStyle name="Normal 114 4 2 4 2" xfId="20347"/>
    <cellStyle name="Normal 114 4 2 4 3" xfId="20348"/>
    <cellStyle name="Normal 114 4 2 5" xfId="20349"/>
    <cellStyle name="Normal 114 4 2 5 2" xfId="20350"/>
    <cellStyle name="Normal 114 4 2 5 3" xfId="20351"/>
    <cellStyle name="Normal 114 4 2 6" xfId="20352"/>
    <cellStyle name="Normal 114 4 2 7" xfId="20353"/>
    <cellStyle name="Normal 114 4 3" xfId="20354"/>
    <cellStyle name="Normal 114 4 3 2" xfId="20355"/>
    <cellStyle name="Normal 114 4 3 2 2" xfId="20356"/>
    <cellStyle name="Normal 114 4 3 2 3" xfId="20357"/>
    <cellStyle name="Normal 114 4 3 3" xfId="20358"/>
    <cellStyle name="Normal 114 4 3 3 2" xfId="20359"/>
    <cellStyle name="Normal 114 4 3 3 3" xfId="20360"/>
    <cellStyle name="Normal 114 4 3 4" xfId="20361"/>
    <cellStyle name="Normal 114 4 3 4 2" xfId="20362"/>
    <cellStyle name="Normal 114 4 3 4 3" xfId="20363"/>
    <cellStyle name="Normal 114 4 3 5" xfId="20364"/>
    <cellStyle name="Normal 114 4 3 6" xfId="20365"/>
    <cellStyle name="Normal 114 4 4" xfId="20366"/>
    <cellStyle name="Normal 114 4 4 2" xfId="20367"/>
    <cellStyle name="Normal 114 4 4 3" xfId="20368"/>
    <cellStyle name="Normal 114 4 5" xfId="20369"/>
    <cellStyle name="Normal 114 4 5 2" xfId="20370"/>
    <cellStyle name="Normal 114 4 5 3" xfId="20371"/>
    <cellStyle name="Normal 114 4 6" xfId="20372"/>
    <cellStyle name="Normal 114 4 6 2" xfId="20373"/>
    <cellStyle name="Normal 114 4 6 3" xfId="20374"/>
    <cellStyle name="Normal 114 4 7" xfId="20375"/>
    <cellStyle name="Normal 114 4 8" xfId="20376"/>
    <cellStyle name="Normal 114 5" xfId="20377"/>
    <cellStyle name="Normal 114 5 2" xfId="20378"/>
    <cellStyle name="Normal 114 5 2 2" xfId="20379"/>
    <cellStyle name="Normal 114 5 2 2 2" xfId="20380"/>
    <cellStyle name="Normal 114 5 2 2 3" xfId="20381"/>
    <cellStyle name="Normal 114 5 2 3" xfId="20382"/>
    <cellStyle name="Normal 114 5 2 3 2" xfId="20383"/>
    <cellStyle name="Normal 114 5 2 3 3" xfId="20384"/>
    <cellStyle name="Normal 114 5 2 4" xfId="20385"/>
    <cellStyle name="Normal 114 5 2 4 2" xfId="20386"/>
    <cellStyle name="Normal 114 5 2 4 3" xfId="20387"/>
    <cellStyle name="Normal 114 5 2 5" xfId="20388"/>
    <cellStyle name="Normal 114 5 2 6" xfId="20389"/>
    <cellStyle name="Normal 114 5 3" xfId="20390"/>
    <cellStyle name="Normal 114 5 3 2" xfId="20391"/>
    <cellStyle name="Normal 114 5 3 3" xfId="20392"/>
    <cellStyle name="Normal 114 5 4" xfId="20393"/>
    <cellStyle name="Normal 114 5 4 2" xfId="20394"/>
    <cellStyle name="Normal 114 5 4 3" xfId="20395"/>
    <cellStyle name="Normal 114 5 5" xfId="20396"/>
    <cellStyle name="Normal 114 5 5 2" xfId="20397"/>
    <cellStyle name="Normal 114 5 5 3" xfId="20398"/>
    <cellStyle name="Normal 114 5 6" xfId="20399"/>
    <cellStyle name="Normal 114 5 7" xfId="20400"/>
    <cellStyle name="Normal 114 6" xfId="20401"/>
    <cellStyle name="Normal 114 6 2" xfId="20402"/>
    <cellStyle name="Normal 114 6 2 2" xfId="20403"/>
    <cellStyle name="Normal 114 6 2 3" xfId="20404"/>
    <cellStyle name="Normal 114 6 3" xfId="20405"/>
    <cellStyle name="Normal 114 6 3 2" xfId="20406"/>
    <cellStyle name="Normal 114 6 3 3" xfId="20407"/>
    <cellStyle name="Normal 114 6 4" xfId="20408"/>
    <cellStyle name="Normal 114 6 4 2" xfId="20409"/>
    <cellStyle name="Normal 114 6 4 3" xfId="20410"/>
    <cellStyle name="Normal 114 6 5" xfId="20411"/>
    <cellStyle name="Normal 114 6 6" xfId="20412"/>
    <cellStyle name="Normal 114 7" xfId="20413"/>
    <cellStyle name="Normal 114 7 2" xfId="20414"/>
    <cellStyle name="Normal 114 7 2 2" xfId="20415"/>
    <cellStyle name="Normal 114 7 2 3" xfId="20416"/>
    <cellStyle name="Normal 114 7 3" xfId="20417"/>
    <cellStyle name="Normal 114 7 3 2" xfId="20418"/>
    <cellStyle name="Normal 114 7 3 3" xfId="20419"/>
    <cellStyle name="Normal 114 7 4" xfId="20420"/>
    <cellStyle name="Normal 114 7 4 2" xfId="20421"/>
    <cellStyle name="Normal 114 7 4 3" xfId="20422"/>
    <cellStyle name="Normal 114 7 5" xfId="20423"/>
    <cellStyle name="Normal 114 7 6" xfId="20424"/>
    <cellStyle name="Normal 114 8" xfId="20425"/>
    <cellStyle name="Normal 114 8 2" xfId="20426"/>
    <cellStyle name="Normal 114 8 3" xfId="20427"/>
    <cellStyle name="Normal 114 9" xfId="20428"/>
    <cellStyle name="Normal 114 9 2" xfId="20429"/>
    <cellStyle name="Normal 114 9 3" xfId="20430"/>
    <cellStyle name="Normal 115" xfId="20431"/>
    <cellStyle name="Normal 115 10" xfId="20432"/>
    <cellStyle name="Normal 115 10 2" xfId="20433"/>
    <cellStyle name="Normal 115 10 3" xfId="20434"/>
    <cellStyle name="Normal 115 11" xfId="20435"/>
    <cellStyle name="Normal 115 11 2" xfId="20436"/>
    <cellStyle name="Normal 115 11 3" xfId="20437"/>
    <cellStyle name="Normal 115 12" xfId="20438"/>
    <cellStyle name="Normal 115 12 2" xfId="20439"/>
    <cellStyle name="Normal 115 12 3" xfId="20440"/>
    <cellStyle name="Normal 115 13" xfId="20441"/>
    <cellStyle name="Normal 115 14" xfId="20442"/>
    <cellStyle name="Normal 115 15" xfId="20443"/>
    <cellStyle name="Normal 115 2" xfId="20444"/>
    <cellStyle name="Normal 115 2 2" xfId="20445"/>
    <cellStyle name="Normal 115 2 2 2" xfId="20446"/>
    <cellStyle name="Normal 115 2 2 2 2" xfId="20447"/>
    <cellStyle name="Normal 115 2 2 2 2 2" xfId="20448"/>
    <cellStyle name="Normal 115 2 2 2 2 3" xfId="20449"/>
    <cellStyle name="Normal 115 2 2 2 3" xfId="20450"/>
    <cellStyle name="Normal 115 2 2 2 3 2" xfId="20451"/>
    <cellStyle name="Normal 115 2 2 2 3 3" xfId="20452"/>
    <cellStyle name="Normal 115 2 2 2 4" xfId="20453"/>
    <cellStyle name="Normal 115 2 2 2 4 2" xfId="20454"/>
    <cellStyle name="Normal 115 2 2 2 4 3" xfId="20455"/>
    <cellStyle name="Normal 115 2 2 2 5" xfId="20456"/>
    <cellStyle name="Normal 115 2 2 2 6" xfId="20457"/>
    <cellStyle name="Normal 115 2 2 3" xfId="20458"/>
    <cellStyle name="Normal 115 2 2 3 2" xfId="20459"/>
    <cellStyle name="Normal 115 2 2 3 3" xfId="20460"/>
    <cellStyle name="Normal 115 2 2 4" xfId="20461"/>
    <cellStyle name="Normal 115 2 2 4 2" xfId="20462"/>
    <cellStyle name="Normal 115 2 2 4 3" xfId="20463"/>
    <cellStyle name="Normal 115 2 2 5" xfId="20464"/>
    <cellStyle name="Normal 115 2 2 5 2" xfId="20465"/>
    <cellStyle name="Normal 115 2 2 5 3" xfId="20466"/>
    <cellStyle name="Normal 115 2 2 6" xfId="20467"/>
    <cellStyle name="Normal 115 2 2 7" xfId="20468"/>
    <cellStyle name="Normal 115 2 3" xfId="20469"/>
    <cellStyle name="Normal 115 2 3 2" xfId="20470"/>
    <cellStyle name="Normal 115 2 3 2 2" xfId="20471"/>
    <cellStyle name="Normal 115 2 3 2 3" xfId="20472"/>
    <cellStyle name="Normal 115 2 3 3" xfId="20473"/>
    <cellStyle name="Normal 115 2 3 3 2" xfId="20474"/>
    <cellStyle name="Normal 115 2 3 3 3" xfId="20475"/>
    <cellStyle name="Normal 115 2 3 4" xfId="20476"/>
    <cellStyle name="Normal 115 2 3 4 2" xfId="20477"/>
    <cellStyle name="Normal 115 2 3 4 3" xfId="20478"/>
    <cellStyle name="Normal 115 2 3 5" xfId="20479"/>
    <cellStyle name="Normal 115 2 3 6" xfId="20480"/>
    <cellStyle name="Normal 115 2 4" xfId="20481"/>
    <cellStyle name="Normal 115 2 4 2" xfId="20482"/>
    <cellStyle name="Normal 115 2 4 3" xfId="20483"/>
    <cellStyle name="Normal 115 2 5" xfId="20484"/>
    <cellStyle name="Normal 115 2 5 2" xfId="20485"/>
    <cellStyle name="Normal 115 2 5 3" xfId="20486"/>
    <cellStyle name="Normal 115 2 6" xfId="20487"/>
    <cellStyle name="Normal 115 2 6 2" xfId="20488"/>
    <cellStyle name="Normal 115 2 6 3" xfId="20489"/>
    <cellStyle name="Normal 115 2 7" xfId="20490"/>
    <cellStyle name="Normal 115 2 8" xfId="20491"/>
    <cellStyle name="Normal 115 3" xfId="20492"/>
    <cellStyle name="Normal 115 3 2" xfId="20493"/>
    <cellStyle name="Normal 115 3 2 2" xfId="20494"/>
    <cellStyle name="Normal 115 3 2 2 2" xfId="20495"/>
    <cellStyle name="Normal 115 3 2 2 2 2" xfId="20496"/>
    <cellStyle name="Normal 115 3 2 2 2 3" xfId="20497"/>
    <cellStyle name="Normal 115 3 2 2 3" xfId="20498"/>
    <cellStyle name="Normal 115 3 2 2 3 2" xfId="20499"/>
    <cellStyle name="Normal 115 3 2 2 3 3" xfId="20500"/>
    <cellStyle name="Normal 115 3 2 2 4" xfId="20501"/>
    <cellStyle name="Normal 115 3 2 2 4 2" xfId="20502"/>
    <cellStyle name="Normal 115 3 2 2 4 3" xfId="20503"/>
    <cellStyle name="Normal 115 3 2 2 5" xfId="20504"/>
    <cellStyle name="Normal 115 3 2 2 6" xfId="20505"/>
    <cellStyle name="Normal 115 3 2 3" xfId="20506"/>
    <cellStyle name="Normal 115 3 2 3 2" xfId="20507"/>
    <cellStyle name="Normal 115 3 2 3 3" xfId="20508"/>
    <cellStyle name="Normal 115 3 2 4" xfId="20509"/>
    <cellStyle name="Normal 115 3 2 4 2" xfId="20510"/>
    <cellStyle name="Normal 115 3 2 4 3" xfId="20511"/>
    <cellStyle name="Normal 115 3 2 5" xfId="20512"/>
    <cellStyle name="Normal 115 3 2 5 2" xfId="20513"/>
    <cellStyle name="Normal 115 3 2 5 3" xfId="20514"/>
    <cellStyle name="Normal 115 3 2 6" xfId="20515"/>
    <cellStyle name="Normal 115 3 2 7" xfId="20516"/>
    <cellStyle name="Normal 115 3 3" xfId="20517"/>
    <cellStyle name="Normal 115 3 3 2" xfId="20518"/>
    <cellStyle name="Normal 115 3 3 2 2" xfId="20519"/>
    <cellStyle name="Normal 115 3 3 2 3" xfId="20520"/>
    <cellStyle name="Normal 115 3 3 3" xfId="20521"/>
    <cellStyle name="Normal 115 3 3 3 2" xfId="20522"/>
    <cellStyle name="Normal 115 3 3 3 3" xfId="20523"/>
    <cellStyle name="Normal 115 3 3 4" xfId="20524"/>
    <cellStyle name="Normal 115 3 3 4 2" xfId="20525"/>
    <cellStyle name="Normal 115 3 3 4 3" xfId="20526"/>
    <cellStyle name="Normal 115 3 3 5" xfId="20527"/>
    <cellStyle name="Normal 115 3 3 6" xfId="20528"/>
    <cellStyle name="Normal 115 3 4" xfId="20529"/>
    <cellStyle name="Normal 115 3 4 2" xfId="20530"/>
    <cellStyle name="Normal 115 3 4 3" xfId="20531"/>
    <cellStyle name="Normal 115 3 5" xfId="20532"/>
    <cellStyle name="Normal 115 3 5 2" xfId="20533"/>
    <cellStyle name="Normal 115 3 5 3" xfId="20534"/>
    <cellStyle name="Normal 115 3 6" xfId="20535"/>
    <cellStyle name="Normal 115 3 6 2" xfId="20536"/>
    <cellStyle name="Normal 115 3 6 3" xfId="20537"/>
    <cellStyle name="Normal 115 3 7" xfId="20538"/>
    <cellStyle name="Normal 115 3 8" xfId="20539"/>
    <cellStyle name="Normal 115 4" xfId="20540"/>
    <cellStyle name="Normal 115 4 2" xfId="20541"/>
    <cellStyle name="Normal 115 4 2 2" xfId="20542"/>
    <cellStyle name="Normal 115 4 2 2 2" xfId="20543"/>
    <cellStyle name="Normal 115 4 2 2 2 2" xfId="20544"/>
    <cellStyle name="Normal 115 4 2 2 2 3" xfId="20545"/>
    <cellStyle name="Normal 115 4 2 2 3" xfId="20546"/>
    <cellStyle name="Normal 115 4 2 2 3 2" xfId="20547"/>
    <cellStyle name="Normal 115 4 2 2 3 3" xfId="20548"/>
    <cellStyle name="Normal 115 4 2 2 4" xfId="20549"/>
    <cellStyle name="Normal 115 4 2 2 4 2" xfId="20550"/>
    <cellStyle name="Normal 115 4 2 2 4 3" xfId="20551"/>
    <cellStyle name="Normal 115 4 2 2 5" xfId="20552"/>
    <cellStyle name="Normal 115 4 2 2 6" xfId="20553"/>
    <cellStyle name="Normal 115 4 2 3" xfId="20554"/>
    <cellStyle name="Normal 115 4 2 3 2" xfId="20555"/>
    <cellStyle name="Normal 115 4 2 3 3" xfId="20556"/>
    <cellStyle name="Normal 115 4 2 4" xfId="20557"/>
    <cellStyle name="Normal 115 4 2 4 2" xfId="20558"/>
    <cellStyle name="Normal 115 4 2 4 3" xfId="20559"/>
    <cellStyle name="Normal 115 4 2 5" xfId="20560"/>
    <cellStyle name="Normal 115 4 2 5 2" xfId="20561"/>
    <cellStyle name="Normal 115 4 2 5 3" xfId="20562"/>
    <cellStyle name="Normal 115 4 2 6" xfId="20563"/>
    <cellStyle name="Normal 115 4 2 7" xfId="20564"/>
    <cellStyle name="Normal 115 4 3" xfId="20565"/>
    <cellStyle name="Normal 115 4 3 2" xfId="20566"/>
    <cellStyle name="Normal 115 4 3 2 2" xfId="20567"/>
    <cellStyle name="Normal 115 4 3 2 3" xfId="20568"/>
    <cellStyle name="Normal 115 4 3 3" xfId="20569"/>
    <cellStyle name="Normal 115 4 3 3 2" xfId="20570"/>
    <cellStyle name="Normal 115 4 3 3 3" xfId="20571"/>
    <cellStyle name="Normal 115 4 3 4" xfId="20572"/>
    <cellStyle name="Normal 115 4 3 4 2" xfId="20573"/>
    <cellStyle name="Normal 115 4 3 4 3" xfId="20574"/>
    <cellStyle name="Normal 115 4 3 5" xfId="20575"/>
    <cellStyle name="Normal 115 4 3 6" xfId="20576"/>
    <cellStyle name="Normal 115 4 4" xfId="20577"/>
    <cellStyle name="Normal 115 4 4 2" xfId="20578"/>
    <cellStyle name="Normal 115 4 4 3" xfId="20579"/>
    <cellStyle name="Normal 115 4 5" xfId="20580"/>
    <cellStyle name="Normal 115 4 5 2" xfId="20581"/>
    <cellStyle name="Normal 115 4 5 3" xfId="20582"/>
    <cellStyle name="Normal 115 4 6" xfId="20583"/>
    <cellStyle name="Normal 115 4 6 2" xfId="20584"/>
    <cellStyle name="Normal 115 4 6 3" xfId="20585"/>
    <cellStyle name="Normal 115 4 7" xfId="20586"/>
    <cellStyle name="Normal 115 4 8" xfId="20587"/>
    <cellStyle name="Normal 115 5" xfId="20588"/>
    <cellStyle name="Normal 115 5 2" xfId="20589"/>
    <cellStyle name="Normal 115 5 2 2" xfId="20590"/>
    <cellStyle name="Normal 115 5 2 2 2" xfId="20591"/>
    <cellStyle name="Normal 115 5 2 2 3" xfId="20592"/>
    <cellStyle name="Normal 115 5 2 3" xfId="20593"/>
    <cellStyle name="Normal 115 5 2 3 2" xfId="20594"/>
    <cellStyle name="Normal 115 5 2 3 3" xfId="20595"/>
    <cellStyle name="Normal 115 5 2 4" xfId="20596"/>
    <cellStyle name="Normal 115 5 2 4 2" xfId="20597"/>
    <cellStyle name="Normal 115 5 2 4 3" xfId="20598"/>
    <cellStyle name="Normal 115 5 2 5" xfId="20599"/>
    <cellStyle name="Normal 115 5 2 6" xfId="20600"/>
    <cellStyle name="Normal 115 5 3" xfId="20601"/>
    <cellStyle name="Normal 115 5 3 2" xfId="20602"/>
    <cellStyle name="Normal 115 5 3 3" xfId="20603"/>
    <cellStyle name="Normal 115 5 4" xfId="20604"/>
    <cellStyle name="Normal 115 5 4 2" xfId="20605"/>
    <cellStyle name="Normal 115 5 4 3" xfId="20606"/>
    <cellStyle name="Normal 115 5 5" xfId="20607"/>
    <cellStyle name="Normal 115 5 5 2" xfId="20608"/>
    <cellStyle name="Normal 115 5 5 3" xfId="20609"/>
    <cellStyle name="Normal 115 5 6" xfId="20610"/>
    <cellStyle name="Normal 115 5 7" xfId="20611"/>
    <cellStyle name="Normal 115 6" xfId="20612"/>
    <cellStyle name="Normal 115 6 2" xfId="20613"/>
    <cellStyle name="Normal 115 6 2 2" xfId="20614"/>
    <cellStyle name="Normal 115 6 2 3" xfId="20615"/>
    <cellStyle name="Normal 115 6 3" xfId="20616"/>
    <cellStyle name="Normal 115 6 3 2" xfId="20617"/>
    <cellStyle name="Normal 115 6 3 3" xfId="20618"/>
    <cellStyle name="Normal 115 6 4" xfId="20619"/>
    <cellStyle name="Normal 115 6 4 2" xfId="20620"/>
    <cellStyle name="Normal 115 6 4 3" xfId="20621"/>
    <cellStyle name="Normal 115 6 5" xfId="20622"/>
    <cellStyle name="Normal 115 6 6" xfId="20623"/>
    <cellStyle name="Normal 115 7" xfId="20624"/>
    <cellStyle name="Normal 115 7 2" xfId="20625"/>
    <cellStyle name="Normal 115 7 2 2" xfId="20626"/>
    <cellStyle name="Normal 115 7 2 3" xfId="20627"/>
    <cellStyle name="Normal 115 7 3" xfId="20628"/>
    <cellStyle name="Normal 115 7 3 2" xfId="20629"/>
    <cellStyle name="Normal 115 7 3 3" xfId="20630"/>
    <cellStyle name="Normal 115 7 4" xfId="20631"/>
    <cellStyle name="Normal 115 7 4 2" xfId="20632"/>
    <cellStyle name="Normal 115 7 4 3" xfId="20633"/>
    <cellStyle name="Normal 115 7 5" xfId="20634"/>
    <cellStyle name="Normal 115 7 6" xfId="20635"/>
    <cellStyle name="Normal 115 8" xfId="20636"/>
    <cellStyle name="Normal 115 8 2" xfId="20637"/>
    <cellStyle name="Normal 115 8 3" xfId="20638"/>
    <cellStyle name="Normal 115 9" xfId="20639"/>
    <cellStyle name="Normal 115 9 2" xfId="20640"/>
    <cellStyle name="Normal 115 9 3" xfId="20641"/>
    <cellStyle name="Normal 116" xfId="20642"/>
    <cellStyle name="Normal 117" xfId="20643"/>
    <cellStyle name="Normal 118" xfId="20644"/>
    <cellStyle name="Normal 119" xfId="20645"/>
    <cellStyle name="Normal 12" xfId="139"/>
    <cellStyle name="Normal 12 2" xfId="20646"/>
    <cellStyle name="Normal 12 2 2" xfId="20647"/>
    <cellStyle name="Normal 12 3" xfId="20648"/>
    <cellStyle name="Normal 12 4" xfId="20649"/>
    <cellStyle name="Normal 12 5" xfId="20650"/>
    <cellStyle name="Normal 12 6" xfId="20651"/>
    <cellStyle name="Normal 12 7" xfId="20652"/>
    <cellStyle name="Normal 12_Data Check Control" xfId="20653"/>
    <cellStyle name="Normal 120" xfId="20654"/>
    <cellStyle name="Normal 120 10" xfId="20655"/>
    <cellStyle name="Normal 120 10 2" xfId="20656"/>
    <cellStyle name="Normal 120 10 3" xfId="20657"/>
    <cellStyle name="Normal 120 11" xfId="20658"/>
    <cellStyle name="Normal 120 11 2" xfId="20659"/>
    <cellStyle name="Normal 120 11 3" xfId="20660"/>
    <cellStyle name="Normal 120 12" xfId="20661"/>
    <cellStyle name="Normal 120 12 2" xfId="20662"/>
    <cellStyle name="Normal 120 12 3" xfId="20663"/>
    <cellStyle name="Normal 120 13" xfId="20664"/>
    <cellStyle name="Normal 120 14" xfId="20665"/>
    <cellStyle name="Normal 120 15" xfId="20666"/>
    <cellStyle name="Normal 120 2" xfId="20667"/>
    <cellStyle name="Normal 120 2 2" xfId="20668"/>
    <cellStyle name="Normal 120 2 2 2" xfId="20669"/>
    <cellStyle name="Normal 120 2 2 2 2" xfId="20670"/>
    <cellStyle name="Normal 120 2 2 2 2 2" xfId="20671"/>
    <cellStyle name="Normal 120 2 2 2 2 3" xfId="20672"/>
    <cellStyle name="Normal 120 2 2 2 3" xfId="20673"/>
    <cellStyle name="Normal 120 2 2 2 3 2" xfId="20674"/>
    <cellStyle name="Normal 120 2 2 2 3 3" xfId="20675"/>
    <cellStyle name="Normal 120 2 2 2 4" xfId="20676"/>
    <cellStyle name="Normal 120 2 2 2 4 2" xfId="20677"/>
    <cellStyle name="Normal 120 2 2 2 4 3" xfId="20678"/>
    <cellStyle name="Normal 120 2 2 2 5" xfId="20679"/>
    <cellStyle name="Normal 120 2 2 2 6" xfId="20680"/>
    <cellStyle name="Normal 120 2 2 3" xfId="20681"/>
    <cellStyle name="Normal 120 2 2 3 2" xfId="20682"/>
    <cellStyle name="Normal 120 2 2 3 3" xfId="20683"/>
    <cellStyle name="Normal 120 2 2 4" xfId="20684"/>
    <cellStyle name="Normal 120 2 2 4 2" xfId="20685"/>
    <cellStyle name="Normal 120 2 2 4 3" xfId="20686"/>
    <cellStyle name="Normal 120 2 2 5" xfId="20687"/>
    <cellStyle name="Normal 120 2 2 5 2" xfId="20688"/>
    <cellStyle name="Normal 120 2 2 5 3" xfId="20689"/>
    <cellStyle name="Normal 120 2 2 6" xfId="20690"/>
    <cellStyle name="Normal 120 2 2 7" xfId="20691"/>
    <cellStyle name="Normal 120 2 3" xfId="20692"/>
    <cellStyle name="Normal 120 2 3 2" xfId="20693"/>
    <cellStyle name="Normal 120 2 3 2 2" xfId="20694"/>
    <cellStyle name="Normal 120 2 3 2 3" xfId="20695"/>
    <cellStyle name="Normal 120 2 3 3" xfId="20696"/>
    <cellStyle name="Normal 120 2 3 3 2" xfId="20697"/>
    <cellStyle name="Normal 120 2 3 3 3" xfId="20698"/>
    <cellStyle name="Normal 120 2 3 4" xfId="20699"/>
    <cellStyle name="Normal 120 2 3 4 2" xfId="20700"/>
    <cellStyle name="Normal 120 2 3 4 3" xfId="20701"/>
    <cellStyle name="Normal 120 2 3 5" xfId="20702"/>
    <cellStyle name="Normal 120 2 3 6" xfId="20703"/>
    <cellStyle name="Normal 120 2 4" xfId="20704"/>
    <cellStyle name="Normal 120 2 4 2" xfId="20705"/>
    <cellStyle name="Normal 120 2 4 3" xfId="20706"/>
    <cellStyle name="Normal 120 2 5" xfId="20707"/>
    <cellStyle name="Normal 120 2 5 2" xfId="20708"/>
    <cellStyle name="Normal 120 2 5 3" xfId="20709"/>
    <cellStyle name="Normal 120 2 6" xfId="20710"/>
    <cellStyle name="Normal 120 2 6 2" xfId="20711"/>
    <cellStyle name="Normal 120 2 6 3" xfId="20712"/>
    <cellStyle name="Normal 120 2 7" xfId="20713"/>
    <cellStyle name="Normal 120 2 8" xfId="20714"/>
    <cellStyle name="Normal 120 3" xfId="20715"/>
    <cellStyle name="Normal 120 3 2" xfId="20716"/>
    <cellStyle name="Normal 120 3 2 2" xfId="20717"/>
    <cellStyle name="Normal 120 3 2 2 2" xfId="20718"/>
    <cellStyle name="Normal 120 3 2 2 2 2" xfId="20719"/>
    <cellStyle name="Normal 120 3 2 2 2 3" xfId="20720"/>
    <cellStyle name="Normal 120 3 2 2 3" xfId="20721"/>
    <cellStyle name="Normal 120 3 2 2 3 2" xfId="20722"/>
    <cellStyle name="Normal 120 3 2 2 3 3" xfId="20723"/>
    <cellStyle name="Normal 120 3 2 2 4" xfId="20724"/>
    <cellStyle name="Normal 120 3 2 2 4 2" xfId="20725"/>
    <cellStyle name="Normal 120 3 2 2 4 3" xfId="20726"/>
    <cellStyle name="Normal 120 3 2 2 5" xfId="20727"/>
    <cellStyle name="Normal 120 3 2 2 6" xfId="20728"/>
    <cellStyle name="Normal 120 3 2 3" xfId="20729"/>
    <cellStyle name="Normal 120 3 2 3 2" xfId="20730"/>
    <cellStyle name="Normal 120 3 2 3 3" xfId="20731"/>
    <cellStyle name="Normal 120 3 2 4" xfId="20732"/>
    <cellStyle name="Normal 120 3 2 4 2" xfId="20733"/>
    <cellStyle name="Normal 120 3 2 4 3" xfId="20734"/>
    <cellStyle name="Normal 120 3 2 5" xfId="20735"/>
    <cellStyle name="Normal 120 3 2 5 2" xfId="20736"/>
    <cellStyle name="Normal 120 3 2 5 3" xfId="20737"/>
    <cellStyle name="Normal 120 3 2 6" xfId="20738"/>
    <cellStyle name="Normal 120 3 2 7" xfId="20739"/>
    <cellStyle name="Normal 120 3 3" xfId="20740"/>
    <cellStyle name="Normal 120 3 3 2" xfId="20741"/>
    <cellStyle name="Normal 120 3 3 2 2" xfId="20742"/>
    <cellStyle name="Normal 120 3 3 2 3" xfId="20743"/>
    <cellStyle name="Normal 120 3 3 3" xfId="20744"/>
    <cellStyle name="Normal 120 3 3 3 2" xfId="20745"/>
    <cellStyle name="Normal 120 3 3 3 3" xfId="20746"/>
    <cellStyle name="Normal 120 3 3 4" xfId="20747"/>
    <cellStyle name="Normal 120 3 3 4 2" xfId="20748"/>
    <cellStyle name="Normal 120 3 3 4 3" xfId="20749"/>
    <cellStyle name="Normal 120 3 3 5" xfId="20750"/>
    <cellStyle name="Normal 120 3 3 6" xfId="20751"/>
    <cellStyle name="Normal 120 3 4" xfId="20752"/>
    <cellStyle name="Normal 120 3 4 2" xfId="20753"/>
    <cellStyle name="Normal 120 3 4 3" xfId="20754"/>
    <cellStyle name="Normal 120 3 5" xfId="20755"/>
    <cellStyle name="Normal 120 3 5 2" xfId="20756"/>
    <cellStyle name="Normal 120 3 5 3" xfId="20757"/>
    <cellStyle name="Normal 120 3 6" xfId="20758"/>
    <cellStyle name="Normal 120 3 6 2" xfId="20759"/>
    <cellStyle name="Normal 120 3 6 3" xfId="20760"/>
    <cellStyle name="Normal 120 3 7" xfId="20761"/>
    <cellStyle name="Normal 120 3 8" xfId="20762"/>
    <cellStyle name="Normal 120 4" xfId="20763"/>
    <cellStyle name="Normal 120 4 2" xfId="20764"/>
    <cellStyle name="Normal 120 4 2 2" xfId="20765"/>
    <cellStyle name="Normal 120 4 2 2 2" xfId="20766"/>
    <cellStyle name="Normal 120 4 2 2 2 2" xfId="20767"/>
    <cellStyle name="Normal 120 4 2 2 2 3" xfId="20768"/>
    <cellStyle name="Normal 120 4 2 2 3" xfId="20769"/>
    <cellStyle name="Normal 120 4 2 2 3 2" xfId="20770"/>
    <cellStyle name="Normal 120 4 2 2 3 3" xfId="20771"/>
    <cellStyle name="Normal 120 4 2 2 4" xfId="20772"/>
    <cellStyle name="Normal 120 4 2 2 4 2" xfId="20773"/>
    <cellStyle name="Normal 120 4 2 2 4 3" xfId="20774"/>
    <cellStyle name="Normal 120 4 2 2 5" xfId="20775"/>
    <cellStyle name="Normal 120 4 2 2 6" xfId="20776"/>
    <cellStyle name="Normal 120 4 2 3" xfId="20777"/>
    <cellStyle name="Normal 120 4 2 3 2" xfId="20778"/>
    <cellStyle name="Normal 120 4 2 3 3" xfId="20779"/>
    <cellStyle name="Normal 120 4 2 4" xfId="20780"/>
    <cellStyle name="Normal 120 4 2 4 2" xfId="20781"/>
    <cellStyle name="Normal 120 4 2 4 3" xfId="20782"/>
    <cellStyle name="Normal 120 4 2 5" xfId="20783"/>
    <cellStyle name="Normal 120 4 2 5 2" xfId="20784"/>
    <cellStyle name="Normal 120 4 2 5 3" xfId="20785"/>
    <cellStyle name="Normal 120 4 2 6" xfId="20786"/>
    <cellStyle name="Normal 120 4 2 7" xfId="20787"/>
    <cellStyle name="Normal 120 4 3" xfId="20788"/>
    <cellStyle name="Normal 120 4 3 2" xfId="20789"/>
    <cellStyle name="Normal 120 4 3 2 2" xfId="20790"/>
    <cellStyle name="Normal 120 4 3 2 3" xfId="20791"/>
    <cellStyle name="Normal 120 4 3 3" xfId="20792"/>
    <cellStyle name="Normal 120 4 3 3 2" xfId="20793"/>
    <cellStyle name="Normal 120 4 3 3 3" xfId="20794"/>
    <cellStyle name="Normal 120 4 3 4" xfId="20795"/>
    <cellStyle name="Normal 120 4 3 4 2" xfId="20796"/>
    <cellStyle name="Normal 120 4 3 4 3" xfId="20797"/>
    <cellStyle name="Normal 120 4 3 5" xfId="20798"/>
    <cellStyle name="Normal 120 4 3 6" xfId="20799"/>
    <cellStyle name="Normal 120 4 4" xfId="20800"/>
    <cellStyle name="Normal 120 4 4 2" xfId="20801"/>
    <cellStyle name="Normal 120 4 4 3" xfId="20802"/>
    <cellStyle name="Normal 120 4 5" xfId="20803"/>
    <cellStyle name="Normal 120 4 5 2" xfId="20804"/>
    <cellStyle name="Normal 120 4 5 3" xfId="20805"/>
    <cellStyle name="Normal 120 4 6" xfId="20806"/>
    <cellStyle name="Normal 120 4 6 2" xfId="20807"/>
    <cellStyle name="Normal 120 4 6 3" xfId="20808"/>
    <cellStyle name="Normal 120 4 7" xfId="20809"/>
    <cellStyle name="Normal 120 4 8" xfId="20810"/>
    <cellStyle name="Normal 120 5" xfId="20811"/>
    <cellStyle name="Normal 120 5 2" xfId="20812"/>
    <cellStyle name="Normal 120 5 2 2" xfId="20813"/>
    <cellStyle name="Normal 120 5 2 2 2" xfId="20814"/>
    <cellStyle name="Normal 120 5 2 2 3" xfId="20815"/>
    <cellStyle name="Normal 120 5 2 3" xfId="20816"/>
    <cellStyle name="Normal 120 5 2 3 2" xfId="20817"/>
    <cellStyle name="Normal 120 5 2 3 3" xfId="20818"/>
    <cellStyle name="Normal 120 5 2 4" xfId="20819"/>
    <cellStyle name="Normal 120 5 2 4 2" xfId="20820"/>
    <cellStyle name="Normal 120 5 2 4 3" xfId="20821"/>
    <cellStyle name="Normal 120 5 2 5" xfId="20822"/>
    <cellStyle name="Normal 120 5 2 6" xfId="20823"/>
    <cellStyle name="Normal 120 5 3" xfId="20824"/>
    <cellStyle name="Normal 120 5 3 2" xfId="20825"/>
    <cellStyle name="Normal 120 5 3 3" xfId="20826"/>
    <cellStyle name="Normal 120 5 4" xfId="20827"/>
    <cellStyle name="Normal 120 5 4 2" xfId="20828"/>
    <cellStyle name="Normal 120 5 4 3" xfId="20829"/>
    <cellStyle name="Normal 120 5 5" xfId="20830"/>
    <cellStyle name="Normal 120 5 5 2" xfId="20831"/>
    <cellStyle name="Normal 120 5 5 3" xfId="20832"/>
    <cellStyle name="Normal 120 5 6" xfId="20833"/>
    <cellStyle name="Normal 120 5 7" xfId="20834"/>
    <cellStyle name="Normal 120 6" xfId="20835"/>
    <cellStyle name="Normal 120 6 2" xfId="20836"/>
    <cellStyle name="Normal 120 6 2 2" xfId="20837"/>
    <cellStyle name="Normal 120 6 2 3" xfId="20838"/>
    <cellStyle name="Normal 120 6 3" xfId="20839"/>
    <cellStyle name="Normal 120 6 3 2" xfId="20840"/>
    <cellStyle name="Normal 120 6 3 3" xfId="20841"/>
    <cellStyle name="Normal 120 6 4" xfId="20842"/>
    <cellStyle name="Normal 120 6 4 2" xfId="20843"/>
    <cellStyle name="Normal 120 6 4 3" xfId="20844"/>
    <cellStyle name="Normal 120 6 5" xfId="20845"/>
    <cellStyle name="Normal 120 6 6" xfId="20846"/>
    <cellStyle name="Normal 120 7" xfId="20847"/>
    <cellStyle name="Normal 120 7 2" xfId="20848"/>
    <cellStyle name="Normal 120 7 2 2" xfId="20849"/>
    <cellStyle name="Normal 120 7 2 3" xfId="20850"/>
    <cellStyle name="Normal 120 7 3" xfId="20851"/>
    <cellStyle name="Normal 120 7 3 2" xfId="20852"/>
    <cellStyle name="Normal 120 7 3 3" xfId="20853"/>
    <cellStyle name="Normal 120 7 4" xfId="20854"/>
    <cellStyle name="Normal 120 7 4 2" xfId="20855"/>
    <cellStyle name="Normal 120 7 4 3" xfId="20856"/>
    <cellStyle name="Normal 120 7 5" xfId="20857"/>
    <cellStyle name="Normal 120 7 6" xfId="20858"/>
    <cellStyle name="Normal 120 8" xfId="20859"/>
    <cellStyle name="Normal 120 8 2" xfId="20860"/>
    <cellStyle name="Normal 120 8 3" xfId="20861"/>
    <cellStyle name="Normal 120 9" xfId="20862"/>
    <cellStyle name="Normal 120 9 2" xfId="20863"/>
    <cellStyle name="Normal 120 9 3" xfId="20864"/>
    <cellStyle name="Normal 121" xfId="20865"/>
    <cellStyle name="Normal 121 10" xfId="20866"/>
    <cellStyle name="Normal 121 10 2" xfId="20867"/>
    <cellStyle name="Normal 121 10 3" xfId="20868"/>
    <cellStyle name="Normal 121 11" xfId="20869"/>
    <cellStyle name="Normal 121 11 2" xfId="20870"/>
    <cellStyle name="Normal 121 11 3" xfId="20871"/>
    <cellStyle name="Normal 121 12" xfId="20872"/>
    <cellStyle name="Normal 121 12 2" xfId="20873"/>
    <cellStyle name="Normal 121 12 3" xfId="20874"/>
    <cellStyle name="Normal 121 13" xfId="20875"/>
    <cellStyle name="Normal 121 14" xfId="20876"/>
    <cellStyle name="Normal 121 15" xfId="20877"/>
    <cellStyle name="Normal 121 2" xfId="20878"/>
    <cellStyle name="Normal 121 2 2" xfId="20879"/>
    <cellStyle name="Normal 121 2 2 2" xfId="20880"/>
    <cellStyle name="Normal 121 2 2 2 2" xfId="20881"/>
    <cellStyle name="Normal 121 2 2 2 2 2" xfId="20882"/>
    <cellStyle name="Normal 121 2 2 2 2 3" xfId="20883"/>
    <cellStyle name="Normal 121 2 2 2 3" xfId="20884"/>
    <cellStyle name="Normal 121 2 2 2 3 2" xfId="20885"/>
    <cellStyle name="Normal 121 2 2 2 3 3" xfId="20886"/>
    <cellStyle name="Normal 121 2 2 2 4" xfId="20887"/>
    <cellStyle name="Normal 121 2 2 2 4 2" xfId="20888"/>
    <cellStyle name="Normal 121 2 2 2 4 3" xfId="20889"/>
    <cellStyle name="Normal 121 2 2 2 5" xfId="20890"/>
    <cellStyle name="Normal 121 2 2 2 6" xfId="20891"/>
    <cellStyle name="Normal 121 2 2 3" xfId="20892"/>
    <cellStyle name="Normal 121 2 2 3 2" xfId="20893"/>
    <cellStyle name="Normal 121 2 2 3 3" xfId="20894"/>
    <cellStyle name="Normal 121 2 2 4" xfId="20895"/>
    <cellStyle name="Normal 121 2 2 4 2" xfId="20896"/>
    <cellStyle name="Normal 121 2 2 4 3" xfId="20897"/>
    <cellStyle name="Normal 121 2 2 5" xfId="20898"/>
    <cellStyle name="Normal 121 2 2 5 2" xfId="20899"/>
    <cellStyle name="Normal 121 2 2 5 3" xfId="20900"/>
    <cellStyle name="Normal 121 2 2 6" xfId="20901"/>
    <cellStyle name="Normal 121 2 2 7" xfId="20902"/>
    <cellStyle name="Normal 121 2 3" xfId="20903"/>
    <cellStyle name="Normal 121 2 3 2" xfId="20904"/>
    <cellStyle name="Normal 121 2 3 2 2" xfId="20905"/>
    <cellStyle name="Normal 121 2 3 2 3" xfId="20906"/>
    <cellStyle name="Normal 121 2 3 3" xfId="20907"/>
    <cellStyle name="Normal 121 2 3 3 2" xfId="20908"/>
    <cellStyle name="Normal 121 2 3 3 3" xfId="20909"/>
    <cellStyle name="Normal 121 2 3 4" xfId="20910"/>
    <cellStyle name="Normal 121 2 3 4 2" xfId="20911"/>
    <cellStyle name="Normal 121 2 3 4 3" xfId="20912"/>
    <cellStyle name="Normal 121 2 3 5" xfId="20913"/>
    <cellStyle name="Normal 121 2 3 6" xfId="20914"/>
    <cellStyle name="Normal 121 2 4" xfId="20915"/>
    <cellStyle name="Normal 121 2 4 2" xfId="20916"/>
    <cellStyle name="Normal 121 2 4 3" xfId="20917"/>
    <cellStyle name="Normal 121 2 5" xfId="20918"/>
    <cellStyle name="Normal 121 2 5 2" xfId="20919"/>
    <cellStyle name="Normal 121 2 5 3" xfId="20920"/>
    <cellStyle name="Normal 121 2 6" xfId="20921"/>
    <cellStyle name="Normal 121 2 6 2" xfId="20922"/>
    <cellStyle name="Normal 121 2 6 3" xfId="20923"/>
    <cellStyle name="Normal 121 2 7" xfId="20924"/>
    <cellStyle name="Normal 121 2 8" xfId="20925"/>
    <cellStyle name="Normal 121 3" xfId="20926"/>
    <cellStyle name="Normal 121 3 2" xfId="20927"/>
    <cellStyle name="Normal 121 3 2 2" xfId="20928"/>
    <cellStyle name="Normal 121 3 2 2 2" xfId="20929"/>
    <cellStyle name="Normal 121 3 2 2 2 2" xfId="20930"/>
    <cellStyle name="Normal 121 3 2 2 2 3" xfId="20931"/>
    <cellStyle name="Normal 121 3 2 2 3" xfId="20932"/>
    <cellStyle name="Normal 121 3 2 2 3 2" xfId="20933"/>
    <cellStyle name="Normal 121 3 2 2 3 3" xfId="20934"/>
    <cellStyle name="Normal 121 3 2 2 4" xfId="20935"/>
    <cellStyle name="Normal 121 3 2 2 4 2" xfId="20936"/>
    <cellStyle name="Normal 121 3 2 2 4 3" xfId="20937"/>
    <cellStyle name="Normal 121 3 2 2 5" xfId="20938"/>
    <cellStyle name="Normal 121 3 2 2 6" xfId="20939"/>
    <cellStyle name="Normal 121 3 2 3" xfId="20940"/>
    <cellStyle name="Normal 121 3 2 3 2" xfId="20941"/>
    <cellStyle name="Normal 121 3 2 3 3" xfId="20942"/>
    <cellStyle name="Normal 121 3 2 4" xfId="20943"/>
    <cellStyle name="Normal 121 3 2 4 2" xfId="20944"/>
    <cellStyle name="Normal 121 3 2 4 3" xfId="20945"/>
    <cellStyle name="Normal 121 3 2 5" xfId="20946"/>
    <cellStyle name="Normal 121 3 2 5 2" xfId="20947"/>
    <cellStyle name="Normal 121 3 2 5 3" xfId="20948"/>
    <cellStyle name="Normal 121 3 2 6" xfId="20949"/>
    <cellStyle name="Normal 121 3 2 7" xfId="20950"/>
    <cellStyle name="Normal 121 3 3" xfId="20951"/>
    <cellStyle name="Normal 121 3 3 2" xfId="20952"/>
    <cellStyle name="Normal 121 3 3 2 2" xfId="20953"/>
    <cellStyle name="Normal 121 3 3 2 3" xfId="20954"/>
    <cellStyle name="Normal 121 3 3 3" xfId="20955"/>
    <cellStyle name="Normal 121 3 3 3 2" xfId="20956"/>
    <cellStyle name="Normal 121 3 3 3 3" xfId="20957"/>
    <cellStyle name="Normal 121 3 3 4" xfId="20958"/>
    <cellStyle name="Normal 121 3 3 4 2" xfId="20959"/>
    <cellStyle name="Normal 121 3 3 4 3" xfId="20960"/>
    <cellStyle name="Normal 121 3 3 5" xfId="20961"/>
    <cellStyle name="Normal 121 3 3 6" xfId="20962"/>
    <cellStyle name="Normal 121 3 4" xfId="20963"/>
    <cellStyle name="Normal 121 3 4 2" xfId="20964"/>
    <cellStyle name="Normal 121 3 4 3" xfId="20965"/>
    <cellStyle name="Normal 121 3 5" xfId="20966"/>
    <cellStyle name="Normal 121 3 5 2" xfId="20967"/>
    <cellStyle name="Normal 121 3 5 3" xfId="20968"/>
    <cellStyle name="Normal 121 3 6" xfId="20969"/>
    <cellStyle name="Normal 121 3 6 2" xfId="20970"/>
    <cellStyle name="Normal 121 3 6 3" xfId="20971"/>
    <cellStyle name="Normal 121 3 7" xfId="20972"/>
    <cellStyle name="Normal 121 3 8" xfId="20973"/>
    <cellStyle name="Normal 121 4" xfId="20974"/>
    <cellStyle name="Normal 121 4 2" xfId="20975"/>
    <cellStyle name="Normal 121 4 2 2" xfId="20976"/>
    <cellStyle name="Normal 121 4 2 2 2" xfId="20977"/>
    <cellStyle name="Normal 121 4 2 2 2 2" xfId="20978"/>
    <cellStyle name="Normal 121 4 2 2 2 3" xfId="20979"/>
    <cellStyle name="Normal 121 4 2 2 3" xfId="20980"/>
    <cellStyle name="Normal 121 4 2 2 3 2" xfId="20981"/>
    <cellStyle name="Normal 121 4 2 2 3 3" xfId="20982"/>
    <cellStyle name="Normal 121 4 2 2 4" xfId="20983"/>
    <cellStyle name="Normal 121 4 2 2 4 2" xfId="20984"/>
    <cellStyle name="Normal 121 4 2 2 4 3" xfId="20985"/>
    <cellStyle name="Normal 121 4 2 2 5" xfId="20986"/>
    <cellStyle name="Normal 121 4 2 2 6" xfId="20987"/>
    <cellStyle name="Normal 121 4 2 3" xfId="20988"/>
    <cellStyle name="Normal 121 4 2 3 2" xfId="20989"/>
    <cellStyle name="Normal 121 4 2 3 3" xfId="20990"/>
    <cellStyle name="Normal 121 4 2 4" xfId="20991"/>
    <cellStyle name="Normal 121 4 2 4 2" xfId="20992"/>
    <cellStyle name="Normal 121 4 2 4 3" xfId="20993"/>
    <cellStyle name="Normal 121 4 2 5" xfId="20994"/>
    <cellStyle name="Normal 121 4 2 5 2" xfId="20995"/>
    <cellStyle name="Normal 121 4 2 5 3" xfId="20996"/>
    <cellStyle name="Normal 121 4 2 6" xfId="20997"/>
    <cellStyle name="Normal 121 4 2 7" xfId="20998"/>
    <cellStyle name="Normal 121 4 3" xfId="20999"/>
    <cellStyle name="Normal 121 4 3 2" xfId="21000"/>
    <cellStyle name="Normal 121 4 3 2 2" xfId="21001"/>
    <cellStyle name="Normal 121 4 3 2 3" xfId="21002"/>
    <cellStyle name="Normal 121 4 3 3" xfId="21003"/>
    <cellStyle name="Normal 121 4 3 3 2" xfId="21004"/>
    <cellStyle name="Normal 121 4 3 3 3" xfId="21005"/>
    <cellStyle name="Normal 121 4 3 4" xfId="21006"/>
    <cellStyle name="Normal 121 4 3 4 2" xfId="21007"/>
    <cellStyle name="Normal 121 4 3 4 3" xfId="21008"/>
    <cellStyle name="Normal 121 4 3 5" xfId="21009"/>
    <cellStyle name="Normal 121 4 3 6" xfId="21010"/>
    <cellStyle name="Normal 121 4 4" xfId="21011"/>
    <cellStyle name="Normal 121 4 4 2" xfId="21012"/>
    <cellStyle name="Normal 121 4 4 3" xfId="21013"/>
    <cellStyle name="Normal 121 4 5" xfId="21014"/>
    <cellStyle name="Normal 121 4 5 2" xfId="21015"/>
    <cellStyle name="Normal 121 4 5 3" xfId="21016"/>
    <cellStyle name="Normal 121 4 6" xfId="21017"/>
    <cellStyle name="Normal 121 4 6 2" xfId="21018"/>
    <cellStyle name="Normal 121 4 6 3" xfId="21019"/>
    <cellStyle name="Normal 121 4 7" xfId="21020"/>
    <cellStyle name="Normal 121 4 8" xfId="21021"/>
    <cellStyle name="Normal 121 5" xfId="21022"/>
    <cellStyle name="Normal 121 5 2" xfId="21023"/>
    <cellStyle name="Normal 121 5 2 2" xfId="21024"/>
    <cellStyle name="Normal 121 5 2 2 2" xfId="21025"/>
    <cellStyle name="Normal 121 5 2 2 3" xfId="21026"/>
    <cellStyle name="Normal 121 5 2 3" xfId="21027"/>
    <cellStyle name="Normal 121 5 2 3 2" xfId="21028"/>
    <cellStyle name="Normal 121 5 2 3 3" xfId="21029"/>
    <cellStyle name="Normal 121 5 2 4" xfId="21030"/>
    <cellStyle name="Normal 121 5 2 4 2" xfId="21031"/>
    <cellStyle name="Normal 121 5 2 4 3" xfId="21032"/>
    <cellStyle name="Normal 121 5 2 5" xfId="21033"/>
    <cellStyle name="Normal 121 5 2 6" xfId="21034"/>
    <cellStyle name="Normal 121 5 3" xfId="21035"/>
    <cellStyle name="Normal 121 5 3 2" xfId="21036"/>
    <cellStyle name="Normal 121 5 3 3" xfId="21037"/>
    <cellStyle name="Normal 121 5 4" xfId="21038"/>
    <cellStyle name="Normal 121 5 4 2" xfId="21039"/>
    <cellStyle name="Normal 121 5 4 3" xfId="21040"/>
    <cellStyle name="Normal 121 5 5" xfId="21041"/>
    <cellStyle name="Normal 121 5 5 2" xfId="21042"/>
    <cellStyle name="Normal 121 5 5 3" xfId="21043"/>
    <cellStyle name="Normal 121 5 6" xfId="21044"/>
    <cellStyle name="Normal 121 5 7" xfId="21045"/>
    <cellStyle name="Normal 121 6" xfId="21046"/>
    <cellStyle name="Normal 121 6 2" xfId="21047"/>
    <cellStyle name="Normal 121 6 2 2" xfId="21048"/>
    <cellStyle name="Normal 121 6 2 3" xfId="21049"/>
    <cellStyle name="Normal 121 6 3" xfId="21050"/>
    <cellStyle name="Normal 121 6 3 2" xfId="21051"/>
    <cellStyle name="Normal 121 6 3 3" xfId="21052"/>
    <cellStyle name="Normal 121 6 4" xfId="21053"/>
    <cellStyle name="Normal 121 6 4 2" xfId="21054"/>
    <cellStyle name="Normal 121 6 4 3" xfId="21055"/>
    <cellStyle name="Normal 121 6 5" xfId="21056"/>
    <cellStyle name="Normal 121 6 6" xfId="21057"/>
    <cellStyle name="Normal 121 7" xfId="21058"/>
    <cellStyle name="Normal 121 7 2" xfId="21059"/>
    <cellStyle name="Normal 121 7 2 2" xfId="21060"/>
    <cellStyle name="Normal 121 7 2 3" xfId="21061"/>
    <cellStyle name="Normal 121 7 3" xfId="21062"/>
    <cellStyle name="Normal 121 7 3 2" xfId="21063"/>
    <cellStyle name="Normal 121 7 3 3" xfId="21064"/>
    <cellStyle name="Normal 121 7 4" xfId="21065"/>
    <cellStyle name="Normal 121 7 4 2" xfId="21066"/>
    <cellStyle name="Normal 121 7 4 3" xfId="21067"/>
    <cellStyle name="Normal 121 7 5" xfId="21068"/>
    <cellStyle name="Normal 121 7 6" xfId="21069"/>
    <cellStyle name="Normal 121 8" xfId="21070"/>
    <cellStyle name="Normal 121 8 2" xfId="21071"/>
    <cellStyle name="Normal 121 8 3" xfId="21072"/>
    <cellStyle name="Normal 121 9" xfId="21073"/>
    <cellStyle name="Normal 121 9 2" xfId="21074"/>
    <cellStyle name="Normal 121 9 3" xfId="21075"/>
    <cellStyle name="Normal 122" xfId="21076"/>
    <cellStyle name="Normal 122 10" xfId="21077"/>
    <cellStyle name="Normal 122 10 2" xfId="21078"/>
    <cellStyle name="Normal 122 10 3" xfId="21079"/>
    <cellStyle name="Normal 122 11" xfId="21080"/>
    <cellStyle name="Normal 122 11 2" xfId="21081"/>
    <cellStyle name="Normal 122 11 3" xfId="21082"/>
    <cellStyle name="Normal 122 12" xfId="21083"/>
    <cellStyle name="Normal 122 12 2" xfId="21084"/>
    <cellStyle name="Normal 122 12 3" xfId="21085"/>
    <cellStyle name="Normal 122 13" xfId="21086"/>
    <cellStyle name="Normal 122 14" xfId="21087"/>
    <cellStyle name="Normal 122 15" xfId="21088"/>
    <cellStyle name="Normal 122 2" xfId="21089"/>
    <cellStyle name="Normal 122 2 2" xfId="21090"/>
    <cellStyle name="Normal 122 2 2 2" xfId="21091"/>
    <cellStyle name="Normal 122 2 2 2 2" xfId="21092"/>
    <cellStyle name="Normal 122 2 2 2 2 2" xfId="21093"/>
    <cellStyle name="Normal 122 2 2 2 2 3" xfId="21094"/>
    <cellStyle name="Normal 122 2 2 2 3" xfId="21095"/>
    <cellStyle name="Normal 122 2 2 2 3 2" xfId="21096"/>
    <cellStyle name="Normal 122 2 2 2 3 3" xfId="21097"/>
    <cellStyle name="Normal 122 2 2 2 4" xfId="21098"/>
    <cellStyle name="Normal 122 2 2 2 4 2" xfId="21099"/>
    <cellStyle name="Normal 122 2 2 2 4 3" xfId="21100"/>
    <cellStyle name="Normal 122 2 2 2 5" xfId="21101"/>
    <cellStyle name="Normal 122 2 2 2 6" xfId="21102"/>
    <cellStyle name="Normal 122 2 2 3" xfId="21103"/>
    <cellStyle name="Normal 122 2 2 3 2" xfId="21104"/>
    <cellStyle name="Normal 122 2 2 3 3" xfId="21105"/>
    <cellStyle name="Normal 122 2 2 4" xfId="21106"/>
    <cellStyle name="Normal 122 2 2 4 2" xfId="21107"/>
    <cellStyle name="Normal 122 2 2 4 3" xfId="21108"/>
    <cellStyle name="Normal 122 2 2 5" xfId="21109"/>
    <cellStyle name="Normal 122 2 2 5 2" xfId="21110"/>
    <cellStyle name="Normal 122 2 2 5 3" xfId="21111"/>
    <cellStyle name="Normal 122 2 2 6" xfId="21112"/>
    <cellStyle name="Normal 122 2 2 7" xfId="21113"/>
    <cellStyle name="Normal 122 2 3" xfId="21114"/>
    <cellStyle name="Normal 122 2 3 2" xfId="21115"/>
    <cellStyle name="Normal 122 2 3 2 2" xfId="21116"/>
    <cellStyle name="Normal 122 2 3 2 3" xfId="21117"/>
    <cellStyle name="Normal 122 2 3 3" xfId="21118"/>
    <cellStyle name="Normal 122 2 3 3 2" xfId="21119"/>
    <cellStyle name="Normal 122 2 3 3 3" xfId="21120"/>
    <cellStyle name="Normal 122 2 3 4" xfId="21121"/>
    <cellStyle name="Normal 122 2 3 4 2" xfId="21122"/>
    <cellStyle name="Normal 122 2 3 4 3" xfId="21123"/>
    <cellStyle name="Normal 122 2 3 5" xfId="21124"/>
    <cellStyle name="Normal 122 2 3 6" xfId="21125"/>
    <cellStyle name="Normal 122 2 4" xfId="21126"/>
    <cellStyle name="Normal 122 2 4 2" xfId="21127"/>
    <cellStyle name="Normal 122 2 4 3" xfId="21128"/>
    <cellStyle name="Normal 122 2 5" xfId="21129"/>
    <cellStyle name="Normal 122 2 5 2" xfId="21130"/>
    <cellStyle name="Normal 122 2 5 3" xfId="21131"/>
    <cellStyle name="Normal 122 2 6" xfId="21132"/>
    <cellStyle name="Normal 122 2 6 2" xfId="21133"/>
    <cellStyle name="Normal 122 2 6 3" xfId="21134"/>
    <cellStyle name="Normal 122 2 7" xfId="21135"/>
    <cellStyle name="Normal 122 2 8" xfId="21136"/>
    <cellStyle name="Normal 122 3" xfId="21137"/>
    <cellStyle name="Normal 122 3 2" xfId="21138"/>
    <cellStyle name="Normal 122 3 2 2" xfId="21139"/>
    <cellStyle name="Normal 122 3 2 2 2" xfId="21140"/>
    <cellStyle name="Normal 122 3 2 2 2 2" xfId="21141"/>
    <cellStyle name="Normal 122 3 2 2 2 3" xfId="21142"/>
    <cellStyle name="Normal 122 3 2 2 3" xfId="21143"/>
    <cellStyle name="Normal 122 3 2 2 3 2" xfId="21144"/>
    <cellStyle name="Normal 122 3 2 2 3 3" xfId="21145"/>
    <cellStyle name="Normal 122 3 2 2 4" xfId="21146"/>
    <cellStyle name="Normal 122 3 2 2 4 2" xfId="21147"/>
    <cellStyle name="Normal 122 3 2 2 4 3" xfId="21148"/>
    <cellStyle name="Normal 122 3 2 2 5" xfId="21149"/>
    <cellStyle name="Normal 122 3 2 2 6" xfId="21150"/>
    <cellStyle name="Normal 122 3 2 3" xfId="21151"/>
    <cellStyle name="Normal 122 3 2 3 2" xfId="21152"/>
    <cellStyle name="Normal 122 3 2 3 3" xfId="21153"/>
    <cellStyle name="Normal 122 3 2 4" xfId="21154"/>
    <cellStyle name="Normal 122 3 2 4 2" xfId="21155"/>
    <cellStyle name="Normal 122 3 2 4 3" xfId="21156"/>
    <cellStyle name="Normal 122 3 2 5" xfId="21157"/>
    <cellStyle name="Normal 122 3 2 5 2" xfId="21158"/>
    <cellStyle name="Normal 122 3 2 5 3" xfId="21159"/>
    <cellStyle name="Normal 122 3 2 6" xfId="21160"/>
    <cellStyle name="Normal 122 3 2 7" xfId="21161"/>
    <cellStyle name="Normal 122 3 3" xfId="21162"/>
    <cellStyle name="Normal 122 3 3 2" xfId="21163"/>
    <cellStyle name="Normal 122 3 3 2 2" xfId="21164"/>
    <cellStyle name="Normal 122 3 3 2 3" xfId="21165"/>
    <cellStyle name="Normal 122 3 3 3" xfId="21166"/>
    <cellStyle name="Normal 122 3 3 3 2" xfId="21167"/>
    <cellStyle name="Normal 122 3 3 3 3" xfId="21168"/>
    <cellStyle name="Normal 122 3 3 4" xfId="21169"/>
    <cellStyle name="Normal 122 3 3 4 2" xfId="21170"/>
    <cellStyle name="Normal 122 3 3 4 3" xfId="21171"/>
    <cellStyle name="Normal 122 3 3 5" xfId="21172"/>
    <cellStyle name="Normal 122 3 3 6" xfId="21173"/>
    <cellStyle name="Normal 122 3 4" xfId="21174"/>
    <cellStyle name="Normal 122 3 4 2" xfId="21175"/>
    <cellStyle name="Normal 122 3 4 3" xfId="21176"/>
    <cellStyle name="Normal 122 3 5" xfId="21177"/>
    <cellStyle name="Normal 122 3 5 2" xfId="21178"/>
    <cellStyle name="Normal 122 3 5 3" xfId="21179"/>
    <cellStyle name="Normal 122 3 6" xfId="21180"/>
    <cellStyle name="Normal 122 3 6 2" xfId="21181"/>
    <cellStyle name="Normal 122 3 6 3" xfId="21182"/>
    <cellStyle name="Normal 122 3 7" xfId="21183"/>
    <cellStyle name="Normal 122 3 8" xfId="21184"/>
    <cellStyle name="Normal 122 4" xfId="21185"/>
    <cellStyle name="Normal 122 4 2" xfId="21186"/>
    <cellStyle name="Normal 122 4 2 2" xfId="21187"/>
    <cellStyle name="Normal 122 4 2 2 2" xfId="21188"/>
    <cellStyle name="Normal 122 4 2 2 2 2" xfId="21189"/>
    <cellStyle name="Normal 122 4 2 2 2 3" xfId="21190"/>
    <cellStyle name="Normal 122 4 2 2 3" xfId="21191"/>
    <cellStyle name="Normal 122 4 2 2 3 2" xfId="21192"/>
    <cellStyle name="Normal 122 4 2 2 3 3" xfId="21193"/>
    <cellStyle name="Normal 122 4 2 2 4" xfId="21194"/>
    <cellStyle name="Normal 122 4 2 2 4 2" xfId="21195"/>
    <cellStyle name="Normal 122 4 2 2 4 3" xfId="21196"/>
    <cellStyle name="Normal 122 4 2 2 5" xfId="21197"/>
    <cellStyle name="Normal 122 4 2 2 6" xfId="21198"/>
    <cellStyle name="Normal 122 4 2 3" xfId="21199"/>
    <cellStyle name="Normal 122 4 2 3 2" xfId="21200"/>
    <cellStyle name="Normal 122 4 2 3 3" xfId="21201"/>
    <cellStyle name="Normal 122 4 2 4" xfId="21202"/>
    <cellStyle name="Normal 122 4 2 4 2" xfId="21203"/>
    <cellStyle name="Normal 122 4 2 4 3" xfId="21204"/>
    <cellStyle name="Normal 122 4 2 5" xfId="21205"/>
    <cellStyle name="Normal 122 4 2 5 2" xfId="21206"/>
    <cellStyle name="Normal 122 4 2 5 3" xfId="21207"/>
    <cellStyle name="Normal 122 4 2 6" xfId="21208"/>
    <cellStyle name="Normal 122 4 2 7" xfId="21209"/>
    <cellStyle name="Normal 122 4 3" xfId="21210"/>
    <cellStyle name="Normal 122 4 3 2" xfId="21211"/>
    <cellStyle name="Normal 122 4 3 2 2" xfId="21212"/>
    <cellStyle name="Normal 122 4 3 2 3" xfId="21213"/>
    <cellStyle name="Normal 122 4 3 3" xfId="21214"/>
    <cellStyle name="Normal 122 4 3 3 2" xfId="21215"/>
    <cellStyle name="Normal 122 4 3 3 3" xfId="21216"/>
    <cellStyle name="Normal 122 4 3 4" xfId="21217"/>
    <cellStyle name="Normal 122 4 3 4 2" xfId="21218"/>
    <cellStyle name="Normal 122 4 3 4 3" xfId="21219"/>
    <cellStyle name="Normal 122 4 3 5" xfId="21220"/>
    <cellStyle name="Normal 122 4 3 6" xfId="21221"/>
    <cellStyle name="Normal 122 4 4" xfId="21222"/>
    <cellStyle name="Normal 122 4 4 2" xfId="21223"/>
    <cellStyle name="Normal 122 4 4 3" xfId="21224"/>
    <cellStyle name="Normal 122 4 5" xfId="21225"/>
    <cellStyle name="Normal 122 4 5 2" xfId="21226"/>
    <cellStyle name="Normal 122 4 5 3" xfId="21227"/>
    <cellStyle name="Normal 122 4 6" xfId="21228"/>
    <cellStyle name="Normal 122 4 6 2" xfId="21229"/>
    <cellStyle name="Normal 122 4 6 3" xfId="21230"/>
    <cellStyle name="Normal 122 4 7" xfId="21231"/>
    <cellStyle name="Normal 122 4 8" xfId="21232"/>
    <cellStyle name="Normal 122 5" xfId="21233"/>
    <cellStyle name="Normal 122 5 2" xfId="21234"/>
    <cellStyle name="Normal 122 5 2 2" xfId="21235"/>
    <cellStyle name="Normal 122 5 2 2 2" xfId="21236"/>
    <cellStyle name="Normal 122 5 2 2 3" xfId="21237"/>
    <cellStyle name="Normal 122 5 2 3" xfId="21238"/>
    <cellStyle name="Normal 122 5 2 3 2" xfId="21239"/>
    <cellStyle name="Normal 122 5 2 3 3" xfId="21240"/>
    <cellStyle name="Normal 122 5 2 4" xfId="21241"/>
    <cellStyle name="Normal 122 5 2 4 2" xfId="21242"/>
    <cellStyle name="Normal 122 5 2 4 3" xfId="21243"/>
    <cellStyle name="Normal 122 5 2 5" xfId="21244"/>
    <cellStyle name="Normal 122 5 2 6" xfId="21245"/>
    <cellStyle name="Normal 122 5 3" xfId="21246"/>
    <cellStyle name="Normal 122 5 3 2" xfId="21247"/>
    <cellStyle name="Normal 122 5 3 3" xfId="21248"/>
    <cellStyle name="Normal 122 5 4" xfId="21249"/>
    <cellStyle name="Normal 122 5 4 2" xfId="21250"/>
    <cellStyle name="Normal 122 5 4 3" xfId="21251"/>
    <cellStyle name="Normal 122 5 5" xfId="21252"/>
    <cellStyle name="Normal 122 5 5 2" xfId="21253"/>
    <cellStyle name="Normal 122 5 5 3" xfId="21254"/>
    <cellStyle name="Normal 122 5 6" xfId="21255"/>
    <cellStyle name="Normal 122 5 7" xfId="21256"/>
    <cellStyle name="Normal 122 6" xfId="21257"/>
    <cellStyle name="Normal 122 6 2" xfId="21258"/>
    <cellStyle name="Normal 122 6 2 2" xfId="21259"/>
    <cellStyle name="Normal 122 6 2 3" xfId="21260"/>
    <cellStyle name="Normal 122 6 3" xfId="21261"/>
    <cellStyle name="Normal 122 6 3 2" xfId="21262"/>
    <cellStyle name="Normal 122 6 3 3" xfId="21263"/>
    <cellStyle name="Normal 122 6 4" xfId="21264"/>
    <cellStyle name="Normal 122 6 4 2" xfId="21265"/>
    <cellStyle name="Normal 122 6 4 3" xfId="21266"/>
    <cellStyle name="Normal 122 6 5" xfId="21267"/>
    <cellStyle name="Normal 122 6 6" xfId="21268"/>
    <cellStyle name="Normal 122 7" xfId="21269"/>
    <cellStyle name="Normal 122 7 2" xfId="21270"/>
    <cellStyle name="Normal 122 7 2 2" xfId="21271"/>
    <cellStyle name="Normal 122 7 2 3" xfId="21272"/>
    <cellStyle name="Normal 122 7 3" xfId="21273"/>
    <cellStyle name="Normal 122 7 3 2" xfId="21274"/>
    <cellStyle name="Normal 122 7 3 3" xfId="21275"/>
    <cellStyle name="Normal 122 7 4" xfId="21276"/>
    <cellStyle name="Normal 122 7 4 2" xfId="21277"/>
    <cellStyle name="Normal 122 7 4 3" xfId="21278"/>
    <cellStyle name="Normal 122 7 5" xfId="21279"/>
    <cellStyle name="Normal 122 7 6" xfId="21280"/>
    <cellStyle name="Normal 122 8" xfId="21281"/>
    <cellStyle name="Normal 122 8 2" xfId="21282"/>
    <cellStyle name="Normal 122 8 3" xfId="21283"/>
    <cellStyle name="Normal 122 9" xfId="21284"/>
    <cellStyle name="Normal 122 9 2" xfId="21285"/>
    <cellStyle name="Normal 122 9 3" xfId="21286"/>
    <cellStyle name="Normal 123" xfId="21287"/>
    <cellStyle name="Normal 123 10" xfId="21288"/>
    <cellStyle name="Normal 123 10 2" xfId="21289"/>
    <cellStyle name="Normal 123 10 3" xfId="21290"/>
    <cellStyle name="Normal 123 11" xfId="21291"/>
    <cellStyle name="Normal 123 11 2" xfId="21292"/>
    <cellStyle name="Normal 123 11 3" xfId="21293"/>
    <cellStyle name="Normal 123 12" xfId="21294"/>
    <cellStyle name="Normal 123 12 2" xfId="21295"/>
    <cellStyle name="Normal 123 12 3" xfId="21296"/>
    <cellStyle name="Normal 123 13" xfId="21297"/>
    <cellStyle name="Normal 123 14" xfId="21298"/>
    <cellStyle name="Normal 123 15" xfId="21299"/>
    <cellStyle name="Normal 123 2" xfId="21300"/>
    <cellStyle name="Normal 123 2 2" xfId="21301"/>
    <cellStyle name="Normal 123 2 2 2" xfId="21302"/>
    <cellStyle name="Normal 123 2 2 2 2" xfId="21303"/>
    <cellStyle name="Normal 123 2 2 2 2 2" xfId="21304"/>
    <cellStyle name="Normal 123 2 2 2 2 3" xfId="21305"/>
    <cellStyle name="Normal 123 2 2 2 3" xfId="21306"/>
    <cellStyle name="Normal 123 2 2 2 3 2" xfId="21307"/>
    <cellStyle name="Normal 123 2 2 2 3 3" xfId="21308"/>
    <cellStyle name="Normal 123 2 2 2 4" xfId="21309"/>
    <cellStyle name="Normal 123 2 2 2 4 2" xfId="21310"/>
    <cellStyle name="Normal 123 2 2 2 4 3" xfId="21311"/>
    <cellStyle name="Normal 123 2 2 2 5" xfId="21312"/>
    <cellStyle name="Normal 123 2 2 2 6" xfId="21313"/>
    <cellStyle name="Normal 123 2 2 3" xfId="21314"/>
    <cellStyle name="Normal 123 2 2 3 2" xfId="21315"/>
    <cellStyle name="Normal 123 2 2 3 3" xfId="21316"/>
    <cellStyle name="Normal 123 2 2 4" xfId="21317"/>
    <cellStyle name="Normal 123 2 2 4 2" xfId="21318"/>
    <cellStyle name="Normal 123 2 2 4 3" xfId="21319"/>
    <cellStyle name="Normal 123 2 2 5" xfId="21320"/>
    <cellStyle name="Normal 123 2 2 5 2" xfId="21321"/>
    <cellStyle name="Normal 123 2 2 5 3" xfId="21322"/>
    <cellStyle name="Normal 123 2 2 6" xfId="21323"/>
    <cellStyle name="Normal 123 2 2 7" xfId="21324"/>
    <cellStyle name="Normal 123 2 3" xfId="21325"/>
    <cellStyle name="Normal 123 2 3 2" xfId="21326"/>
    <cellStyle name="Normal 123 2 3 2 2" xfId="21327"/>
    <cellStyle name="Normal 123 2 3 2 3" xfId="21328"/>
    <cellStyle name="Normal 123 2 3 3" xfId="21329"/>
    <cellStyle name="Normal 123 2 3 3 2" xfId="21330"/>
    <cellStyle name="Normal 123 2 3 3 3" xfId="21331"/>
    <cellStyle name="Normal 123 2 3 4" xfId="21332"/>
    <cellStyle name="Normal 123 2 3 4 2" xfId="21333"/>
    <cellStyle name="Normal 123 2 3 4 3" xfId="21334"/>
    <cellStyle name="Normal 123 2 3 5" xfId="21335"/>
    <cellStyle name="Normal 123 2 3 6" xfId="21336"/>
    <cellStyle name="Normal 123 2 4" xfId="21337"/>
    <cellStyle name="Normal 123 2 4 2" xfId="21338"/>
    <cellStyle name="Normal 123 2 4 3" xfId="21339"/>
    <cellStyle name="Normal 123 2 5" xfId="21340"/>
    <cellStyle name="Normal 123 2 5 2" xfId="21341"/>
    <cellStyle name="Normal 123 2 5 3" xfId="21342"/>
    <cellStyle name="Normal 123 2 6" xfId="21343"/>
    <cellStyle name="Normal 123 2 6 2" xfId="21344"/>
    <cellStyle name="Normal 123 2 6 3" xfId="21345"/>
    <cellStyle name="Normal 123 2 7" xfId="21346"/>
    <cellStyle name="Normal 123 2 8" xfId="21347"/>
    <cellStyle name="Normal 123 3" xfId="21348"/>
    <cellStyle name="Normal 123 3 2" xfId="21349"/>
    <cellStyle name="Normal 123 3 2 2" xfId="21350"/>
    <cellStyle name="Normal 123 3 2 2 2" xfId="21351"/>
    <cellStyle name="Normal 123 3 2 2 2 2" xfId="21352"/>
    <cellStyle name="Normal 123 3 2 2 2 3" xfId="21353"/>
    <cellStyle name="Normal 123 3 2 2 3" xfId="21354"/>
    <cellStyle name="Normal 123 3 2 2 3 2" xfId="21355"/>
    <cellStyle name="Normal 123 3 2 2 3 3" xfId="21356"/>
    <cellStyle name="Normal 123 3 2 2 4" xfId="21357"/>
    <cellStyle name="Normal 123 3 2 2 4 2" xfId="21358"/>
    <cellStyle name="Normal 123 3 2 2 4 3" xfId="21359"/>
    <cellStyle name="Normal 123 3 2 2 5" xfId="21360"/>
    <cellStyle name="Normal 123 3 2 2 6" xfId="21361"/>
    <cellStyle name="Normal 123 3 2 3" xfId="21362"/>
    <cellStyle name="Normal 123 3 2 3 2" xfId="21363"/>
    <cellStyle name="Normal 123 3 2 3 3" xfId="21364"/>
    <cellStyle name="Normal 123 3 2 4" xfId="21365"/>
    <cellStyle name="Normal 123 3 2 4 2" xfId="21366"/>
    <cellStyle name="Normal 123 3 2 4 3" xfId="21367"/>
    <cellStyle name="Normal 123 3 2 5" xfId="21368"/>
    <cellStyle name="Normal 123 3 2 5 2" xfId="21369"/>
    <cellStyle name="Normal 123 3 2 5 3" xfId="21370"/>
    <cellStyle name="Normal 123 3 2 6" xfId="21371"/>
    <cellStyle name="Normal 123 3 2 7" xfId="21372"/>
    <cellStyle name="Normal 123 3 3" xfId="21373"/>
    <cellStyle name="Normal 123 3 3 2" xfId="21374"/>
    <cellStyle name="Normal 123 3 3 2 2" xfId="21375"/>
    <cellStyle name="Normal 123 3 3 2 3" xfId="21376"/>
    <cellStyle name="Normal 123 3 3 3" xfId="21377"/>
    <cellStyle name="Normal 123 3 3 3 2" xfId="21378"/>
    <cellStyle name="Normal 123 3 3 3 3" xfId="21379"/>
    <cellStyle name="Normal 123 3 3 4" xfId="21380"/>
    <cellStyle name="Normal 123 3 3 4 2" xfId="21381"/>
    <cellStyle name="Normal 123 3 3 4 3" xfId="21382"/>
    <cellStyle name="Normal 123 3 3 5" xfId="21383"/>
    <cellStyle name="Normal 123 3 3 6" xfId="21384"/>
    <cellStyle name="Normal 123 3 4" xfId="21385"/>
    <cellStyle name="Normal 123 3 4 2" xfId="21386"/>
    <cellStyle name="Normal 123 3 4 3" xfId="21387"/>
    <cellStyle name="Normal 123 3 5" xfId="21388"/>
    <cellStyle name="Normal 123 3 5 2" xfId="21389"/>
    <cellStyle name="Normal 123 3 5 3" xfId="21390"/>
    <cellStyle name="Normal 123 3 6" xfId="21391"/>
    <cellStyle name="Normal 123 3 6 2" xfId="21392"/>
    <cellStyle name="Normal 123 3 6 3" xfId="21393"/>
    <cellStyle name="Normal 123 3 7" xfId="21394"/>
    <cellStyle name="Normal 123 3 8" xfId="21395"/>
    <cellStyle name="Normal 123 4" xfId="21396"/>
    <cellStyle name="Normal 123 4 2" xfId="21397"/>
    <cellStyle name="Normal 123 4 2 2" xfId="21398"/>
    <cellStyle name="Normal 123 4 2 2 2" xfId="21399"/>
    <cellStyle name="Normal 123 4 2 2 2 2" xfId="21400"/>
    <cellStyle name="Normal 123 4 2 2 2 3" xfId="21401"/>
    <cellStyle name="Normal 123 4 2 2 3" xfId="21402"/>
    <cellStyle name="Normal 123 4 2 2 3 2" xfId="21403"/>
    <cellStyle name="Normal 123 4 2 2 3 3" xfId="21404"/>
    <cellStyle name="Normal 123 4 2 2 4" xfId="21405"/>
    <cellStyle name="Normal 123 4 2 2 4 2" xfId="21406"/>
    <cellStyle name="Normal 123 4 2 2 4 3" xfId="21407"/>
    <cellStyle name="Normal 123 4 2 2 5" xfId="21408"/>
    <cellStyle name="Normal 123 4 2 2 6" xfId="21409"/>
    <cellStyle name="Normal 123 4 2 3" xfId="21410"/>
    <cellStyle name="Normal 123 4 2 3 2" xfId="21411"/>
    <cellStyle name="Normal 123 4 2 3 3" xfId="21412"/>
    <cellStyle name="Normal 123 4 2 4" xfId="21413"/>
    <cellStyle name="Normal 123 4 2 4 2" xfId="21414"/>
    <cellStyle name="Normal 123 4 2 4 3" xfId="21415"/>
    <cellStyle name="Normal 123 4 2 5" xfId="21416"/>
    <cellStyle name="Normal 123 4 2 5 2" xfId="21417"/>
    <cellStyle name="Normal 123 4 2 5 3" xfId="21418"/>
    <cellStyle name="Normal 123 4 2 6" xfId="21419"/>
    <cellStyle name="Normal 123 4 2 7" xfId="21420"/>
    <cellStyle name="Normal 123 4 3" xfId="21421"/>
    <cellStyle name="Normal 123 4 3 2" xfId="21422"/>
    <cellStyle name="Normal 123 4 3 2 2" xfId="21423"/>
    <cellStyle name="Normal 123 4 3 2 3" xfId="21424"/>
    <cellStyle name="Normal 123 4 3 3" xfId="21425"/>
    <cellStyle name="Normal 123 4 3 3 2" xfId="21426"/>
    <cellStyle name="Normal 123 4 3 3 3" xfId="21427"/>
    <cellStyle name="Normal 123 4 3 4" xfId="21428"/>
    <cellStyle name="Normal 123 4 3 4 2" xfId="21429"/>
    <cellStyle name="Normal 123 4 3 4 3" xfId="21430"/>
    <cellStyle name="Normal 123 4 3 5" xfId="21431"/>
    <cellStyle name="Normal 123 4 3 6" xfId="21432"/>
    <cellStyle name="Normal 123 4 4" xfId="21433"/>
    <cellStyle name="Normal 123 4 4 2" xfId="21434"/>
    <cellStyle name="Normal 123 4 4 3" xfId="21435"/>
    <cellStyle name="Normal 123 4 5" xfId="21436"/>
    <cellStyle name="Normal 123 4 5 2" xfId="21437"/>
    <cellStyle name="Normal 123 4 5 3" xfId="21438"/>
    <cellStyle name="Normal 123 4 6" xfId="21439"/>
    <cellStyle name="Normal 123 4 6 2" xfId="21440"/>
    <cellStyle name="Normal 123 4 6 3" xfId="21441"/>
    <cellStyle name="Normal 123 4 7" xfId="21442"/>
    <cellStyle name="Normal 123 4 8" xfId="21443"/>
    <cellStyle name="Normal 123 5" xfId="21444"/>
    <cellStyle name="Normal 123 5 2" xfId="21445"/>
    <cellStyle name="Normal 123 5 2 2" xfId="21446"/>
    <cellStyle name="Normal 123 5 2 2 2" xfId="21447"/>
    <cellStyle name="Normal 123 5 2 2 3" xfId="21448"/>
    <cellStyle name="Normal 123 5 2 3" xfId="21449"/>
    <cellStyle name="Normal 123 5 2 3 2" xfId="21450"/>
    <cellStyle name="Normal 123 5 2 3 3" xfId="21451"/>
    <cellStyle name="Normal 123 5 2 4" xfId="21452"/>
    <cellStyle name="Normal 123 5 2 4 2" xfId="21453"/>
    <cellStyle name="Normal 123 5 2 4 3" xfId="21454"/>
    <cellStyle name="Normal 123 5 2 5" xfId="21455"/>
    <cellStyle name="Normal 123 5 2 6" xfId="21456"/>
    <cellStyle name="Normal 123 5 3" xfId="21457"/>
    <cellStyle name="Normal 123 5 3 2" xfId="21458"/>
    <cellStyle name="Normal 123 5 3 3" xfId="21459"/>
    <cellStyle name="Normal 123 5 4" xfId="21460"/>
    <cellStyle name="Normal 123 5 4 2" xfId="21461"/>
    <cellStyle name="Normal 123 5 4 3" xfId="21462"/>
    <cellStyle name="Normal 123 5 5" xfId="21463"/>
    <cellStyle name="Normal 123 5 5 2" xfId="21464"/>
    <cellStyle name="Normal 123 5 5 3" xfId="21465"/>
    <cellStyle name="Normal 123 5 6" xfId="21466"/>
    <cellStyle name="Normal 123 5 7" xfId="21467"/>
    <cellStyle name="Normal 123 6" xfId="21468"/>
    <cellStyle name="Normal 123 6 2" xfId="21469"/>
    <cellStyle name="Normal 123 6 2 2" xfId="21470"/>
    <cellStyle name="Normal 123 6 2 3" xfId="21471"/>
    <cellStyle name="Normal 123 6 3" xfId="21472"/>
    <cellStyle name="Normal 123 6 3 2" xfId="21473"/>
    <cellStyle name="Normal 123 6 3 3" xfId="21474"/>
    <cellStyle name="Normal 123 6 4" xfId="21475"/>
    <cellStyle name="Normal 123 6 4 2" xfId="21476"/>
    <cellStyle name="Normal 123 6 4 3" xfId="21477"/>
    <cellStyle name="Normal 123 6 5" xfId="21478"/>
    <cellStyle name="Normal 123 6 6" xfId="21479"/>
    <cellStyle name="Normal 123 7" xfId="21480"/>
    <cellStyle name="Normal 123 7 2" xfId="21481"/>
    <cellStyle name="Normal 123 7 2 2" xfId="21482"/>
    <cellStyle name="Normal 123 7 2 3" xfId="21483"/>
    <cellStyle name="Normal 123 7 3" xfId="21484"/>
    <cellStyle name="Normal 123 7 3 2" xfId="21485"/>
    <cellStyle name="Normal 123 7 3 3" xfId="21486"/>
    <cellStyle name="Normal 123 7 4" xfId="21487"/>
    <cellStyle name="Normal 123 7 4 2" xfId="21488"/>
    <cellStyle name="Normal 123 7 4 3" xfId="21489"/>
    <cellStyle name="Normal 123 7 5" xfId="21490"/>
    <cellStyle name="Normal 123 7 6" xfId="21491"/>
    <cellStyle name="Normal 123 8" xfId="21492"/>
    <cellStyle name="Normal 123 8 2" xfId="21493"/>
    <cellStyle name="Normal 123 8 3" xfId="21494"/>
    <cellStyle name="Normal 123 9" xfId="21495"/>
    <cellStyle name="Normal 123 9 2" xfId="21496"/>
    <cellStyle name="Normal 123 9 3" xfId="21497"/>
    <cellStyle name="Normal 124" xfId="21498"/>
    <cellStyle name="Normal 124 10" xfId="21499"/>
    <cellStyle name="Normal 124 10 2" xfId="21500"/>
    <cellStyle name="Normal 124 10 3" xfId="21501"/>
    <cellStyle name="Normal 124 11" xfId="21502"/>
    <cellStyle name="Normal 124 11 2" xfId="21503"/>
    <cellStyle name="Normal 124 11 3" xfId="21504"/>
    <cellStyle name="Normal 124 12" xfId="21505"/>
    <cellStyle name="Normal 124 12 2" xfId="21506"/>
    <cellStyle name="Normal 124 12 3" xfId="21507"/>
    <cellStyle name="Normal 124 13" xfId="21508"/>
    <cellStyle name="Normal 124 14" xfId="21509"/>
    <cellStyle name="Normal 124 15" xfId="21510"/>
    <cellStyle name="Normal 124 2" xfId="21511"/>
    <cellStyle name="Normal 124 2 2" xfId="21512"/>
    <cellStyle name="Normal 124 2 2 2" xfId="21513"/>
    <cellStyle name="Normal 124 2 2 2 2" xfId="21514"/>
    <cellStyle name="Normal 124 2 2 2 2 2" xfId="21515"/>
    <cellStyle name="Normal 124 2 2 2 2 3" xfId="21516"/>
    <cellStyle name="Normal 124 2 2 2 3" xfId="21517"/>
    <cellStyle name="Normal 124 2 2 2 3 2" xfId="21518"/>
    <cellStyle name="Normal 124 2 2 2 3 3" xfId="21519"/>
    <cellStyle name="Normal 124 2 2 2 4" xfId="21520"/>
    <cellStyle name="Normal 124 2 2 2 4 2" xfId="21521"/>
    <cellStyle name="Normal 124 2 2 2 4 3" xfId="21522"/>
    <cellStyle name="Normal 124 2 2 2 5" xfId="21523"/>
    <cellStyle name="Normal 124 2 2 2 6" xfId="21524"/>
    <cellStyle name="Normal 124 2 2 3" xfId="21525"/>
    <cellStyle name="Normal 124 2 2 3 2" xfId="21526"/>
    <cellStyle name="Normal 124 2 2 3 3" xfId="21527"/>
    <cellStyle name="Normal 124 2 2 4" xfId="21528"/>
    <cellStyle name="Normal 124 2 2 4 2" xfId="21529"/>
    <cellStyle name="Normal 124 2 2 4 3" xfId="21530"/>
    <cellStyle name="Normal 124 2 2 5" xfId="21531"/>
    <cellStyle name="Normal 124 2 2 5 2" xfId="21532"/>
    <cellStyle name="Normal 124 2 2 5 3" xfId="21533"/>
    <cellStyle name="Normal 124 2 2 6" xfId="21534"/>
    <cellStyle name="Normal 124 2 2 7" xfId="21535"/>
    <cellStyle name="Normal 124 2 3" xfId="21536"/>
    <cellStyle name="Normal 124 2 3 2" xfId="21537"/>
    <cellStyle name="Normal 124 2 3 2 2" xfId="21538"/>
    <cellStyle name="Normal 124 2 3 2 3" xfId="21539"/>
    <cellStyle name="Normal 124 2 3 3" xfId="21540"/>
    <cellStyle name="Normal 124 2 3 3 2" xfId="21541"/>
    <cellStyle name="Normal 124 2 3 3 3" xfId="21542"/>
    <cellStyle name="Normal 124 2 3 4" xfId="21543"/>
    <cellStyle name="Normal 124 2 3 4 2" xfId="21544"/>
    <cellStyle name="Normal 124 2 3 4 3" xfId="21545"/>
    <cellStyle name="Normal 124 2 3 5" xfId="21546"/>
    <cellStyle name="Normal 124 2 3 6" xfId="21547"/>
    <cellStyle name="Normal 124 2 4" xfId="21548"/>
    <cellStyle name="Normal 124 2 4 2" xfId="21549"/>
    <cellStyle name="Normal 124 2 4 3" xfId="21550"/>
    <cellStyle name="Normal 124 2 5" xfId="21551"/>
    <cellStyle name="Normal 124 2 5 2" xfId="21552"/>
    <cellStyle name="Normal 124 2 5 3" xfId="21553"/>
    <cellStyle name="Normal 124 2 6" xfId="21554"/>
    <cellStyle name="Normal 124 2 6 2" xfId="21555"/>
    <cellStyle name="Normal 124 2 6 3" xfId="21556"/>
    <cellStyle name="Normal 124 2 7" xfId="21557"/>
    <cellStyle name="Normal 124 2 8" xfId="21558"/>
    <cellStyle name="Normal 124 3" xfId="21559"/>
    <cellStyle name="Normal 124 3 2" xfId="21560"/>
    <cellStyle name="Normal 124 3 2 2" xfId="21561"/>
    <cellStyle name="Normal 124 3 2 2 2" xfId="21562"/>
    <cellStyle name="Normal 124 3 2 2 2 2" xfId="21563"/>
    <cellStyle name="Normal 124 3 2 2 2 3" xfId="21564"/>
    <cellStyle name="Normal 124 3 2 2 3" xfId="21565"/>
    <cellStyle name="Normal 124 3 2 2 3 2" xfId="21566"/>
    <cellStyle name="Normal 124 3 2 2 3 3" xfId="21567"/>
    <cellStyle name="Normal 124 3 2 2 4" xfId="21568"/>
    <cellStyle name="Normal 124 3 2 2 4 2" xfId="21569"/>
    <cellStyle name="Normal 124 3 2 2 4 3" xfId="21570"/>
    <cellStyle name="Normal 124 3 2 2 5" xfId="21571"/>
    <cellStyle name="Normal 124 3 2 2 6" xfId="21572"/>
    <cellStyle name="Normal 124 3 2 3" xfId="21573"/>
    <cellStyle name="Normal 124 3 2 3 2" xfId="21574"/>
    <cellStyle name="Normal 124 3 2 3 3" xfId="21575"/>
    <cellStyle name="Normal 124 3 2 4" xfId="21576"/>
    <cellStyle name="Normal 124 3 2 4 2" xfId="21577"/>
    <cellStyle name="Normal 124 3 2 4 3" xfId="21578"/>
    <cellStyle name="Normal 124 3 2 5" xfId="21579"/>
    <cellStyle name="Normal 124 3 2 5 2" xfId="21580"/>
    <cellStyle name="Normal 124 3 2 5 3" xfId="21581"/>
    <cellStyle name="Normal 124 3 2 6" xfId="21582"/>
    <cellStyle name="Normal 124 3 2 7" xfId="21583"/>
    <cellStyle name="Normal 124 3 3" xfId="21584"/>
    <cellStyle name="Normal 124 3 3 2" xfId="21585"/>
    <cellStyle name="Normal 124 3 3 2 2" xfId="21586"/>
    <cellStyle name="Normal 124 3 3 2 3" xfId="21587"/>
    <cellStyle name="Normal 124 3 3 3" xfId="21588"/>
    <cellStyle name="Normal 124 3 3 3 2" xfId="21589"/>
    <cellStyle name="Normal 124 3 3 3 3" xfId="21590"/>
    <cellStyle name="Normal 124 3 3 4" xfId="21591"/>
    <cellStyle name="Normal 124 3 3 4 2" xfId="21592"/>
    <cellStyle name="Normal 124 3 3 4 3" xfId="21593"/>
    <cellStyle name="Normal 124 3 3 5" xfId="21594"/>
    <cellStyle name="Normal 124 3 3 6" xfId="21595"/>
    <cellStyle name="Normal 124 3 4" xfId="21596"/>
    <cellStyle name="Normal 124 3 4 2" xfId="21597"/>
    <cellStyle name="Normal 124 3 4 3" xfId="21598"/>
    <cellStyle name="Normal 124 3 5" xfId="21599"/>
    <cellStyle name="Normal 124 3 5 2" xfId="21600"/>
    <cellStyle name="Normal 124 3 5 3" xfId="21601"/>
    <cellStyle name="Normal 124 3 6" xfId="21602"/>
    <cellStyle name="Normal 124 3 6 2" xfId="21603"/>
    <cellStyle name="Normal 124 3 6 3" xfId="21604"/>
    <cellStyle name="Normal 124 3 7" xfId="21605"/>
    <cellStyle name="Normal 124 3 8" xfId="21606"/>
    <cellStyle name="Normal 124 4" xfId="21607"/>
    <cellStyle name="Normal 124 4 2" xfId="21608"/>
    <cellStyle name="Normal 124 4 2 2" xfId="21609"/>
    <cellStyle name="Normal 124 4 2 2 2" xfId="21610"/>
    <cellStyle name="Normal 124 4 2 2 2 2" xfId="21611"/>
    <cellStyle name="Normal 124 4 2 2 2 3" xfId="21612"/>
    <cellStyle name="Normal 124 4 2 2 3" xfId="21613"/>
    <cellStyle name="Normal 124 4 2 2 3 2" xfId="21614"/>
    <cellStyle name="Normal 124 4 2 2 3 3" xfId="21615"/>
    <cellStyle name="Normal 124 4 2 2 4" xfId="21616"/>
    <cellStyle name="Normal 124 4 2 2 4 2" xfId="21617"/>
    <cellStyle name="Normal 124 4 2 2 4 3" xfId="21618"/>
    <cellStyle name="Normal 124 4 2 2 5" xfId="21619"/>
    <cellStyle name="Normal 124 4 2 2 6" xfId="21620"/>
    <cellStyle name="Normal 124 4 2 3" xfId="21621"/>
    <cellStyle name="Normal 124 4 2 3 2" xfId="21622"/>
    <cellStyle name="Normal 124 4 2 3 3" xfId="21623"/>
    <cellStyle name="Normal 124 4 2 4" xfId="21624"/>
    <cellStyle name="Normal 124 4 2 4 2" xfId="21625"/>
    <cellStyle name="Normal 124 4 2 4 3" xfId="21626"/>
    <cellStyle name="Normal 124 4 2 5" xfId="21627"/>
    <cellStyle name="Normal 124 4 2 5 2" xfId="21628"/>
    <cellStyle name="Normal 124 4 2 5 3" xfId="21629"/>
    <cellStyle name="Normal 124 4 2 6" xfId="21630"/>
    <cellStyle name="Normal 124 4 2 7" xfId="21631"/>
    <cellStyle name="Normal 124 4 3" xfId="21632"/>
    <cellStyle name="Normal 124 4 3 2" xfId="21633"/>
    <cellStyle name="Normal 124 4 3 2 2" xfId="21634"/>
    <cellStyle name="Normal 124 4 3 2 3" xfId="21635"/>
    <cellStyle name="Normal 124 4 3 3" xfId="21636"/>
    <cellStyle name="Normal 124 4 3 3 2" xfId="21637"/>
    <cellStyle name="Normal 124 4 3 3 3" xfId="21638"/>
    <cellStyle name="Normal 124 4 3 4" xfId="21639"/>
    <cellStyle name="Normal 124 4 3 4 2" xfId="21640"/>
    <cellStyle name="Normal 124 4 3 4 3" xfId="21641"/>
    <cellStyle name="Normal 124 4 3 5" xfId="21642"/>
    <cellStyle name="Normal 124 4 3 6" xfId="21643"/>
    <cellStyle name="Normal 124 4 4" xfId="21644"/>
    <cellStyle name="Normal 124 4 4 2" xfId="21645"/>
    <cellStyle name="Normal 124 4 4 3" xfId="21646"/>
    <cellStyle name="Normal 124 4 5" xfId="21647"/>
    <cellStyle name="Normal 124 4 5 2" xfId="21648"/>
    <cellStyle name="Normal 124 4 5 3" xfId="21649"/>
    <cellStyle name="Normal 124 4 6" xfId="21650"/>
    <cellStyle name="Normal 124 4 6 2" xfId="21651"/>
    <cellStyle name="Normal 124 4 6 3" xfId="21652"/>
    <cellStyle name="Normal 124 4 7" xfId="21653"/>
    <cellStyle name="Normal 124 4 8" xfId="21654"/>
    <cellStyle name="Normal 124 5" xfId="21655"/>
    <cellStyle name="Normal 124 5 2" xfId="21656"/>
    <cellStyle name="Normal 124 5 2 2" xfId="21657"/>
    <cellStyle name="Normal 124 5 2 2 2" xfId="21658"/>
    <cellStyle name="Normal 124 5 2 2 3" xfId="21659"/>
    <cellStyle name="Normal 124 5 2 3" xfId="21660"/>
    <cellStyle name="Normal 124 5 2 3 2" xfId="21661"/>
    <cellStyle name="Normal 124 5 2 3 3" xfId="21662"/>
    <cellStyle name="Normal 124 5 2 4" xfId="21663"/>
    <cellStyle name="Normal 124 5 2 4 2" xfId="21664"/>
    <cellStyle name="Normal 124 5 2 4 3" xfId="21665"/>
    <cellStyle name="Normal 124 5 2 5" xfId="21666"/>
    <cellStyle name="Normal 124 5 2 6" xfId="21667"/>
    <cellStyle name="Normal 124 5 3" xfId="21668"/>
    <cellStyle name="Normal 124 5 3 2" xfId="21669"/>
    <cellStyle name="Normal 124 5 3 3" xfId="21670"/>
    <cellStyle name="Normal 124 5 4" xfId="21671"/>
    <cellStyle name="Normal 124 5 4 2" xfId="21672"/>
    <cellStyle name="Normal 124 5 4 3" xfId="21673"/>
    <cellStyle name="Normal 124 5 5" xfId="21674"/>
    <cellStyle name="Normal 124 5 5 2" xfId="21675"/>
    <cellStyle name="Normal 124 5 5 3" xfId="21676"/>
    <cellStyle name="Normal 124 5 6" xfId="21677"/>
    <cellStyle name="Normal 124 5 7" xfId="21678"/>
    <cellStyle name="Normal 124 6" xfId="21679"/>
    <cellStyle name="Normal 124 6 2" xfId="21680"/>
    <cellStyle name="Normal 124 6 2 2" xfId="21681"/>
    <cellStyle name="Normal 124 6 2 3" xfId="21682"/>
    <cellStyle name="Normal 124 6 3" xfId="21683"/>
    <cellStyle name="Normal 124 6 3 2" xfId="21684"/>
    <cellStyle name="Normal 124 6 3 3" xfId="21685"/>
    <cellStyle name="Normal 124 6 4" xfId="21686"/>
    <cellStyle name="Normal 124 6 4 2" xfId="21687"/>
    <cellStyle name="Normal 124 6 4 3" xfId="21688"/>
    <cellStyle name="Normal 124 6 5" xfId="21689"/>
    <cellStyle name="Normal 124 6 6" xfId="21690"/>
    <cellStyle name="Normal 124 7" xfId="21691"/>
    <cellStyle name="Normal 124 7 2" xfId="21692"/>
    <cellStyle name="Normal 124 7 2 2" xfId="21693"/>
    <cellStyle name="Normal 124 7 2 3" xfId="21694"/>
    <cellStyle name="Normal 124 7 3" xfId="21695"/>
    <cellStyle name="Normal 124 7 3 2" xfId="21696"/>
    <cellStyle name="Normal 124 7 3 3" xfId="21697"/>
    <cellStyle name="Normal 124 7 4" xfId="21698"/>
    <cellStyle name="Normal 124 7 4 2" xfId="21699"/>
    <cellStyle name="Normal 124 7 4 3" xfId="21700"/>
    <cellStyle name="Normal 124 7 5" xfId="21701"/>
    <cellStyle name="Normal 124 7 6" xfId="21702"/>
    <cellStyle name="Normal 124 8" xfId="21703"/>
    <cellStyle name="Normal 124 8 2" xfId="21704"/>
    <cellStyle name="Normal 124 8 3" xfId="21705"/>
    <cellStyle name="Normal 124 9" xfId="21706"/>
    <cellStyle name="Normal 124 9 2" xfId="21707"/>
    <cellStyle name="Normal 124 9 3" xfId="21708"/>
    <cellStyle name="Normal 125" xfId="21709"/>
    <cellStyle name="Normal 125 10" xfId="21710"/>
    <cellStyle name="Normal 125 10 2" xfId="21711"/>
    <cellStyle name="Normal 125 10 3" xfId="21712"/>
    <cellStyle name="Normal 125 11" xfId="21713"/>
    <cellStyle name="Normal 125 11 2" xfId="21714"/>
    <cellStyle name="Normal 125 11 3" xfId="21715"/>
    <cellStyle name="Normal 125 12" xfId="21716"/>
    <cellStyle name="Normal 125 12 2" xfId="21717"/>
    <cellStyle name="Normal 125 12 3" xfId="21718"/>
    <cellStyle name="Normal 125 13" xfId="21719"/>
    <cellStyle name="Normal 125 14" xfId="21720"/>
    <cellStyle name="Normal 125 15" xfId="21721"/>
    <cellStyle name="Normal 125 2" xfId="21722"/>
    <cellStyle name="Normal 125 2 2" xfId="21723"/>
    <cellStyle name="Normal 125 2 2 2" xfId="21724"/>
    <cellStyle name="Normal 125 2 2 2 2" xfId="21725"/>
    <cellStyle name="Normal 125 2 2 2 2 2" xfId="21726"/>
    <cellStyle name="Normal 125 2 2 2 2 3" xfId="21727"/>
    <cellStyle name="Normal 125 2 2 2 3" xfId="21728"/>
    <cellStyle name="Normal 125 2 2 2 3 2" xfId="21729"/>
    <cellStyle name="Normal 125 2 2 2 3 3" xfId="21730"/>
    <cellStyle name="Normal 125 2 2 2 4" xfId="21731"/>
    <cellStyle name="Normal 125 2 2 2 4 2" xfId="21732"/>
    <cellStyle name="Normal 125 2 2 2 4 3" xfId="21733"/>
    <cellStyle name="Normal 125 2 2 2 5" xfId="21734"/>
    <cellStyle name="Normal 125 2 2 2 6" xfId="21735"/>
    <cellStyle name="Normal 125 2 2 3" xfId="21736"/>
    <cellStyle name="Normal 125 2 2 3 2" xfId="21737"/>
    <cellStyle name="Normal 125 2 2 3 3" xfId="21738"/>
    <cellStyle name="Normal 125 2 2 4" xfId="21739"/>
    <cellStyle name="Normal 125 2 2 4 2" xfId="21740"/>
    <cellStyle name="Normal 125 2 2 4 3" xfId="21741"/>
    <cellStyle name="Normal 125 2 2 5" xfId="21742"/>
    <cellStyle name="Normal 125 2 2 5 2" xfId="21743"/>
    <cellStyle name="Normal 125 2 2 5 3" xfId="21744"/>
    <cellStyle name="Normal 125 2 2 6" xfId="21745"/>
    <cellStyle name="Normal 125 2 2 7" xfId="21746"/>
    <cellStyle name="Normal 125 2 3" xfId="21747"/>
    <cellStyle name="Normal 125 2 3 2" xfId="21748"/>
    <cellStyle name="Normal 125 2 3 2 2" xfId="21749"/>
    <cellStyle name="Normal 125 2 3 2 3" xfId="21750"/>
    <cellStyle name="Normal 125 2 3 3" xfId="21751"/>
    <cellStyle name="Normal 125 2 3 3 2" xfId="21752"/>
    <cellStyle name="Normal 125 2 3 3 3" xfId="21753"/>
    <cellStyle name="Normal 125 2 3 4" xfId="21754"/>
    <cellStyle name="Normal 125 2 3 4 2" xfId="21755"/>
    <cellStyle name="Normal 125 2 3 4 3" xfId="21756"/>
    <cellStyle name="Normal 125 2 3 5" xfId="21757"/>
    <cellStyle name="Normal 125 2 3 6" xfId="21758"/>
    <cellStyle name="Normal 125 2 4" xfId="21759"/>
    <cellStyle name="Normal 125 2 4 2" xfId="21760"/>
    <cellStyle name="Normal 125 2 4 3" xfId="21761"/>
    <cellStyle name="Normal 125 2 5" xfId="21762"/>
    <cellStyle name="Normal 125 2 5 2" xfId="21763"/>
    <cellStyle name="Normal 125 2 5 3" xfId="21764"/>
    <cellStyle name="Normal 125 2 6" xfId="21765"/>
    <cellStyle name="Normal 125 2 6 2" xfId="21766"/>
    <cellStyle name="Normal 125 2 6 3" xfId="21767"/>
    <cellStyle name="Normal 125 2 7" xfId="21768"/>
    <cellStyle name="Normal 125 2 8" xfId="21769"/>
    <cellStyle name="Normal 125 3" xfId="21770"/>
    <cellStyle name="Normal 125 3 2" xfId="21771"/>
    <cellStyle name="Normal 125 3 2 2" xfId="21772"/>
    <cellStyle name="Normal 125 3 2 2 2" xfId="21773"/>
    <cellStyle name="Normal 125 3 2 2 2 2" xfId="21774"/>
    <cellStyle name="Normal 125 3 2 2 2 3" xfId="21775"/>
    <cellStyle name="Normal 125 3 2 2 3" xfId="21776"/>
    <cellStyle name="Normal 125 3 2 2 3 2" xfId="21777"/>
    <cellStyle name="Normal 125 3 2 2 3 3" xfId="21778"/>
    <cellStyle name="Normal 125 3 2 2 4" xfId="21779"/>
    <cellStyle name="Normal 125 3 2 2 4 2" xfId="21780"/>
    <cellStyle name="Normal 125 3 2 2 4 3" xfId="21781"/>
    <cellStyle name="Normal 125 3 2 2 5" xfId="21782"/>
    <cellStyle name="Normal 125 3 2 2 6" xfId="21783"/>
    <cellStyle name="Normal 125 3 2 3" xfId="21784"/>
    <cellStyle name="Normal 125 3 2 3 2" xfId="21785"/>
    <cellStyle name="Normal 125 3 2 3 3" xfId="21786"/>
    <cellStyle name="Normal 125 3 2 4" xfId="21787"/>
    <cellStyle name="Normal 125 3 2 4 2" xfId="21788"/>
    <cellStyle name="Normal 125 3 2 4 3" xfId="21789"/>
    <cellStyle name="Normal 125 3 2 5" xfId="21790"/>
    <cellStyle name="Normal 125 3 2 5 2" xfId="21791"/>
    <cellStyle name="Normal 125 3 2 5 3" xfId="21792"/>
    <cellStyle name="Normal 125 3 2 6" xfId="21793"/>
    <cellStyle name="Normal 125 3 2 7" xfId="21794"/>
    <cellStyle name="Normal 125 3 3" xfId="21795"/>
    <cellStyle name="Normal 125 3 3 2" xfId="21796"/>
    <cellStyle name="Normal 125 3 3 2 2" xfId="21797"/>
    <cellStyle name="Normal 125 3 3 2 3" xfId="21798"/>
    <cellStyle name="Normal 125 3 3 3" xfId="21799"/>
    <cellStyle name="Normal 125 3 3 3 2" xfId="21800"/>
    <cellStyle name="Normal 125 3 3 3 3" xfId="21801"/>
    <cellStyle name="Normal 125 3 3 4" xfId="21802"/>
    <cellStyle name="Normal 125 3 3 4 2" xfId="21803"/>
    <cellStyle name="Normal 125 3 3 4 3" xfId="21804"/>
    <cellStyle name="Normal 125 3 3 5" xfId="21805"/>
    <cellStyle name="Normal 125 3 3 6" xfId="21806"/>
    <cellStyle name="Normal 125 3 4" xfId="21807"/>
    <cellStyle name="Normal 125 3 4 2" xfId="21808"/>
    <cellStyle name="Normal 125 3 4 3" xfId="21809"/>
    <cellStyle name="Normal 125 3 5" xfId="21810"/>
    <cellStyle name="Normal 125 3 5 2" xfId="21811"/>
    <cellStyle name="Normal 125 3 5 3" xfId="21812"/>
    <cellStyle name="Normal 125 3 6" xfId="21813"/>
    <cellStyle name="Normal 125 3 6 2" xfId="21814"/>
    <cellStyle name="Normal 125 3 6 3" xfId="21815"/>
    <cellStyle name="Normal 125 3 7" xfId="21816"/>
    <cellStyle name="Normal 125 3 8" xfId="21817"/>
    <cellStyle name="Normal 125 4" xfId="21818"/>
    <cellStyle name="Normal 125 4 2" xfId="21819"/>
    <cellStyle name="Normal 125 4 2 2" xfId="21820"/>
    <cellStyle name="Normal 125 4 2 2 2" xfId="21821"/>
    <cellStyle name="Normal 125 4 2 2 2 2" xfId="21822"/>
    <cellStyle name="Normal 125 4 2 2 2 3" xfId="21823"/>
    <cellStyle name="Normal 125 4 2 2 3" xfId="21824"/>
    <cellStyle name="Normal 125 4 2 2 3 2" xfId="21825"/>
    <cellStyle name="Normal 125 4 2 2 3 3" xfId="21826"/>
    <cellStyle name="Normal 125 4 2 2 4" xfId="21827"/>
    <cellStyle name="Normal 125 4 2 2 4 2" xfId="21828"/>
    <cellStyle name="Normal 125 4 2 2 4 3" xfId="21829"/>
    <cellStyle name="Normal 125 4 2 2 5" xfId="21830"/>
    <cellStyle name="Normal 125 4 2 2 6" xfId="21831"/>
    <cellStyle name="Normal 125 4 2 3" xfId="21832"/>
    <cellStyle name="Normal 125 4 2 3 2" xfId="21833"/>
    <cellStyle name="Normal 125 4 2 3 3" xfId="21834"/>
    <cellStyle name="Normal 125 4 2 4" xfId="21835"/>
    <cellStyle name="Normal 125 4 2 4 2" xfId="21836"/>
    <cellStyle name="Normal 125 4 2 4 3" xfId="21837"/>
    <cellStyle name="Normal 125 4 2 5" xfId="21838"/>
    <cellStyle name="Normal 125 4 2 5 2" xfId="21839"/>
    <cellStyle name="Normal 125 4 2 5 3" xfId="21840"/>
    <cellStyle name="Normal 125 4 2 6" xfId="21841"/>
    <cellStyle name="Normal 125 4 2 7" xfId="21842"/>
    <cellStyle name="Normal 125 4 3" xfId="21843"/>
    <cellStyle name="Normal 125 4 3 2" xfId="21844"/>
    <cellStyle name="Normal 125 4 3 2 2" xfId="21845"/>
    <cellStyle name="Normal 125 4 3 2 3" xfId="21846"/>
    <cellStyle name="Normal 125 4 3 3" xfId="21847"/>
    <cellStyle name="Normal 125 4 3 3 2" xfId="21848"/>
    <cellStyle name="Normal 125 4 3 3 3" xfId="21849"/>
    <cellStyle name="Normal 125 4 3 4" xfId="21850"/>
    <cellStyle name="Normal 125 4 3 4 2" xfId="21851"/>
    <cellStyle name="Normal 125 4 3 4 3" xfId="21852"/>
    <cellStyle name="Normal 125 4 3 5" xfId="21853"/>
    <cellStyle name="Normal 125 4 3 6" xfId="21854"/>
    <cellStyle name="Normal 125 4 4" xfId="21855"/>
    <cellStyle name="Normal 125 4 4 2" xfId="21856"/>
    <cellStyle name="Normal 125 4 4 3" xfId="21857"/>
    <cellStyle name="Normal 125 4 5" xfId="21858"/>
    <cellStyle name="Normal 125 4 5 2" xfId="21859"/>
    <cellStyle name="Normal 125 4 5 3" xfId="21860"/>
    <cellStyle name="Normal 125 4 6" xfId="21861"/>
    <cellStyle name="Normal 125 4 6 2" xfId="21862"/>
    <cellStyle name="Normal 125 4 6 3" xfId="21863"/>
    <cellStyle name="Normal 125 4 7" xfId="21864"/>
    <cellStyle name="Normal 125 4 8" xfId="21865"/>
    <cellStyle name="Normal 125 5" xfId="21866"/>
    <cellStyle name="Normal 125 5 2" xfId="21867"/>
    <cellStyle name="Normal 125 5 2 2" xfId="21868"/>
    <cellStyle name="Normal 125 5 2 2 2" xfId="21869"/>
    <cellStyle name="Normal 125 5 2 2 3" xfId="21870"/>
    <cellStyle name="Normal 125 5 2 3" xfId="21871"/>
    <cellStyle name="Normal 125 5 2 3 2" xfId="21872"/>
    <cellStyle name="Normal 125 5 2 3 3" xfId="21873"/>
    <cellStyle name="Normal 125 5 2 4" xfId="21874"/>
    <cellStyle name="Normal 125 5 2 4 2" xfId="21875"/>
    <cellStyle name="Normal 125 5 2 4 3" xfId="21876"/>
    <cellStyle name="Normal 125 5 2 5" xfId="21877"/>
    <cellStyle name="Normal 125 5 2 6" xfId="21878"/>
    <cellStyle name="Normal 125 5 3" xfId="21879"/>
    <cellStyle name="Normal 125 5 3 2" xfId="21880"/>
    <cellStyle name="Normal 125 5 3 3" xfId="21881"/>
    <cellStyle name="Normal 125 5 4" xfId="21882"/>
    <cellStyle name="Normal 125 5 4 2" xfId="21883"/>
    <cellStyle name="Normal 125 5 4 3" xfId="21884"/>
    <cellStyle name="Normal 125 5 5" xfId="21885"/>
    <cellStyle name="Normal 125 5 5 2" xfId="21886"/>
    <cellStyle name="Normal 125 5 5 3" xfId="21887"/>
    <cellStyle name="Normal 125 5 6" xfId="21888"/>
    <cellStyle name="Normal 125 5 7" xfId="21889"/>
    <cellStyle name="Normal 125 6" xfId="21890"/>
    <cellStyle name="Normal 125 6 2" xfId="21891"/>
    <cellStyle name="Normal 125 6 2 2" xfId="21892"/>
    <cellStyle name="Normal 125 6 2 3" xfId="21893"/>
    <cellStyle name="Normal 125 6 3" xfId="21894"/>
    <cellStyle name="Normal 125 6 3 2" xfId="21895"/>
    <cellStyle name="Normal 125 6 3 3" xfId="21896"/>
    <cellStyle name="Normal 125 6 4" xfId="21897"/>
    <cellStyle name="Normal 125 6 4 2" xfId="21898"/>
    <cellStyle name="Normal 125 6 4 3" xfId="21899"/>
    <cellStyle name="Normal 125 6 5" xfId="21900"/>
    <cellStyle name="Normal 125 6 6" xfId="21901"/>
    <cellStyle name="Normal 125 7" xfId="21902"/>
    <cellStyle name="Normal 125 7 2" xfId="21903"/>
    <cellStyle name="Normal 125 7 2 2" xfId="21904"/>
    <cellStyle name="Normal 125 7 2 3" xfId="21905"/>
    <cellStyle name="Normal 125 7 3" xfId="21906"/>
    <cellStyle name="Normal 125 7 3 2" xfId="21907"/>
    <cellStyle name="Normal 125 7 3 3" xfId="21908"/>
    <cellStyle name="Normal 125 7 4" xfId="21909"/>
    <cellStyle name="Normal 125 7 4 2" xfId="21910"/>
    <cellStyle name="Normal 125 7 4 3" xfId="21911"/>
    <cellStyle name="Normal 125 7 5" xfId="21912"/>
    <cellStyle name="Normal 125 7 6" xfId="21913"/>
    <cellStyle name="Normal 125 8" xfId="21914"/>
    <cellStyle name="Normal 125 8 2" xfId="21915"/>
    <cellStyle name="Normal 125 8 3" xfId="21916"/>
    <cellStyle name="Normal 125 9" xfId="21917"/>
    <cellStyle name="Normal 125 9 2" xfId="21918"/>
    <cellStyle name="Normal 125 9 3" xfId="21919"/>
    <cellStyle name="Normal 126" xfId="21920"/>
    <cellStyle name="Normal 126 10" xfId="21921"/>
    <cellStyle name="Normal 126 10 2" xfId="21922"/>
    <cellStyle name="Normal 126 10 3" xfId="21923"/>
    <cellStyle name="Normal 126 11" xfId="21924"/>
    <cellStyle name="Normal 126 11 2" xfId="21925"/>
    <cellStyle name="Normal 126 11 3" xfId="21926"/>
    <cellStyle name="Normal 126 12" xfId="21927"/>
    <cellStyle name="Normal 126 12 2" xfId="21928"/>
    <cellStyle name="Normal 126 12 3" xfId="21929"/>
    <cellStyle name="Normal 126 13" xfId="21930"/>
    <cellStyle name="Normal 126 14" xfId="21931"/>
    <cellStyle name="Normal 126 15" xfId="21932"/>
    <cellStyle name="Normal 126 2" xfId="21933"/>
    <cellStyle name="Normal 126 2 2" xfId="21934"/>
    <cellStyle name="Normal 126 2 2 2" xfId="21935"/>
    <cellStyle name="Normal 126 2 2 2 2" xfId="21936"/>
    <cellStyle name="Normal 126 2 2 2 2 2" xfId="21937"/>
    <cellStyle name="Normal 126 2 2 2 2 3" xfId="21938"/>
    <cellStyle name="Normal 126 2 2 2 3" xfId="21939"/>
    <cellStyle name="Normal 126 2 2 2 3 2" xfId="21940"/>
    <cellStyle name="Normal 126 2 2 2 3 3" xfId="21941"/>
    <cellStyle name="Normal 126 2 2 2 4" xfId="21942"/>
    <cellStyle name="Normal 126 2 2 2 4 2" xfId="21943"/>
    <cellStyle name="Normal 126 2 2 2 4 3" xfId="21944"/>
    <cellStyle name="Normal 126 2 2 2 5" xfId="21945"/>
    <cellStyle name="Normal 126 2 2 2 6" xfId="21946"/>
    <cellStyle name="Normal 126 2 2 3" xfId="21947"/>
    <cellStyle name="Normal 126 2 2 3 2" xfId="21948"/>
    <cellStyle name="Normal 126 2 2 3 3" xfId="21949"/>
    <cellStyle name="Normal 126 2 2 4" xfId="21950"/>
    <cellStyle name="Normal 126 2 2 4 2" xfId="21951"/>
    <cellStyle name="Normal 126 2 2 4 3" xfId="21952"/>
    <cellStyle name="Normal 126 2 2 5" xfId="21953"/>
    <cellStyle name="Normal 126 2 2 5 2" xfId="21954"/>
    <cellStyle name="Normal 126 2 2 5 3" xfId="21955"/>
    <cellStyle name="Normal 126 2 2 6" xfId="21956"/>
    <cellStyle name="Normal 126 2 2 7" xfId="21957"/>
    <cellStyle name="Normal 126 2 3" xfId="21958"/>
    <cellStyle name="Normal 126 2 3 2" xfId="21959"/>
    <cellStyle name="Normal 126 2 3 2 2" xfId="21960"/>
    <cellStyle name="Normal 126 2 3 2 3" xfId="21961"/>
    <cellStyle name="Normal 126 2 3 3" xfId="21962"/>
    <cellStyle name="Normal 126 2 3 3 2" xfId="21963"/>
    <cellStyle name="Normal 126 2 3 3 3" xfId="21964"/>
    <cellStyle name="Normal 126 2 3 4" xfId="21965"/>
    <cellStyle name="Normal 126 2 3 4 2" xfId="21966"/>
    <cellStyle name="Normal 126 2 3 4 3" xfId="21967"/>
    <cellStyle name="Normal 126 2 3 5" xfId="21968"/>
    <cellStyle name="Normal 126 2 3 6" xfId="21969"/>
    <cellStyle name="Normal 126 2 4" xfId="21970"/>
    <cellStyle name="Normal 126 2 4 2" xfId="21971"/>
    <cellStyle name="Normal 126 2 4 3" xfId="21972"/>
    <cellStyle name="Normal 126 2 5" xfId="21973"/>
    <cellStyle name="Normal 126 2 5 2" xfId="21974"/>
    <cellStyle name="Normal 126 2 5 3" xfId="21975"/>
    <cellStyle name="Normal 126 2 6" xfId="21976"/>
    <cellStyle name="Normal 126 2 6 2" xfId="21977"/>
    <cellStyle name="Normal 126 2 6 3" xfId="21978"/>
    <cellStyle name="Normal 126 2 7" xfId="21979"/>
    <cellStyle name="Normal 126 2 8" xfId="21980"/>
    <cellStyle name="Normal 126 3" xfId="21981"/>
    <cellStyle name="Normal 126 3 2" xfId="21982"/>
    <cellStyle name="Normal 126 3 2 2" xfId="21983"/>
    <cellStyle name="Normal 126 3 2 2 2" xfId="21984"/>
    <cellStyle name="Normal 126 3 2 2 2 2" xfId="21985"/>
    <cellStyle name="Normal 126 3 2 2 2 3" xfId="21986"/>
    <cellStyle name="Normal 126 3 2 2 3" xfId="21987"/>
    <cellStyle name="Normal 126 3 2 2 3 2" xfId="21988"/>
    <cellStyle name="Normal 126 3 2 2 3 3" xfId="21989"/>
    <cellStyle name="Normal 126 3 2 2 4" xfId="21990"/>
    <cellStyle name="Normal 126 3 2 2 4 2" xfId="21991"/>
    <cellStyle name="Normal 126 3 2 2 4 3" xfId="21992"/>
    <cellStyle name="Normal 126 3 2 2 5" xfId="21993"/>
    <cellStyle name="Normal 126 3 2 2 6" xfId="21994"/>
    <cellStyle name="Normal 126 3 2 3" xfId="21995"/>
    <cellStyle name="Normal 126 3 2 3 2" xfId="21996"/>
    <cellStyle name="Normal 126 3 2 3 3" xfId="21997"/>
    <cellStyle name="Normal 126 3 2 4" xfId="21998"/>
    <cellStyle name="Normal 126 3 2 4 2" xfId="21999"/>
    <cellStyle name="Normal 126 3 2 4 3" xfId="22000"/>
    <cellStyle name="Normal 126 3 2 5" xfId="22001"/>
    <cellStyle name="Normal 126 3 2 5 2" xfId="22002"/>
    <cellStyle name="Normal 126 3 2 5 3" xfId="22003"/>
    <cellStyle name="Normal 126 3 2 6" xfId="22004"/>
    <cellStyle name="Normal 126 3 2 7" xfId="22005"/>
    <cellStyle name="Normal 126 3 3" xfId="22006"/>
    <cellStyle name="Normal 126 3 3 2" xfId="22007"/>
    <cellStyle name="Normal 126 3 3 2 2" xfId="22008"/>
    <cellStyle name="Normal 126 3 3 2 3" xfId="22009"/>
    <cellStyle name="Normal 126 3 3 3" xfId="22010"/>
    <cellStyle name="Normal 126 3 3 3 2" xfId="22011"/>
    <cellStyle name="Normal 126 3 3 3 3" xfId="22012"/>
    <cellStyle name="Normal 126 3 3 4" xfId="22013"/>
    <cellStyle name="Normal 126 3 3 4 2" xfId="22014"/>
    <cellStyle name="Normal 126 3 3 4 3" xfId="22015"/>
    <cellStyle name="Normal 126 3 3 5" xfId="22016"/>
    <cellStyle name="Normal 126 3 3 6" xfId="22017"/>
    <cellStyle name="Normal 126 3 4" xfId="22018"/>
    <cellStyle name="Normal 126 3 4 2" xfId="22019"/>
    <cellStyle name="Normal 126 3 4 3" xfId="22020"/>
    <cellStyle name="Normal 126 3 5" xfId="22021"/>
    <cellStyle name="Normal 126 3 5 2" xfId="22022"/>
    <cellStyle name="Normal 126 3 5 3" xfId="22023"/>
    <cellStyle name="Normal 126 3 6" xfId="22024"/>
    <cellStyle name="Normal 126 3 6 2" xfId="22025"/>
    <cellStyle name="Normal 126 3 6 3" xfId="22026"/>
    <cellStyle name="Normal 126 3 7" xfId="22027"/>
    <cellStyle name="Normal 126 3 8" xfId="22028"/>
    <cellStyle name="Normal 126 4" xfId="22029"/>
    <cellStyle name="Normal 126 4 2" xfId="22030"/>
    <cellStyle name="Normal 126 4 2 2" xfId="22031"/>
    <cellStyle name="Normal 126 4 2 2 2" xfId="22032"/>
    <cellStyle name="Normal 126 4 2 2 2 2" xfId="22033"/>
    <cellStyle name="Normal 126 4 2 2 2 3" xfId="22034"/>
    <cellStyle name="Normal 126 4 2 2 3" xfId="22035"/>
    <cellStyle name="Normal 126 4 2 2 3 2" xfId="22036"/>
    <cellStyle name="Normal 126 4 2 2 3 3" xfId="22037"/>
    <cellStyle name="Normal 126 4 2 2 4" xfId="22038"/>
    <cellStyle name="Normal 126 4 2 2 4 2" xfId="22039"/>
    <cellStyle name="Normal 126 4 2 2 4 3" xfId="22040"/>
    <cellStyle name="Normal 126 4 2 2 5" xfId="22041"/>
    <cellStyle name="Normal 126 4 2 2 6" xfId="22042"/>
    <cellStyle name="Normal 126 4 2 3" xfId="22043"/>
    <cellStyle name="Normal 126 4 2 3 2" xfId="22044"/>
    <cellStyle name="Normal 126 4 2 3 3" xfId="22045"/>
    <cellStyle name="Normal 126 4 2 4" xfId="22046"/>
    <cellStyle name="Normal 126 4 2 4 2" xfId="22047"/>
    <cellStyle name="Normal 126 4 2 4 3" xfId="22048"/>
    <cellStyle name="Normal 126 4 2 5" xfId="22049"/>
    <cellStyle name="Normal 126 4 2 5 2" xfId="22050"/>
    <cellStyle name="Normal 126 4 2 5 3" xfId="22051"/>
    <cellStyle name="Normal 126 4 2 6" xfId="22052"/>
    <cellStyle name="Normal 126 4 2 7" xfId="22053"/>
    <cellStyle name="Normal 126 4 3" xfId="22054"/>
    <cellStyle name="Normal 126 4 3 2" xfId="22055"/>
    <cellStyle name="Normal 126 4 3 2 2" xfId="22056"/>
    <cellStyle name="Normal 126 4 3 2 3" xfId="22057"/>
    <cellStyle name="Normal 126 4 3 3" xfId="22058"/>
    <cellStyle name="Normal 126 4 3 3 2" xfId="22059"/>
    <cellStyle name="Normal 126 4 3 3 3" xfId="22060"/>
    <cellStyle name="Normal 126 4 3 4" xfId="22061"/>
    <cellStyle name="Normal 126 4 3 4 2" xfId="22062"/>
    <cellStyle name="Normal 126 4 3 4 3" xfId="22063"/>
    <cellStyle name="Normal 126 4 3 5" xfId="22064"/>
    <cellStyle name="Normal 126 4 3 6" xfId="22065"/>
    <cellStyle name="Normal 126 4 4" xfId="22066"/>
    <cellStyle name="Normal 126 4 4 2" xfId="22067"/>
    <cellStyle name="Normal 126 4 4 3" xfId="22068"/>
    <cellStyle name="Normal 126 4 5" xfId="22069"/>
    <cellStyle name="Normal 126 4 5 2" xfId="22070"/>
    <cellStyle name="Normal 126 4 5 3" xfId="22071"/>
    <cellStyle name="Normal 126 4 6" xfId="22072"/>
    <cellStyle name="Normal 126 4 6 2" xfId="22073"/>
    <cellStyle name="Normal 126 4 6 3" xfId="22074"/>
    <cellStyle name="Normal 126 4 7" xfId="22075"/>
    <cellStyle name="Normal 126 4 8" xfId="22076"/>
    <cellStyle name="Normal 126 5" xfId="22077"/>
    <cellStyle name="Normal 126 5 2" xfId="22078"/>
    <cellStyle name="Normal 126 5 2 2" xfId="22079"/>
    <cellStyle name="Normal 126 5 2 2 2" xfId="22080"/>
    <cellStyle name="Normal 126 5 2 2 3" xfId="22081"/>
    <cellStyle name="Normal 126 5 2 3" xfId="22082"/>
    <cellStyle name="Normal 126 5 2 3 2" xfId="22083"/>
    <cellStyle name="Normal 126 5 2 3 3" xfId="22084"/>
    <cellStyle name="Normal 126 5 2 4" xfId="22085"/>
    <cellStyle name="Normal 126 5 2 4 2" xfId="22086"/>
    <cellStyle name="Normal 126 5 2 4 3" xfId="22087"/>
    <cellStyle name="Normal 126 5 2 5" xfId="22088"/>
    <cellStyle name="Normal 126 5 2 6" xfId="22089"/>
    <cellStyle name="Normal 126 5 3" xfId="22090"/>
    <cellStyle name="Normal 126 5 3 2" xfId="22091"/>
    <cellStyle name="Normal 126 5 3 3" xfId="22092"/>
    <cellStyle name="Normal 126 5 4" xfId="22093"/>
    <cellStyle name="Normal 126 5 4 2" xfId="22094"/>
    <cellStyle name="Normal 126 5 4 3" xfId="22095"/>
    <cellStyle name="Normal 126 5 5" xfId="22096"/>
    <cellStyle name="Normal 126 5 5 2" xfId="22097"/>
    <cellStyle name="Normal 126 5 5 3" xfId="22098"/>
    <cellStyle name="Normal 126 5 6" xfId="22099"/>
    <cellStyle name="Normal 126 5 7" xfId="22100"/>
    <cellStyle name="Normal 126 6" xfId="22101"/>
    <cellStyle name="Normal 126 6 2" xfId="22102"/>
    <cellStyle name="Normal 126 6 2 2" xfId="22103"/>
    <cellStyle name="Normal 126 6 2 3" xfId="22104"/>
    <cellStyle name="Normal 126 6 3" xfId="22105"/>
    <cellStyle name="Normal 126 6 3 2" xfId="22106"/>
    <cellStyle name="Normal 126 6 3 3" xfId="22107"/>
    <cellStyle name="Normal 126 6 4" xfId="22108"/>
    <cellStyle name="Normal 126 6 4 2" xfId="22109"/>
    <cellStyle name="Normal 126 6 4 3" xfId="22110"/>
    <cellStyle name="Normal 126 6 5" xfId="22111"/>
    <cellStyle name="Normal 126 6 6" xfId="22112"/>
    <cellStyle name="Normal 126 7" xfId="22113"/>
    <cellStyle name="Normal 126 7 2" xfId="22114"/>
    <cellStyle name="Normal 126 7 2 2" xfId="22115"/>
    <cellStyle name="Normal 126 7 2 3" xfId="22116"/>
    <cellStyle name="Normal 126 7 3" xfId="22117"/>
    <cellStyle name="Normal 126 7 3 2" xfId="22118"/>
    <cellStyle name="Normal 126 7 3 3" xfId="22119"/>
    <cellStyle name="Normal 126 7 4" xfId="22120"/>
    <cellStyle name="Normal 126 7 4 2" xfId="22121"/>
    <cellStyle name="Normal 126 7 4 3" xfId="22122"/>
    <cellStyle name="Normal 126 7 5" xfId="22123"/>
    <cellStyle name="Normal 126 7 6" xfId="22124"/>
    <cellStyle name="Normal 126 8" xfId="22125"/>
    <cellStyle name="Normal 126 8 2" xfId="22126"/>
    <cellStyle name="Normal 126 8 3" xfId="22127"/>
    <cellStyle name="Normal 126 9" xfId="22128"/>
    <cellStyle name="Normal 126 9 2" xfId="22129"/>
    <cellStyle name="Normal 126 9 3" xfId="22130"/>
    <cellStyle name="Normal 127" xfId="22131"/>
    <cellStyle name="Normal 128" xfId="22132"/>
    <cellStyle name="Normal 128 10" xfId="22133"/>
    <cellStyle name="Normal 128 10 2" xfId="22134"/>
    <cellStyle name="Normal 128 10 3" xfId="22135"/>
    <cellStyle name="Normal 128 11" xfId="22136"/>
    <cellStyle name="Normal 128 11 2" xfId="22137"/>
    <cellStyle name="Normal 128 11 3" xfId="22138"/>
    <cellStyle name="Normal 128 12" xfId="22139"/>
    <cellStyle name="Normal 128 12 2" xfId="22140"/>
    <cellStyle name="Normal 128 12 3" xfId="22141"/>
    <cellStyle name="Normal 128 13" xfId="22142"/>
    <cellStyle name="Normal 128 14" xfId="22143"/>
    <cellStyle name="Normal 128 15" xfId="22144"/>
    <cellStyle name="Normal 128 2" xfId="22145"/>
    <cellStyle name="Normal 128 2 2" xfId="22146"/>
    <cellStyle name="Normal 128 2 2 2" xfId="22147"/>
    <cellStyle name="Normal 128 2 2 2 2" xfId="22148"/>
    <cellStyle name="Normal 128 2 2 2 2 2" xfId="22149"/>
    <cellStyle name="Normal 128 2 2 2 2 3" xfId="22150"/>
    <cellStyle name="Normal 128 2 2 2 3" xfId="22151"/>
    <cellStyle name="Normal 128 2 2 2 3 2" xfId="22152"/>
    <cellStyle name="Normal 128 2 2 2 3 3" xfId="22153"/>
    <cellStyle name="Normal 128 2 2 2 4" xfId="22154"/>
    <cellStyle name="Normal 128 2 2 2 4 2" xfId="22155"/>
    <cellStyle name="Normal 128 2 2 2 4 3" xfId="22156"/>
    <cellStyle name="Normal 128 2 2 2 5" xfId="22157"/>
    <cellStyle name="Normal 128 2 2 2 6" xfId="22158"/>
    <cellStyle name="Normal 128 2 2 3" xfId="22159"/>
    <cellStyle name="Normal 128 2 2 3 2" xfId="22160"/>
    <cellStyle name="Normal 128 2 2 3 3" xfId="22161"/>
    <cellStyle name="Normal 128 2 2 4" xfId="22162"/>
    <cellStyle name="Normal 128 2 2 4 2" xfId="22163"/>
    <cellStyle name="Normal 128 2 2 4 3" xfId="22164"/>
    <cellStyle name="Normal 128 2 2 5" xfId="22165"/>
    <cellStyle name="Normal 128 2 2 5 2" xfId="22166"/>
    <cellStyle name="Normal 128 2 2 5 3" xfId="22167"/>
    <cellStyle name="Normal 128 2 2 6" xfId="22168"/>
    <cellStyle name="Normal 128 2 2 7" xfId="22169"/>
    <cellStyle name="Normal 128 2 3" xfId="22170"/>
    <cellStyle name="Normal 128 2 3 2" xfId="22171"/>
    <cellStyle name="Normal 128 2 3 2 2" xfId="22172"/>
    <cellStyle name="Normal 128 2 3 2 3" xfId="22173"/>
    <cellStyle name="Normal 128 2 3 3" xfId="22174"/>
    <cellStyle name="Normal 128 2 3 3 2" xfId="22175"/>
    <cellStyle name="Normal 128 2 3 3 3" xfId="22176"/>
    <cellStyle name="Normal 128 2 3 4" xfId="22177"/>
    <cellStyle name="Normal 128 2 3 4 2" xfId="22178"/>
    <cellStyle name="Normal 128 2 3 4 3" xfId="22179"/>
    <cellStyle name="Normal 128 2 3 5" xfId="22180"/>
    <cellStyle name="Normal 128 2 3 6" xfId="22181"/>
    <cellStyle name="Normal 128 2 4" xfId="22182"/>
    <cellStyle name="Normal 128 2 4 2" xfId="22183"/>
    <cellStyle name="Normal 128 2 4 3" xfId="22184"/>
    <cellStyle name="Normal 128 2 5" xfId="22185"/>
    <cellStyle name="Normal 128 2 5 2" xfId="22186"/>
    <cellStyle name="Normal 128 2 5 3" xfId="22187"/>
    <cellStyle name="Normal 128 2 6" xfId="22188"/>
    <cellStyle name="Normal 128 2 6 2" xfId="22189"/>
    <cellStyle name="Normal 128 2 6 3" xfId="22190"/>
    <cellStyle name="Normal 128 2 7" xfId="22191"/>
    <cellStyle name="Normal 128 2 8" xfId="22192"/>
    <cellStyle name="Normal 128 3" xfId="22193"/>
    <cellStyle name="Normal 128 3 2" xfId="22194"/>
    <cellStyle name="Normal 128 3 2 2" xfId="22195"/>
    <cellStyle name="Normal 128 3 2 2 2" xfId="22196"/>
    <cellStyle name="Normal 128 3 2 2 2 2" xfId="22197"/>
    <cellStyle name="Normal 128 3 2 2 2 3" xfId="22198"/>
    <cellStyle name="Normal 128 3 2 2 3" xfId="22199"/>
    <cellStyle name="Normal 128 3 2 2 3 2" xfId="22200"/>
    <cellStyle name="Normal 128 3 2 2 3 3" xfId="22201"/>
    <cellStyle name="Normal 128 3 2 2 4" xfId="22202"/>
    <cellStyle name="Normal 128 3 2 2 4 2" xfId="22203"/>
    <cellStyle name="Normal 128 3 2 2 4 3" xfId="22204"/>
    <cellStyle name="Normal 128 3 2 2 5" xfId="22205"/>
    <cellStyle name="Normal 128 3 2 2 6" xfId="22206"/>
    <cellStyle name="Normal 128 3 2 3" xfId="22207"/>
    <cellStyle name="Normal 128 3 2 3 2" xfId="22208"/>
    <cellStyle name="Normal 128 3 2 3 3" xfId="22209"/>
    <cellStyle name="Normal 128 3 2 4" xfId="22210"/>
    <cellStyle name="Normal 128 3 2 4 2" xfId="22211"/>
    <cellStyle name="Normal 128 3 2 4 3" xfId="22212"/>
    <cellStyle name="Normal 128 3 2 5" xfId="22213"/>
    <cellStyle name="Normal 128 3 2 5 2" xfId="22214"/>
    <cellStyle name="Normal 128 3 2 5 3" xfId="22215"/>
    <cellStyle name="Normal 128 3 2 6" xfId="22216"/>
    <cellStyle name="Normal 128 3 2 7" xfId="22217"/>
    <cellStyle name="Normal 128 3 3" xfId="22218"/>
    <cellStyle name="Normal 128 3 3 2" xfId="22219"/>
    <cellStyle name="Normal 128 3 3 2 2" xfId="22220"/>
    <cellStyle name="Normal 128 3 3 2 3" xfId="22221"/>
    <cellStyle name="Normal 128 3 3 3" xfId="22222"/>
    <cellStyle name="Normal 128 3 3 3 2" xfId="22223"/>
    <cellStyle name="Normal 128 3 3 3 3" xfId="22224"/>
    <cellStyle name="Normal 128 3 3 4" xfId="22225"/>
    <cellStyle name="Normal 128 3 3 4 2" xfId="22226"/>
    <cellStyle name="Normal 128 3 3 4 3" xfId="22227"/>
    <cellStyle name="Normal 128 3 3 5" xfId="22228"/>
    <cellStyle name="Normal 128 3 3 6" xfId="22229"/>
    <cellStyle name="Normal 128 3 4" xfId="22230"/>
    <cellStyle name="Normal 128 3 4 2" xfId="22231"/>
    <cellStyle name="Normal 128 3 4 3" xfId="22232"/>
    <cellStyle name="Normal 128 3 5" xfId="22233"/>
    <cellStyle name="Normal 128 3 5 2" xfId="22234"/>
    <cellStyle name="Normal 128 3 5 3" xfId="22235"/>
    <cellStyle name="Normal 128 3 6" xfId="22236"/>
    <cellStyle name="Normal 128 3 6 2" xfId="22237"/>
    <cellStyle name="Normal 128 3 6 3" xfId="22238"/>
    <cellStyle name="Normal 128 3 7" xfId="22239"/>
    <cellStyle name="Normal 128 3 8" xfId="22240"/>
    <cellStyle name="Normal 128 4" xfId="22241"/>
    <cellStyle name="Normal 128 4 2" xfId="22242"/>
    <cellStyle name="Normal 128 4 2 2" xfId="22243"/>
    <cellStyle name="Normal 128 4 2 2 2" xfId="22244"/>
    <cellStyle name="Normal 128 4 2 2 2 2" xfId="22245"/>
    <cellStyle name="Normal 128 4 2 2 2 3" xfId="22246"/>
    <cellStyle name="Normal 128 4 2 2 3" xfId="22247"/>
    <cellStyle name="Normal 128 4 2 2 3 2" xfId="22248"/>
    <cellStyle name="Normal 128 4 2 2 3 3" xfId="22249"/>
    <cellStyle name="Normal 128 4 2 2 4" xfId="22250"/>
    <cellStyle name="Normal 128 4 2 2 4 2" xfId="22251"/>
    <cellStyle name="Normal 128 4 2 2 4 3" xfId="22252"/>
    <cellStyle name="Normal 128 4 2 2 5" xfId="22253"/>
    <cellStyle name="Normal 128 4 2 2 6" xfId="22254"/>
    <cellStyle name="Normal 128 4 2 3" xfId="22255"/>
    <cellStyle name="Normal 128 4 2 3 2" xfId="22256"/>
    <cellStyle name="Normal 128 4 2 3 3" xfId="22257"/>
    <cellStyle name="Normal 128 4 2 4" xfId="22258"/>
    <cellStyle name="Normal 128 4 2 4 2" xfId="22259"/>
    <cellStyle name="Normal 128 4 2 4 3" xfId="22260"/>
    <cellStyle name="Normal 128 4 2 5" xfId="22261"/>
    <cellStyle name="Normal 128 4 2 5 2" xfId="22262"/>
    <cellStyle name="Normal 128 4 2 5 3" xfId="22263"/>
    <cellStyle name="Normal 128 4 2 6" xfId="22264"/>
    <cellStyle name="Normal 128 4 2 7" xfId="22265"/>
    <cellStyle name="Normal 128 4 3" xfId="22266"/>
    <cellStyle name="Normal 128 4 3 2" xfId="22267"/>
    <cellStyle name="Normal 128 4 3 2 2" xfId="22268"/>
    <cellStyle name="Normal 128 4 3 2 3" xfId="22269"/>
    <cellStyle name="Normal 128 4 3 3" xfId="22270"/>
    <cellStyle name="Normal 128 4 3 3 2" xfId="22271"/>
    <cellStyle name="Normal 128 4 3 3 3" xfId="22272"/>
    <cellStyle name="Normal 128 4 3 4" xfId="22273"/>
    <cellStyle name="Normal 128 4 3 4 2" xfId="22274"/>
    <cellStyle name="Normal 128 4 3 4 3" xfId="22275"/>
    <cellStyle name="Normal 128 4 3 5" xfId="22276"/>
    <cellStyle name="Normal 128 4 3 6" xfId="22277"/>
    <cellStyle name="Normal 128 4 4" xfId="22278"/>
    <cellStyle name="Normal 128 4 4 2" xfId="22279"/>
    <cellStyle name="Normal 128 4 4 3" xfId="22280"/>
    <cellStyle name="Normal 128 4 5" xfId="22281"/>
    <cellStyle name="Normal 128 4 5 2" xfId="22282"/>
    <cellStyle name="Normal 128 4 5 3" xfId="22283"/>
    <cellStyle name="Normal 128 4 6" xfId="22284"/>
    <cellStyle name="Normal 128 4 6 2" xfId="22285"/>
    <cellStyle name="Normal 128 4 6 3" xfId="22286"/>
    <cellStyle name="Normal 128 4 7" xfId="22287"/>
    <cellStyle name="Normal 128 4 8" xfId="22288"/>
    <cellStyle name="Normal 128 5" xfId="22289"/>
    <cellStyle name="Normal 128 5 2" xfId="22290"/>
    <cellStyle name="Normal 128 5 2 2" xfId="22291"/>
    <cellStyle name="Normal 128 5 2 2 2" xfId="22292"/>
    <cellStyle name="Normal 128 5 2 2 3" xfId="22293"/>
    <cellStyle name="Normal 128 5 2 3" xfId="22294"/>
    <cellStyle name="Normal 128 5 2 3 2" xfId="22295"/>
    <cellStyle name="Normal 128 5 2 3 3" xfId="22296"/>
    <cellStyle name="Normal 128 5 2 4" xfId="22297"/>
    <cellStyle name="Normal 128 5 2 4 2" xfId="22298"/>
    <cellStyle name="Normal 128 5 2 4 3" xfId="22299"/>
    <cellStyle name="Normal 128 5 2 5" xfId="22300"/>
    <cellStyle name="Normal 128 5 2 6" xfId="22301"/>
    <cellStyle name="Normal 128 5 3" xfId="22302"/>
    <cellStyle name="Normal 128 5 3 2" xfId="22303"/>
    <cellStyle name="Normal 128 5 3 3" xfId="22304"/>
    <cellStyle name="Normal 128 5 4" xfId="22305"/>
    <cellStyle name="Normal 128 5 4 2" xfId="22306"/>
    <cellStyle name="Normal 128 5 4 3" xfId="22307"/>
    <cellStyle name="Normal 128 5 5" xfId="22308"/>
    <cellStyle name="Normal 128 5 5 2" xfId="22309"/>
    <cellStyle name="Normal 128 5 5 3" xfId="22310"/>
    <cellStyle name="Normal 128 5 6" xfId="22311"/>
    <cellStyle name="Normal 128 5 7" xfId="22312"/>
    <cellStyle name="Normal 128 6" xfId="22313"/>
    <cellStyle name="Normal 128 6 2" xfId="22314"/>
    <cellStyle name="Normal 128 6 2 2" xfId="22315"/>
    <cellStyle name="Normal 128 6 2 3" xfId="22316"/>
    <cellStyle name="Normal 128 6 3" xfId="22317"/>
    <cellStyle name="Normal 128 6 3 2" xfId="22318"/>
    <cellStyle name="Normal 128 6 3 3" xfId="22319"/>
    <cellStyle name="Normal 128 6 4" xfId="22320"/>
    <cellStyle name="Normal 128 6 4 2" xfId="22321"/>
    <cellStyle name="Normal 128 6 4 3" xfId="22322"/>
    <cellStyle name="Normal 128 6 5" xfId="22323"/>
    <cellStyle name="Normal 128 6 6" xfId="22324"/>
    <cellStyle name="Normal 128 7" xfId="22325"/>
    <cellStyle name="Normal 128 7 2" xfId="22326"/>
    <cellStyle name="Normal 128 7 2 2" xfId="22327"/>
    <cellStyle name="Normal 128 7 2 3" xfId="22328"/>
    <cellStyle name="Normal 128 7 3" xfId="22329"/>
    <cellStyle name="Normal 128 7 3 2" xfId="22330"/>
    <cellStyle name="Normal 128 7 3 3" xfId="22331"/>
    <cellStyle name="Normal 128 7 4" xfId="22332"/>
    <cellStyle name="Normal 128 7 4 2" xfId="22333"/>
    <cellStyle name="Normal 128 7 4 3" xfId="22334"/>
    <cellStyle name="Normal 128 7 5" xfId="22335"/>
    <cellStyle name="Normal 128 7 6" xfId="22336"/>
    <cellStyle name="Normal 128 8" xfId="22337"/>
    <cellStyle name="Normal 128 8 2" xfId="22338"/>
    <cellStyle name="Normal 128 8 3" xfId="22339"/>
    <cellStyle name="Normal 128 9" xfId="22340"/>
    <cellStyle name="Normal 128 9 2" xfId="22341"/>
    <cellStyle name="Normal 128 9 3" xfId="22342"/>
    <cellStyle name="Normal 129" xfId="22343"/>
    <cellStyle name="Normal 129 10" xfId="22344"/>
    <cellStyle name="Normal 129 10 2" xfId="22345"/>
    <cellStyle name="Normal 129 10 3" xfId="22346"/>
    <cellStyle name="Normal 129 11" xfId="22347"/>
    <cellStyle name="Normal 129 11 2" xfId="22348"/>
    <cellStyle name="Normal 129 11 3" xfId="22349"/>
    <cellStyle name="Normal 129 12" xfId="22350"/>
    <cellStyle name="Normal 129 12 2" xfId="22351"/>
    <cellStyle name="Normal 129 12 3" xfId="22352"/>
    <cellStyle name="Normal 129 13" xfId="22353"/>
    <cellStyle name="Normal 129 14" xfId="22354"/>
    <cellStyle name="Normal 129 15" xfId="22355"/>
    <cellStyle name="Normal 129 2" xfId="22356"/>
    <cellStyle name="Normal 129 2 2" xfId="22357"/>
    <cellStyle name="Normal 129 2 2 2" xfId="22358"/>
    <cellStyle name="Normal 129 2 2 2 2" xfId="22359"/>
    <cellStyle name="Normal 129 2 2 2 2 2" xfId="22360"/>
    <cellStyle name="Normal 129 2 2 2 2 3" xfId="22361"/>
    <cellStyle name="Normal 129 2 2 2 3" xfId="22362"/>
    <cellStyle name="Normal 129 2 2 2 3 2" xfId="22363"/>
    <cellStyle name="Normal 129 2 2 2 3 3" xfId="22364"/>
    <cellStyle name="Normal 129 2 2 2 4" xfId="22365"/>
    <cellStyle name="Normal 129 2 2 2 4 2" xfId="22366"/>
    <cellStyle name="Normal 129 2 2 2 4 3" xfId="22367"/>
    <cellStyle name="Normal 129 2 2 2 5" xfId="22368"/>
    <cellStyle name="Normal 129 2 2 2 6" xfId="22369"/>
    <cellStyle name="Normal 129 2 2 3" xfId="22370"/>
    <cellStyle name="Normal 129 2 2 3 2" xfId="22371"/>
    <cellStyle name="Normal 129 2 2 3 3" xfId="22372"/>
    <cellStyle name="Normal 129 2 2 4" xfId="22373"/>
    <cellStyle name="Normal 129 2 2 4 2" xfId="22374"/>
    <cellStyle name="Normal 129 2 2 4 3" xfId="22375"/>
    <cellStyle name="Normal 129 2 2 5" xfId="22376"/>
    <cellStyle name="Normal 129 2 2 5 2" xfId="22377"/>
    <cellStyle name="Normal 129 2 2 5 3" xfId="22378"/>
    <cellStyle name="Normal 129 2 2 6" xfId="22379"/>
    <cellStyle name="Normal 129 2 2 7" xfId="22380"/>
    <cellStyle name="Normal 129 2 3" xfId="22381"/>
    <cellStyle name="Normal 129 2 3 2" xfId="22382"/>
    <cellStyle name="Normal 129 2 3 2 2" xfId="22383"/>
    <cellStyle name="Normal 129 2 3 2 3" xfId="22384"/>
    <cellStyle name="Normal 129 2 3 3" xfId="22385"/>
    <cellStyle name="Normal 129 2 3 3 2" xfId="22386"/>
    <cellStyle name="Normal 129 2 3 3 3" xfId="22387"/>
    <cellStyle name="Normal 129 2 3 4" xfId="22388"/>
    <cellStyle name="Normal 129 2 3 4 2" xfId="22389"/>
    <cellStyle name="Normal 129 2 3 4 3" xfId="22390"/>
    <cellStyle name="Normal 129 2 3 5" xfId="22391"/>
    <cellStyle name="Normal 129 2 3 6" xfId="22392"/>
    <cellStyle name="Normal 129 2 4" xfId="22393"/>
    <cellStyle name="Normal 129 2 4 2" xfId="22394"/>
    <cellStyle name="Normal 129 2 4 3" xfId="22395"/>
    <cellStyle name="Normal 129 2 5" xfId="22396"/>
    <cellStyle name="Normal 129 2 5 2" xfId="22397"/>
    <cellStyle name="Normal 129 2 5 3" xfId="22398"/>
    <cellStyle name="Normal 129 2 6" xfId="22399"/>
    <cellStyle name="Normal 129 2 6 2" xfId="22400"/>
    <cellStyle name="Normal 129 2 6 3" xfId="22401"/>
    <cellStyle name="Normal 129 2 7" xfId="22402"/>
    <cellStyle name="Normal 129 2 8" xfId="22403"/>
    <cellStyle name="Normal 129 3" xfId="22404"/>
    <cellStyle name="Normal 129 3 2" xfId="22405"/>
    <cellStyle name="Normal 129 3 2 2" xfId="22406"/>
    <cellStyle name="Normal 129 3 2 2 2" xfId="22407"/>
    <cellStyle name="Normal 129 3 2 2 2 2" xfId="22408"/>
    <cellStyle name="Normal 129 3 2 2 2 3" xfId="22409"/>
    <cellStyle name="Normal 129 3 2 2 3" xfId="22410"/>
    <cellStyle name="Normal 129 3 2 2 3 2" xfId="22411"/>
    <cellStyle name="Normal 129 3 2 2 3 3" xfId="22412"/>
    <cellStyle name="Normal 129 3 2 2 4" xfId="22413"/>
    <cellStyle name="Normal 129 3 2 2 4 2" xfId="22414"/>
    <cellStyle name="Normal 129 3 2 2 4 3" xfId="22415"/>
    <cellStyle name="Normal 129 3 2 2 5" xfId="22416"/>
    <cellStyle name="Normal 129 3 2 2 6" xfId="22417"/>
    <cellStyle name="Normal 129 3 2 3" xfId="22418"/>
    <cellStyle name="Normal 129 3 2 3 2" xfId="22419"/>
    <cellStyle name="Normal 129 3 2 3 3" xfId="22420"/>
    <cellStyle name="Normal 129 3 2 4" xfId="22421"/>
    <cellStyle name="Normal 129 3 2 4 2" xfId="22422"/>
    <cellStyle name="Normal 129 3 2 4 3" xfId="22423"/>
    <cellStyle name="Normal 129 3 2 5" xfId="22424"/>
    <cellStyle name="Normal 129 3 2 5 2" xfId="22425"/>
    <cellStyle name="Normal 129 3 2 5 3" xfId="22426"/>
    <cellStyle name="Normal 129 3 2 6" xfId="22427"/>
    <cellStyle name="Normal 129 3 2 7" xfId="22428"/>
    <cellStyle name="Normal 129 3 3" xfId="22429"/>
    <cellStyle name="Normal 129 3 3 2" xfId="22430"/>
    <cellStyle name="Normal 129 3 3 2 2" xfId="22431"/>
    <cellStyle name="Normal 129 3 3 2 3" xfId="22432"/>
    <cellStyle name="Normal 129 3 3 3" xfId="22433"/>
    <cellStyle name="Normal 129 3 3 3 2" xfId="22434"/>
    <cellStyle name="Normal 129 3 3 3 3" xfId="22435"/>
    <cellStyle name="Normal 129 3 3 4" xfId="22436"/>
    <cellStyle name="Normal 129 3 3 4 2" xfId="22437"/>
    <cellStyle name="Normal 129 3 3 4 3" xfId="22438"/>
    <cellStyle name="Normal 129 3 3 5" xfId="22439"/>
    <cellStyle name="Normal 129 3 3 6" xfId="22440"/>
    <cellStyle name="Normal 129 3 4" xfId="22441"/>
    <cellStyle name="Normal 129 3 4 2" xfId="22442"/>
    <cellStyle name="Normal 129 3 4 3" xfId="22443"/>
    <cellStyle name="Normal 129 3 5" xfId="22444"/>
    <cellStyle name="Normal 129 3 5 2" xfId="22445"/>
    <cellStyle name="Normal 129 3 5 3" xfId="22446"/>
    <cellStyle name="Normal 129 3 6" xfId="22447"/>
    <cellStyle name="Normal 129 3 6 2" xfId="22448"/>
    <cellStyle name="Normal 129 3 6 3" xfId="22449"/>
    <cellStyle name="Normal 129 3 7" xfId="22450"/>
    <cellStyle name="Normal 129 3 8" xfId="22451"/>
    <cellStyle name="Normal 129 4" xfId="22452"/>
    <cellStyle name="Normal 129 4 2" xfId="22453"/>
    <cellStyle name="Normal 129 4 2 2" xfId="22454"/>
    <cellStyle name="Normal 129 4 2 2 2" xfId="22455"/>
    <cellStyle name="Normal 129 4 2 2 2 2" xfId="22456"/>
    <cellStyle name="Normal 129 4 2 2 2 3" xfId="22457"/>
    <cellStyle name="Normal 129 4 2 2 3" xfId="22458"/>
    <cellStyle name="Normal 129 4 2 2 3 2" xfId="22459"/>
    <cellStyle name="Normal 129 4 2 2 3 3" xfId="22460"/>
    <cellStyle name="Normal 129 4 2 2 4" xfId="22461"/>
    <cellStyle name="Normal 129 4 2 2 4 2" xfId="22462"/>
    <cellStyle name="Normal 129 4 2 2 4 3" xfId="22463"/>
    <cellStyle name="Normal 129 4 2 2 5" xfId="22464"/>
    <cellStyle name="Normal 129 4 2 2 6" xfId="22465"/>
    <cellStyle name="Normal 129 4 2 3" xfId="22466"/>
    <cellStyle name="Normal 129 4 2 3 2" xfId="22467"/>
    <cellStyle name="Normal 129 4 2 3 3" xfId="22468"/>
    <cellStyle name="Normal 129 4 2 4" xfId="22469"/>
    <cellStyle name="Normal 129 4 2 4 2" xfId="22470"/>
    <cellStyle name="Normal 129 4 2 4 3" xfId="22471"/>
    <cellStyle name="Normal 129 4 2 5" xfId="22472"/>
    <cellStyle name="Normal 129 4 2 5 2" xfId="22473"/>
    <cellStyle name="Normal 129 4 2 5 3" xfId="22474"/>
    <cellStyle name="Normal 129 4 2 6" xfId="22475"/>
    <cellStyle name="Normal 129 4 2 7" xfId="22476"/>
    <cellStyle name="Normal 129 4 3" xfId="22477"/>
    <cellStyle name="Normal 129 4 3 2" xfId="22478"/>
    <cellStyle name="Normal 129 4 3 2 2" xfId="22479"/>
    <cellStyle name="Normal 129 4 3 2 3" xfId="22480"/>
    <cellStyle name="Normal 129 4 3 3" xfId="22481"/>
    <cellStyle name="Normal 129 4 3 3 2" xfId="22482"/>
    <cellStyle name="Normal 129 4 3 3 3" xfId="22483"/>
    <cellStyle name="Normal 129 4 3 4" xfId="22484"/>
    <cellStyle name="Normal 129 4 3 4 2" xfId="22485"/>
    <cellStyle name="Normal 129 4 3 4 3" xfId="22486"/>
    <cellStyle name="Normal 129 4 3 5" xfId="22487"/>
    <cellStyle name="Normal 129 4 3 6" xfId="22488"/>
    <cellStyle name="Normal 129 4 4" xfId="22489"/>
    <cellStyle name="Normal 129 4 4 2" xfId="22490"/>
    <cellStyle name="Normal 129 4 4 3" xfId="22491"/>
    <cellStyle name="Normal 129 4 5" xfId="22492"/>
    <cellStyle name="Normal 129 4 5 2" xfId="22493"/>
    <cellStyle name="Normal 129 4 5 3" xfId="22494"/>
    <cellStyle name="Normal 129 4 6" xfId="22495"/>
    <cellStyle name="Normal 129 4 6 2" xfId="22496"/>
    <cellStyle name="Normal 129 4 6 3" xfId="22497"/>
    <cellStyle name="Normal 129 4 7" xfId="22498"/>
    <cellStyle name="Normal 129 4 8" xfId="22499"/>
    <cellStyle name="Normal 129 5" xfId="22500"/>
    <cellStyle name="Normal 129 5 2" xfId="22501"/>
    <cellStyle name="Normal 129 5 2 2" xfId="22502"/>
    <cellStyle name="Normal 129 5 2 2 2" xfId="22503"/>
    <cellStyle name="Normal 129 5 2 2 3" xfId="22504"/>
    <cellStyle name="Normal 129 5 2 3" xfId="22505"/>
    <cellStyle name="Normal 129 5 2 3 2" xfId="22506"/>
    <cellStyle name="Normal 129 5 2 3 3" xfId="22507"/>
    <cellStyle name="Normal 129 5 2 4" xfId="22508"/>
    <cellStyle name="Normal 129 5 2 4 2" xfId="22509"/>
    <cellStyle name="Normal 129 5 2 4 3" xfId="22510"/>
    <cellStyle name="Normal 129 5 2 5" xfId="22511"/>
    <cellStyle name="Normal 129 5 2 6" xfId="22512"/>
    <cellStyle name="Normal 129 5 3" xfId="22513"/>
    <cellStyle name="Normal 129 5 3 2" xfId="22514"/>
    <cellStyle name="Normal 129 5 3 3" xfId="22515"/>
    <cellStyle name="Normal 129 5 4" xfId="22516"/>
    <cellStyle name="Normal 129 5 4 2" xfId="22517"/>
    <cellStyle name="Normal 129 5 4 3" xfId="22518"/>
    <cellStyle name="Normal 129 5 5" xfId="22519"/>
    <cellStyle name="Normal 129 5 5 2" xfId="22520"/>
    <cellStyle name="Normal 129 5 5 3" xfId="22521"/>
    <cellStyle name="Normal 129 5 6" xfId="22522"/>
    <cellStyle name="Normal 129 5 7" xfId="22523"/>
    <cellStyle name="Normal 129 6" xfId="22524"/>
    <cellStyle name="Normal 129 6 2" xfId="22525"/>
    <cellStyle name="Normal 129 6 2 2" xfId="22526"/>
    <cellStyle name="Normal 129 6 2 3" xfId="22527"/>
    <cellStyle name="Normal 129 6 3" xfId="22528"/>
    <cellStyle name="Normal 129 6 3 2" xfId="22529"/>
    <cellStyle name="Normal 129 6 3 3" xfId="22530"/>
    <cellStyle name="Normal 129 6 4" xfId="22531"/>
    <cellStyle name="Normal 129 6 4 2" xfId="22532"/>
    <cellStyle name="Normal 129 6 4 3" xfId="22533"/>
    <cellStyle name="Normal 129 6 5" xfId="22534"/>
    <cellStyle name="Normal 129 6 6" xfId="22535"/>
    <cellStyle name="Normal 129 7" xfId="22536"/>
    <cellStyle name="Normal 129 7 2" xfId="22537"/>
    <cellStyle name="Normal 129 7 2 2" xfId="22538"/>
    <cellStyle name="Normal 129 7 2 3" xfId="22539"/>
    <cellStyle name="Normal 129 7 3" xfId="22540"/>
    <cellStyle name="Normal 129 7 3 2" xfId="22541"/>
    <cellStyle name="Normal 129 7 3 3" xfId="22542"/>
    <cellStyle name="Normal 129 7 4" xfId="22543"/>
    <cellStyle name="Normal 129 7 4 2" xfId="22544"/>
    <cellStyle name="Normal 129 7 4 3" xfId="22545"/>
    <cellStyle name="Normal 129 7 5" xfId="22546"/>
    <cellStyle name="Normal 129 7 6" xfId="22547"/>
    <cellStyle name="Normal 129 8" xfId="22548"/>
    <cellStyle name="Normal 129 8 2" xfId="22549"/>
    <cellStyle name="Normal 129 8 3" xfId="22550"/>
    <cellStyle name="Normal 129 9" xfId="22551"/>
    <cellStyle name="Normal 129 9 2" xfId="22552"/>
    <cellStyle name="Normal 129 9 3" xfId="22553"/>
    <cellStyle name="Normal 13" xfId="22554"/>
    <cellStyle name="Normal 13 2" xfId="22555"/>
    <cellStyle name="Normal 13 2 2" xfId="22556"/>
    <cellStyle name="Normal 13 2 3" xfId="22557"/>
    <cellStyle name="Normal 13 3" xfId="22558"/>
    <cellStyle name="Normal 13 4" xfId="22559"/>
    <cellStyle name="Normal 13 5" xfId="22560"/>
    <cellStyle name="Normal 13 6" xfId="22561"/>
    <cellStyle name="Normal 13 7" xfId="22562"/>
    <cellStyle name="Normal 13_Data Check Control" xfId="22563"/>
    <cellStyle name="Normal 130" xfId="22564"/>
    <cellStyle name="Normal 130 10" xfId="22565"/>
    <cellStyle name="Normal 130 10 2" xfId="22566"/>
    <cellStyle name="Normal 130 10 3" xfId="22567"/>
    <cellStyle name="Normal 130 11" xfId="22568"/>
    <cellStyle name="Normal 130 11 2" xfId="22569"/>
    <cellStyle name="Normal 130 11 3" xfId="22570"/>
    <cellStyle name="Normal 130 12" xfId="22571"/>
    <cellStyle name="Normal 130 12 2" xfId="22572"/>
    <cellStyle name="Normal 130 12 3" xfId="22573"/>
    <cellStyle name="Normal 130 13" xfId="22574"/>
    <cellStyle name="Normal 130 14" xfId="22575"/>
    <cellStyle name="Normal 130 15" xfId="22576"/>
    <cellStyle name="Normal 130 2" xfId="22577"/>
    <cellStyle name="Normal 130 2 2" xfId="22578"/>
    <cellStyle name="Normal 130 2 2 2" xfId="22579"/>
    <cellStyle name="Normal 130 2 2 2 2" xfId="22580"/>
    <cellStyle name="Normal 130 2 2 2 2 2" xfId="22581"/>
    <cellStyle name="Normal 130 2 2 2 2 3" xfId="22582"/>
    <cellStyle name="Normal 130 2 2 2 3" xfId="22583"/>
    <cellStyle name="Normal 130 2 2 2 3 2" xfId="22584"/>
    <cellStyle name="Normal 130 2 2 2 3 3" xfId="22585"/>
    <cellStyle name="Normal 130 2 2 2 4" xfId="22586"/>
    <cellStyle name="Normal 130 2 2 2 4 2" xfId="22587"/>
    <cellStyle name="Normal 130 2 2 2 4 3" xfId="22588"/>
    <cellStyle name="Normal 130 2 2 2 5" xfId="22589"/>
    <cellStyle name="Normal 130 2 2 2 6" xfId="22590"/>
    <cellStyle name="Normal 130 2 2 3" xfId="22591"/>
    <cellStyle name="Normal 130 2 2 3 2" xfId="22592"/>
    <cellStyle name="Normal 130 2 2 3 3" xfId="22593"/>
    <cellStyle name="Normal 130 2 2 4" xfId="22594"/>
    <cellStyle name="Normal 130 2 2 4 2" xfId="22595"/>
    <cellStyle name="Normal 130 2 2 4 3" xfId="22596"/>
    <cellStyle name="Normal 130 2 2 5" xfId="22597"/>
    <cellStyle name="Normal 130 2 2 5 2" xfId="22598"/>
    <cellStyle name="Normal 130 2 2 5 3" xfId="22599"/>
    <cellStyle name="Normal 130 2 2 6" xfId="22600"/>
    <cellStyle name="Normal 130 2 2 7" xfId="22601"/>
    <cellStyle name="Normal 130 2 3" xfId="22602"/>
    <cellStyle name="Normal 130 2 3 2" xfId="22603"/>
    <cellStyle name="Normal 130 2 3 2 2" xfId="22604"/>
    <cellStyle name="Normal 130 2 3 2 3" xfId="22605"/>
    <cellStyle name="Normal 130 2 3 3" xfId="22606"/>
    <cellStyle name="Normal 130 2 3 3 2" xfId="22607"/>
    <cellStyle name="Normal 130 2 3 3 3" xfId="22608"/>
    <cellStyle name="Normal 130 2 3 4" xfId="22609"/>
    <cellStyle name="Normal 130 2 3 4 2" xfId="22610"/>
    <cellStyle name="Normal 130 2 3 4 3" xfId="22611"/>
    <cellStyle name="Normal 130 2 3 5" xfId="22612"/>
    <cellStyle name="Normal 130 2 3 6" xfId="22613"/>
    <cellStyle name="Normal 130 2 4" xfId="22614"/>
    <cellStyle name="Normal 130 2 4 2" xfId="22615"/>
    <cellStyle name="Normal 130 2 4 3" xfId="22616"/>
    <cellStyle name="Normal 130 2 5" xfId="22617"/>
    <cellStyle name="Normal 130 2 5 2" xfId="22618"/>
    <cellStyle name="Normal 130 2 5 3" xfId="22619"/>
    <cellStyle name="Normal 130 2 6" xfId="22620"/>
    <cellStyle name="Normal 130 2 6 2" xfId="22621"/>
    <cellStyle name="Normal 130 2 6 3" xfId="22622"/>
    <cellStyle name="Normal 130 2 7" xfId="22623"/>
    <cellStyle name="Normal 130 2 8" xfId="22624"/>
    <cellStyle name="Normal 130 3" xfId="22625"/>
    <cellStyle name="Normal 130 3 2" xfId="22626"/>
    <cellStyle name="Normal 130 3 2 2" xfId="22627"/>
    <cellStyle name="Normal 130 3 2 2 2" xfId="22628"/>
    <cellStyle name="Normal 130 3 2 2 2 2" xfId="22629"/>
    <cellStyle name="Normal 130 3 2 2 2 3" xfId="22630"/>
    <cellStyle name="Normal 130 3 2 2 3" xfId="22631"/>
    <cellStyle name="Normal 130 3 2 2 3 2" xfId="22632"/>
    <cellStyle name="Normal 130 3 2 2 3 3" xfId="22633"/>
    <cellStyle name="Normal 130 3 2 2 4" xfId="22634"/>
    <cellStyle name="Normal 130 3 2 2 4 2" xfId="22635"/>
    <cellStyle name="Normal 130 3 2 2 4 3" xfId="22636"/>
    <cellStyle name="Normal 130 3 2 2 5" xfId="22637"/>
    <cellStyle name="Normal 130 3 2 2 6" xfId="22638"/>
    <cellStyle name="Normal 130 3 2 3" xfId="22639"/>
    <cellStyle name="Normal 130 3 2 3 2" xfId="22640"/>
    <cellStyle name="Normal 130 3 2 3 3" xfId="22641"/>
    <cellStyle name="Normal 130 3 2 4" xfId="22642"/>
    <cellStyle name="Normal 130 3 2 4 2" xfId="22643"/>
    <cellStyle name="Normal 130 3 2 4 3" xfId="22644"/>
    <cellStyle name="Normal 130 3 2 5" xfId="22645"/>
    <cellStyle name="Normal 130 3 2 5 2" xfId="22646"/>
    <cellStyle name="Normal 130 3 2 5 3" xfId="22647"/>
    <cellStyle name="Normal 130 3 2 6" xfId="22648"/>
    <cellStyle name="Normal 130 3 2 7" xfId="22649"/>
    <cellStyle name="Normal 130 3 3" xfId="22650"/>
    <cellStyle name="Normal 130 3 3 2" xfId="22651"/>
    <cellStyle name="Normal 130 3 3 2 2" xfId="22652"/>
    <cellStyle name="Normal 130 3 3 2 3" xfId="22653"/>
    <cellStyle name="Normal 130 3 3 3" xfId="22654"/>
    <cellStyle name="Normal 130 3 3 3 2" xfId="22655"/>
    <cellStyle name="Normal 130 3 3 3 3" xfId="22656"/>
    <cellStyle name="Normal 130 3 3 4" xfId="22657"/>
    <cellStyle name="Normal 130 3 3 4 2" xfId="22658"/>
    <cellStyle name="Normal 130 3 3 4 3" xfId="22659"/>
    <cellStyle name="Normal 130 3 3 5" xfId="22660"/>
    <cellStyle name="Normal 130 3 3 6" xfId="22661"/>
    <cellStyle name="Normal 130 3 4" xfId="22662"/>
    <cellStyle name="Normal 130 3 4 2" xfId="22663"/>
    <cellStyle name="Normal 130 3 4 3" xfId="22664"/>
    <cellStyle name="Normal 130 3 5" xfId="22665"/>
    <cellStyle name="Normal 130 3 5 2" xfId="22666"/>
    <cellStyle name="Normal 130 3 5 3" xfId="22667"/>
    <cellStyle name="Normal 130 3 6" xfId="22668"/>
    <cellStyle name="Normal 130 3 6 2" xfId="22669"/>
    <cellStyle name="Normal 130 3 6 3" xfId="22670"/>
    <cellStyle name="Normal 130 3 7" xfId="22671"/>
    <cellStyle name="Normal 130 3 8" xfId="22672"/>
    <cellStyle name="Normal 130 4" xfId="22673"/>
    <cellStyle name="Normal 130 4 2" xfId="22674"/>
    <cellStyle name="Normal 130 4 2 2" xfId="22675"/>
    <cellStyle name="Normal 130 4 2 2 2" xfId="22676"/>
    <cellStyle name="Normal 130 4 2 2 2 2" xfId="22677"/>
    <cellStyle name="Normal 130 4 2 2 2 3" xfId="22678"/>
    <cellStyle name="Normal 130 4 2 2 3" xfId="22679"/>
    <cellStyle name="Normal 130 4 2 2 3 2" xfId="22680"/>
    <cellStyle name="Normal 130 4 2 2 3 3" xfId="22681"/>
    <cellStyle name="Normal 130 4 2 2 4" xfId="22682"/>
    <cellStyle name="Normal 130 4 2 2 4 2" xfId="22683"/>
    <cellStyle name="Normal 130 4 2 2 4 3" xfId="22684"/>
    <cellStyle name="Normal 130 4 2 2 5" xfId="22685"/>
    <cellStyle name="Normal 130 4 2 2 6" xfId="22686"/>
    <cellStyle name="Normal 130 4 2 3" xfId="22687"/>
    <cellStyle name="Normal 130 4 2 3 2" xfId="22688"/>
    <cellStyle name="Normal 130 4 2 3 3" xfId="22689"/>
    <cellStyle name="Normal 130 4 2 4" xfId="22690"/>
    <cellStyle name="Normal 130 4 2 4 2" xfId="22691"/>
    <cellStyle name="Normal 130 4 2 4 3" xfId="22692"/>
    <cellStyle name="Normal 130 4 2 5" xfId="22693"/>
    <cellStyle name="Normal 130 4 2 5 2" xfId="22694"/>
    <cellStyle name="Normal 130 4 2 5 3" xfId="22695"/>
    <cellStyle name="Normal 130 4 2 6" xfId="22696"/>
    <cellStyle name="Normal 130 4 2 7" xfId="22697"/>
    <cellStyle name="Normal 130 4 3" xfId="22698"/>
    <cellStyle name="Normal 130 4 3 2" xfId="22699"/>
    <cellStyle name="Normal 130 4 3 2 2" xfId="22700"/>
    <cellStyle name="Normal 130 4 3 2 3" xfId="22701"/>
    <cellStyle name="Normal 130 4 3 3" xfId="22702"/>
    <cellStyle name="Normal 130 4 3 3 2" xfId="22703"/>
    <cellStyle name="Normal 130 4 3 3 3" xfId="22704"/>
    <cellStyle name="Normal 130 4 3 4" xfId="22705"/>
    <cellStyle name="Normal 130 4 3 4 2" xfId="22706"/>
    <cellStyle name="Normal 130 4 3 4 3" xfId="22707"/>
    <cellStyle name="Normal 130 4 3 5" xfId="22708"/>
    <cellStyle name="Normal 130 4 3 6" xfId="22709"/>
    <cellStyle name="Normal 130 4 4" xfId="22710"/>
    <cellStyle name="Normal 130 4 4 2" xfId="22711"/>
    <cellStyle name="Normal 130 4 4 3" xfId="22712"/>
    <cellStyle name="Normal 130 4 5" xfId="22713"/>
    <cellStyle name="Normal 130 4 5 2" xfId="22714"/>
    <cellStyle name="Normal 130 4 5 3" xfId="22715"/>
    <cellStyle name="Normal 130 4 6" xfId="22716"/>
    <cellStyle name="Normal 130 4 6 2" xfId="22717"/>
    <cellStyle name="Normal 130 4 6 3" xfId="22718"/>
    <cellStyle name="Normal 130 4 7" xfId="22719"/>
    <cellStyle name="Normal 130 4 8" xfId="22720"/>
    <cellStyle name="Normal 130 5" xfId="22721"/>
    <cellStyle name="Normal 130 5 2" xfId="22722"/>
    <cellStyle name="Normal 130 5 2 2" xfId="22723"/>
    <cellStyle name="Normal 130 5 2 2 2" xfId="22724"/>
    <cellStyle name="Normal 130 5 2 2 3" xfId="22725"/>
    <cellStyle name="Normal 130 5 2 3" xfId="22726"/>
    <cellStyle name="Normal 130 5 2 3 2" xfId="22727"/>
    <cellStyle name="Normal 130 5 2 3 3" xfId="22728"/>
    <cellStyle name="Normal 130 5 2 4" xfId="22729"/>
    <cellStyle name="Normal 130 5 2 4 2" xfId="22730"/>
    <cellStyle name="Normal 130 5 2 4 3" xfId="22731"/>
    <cellStyle name="Normal 130 5 2 5" xfId="22732"/>
    <cellStyle name="Normal 130 5 2 6" xfId="22733"/>
    <cellStyle name="Normal 130 5 3" xfId="22734"/>
    <cellStyle name="Normal 130 5 3 2" xfId="22735"/>
    <cellStyle name="Normal 130 5 3 3" xfId="22736"/>
    <cellStyle name="Normal 130 5 4" xfId="22737"/>
    <cellStyle name="Normal 130 5 4 2" xfId="22738"/>
    <cellStyle name="Normal 130 5 4 3" xfId="22739"/>
    <cellStyle name="Normal 130 5 5" xfId="22740"/>
    <cellStyle name="Normal 130 5 5 2" xfId="22741"/>
    <cellStyle name="Normal 130 5 5 3" xfId="22742"/>
    <cellStyle name="Normal 130 5 6" xfId="22743"/>
    <cellStyle name="Normal 130 5 7" xfId="22744"/>
    <cellStyle name="Normal 130 6" xfId="22745"/>
    <cellStyle name="Normal 130 6 2" xfId="22746"/>
    <cellStyle name="Normal 130 6 2 2" xfId="22747"/>
    <cellStyle name="Normal 130 6 2 3" xfId="22748"/>
    <cellStyle name="Normal 130 6 3" xfId="22749"/>
    <cellStyle name="Normal 130 6 3 2" xfId="22750"/>
    <cellStyle name="Normal 130 6 3 3" xfId="22751"/>
    <cellStyle name="Normal 130 6 4" xfId="22752"/>
    <cellStyle name="Normal 130 6 4 2" xfId="22753"/>
    <cellStyle name="Normal 130 6 4 3" xfId="22754"/>
    <cellStyle name="Normal 130 6 5" xfId="22755"/>
    <cellStyle name="Normal 130 6 6" xfId="22756"/>
    <cellStyle name="Normal 130 7" xfId="22757"/>
    <cellStyle name="Normal 130 7 2" xfId="22758"/>
    <cellStyle name="Normal 130 7 2 2" xfId="22759"/>
    <cellStyle name="Normal 130 7 2 3" xfId="22760"/>
    <cellStyle name="Normal 130 7 3" xfId="22761"/>
    <cellStyle name="Normal 130 7 3 2" xfId="22762"/>
    <cellStyle name="Normal 130 7 3 3" xfId="22763"/>
    <cellStyle name="Normal 130 7 4" xfId="22764"/>
    <cellStyle name="Normal 130 7 4 2" xfId="22765"/>
    <cellStyle name="Normal 130 7 4 3" xfId="22766"/>
    <cellStyle name="Normal 130 7 5" xfId="22767"/>
    <cellStyle name="Normal 130 7 6" xfId="22768"/>
    <cellStyle name="Normal 130 8" xfId="22769"/>
    <cellStyle name="Normal 130 8 2" xfId="22770"/>
    <cellStyle name="Normal 130 8 3" xfId="22771"/>
    <cellStyle name="Normal 130 9" xfId="22772"/>
    <cellStyle name="Normal 130 9 2" xfId="22773"/>
    <cellStyle name="Normal 130 9 3" xfId="22774"/>
    <cellStyle name="Normal 131" xfId="22775"/>
    <cellStyle name="Normal 131 10" xfId="22776"/>
    <cellStyle name="Normal 131 10 2" xfId="22777"/>
    <cellStyle name="Normal 131 10 3" xfId="22778"/>
    <cellStyle name="Normal 131 11" xfId="22779"/>
    <cellStyle name="Normal 131 11 2" xfId="22780"/>
    <cellStyle name="Normal 131 11 3" xfId="22781"/>
    <cellStyle name="Normal 131 12" xfId="22782"/>
    <cellStyle name="Normal 131 12 2" xfId="22783"/>
    <cellStyle name="Normal 131 12 3" xfId="22784"/>
    <cellStyle name="Normal 131 13" xfId="22785"/>
    <cellStyle name="Normal 131 14" xfId="22786"/>
    <cellStyle name="Normal 131 15" xfId="22787"/>
    <cellStyle name="Normal 131 2" xfId="22788"/>
    <cellStyle name="Normal 131 2 2" xfId="22789"/>
    <cellStyle name="Normal 131 2 2 2" xfId="22790"/>
    <cellStyle name="Normal 131 2 2 2 2" xfId="22791"/>
    <cellStyle name="Normal 131 2 2 2 2 2" xfId="22792"/>
    <cellStyle name="Normal 131 2 2 2 2 3" xfId="22793"/>
    <cellStyle name="Normal 131 2 2 2 3" xfId="22794"/>
    <cellStyle name="Normal 131 2 2 2 3 2" xfId="22795"/>
    <cellStyle name="Normal 131 2 2 2 3 3" xfId="22796"/>
    <cellStyle name="Normal 131 2 2 2 4" xfId="22797"/>
    <cellStyle name="Normal 131 2 2 2 4 2" xfId="22798"/>
    <cellStyle name="Normal 131 2 2 2 4 3" xfId="22799"/>
    <cellStyle name="Normal 131 2 2 2 5" xfId="22800"/>
    <cellStyle name="Normal 131 2 2 2 6" xfId="22801"/>
    <cellStyle name="Normal 131 2 2 3" xfId="22802"/>
    <cellStyle name="Normal 131 2 2 3 2" xfId="22803"/>
    <cellStyle name="Normal 131 2 2 3 3" xfId="22804"/>
    <cellStyle name="Normal 131 2 2 4" xfId="22805"/>
    <cellStyle name="Normal 131 2 2 4 2" xfId="22806"/>
    <cellStyle name="Normal 131 2 2 4 3" xfId="22807"/>
    <cellStyle name="Normal 131 2 2 5" xfId="22808"/>
    <cellStyle name="Normal 131 2 2 5 2" xfId="22809"/>
    <cellStyle name="Normal 131 2 2 5 3" xfId="22810"/>
    <cellStyle name="Normal 131 2 2 6" xfId="22811"/>
    <cellStyle name="Normal 131 2 2 7" xfId="22812"/>
    <cellStyle name="Normal 131 2 3" xfId="22813"/>
    <cellStyle name="Normal 131 2 3 2" xfId="22814"/>
    <cellStyle name="Normal 131 2 3 2 2" xfId="22815"/>
    <cellStyle name="Normal 131 2 3 2 3" xfId="22816"/>
    <cellStyle name="Normal 131 2 3 3" xfId="22817"/>
    <cellStyle name="Normal 131 2 3 3 2" xfId="22818"/>
    <cellStyle name="Normal 131 2 3 3 3" xfId="22819"/>
    <cellStyle name="Normal 131 2 3 4" xfId="22820"/>
    <cellStyle name="Normal 131 2 3 4 2" xfId="22821"/>
    <cellStyle name="Normal 131 2 3 4 3" xfId="22822"/>
    <cellStyle name="Normal 131 2 3 5" xfId="22823"/>
    <cellStyle name="Normal 131 2 3 6" xfId="22824"/>
    <cellStyle name="Normal 131 2 4" xfId="22825"/>
    <cellStyle name="Normal 131 2 4 2" xfId="22826"/>
    <cellStyle name="Normal 131 2 4 3" xfId="22827"/>
    <cellStyle name="Normal 131 2 5" xfId="22828"/>
    <cellStyle name="Normal 131 2 5 2" xfId="22829"/>
    <cellStyle name="Normal 131 2 5 3" xfId="22830"/>
    <cellStyle name="Normal 131 2 6" xfId="22831"/>
    <cellStyle name="Normal 131 2 6 2" xfId="22832"/>
    <cellStyle name="Normal 131 2 6 3" xfId="22833"/>
    <cellStyle name="Normal 131 2 7" xfId="22834"/>
    <cellStyle name="Normal 131 2 8" xfId="22835"/>
    <cellStyle name="Normal 131 3" xfId="22836"/>
    <cellStyle name="Normal 131 3 2" xfId="22837"/>
    <cellStyle name="Normal 131 3 2 2" xfId="22838"/>
    <cellStyle name="Normal 131 3 2 2 2" xfId="22839"/>
    <cellStyle name="Normal 131 3 2 2 2 2" xfId="22840"/>
    <cellStyle name="Normal 131 3 2 2 2 3" xfId="22841"/>
    <cellStyle name="Normal 131 3 2 2 3" xfId="22842"/>
    <cellStyle name="Normal 131 3 2 2 3 2" xfId="22843"/>
    <cellStyle name="Normal 131 3 2 2 3 3" xfId="22844"/>
    <cellStyle name="Normal 131 3 2 2 4" xfId="22845"/>
    <cellStyle name="Normal 131 3 2 2 4 2" xfId="22846"/>
    <cellStyle name="Normal 131 3 2 2 4 3" xfId="22847"/>
    <cellStyle name="Normal 131 3 2 2 5" xfId="22848"/>
    <cellStyle name="Normal 131 3 2 2 6" xfId="22849"/>
    <cellStyle name="Normal 131 3 2 3" xfId="22850"/>
    <cellStyle name="Normal 131 3 2 3 2" xfId="22851"/>
    <cellStyle name="Normal 131 3 2 3 3" xfId="22852"/>
    <cellStyle name="Normal 131 3 2 4" xfId="22853"/>
    <cellStyle name="Normal 131 3 2 4 2" xfId="22854"/>
    <cellStyle name="Normal 131 3 2 4 3" xfId="22855"/>
    <cellStyle name="Normal 131 3 2 5" xfId="22856"/>
    <cellStyle name="Normal 131 3 2 5 2" xfId="22857"/>
    <cellStyle name="Normal 131 3 2 5 3" xfId="22858"/>
    <cellStyle name="Normal 131 3 2 6" xfId="22859"/>
    <cellStyle name="Normal 131 3 2 7" xfId="22860"/>
    <cellStyle name="Normal 131 3 3" xfId="22861"/>
    <cellStyle name="Normal 131 3 3 2" xfId="22862"/>
    <cellStyle name="Normal 131 3 3 2 2" xfId="22863"/>
    <cellStyle name="Normal 131 3 3 2 3" xfId="22864"/>
    <cellStyle name="Normal 131 3 3 3" xfId="22865"/>
    <cellStyle name="Normal 131 3 3 3 2" xfId="22866"/>
    <cellStyle name="Normal 131 3 3 3 3" xfId="22867"/>
    <cellStyle name="Normal 131 3 3 4" xfId="22868"/>
    <cellStyle name="Normal 131 3 3 4 2" xfId="22869"/>
    <cellStyle name="Normal 131 3 3 4 3" xfId="22870"/>
    <cellStyle name="Normal 131 3 3 5" xfId="22871"/>
    <cellStyle name="Normal 131 3 3 6" xfId="22872"/>
    <cellStyle name="Normal 131 3 4" xfId="22873"/>
    <cellStyle name="Normal 131 3 4 2" xfId="22874"/>
    <cellStyle name="Normal 131 3 4 3" xfId="22875"/>
    <cellStyle name="Normal 131 3 5" xfId="22876"/>
    <cellStyle name="Normal 131 3 5 2" xfId="22877"/>
    <cellStyle name="Normal 131 3 5 3" xfId="22878"/>
    <cellStyle name="Normal 131 3 6" xfId="22879"/>
    <cellStyle name="Normal 131 3 6 2" xfId="22880"/>
    <cellStyle name="Normal 131 3 6 3" xfId="22881"/>
    <cellStyle name="Normal 131 3 7" xfId="22882"/>
    <cellStyle name="Normal 131 3 8" xfId="22883"/>
    <cellStyle name="Normal 131 4" xfId="22884"/>
    <cellStyle name="Normal 131 4 2" xfId="22885"/>
    <cellStyle name="Normal 131 4 2 2" xfId="22886"/>
    <cellStyle name="Normal 131 4 2 2 2" xfId="22887"/>
    <cellStyle name="Normal 131 4 2 2 2 2" xfId="22888"/>
    <cellStyle name="Normal 131 4 2 2 2 3" xfId="22889"/>
    <cellStyle name="Normal 131 4 2 2 3" xfId="22890"/>
    <cellStyle name="Normal 131 4 2 2 3 2" xfId="22891"/>
    <cellStyle name="Normal 131 4 2 2 3 3" xfId="22892"/>
    <cellStyle name="Normal 131 4 2 2 4" xfId="22893"/>
    <cellStyle name="Normal 131 4 2 2 4 2" xfId="22894"/>
    <cellStyle name="Normal 131 4 2 2 4 3" xfId="22895"/>
    <cellStyle name="Normal 131 4 2 2 5" xfId="22896"/>
    <cellStyle name="Normal 131 4 2 2 6" xfId="22897"/>
    <cellStyle name="Normal 131 4 2 3" xfId="22898"/>
    <cellStyle name="Normal 131 4 2 3 2" xfId="22899"/>
    <cellStyle name="Normal 131 4 2 3 3" xfId="22900"/>
    <cellStyle name="Normal 131 4 2 4" xfId="22901"/>
    <cellStyle name="Normal 131 4 2 4 2" xfId="22902"/>
    <cellStyle name="Normal 131 4 2 4 3" xfId="22903"/>
    <cellStyle name="Normal 131 4 2 5" xfId="22904"/>
    <cellStyle name="Normal 131 4 2 5 2" xfId="22905"/>
    <cellStyle name="Normal 131 4 2 5 3" xfId="22906"/>
    <cellStyle name="Normal 131 4 2 6" xfId="22907"/>
    <cellStyle name="Normal 131 4 2 7" xfId="22908"/>
    <cellStyle name="Normal 131 4 3" xfId="22909"/>
    <cellStyle name="Normal 131 4 3 2" xfId="22910"/>
    <cellStyle name="Normal 131 4 3 2 2" xfId="22911"/>
    <cellStyle name="Normal 131 4 3 2 3" xfId="22912"/>
    <cellStyle name="Normal 131 4 3 3" xfId="22913"/>
    <cellStyle name="Normal 131 4 3 3 2" xfId="22914"/>
    <cellStyle name="Normal 131 4 3 3 3" xfId="22915"/>
    <cellStyle name="Normal 131 4 3 4" xfId="22916"/>
    <cellStyle name="Normal 131 4 3 4 2" xfId="22917"/>
    <cellStyle name="Normal 131 4 3 4 3" xfId="22918"/>
    <cellStyle name="Normal 131 4 3 5" xfId="22919"/>
    <cellStyle name="Normal 131 4 3 6" xfId="22920"/>
    <cellStyle name="Normal 131 4 4" xfId="22921"/>
    <cellStyle name="Normal 131 4 4 2" xfId="22922"/>
    <cellStyle name="Normal 131 4 4 3" xfId="22923"/>
    <cellStyle name="Normal 131 4 5" xfId="22924"/>
    <cellStyle name="Normal 131 4 5 2" xfId="22925"/>
    <cellStyle name="Normal 131 4 5 3" xfId="22926"/>
    <cellStyle name="Normal 131 4 6" xfId="22927"/>
    <cellStyle name="Normal 131 4 6 2" xfId="22928"/>
    <cellStyle name="Normal 131 4 6 3" xfId="22929"/>
    <cellStyle name="Normal 131 4 7" xfId="22930"/>
    <cellStyle name="Normal 131 4 8" xfId="22931"/>
    <cellStyle name="Normal 131 5" xfId="22932"/>
    <cellStyle name="Normal 131 5 2" xfId="22933"/>
    <cellStyle name="Normal 131 5 2 2" xfId="22934"/>
    <cellStyle name="Normal 131 5 2 2 2" xfId="22935"/>
    <cellStyle name="Normal 131 5 2 2 3" xfId="22936"/>
    <cellStyle name="Normal 131 5 2 3" xfId="22937"/>
    <cellStyle name="Normal 131 5 2 3 2" xfId="22938"/>
    <cellStyle name="Normal 131 5 2 3 3" xfId="22939"/>
    <cellStyle name="Normal 131 5 2 4" xfId="22940"/>
    <cellStyle name="Normal 131 5 2 4 2" xfId="22941"/>
    <cellStyle name="Normal 131 5 2 4 3" xfId="22942"/>
    <cellStyle name="Normal 131 5 2 5" xfId="22943"/>
    <cellStyle name="Normal 131 5 2 6" xfId="22944"/>
    <cellStyle name="Normal 131 5 3" xfId="22945"/>
    <cellStyle name="Normal 131 5 3 2" xfId="22946"/>
    <cellStyle name="Normal 131 5 3 3" xfId="22947"/>
    <cellStyle name="Normal 131 5 4" xfId="22948"/>
    <cellStyle name="Normal 131 5 4 2" xfId="22949"/>
    <cellStyle name="Normal 131 5 4 3" xfId="22950"/>
    <cellStyle name="Normal 131 5 5" xfId="22951"/>
    <cellStyle name="Normal 131 5 5 2" xfId="22952"/>
    <cellStyle name="Normal 131 5 5 3" xfId="22953"/>
    <cellStyle name="Normal 131 5 6" xfId="22954"/>
    <cellStyle name="Normal 131 5 7" xfId="22955"/>
    <cellStyle name="Normal 131 6" xfId="22956"/>
    <cellStyle name="Normal 131 6 2" xfId="22957"/>
    <cellStyle name="Normal 131 6 2 2" xfId="22958"/>
    <cellStyle name="Normal 131 6 2 3" xfId="22959"/>
    <cellStyle name="Normal 131 6 3" xfId="22960"/>
    <cellStyle name="Normal 131 6 3 2" xfId="22961"/>
    <cellStyle name="Normal 131 6 3 3" xfId="22962"/>
    <cellStyle name="Normal 131 6 4" xfId="22963"/>
    <cellStyle name="Normal 131 6 4 2" xfId="22964"/>
    <cellStyle name="Normal 131 6 4 3" xfId="22965"/>
    <cellStyle name="Normal 131 6 5" xfId="22966"/>
    <cellStyle name="Normal 131 6 6" xfId="22967"/>
    <cellStyle name="Normal 131 7" xfId="22968"/>
    <cellStyle name="Normal 131 7 2" xfId="22969"/>
    <cellStyle name="Normal 131 7 2 2" xfId="22970"/>
    <cellStyle name="Normal 131 7 2 3" xfId="22971"/>
    <cellStyle name="Normal 131 7 3" xfId="22972"/>
    <cellStyle name="Normal 131 7 3 2" xfId="22973"/>
    <cellStyle name="Normal 131 7 3 3" xfId="22974"/>
    <cellStyle name="Normal 131 7 4" xfId="22975"/>
    <cellStyle name="Normal 131 7 4 2" xfId="22976"/>
    <cellStyle name="Normal 131 7 4 3" xfId="22977"/>
    <cellStyle name="Normal 131 7 5" xfId="22978"/>
    <cellStyle name="Normal 131 7 6" xfId="22979"/>
    <cellStyle name="Normal 131 8" xfId="22980"/>
    <cellStyle name="Normal 131 8 2" xfId="22981"/>
    <cellStyle name="Normal 131 8 3" xfId="22982"/>
    <cellStyle name="Normal 131 9" xfId="22983"/>
    <cellStyle name="Normal 131 9 2" xfId="22984"/>
    <cellStyle name="Normal 131 9 3" xfId="22985"/>
    <cellStyle name="Normal 132" xfId="22986"/>
    <cellStyle name="Normal 132 2" xfId="22987"/>
    <cellStyle name="Normal 132 3" xfId="22988"/>
    <cellStyle name="Normal 133" xfId="22989"/>
    <cellStyle name="Normal 133 2" xfId="22990"/>
    <cellStyle name="Normal 133 3" xfId="22991"/>
    <cellStyle name="Normal 133 4" xfId="22992"/>
    <cellStyle name="Normal 133 4 2" xfId="22993"/>
    <cellStyle name="Normal 133 4 2 2" xfId="22994"/>
    <cellStyle name="Normal 133 4 2 2 2" xfId="22995"/>
    <cellStyle name="Normal 133 4 2 2 3" xfId="22996"/>
    <cellStyle name="Normal 133 4 2 3" xfId="22997"/>
    <cellStyle name="Normal 133 4 2 3 2" xfId="22998"/>
    <cellStyle name="Normal 133 4 2 3 3" xfId="22999"/>
    <cellStyle name="Normal 133 4 2 4" xfId="23000"/>
    <cellStyle name="Normal 133 4 2 4 2" xfId="23001"/>
    <cellStyle name="Normal 133 4 2 4 3" xfId="23002"/>
    <cellStyle name="Normal 133 4 2 5" xfId="23003"/>
    <cellStyle name="Normal 133 4 2 6" xfId="23004"/>
    <cellStyle name="Normal 133 4 3" xfId="23005"/>
    <cellStyle name="Normal 133 4 3 2" xfId="23006"/>
    <cellStyle name="Normal 133 4 3 3" xfId="23007"/>
    <cellStyle name="Normal 133 4 4" xfId="23008"/>
    <cellStyle name="Normal 133 4 4 2" xfId="23009"/>
    <cellStyle name="Normal 133 4 4 3" xfId="23010"/>
    <cellStyle name="Normal 133 4 5" xfId="23011"/>
    <cellStyle name="Normal 133 4 5 2" xfId="23012"/>
    <cellStyle name="Normal 133 4 5 3" xfId="23013"/>
    <cellStyle name="Normal 133 4 6" xfId="23014"/>
    <cellStyle name="Normal 133 4 7" xfId="23015"/>
    <cellStyle name="Normal 133 5" xfId="23016"/>
    <cellStyle name="Normal 133 6" xfId="23017"/>
    <cellStyle name="Normal 134" xfId="23018"/>
    <cellStyle name="Normal 134 2" xfId="23019"/>
    <cellStyle name="Normal 134 3" xfId="23020"/>
    <cellStyle name="Normal 134 4" xfId="23021"/>
    <cellStyle name="Normal 134 4 2" xfId="23022"/>
    <cellStyle name="Normal 134 4 2 2" xfId="23023"/>
    <cellStyle name="Normal 134 4 2 2 2" xfId="23024"/>
    <cellStyle name="Normal 134 4 2 2 3" xfId="23025"/>
    <cellStyle name="Normal 134 4 2 3" xfId="23026"/>
    <cellStyle name="Normal 134 4 2 3 2" xfId="23027"/>
    <cellStyle name="Normal 134 4 2 3 3" xfId="23028"/>
    <cellStyle name="Normal 134 4 2 4" xfId="23029"/>
    <cellStyle name="Normal 134 4 2 4 2" xfId="23030"/>
    <cellStyle name="Normal 134 4 2 4 3" xfId="23031"/>
    <cellStyle name="Normal 134 4 2 5" xfId="23032"/>
    <cellStyle name="Normal 134 4 2 6" xfId="23033"/>
    <cellStyle name="Normal 134 4 3" xfId="23034"/>
    <cellStyle name="Normal 134 4 3 2" xfId="23035"/>
    <cellStyle name="Normal 134 4 3 3" xfId="23036"/>
    <cellStyle name="Normal 134 4 4" xfId="23037"/>
    <cellStyle name="Normal 134 4 4 2" xfId="23038"/>
    <cellStyle name="Normal 134 4 4 3" xfId="23039"/>
    <cellStyle name="Normal 134 4 5" xfId="23040"/>
    <cellStyle name="Normal 134 4 5 2" xfId="23041"/>
    <cellStyle name="Normal 134 4 5 3" xfId="23042"/>
    <cellStyle name="Normal 134 4 6" xfId="23043"/>
    <cellStyle name="Normal 134 4 7" xfId="23044"/>
    <cellStyle name="Normal 134 5" xfId="23045"/>
    <cellStyle name="Normal 135" xfId="23046"/>
    <cellStyle name="Normal 135 2" xfId="23047"/>
    <cellStyle name="Normal 135 2 10" xfId="23048"/>
    <cellStyle name="Normal 135 2 10 2" xfId="23049"/>
    <cellStyle name="Normal 135 2 10 3" xfId="23050"/>
    <cellStyle name="Normal 135 2 11" xfId="23051"/>
    <cellStyle name="Normal 135 2 11 2" xfId="23052"/>
    <cellStyle name="Normal 135 2 11 3" xfId="23053"/>
    <cellStyle name="Normal 135 2 12" xfId="23054"/>
    <cellStyle name="Normal 135 2 13" xfId="23055"/>
    <cellStyle name="Normal 135 2 2" xfId="23056"/>
    <cellStyle name="Normal 135 2 2 2" xfId="23057"/>
    <cellStyle name="Normal 135 2 2 2 2" xfId="23058"/>
    <cellStyle name="Normal 135 2 2 2 2 2" xfId="23059"/>
    <cellStyle name="Normal 135 2 2 2 2 2 2" xfId="23060"/>
    <cellStyle name="Normal 135 2 2 2 2 2 3" xfId="23061"/>
    <cellStyle name="Normal 135 2 2 2 2 3" xfId="23062"/>
    <cellStyle name="Normal 135 2 2 2 2 3 2" xfId="23063"/>
    <cellStyle name="Normal 135 2 2 2 2 3 3" xfId="23064"/>
    <cellStyle name="Normal 135 2 2 2 2 4" xfId="23065"/>
    <cellStyle name="Normal 135 2 2 2 2 4 2" xfId="23066"/>
    <cellStyle name="Normal 135 2 2 2 2 4 3" xfId="23067"/>
    <cellStyle name="Normal 135 2 2 2 2 5" xfId="23068"/>
    <cellStyle name="Normal 135 2 2 2 2 6" xfId="23069"/>
    <cellStyle name="Normal 135 2 2 2 3" xfId="23070"/>
    <cellStyle name="Normal 135 2 2 2 3 2" xfId="23071"/>
    <cellStyle name="Normal 135 2 2 2 3 3" xfId="23072"/>
    <cellStyle name="Normal 135 2 2 2 4" xfId="23073"/>
    <cellStyle name="Normal 135 2 2 2 4 2" xfId="23074"/>
    <cellStyle name="Normal 135 2 2 2 4 3" xfId="23075"/>
    <cellStyle name="Normal 135 2 2 2 5" xfId="23076"/>
    <cellStyle name="Normal 135 2 2 2 5 2" xfId="23077"/>
    <cellStyle name="Normal 135 2 2 2 5 3" xfId="23078"/>
    <cellStyle name="Normal 135 2 2 2 6" xfId="23079"/>
    <cellStyle name="Normal 135 2 2 2 7" xfId="23080"/>
    <cellStyle name="Normal 135 2 2 3" xfId="23081"/>
    <cellStyle name="Normal 135 2 2 3 2" xfId="23082"/>
    <cellStyle name="Normal 135 2 2 3 2 2" xfId="23083"/>
    <cellStyle name="Normal 135 2 2 3 2 3" xfId="23084"/>
    <cellStyle name="Normal 135 2 2 3 3" xfId="23085"/>
    <cellStyle name="Normal 135 2 2 3 3 2" xfId="23086"/>
    <cellStyle name="Normal 135 2 2 3 3 3" xfId="23087"/>
    <cellStyle name="Normal 135 2 2 3 4" xfId="23088"/>
    <cellStyle name="Normal 135 2 2 3 4 2" xfId="23089"/>
    <cellStyle name="Normal 135 2 2 3 4 3" xfId="23090"/>
    <cellStyle name="Normal 135 2 2 3 5" xfId="23091"/>
    <cellStyle name="Normal 135 2 2 3 6" xfId="23092"/>
    <cellStyle name="Normal 135 2 2 4" xfId="23093"/>
    <cellStyle name="Normal 135 2 2 4 2" xfId="23094"/>
    <cellStyle name="Normal 135 2 2 4 3" xfId="23095"/>
    <cellStyle name="Normal 135 2 2 5" xfId="23096"/>
    <cellStyle name="Normal 135 2 2 5 2" xfId="23097"/>
    <cellStyle name="Normal 135 2 2 5 3" xfId="23098"/>
    <cellStyle name="Normal 135 2 2 6" xfId="23099"/>
    <cellStyle name="Normal 135 2 2 6 2" xfId="23100"/>
    <cellStyle name="Normal 135 2 2 6 3" xfId="23101"/>
    <cellStyle name="Normal 135 2 2 7" xfId="23102"/>
    <cellStyle name="Normal 135 2 2 8" xfId="23103"/>
    <cellStyle name="Normal 135 2 3" xfId="23104"/>
    <cellStyle name="Normal 135 2 3 2" xfId="23105"/>
    <cellStyle name="Normal 135 2 3 2 2" xfId="23106"/>
    <cellStyle name="Normal 135 2 3 2 2 2" xfId="23107"/>
    <cellStyle name="Normal 135 2 3 2 2 2 2" xfId="23108"/>
    <cellStyle name="Normal 135 2 3 2 2 2 3" xfId="23109"/>
    <cellStyle name="Normal 135 2 3 2 2 3" xfId="23110"/>
    <cellStyle name="Normal 135 2 3 2 2 3 2" xfId="23111"/>
    <cellStyle name="Normal 135 2 3 2 2 3 3" xfId="23112"/>
    <cellStyle name="Normal 135 2 3 2 2 4" xfId="23113"/>
    <cellStyle name="Normal 135 2 3 2 2 4 2" xfId="23114"/>
    <cellStyle name="Normal 135 2 3 2 2 4 3" xfId="23115"/>
    <cellStyle name="Normal 135 2 3 2 2 5" xfId="23116"/>
    <cellStyle name="Normal 135 2 3 2 2 6" xfId="23117"/>
    <cellStyle name="Normal 135 2 3 2 3" xfId="23118"/>
    <cellStyle name="Normal 135 2 3 2 3 2" xfId="23119"/>
    <cellStyle name="Normal 135 2 3 2 3 3" xfId="23120"/>
    <cellStyle name="Normal 135 2 3 2 4" xfId="23121"/>
    <cellStyle name="Normal 135 2 3 2 4 2" xfId="23122"/>
    <cellStyle name="Normal 135 2 3 2 4 3" xfId="23123"/>
    <cellStyle name="Normal 135 2 3 2 5" xfId="23124"/>
    <cellStyle name="Normal 135 2 3 2 5 2" xfId="23125"/>
    <cellStyle name="Normal 135 2 3 2 5 3" xfId="23126"/>
    <cellStyle name="Normal 135 2 3 2 6" xfId="23127"/>
    <cellStyle name="Normal 135 2 3 2 7" xfId="23128"/>
    <cellStyle name="Normal 135 2 3 3" xfId="23129"/>
    <cellStyle name="Normal 135 2 3 3 2" xfId="23130"/>
    <cellStyle name="Normal 135 2 3 3 2 2" xfId="23131"/>
    <cellStyle name="Normal 135 2 3 3 2 3" xfId="23132"/>
    <cellStyle name="Normal 135 2 3 3 3" xfId="23133"/>
    <cellStyle name="Normal 135 2 3 3 3 2" xfId="23134"/>
    <cellStyle name="Normal 135 2 3 3 3 3" xfId="23135"/>
    <cellStyle name="Normal 135 2 3 3 4" xfId="23136"/>
    <cellStyle name="Normal 135 2 3 3 4 2" xfId="23137"/>
    <cellStyle name="Normal 135 2 3 3 4 3" xfId="23138"/>
    <cellStyle name="Normal 135 2 3 3 5" xfId="23139"/>
    <cellStyle name="Normal 135 2 3 3 6" xfId="23140"/>
    <cellStyle name="Normal 135 2 3 4" xfId="23141"/>
    <cellStyle name="Normal 135 2 3 4 2" xfId="23142"/>
    <cellStyle name="Normal 135 2 3 4 3" xfId="23143"/>
    <cellStyle name="Normal 135 2 3 5" xfId="23144"/>
    <cellStyle name="Normal 135 2 3 5 2" xfId="23145"/>
    <cellStyle name="Normal 135 2 3 5 3" xfId="23146"/>
    <cellStyle name="Normal 135 2 3 6" xfId="23147"/>
    <cellStyle name="Normal 135 2 3 6 2" xfId="23148"/>
    <cellStyle name="Normal 135 2 3 6 3" xfId="23149"/>
    <cellStyle name="Normal 135 2 3 7" xfId="23150"/>
    <cellStyle name="Normal 135 2 3 8" xfId="23151"/>
    <cellStyle name="Normal 135 2 4" xfId="23152"/>
    <cellStyle name="Normal 135 2 4 2" xfId="23153"/>
    <cellStyle name="Normal 135 2 4 2 2" xfId="23154"/>
    <cellStyle name="Normal 135 2 4 2 2 2" xfId="23155"/>
    <cellStyle name="Normal 135 2 4 2 2 2 2" xfId="23156"/>
    <cellStyle name="Normal 135 2 4 2 2 2 3" xfId="23157"/>
    <cellStyle name="Normal 135 2 4 2 2 3" xfId="23158"/>
    <cellStyle name="Normal 135 2 4 2 2 3 2" xfId="23159"/>
    <cellStyle name="Normal 135 2 4 2 2 3 3" xfId="23160"/>
    <cellStyle name="Normal 135 2 4 2 2 4" xfId="23161"/>
    <cellStyle name="Normal 135 2 4 2 2 4 2" xfId="23162"/>
    <cellStyle name="Normal 135 2 4 2 2 4 3" xfId="23163"/>
    <cellStyle name="Normal 135 2 4 2 2 5" xfId="23164"/>
    <cellStyle name="Normal 135 2 4 2 2 6" xfId="23165"/>
    <cellStyle name="Normal 135 2 4 2 3" xfId="23166"/>
    <cellStyle name="Normal 135 2 4 2 3 2" xfId="23167"/>
    <cellStyle name="Normal 135 2 4 2 3 3" xfId="23168"/>
    <cellStyle name="Normal 135 2 4 2 4" xfId="23169"/>
    <cellStyle name="Normal 135 2 4 2 4 2" xfId="23170"/>
    <cellStyle name="Normal 135 2 4 2 4 3" xfId="23171"/>
    <cellStyle name="Normal 135 2 4 2 5" xfId="23172"/>
    <cellStyle name="Normal 135 2 4 2 5 2" xfId="23173"/>
    <cellStyle name="Normal 135 2 4 2 5 3" xfId="23174"/>
    <cellStyle name="Normal 135 2 4 2 6" xfId="23175"/>
    <cellStyle name="Normal 135 2 4 2 7" xfId="23176"/>
    <cellStyle name="Normal 135 2 4 3" xfId="23177"/>
    <cellStyle name="Normal 135 2 4 3 2" xfId="23178"/>
    <cellStyle name="Normal 135 2 4 3 2 2" xfId="23179"/>
    <cellStyle name="Normal 135 2 4 3 2 3" xfId="23180"/>
    <cellStyle name="Normal 135 2 4 3 3" xfId="23181"/>
    <cellStyle name="Normal 135 2 4 3 3 2" xfId="23182"/>
    <cellStyle name="Normal 135 2 4 3 3 3" xfId="23183"/>
    <cellStyle name="Normal 135 2 4 3 4" xfId="23184"/>
    <cellStyle name="Normal 135 2 4 3 4 2" xfId="23185"/>
    <cellStyle name="Normal 135 2 4 3 4 3" xfId="23186"/>
    <cellStyle name="Normal 135 2 4 3 5" xfId="23187"/>
    <cellStyle name="Normal 135 2 4 3 6" xfId="23188"/>
    <cellStyle name="Normal 135 2 4 4" xfId="23189"/>
    <cellStyle name="Normal 135 2 4 4 2" xfId="23190"/>
    <cellStyle name="Normal 135 2 4 4 3" xfId="23191"/>
    <cellStyle name="Normal 135 2 4 5" xfId="23192"/>
    <cellStyle name="Normal 135 2 4 5 2" xfId="23193"/>
    <cellStyle name="Normal 135 2 4 5 3" xfId="23194"/>
    <cellStyle name="Normal 135 2 4 6" xfId="23195"/>
    <cellStyle name="Normal 135 2 4 6 2" xfId="23196"/>
    <cellStyle name="Normal 135 2 4 6 3" xfId="23197"/>
    <cellStyle name="Normal 135 2 4 7" xfId="23198"/>
    <cellStyle name="Normal 135 2 4 8" xfId="23199"/>
    <cellStyle name="Normal 135 2 5" xfId="23200"/>
    <cellStyle name="Normal 135 2 5 2" xfId="23201"/>
    <cellStyle name="Normal 135 2 5 2 2" xfId="23202"/>
    <cellStyle name="Normal 135 2 5 2 2 2" xfId="23203"/>
    <cellStyle name="Normal 135 2 5 2 2 3" xfId="23204"/>
    <cellStyle name="Normal 135 2 5 2 3" xfId="23205"/>
    <cellStyle name="Normal 135 2 5 2 3 2" xfId="23206"/>
    <cellStyle name="Normal 135 2 5 2 3 3" xfId="23207"/>
    <cellStyle name="Normal 135 2 5 2 4" xfId="23208"/>
    <cellStyle name="Normal 135 2 5 2 4 2" xfId="23209"/>
    <cellStyle name="Normal 135 2 5 2 4 3" xfId="23210"/>
    <cellStyle name="Normal 135 2 5 2 5" xfId="23211"/>
    <cellStyle name="Normal 135 2 5 2 6" xfId="23212"/>
    <cellStyle name="Normal 135 2 5 3" xfId="23213"/>
    <cellStyle name="Normal 135 2 5 3 2" xfId="23214"/>
    <cellStyle name="Normal 135 2 5 3 3" xfId="23215"/>
    <cellStyle name="Normal 135 2 5 4" xfId="23216"/>
    <cellStyle name="Normal 135 2 5 4 2" xfId="23217"/>
    <cellStyle name="Normal 135 2 5 4 3" xfId="23218"/>
    <cellStyle name="Normal 135 2 5 5" xfId="23219"/>
    <cellStyle name="Normal 135 2 5 5 2" xfId="23220"/>
    <cellStyle name="Normal 135 2 5 5 3" xfId="23221"/>
    <cellStyle name="Normal 135 2 5 6" xfId="23222"/>
    <cellStyle name="Normal 135 2 5 7" xfId="23223"/>
    <cellStyle name="Normal 135 2 6" xfId="23224"/>
    <cellStyle name="Normal 135 2 6 2" xfId="23225"/>
    <cellStyle name="Normal 135 2 6 2 2" xfId="23226"/>
    <cellStyle name="Normal 135 2 6 2 3" xfId="23227"/>
    <cellStyle name="Normal 135 2 6 3" xfId="23228"/>
    <cellStyle name="Normal 135 2 6 3 2" xfId="23229"/>
    <cellStyle name="Normal 135 2 6 3 3" xfId="23230"/>
    <cellStyle name="Normal 135 2 6 4" xfId="23231"/>
    <cellStyle name="Normal 135 2 6 4 2" xfId="23232"/>
    <cellStyle name="Normal 135 2 6 4 3" xfId="23233"/>
    <cellStyle name="Normal 135 2 6 5" xfId="23234"/>
    <cellStyle name="Normal 135 2 6 6" xfId="23235"/>
    <cellStyle name="Normal 135 2 7" xfId="23236"/>
    <cellStyle name="Normal 135 2 7 2" xfId="23237"/>
    <cellStyle name="Normal 135 2 7 2 2" xfId="23238"/>
    <cellStyle name="Normal 135 2 7 2 3" xfId="23239"/>
    <cellStyle name="Normal 135 2 7 3" xfId="23240"/>
    <cellStyle name="Normal 135 2 7 3 2" xfId="23241"/>
    <cellStyle name="Normal 135 2 7 3 3" xfId="23242"/>
    <cellStyle name="Normal 135 2 7 4" xfId="23243"/>
    <cellStyle name="Normal 135 2 7 4 2" xfId="23244"/>
    <cellStyle name="Normal 135 2 7 4 3" xfId="23245"/>
    <cellStyle name="Normal 135 2 7 5" xfId="23246"/>
    <cellStyle name="Normal 135 2 7 6" xfId="23247"/>
    <cellStyle name="Normal 135 2 8" xfId="23248"/>
    <cellStyle name="Normal 135 2 8 2" xfId="23249"/>
    <cellStyle name="Normal 135 2 8 3" xfId="23250"/>
    <cellStyle name="Normal 135 2 9" xfId="23251"/>
    <cellStyle name="Normal 135 2 9 2" xfId="23252"/>
    <cellStyle name="Normal 135 2 9 3" xfId="23253"/>
    <cellStyle name="Normal 135 3" xfId="23254"/>
    <cellStyle name="Normal 135 4" xfId="23255"/>
    <cellStyle name="Normal 135 4 2" xfId="23256"/>
    <cellStyle name="Normal 135 4 2 2" xfId="23257"/>
    <cellStyle name="Normal 135 4 2 2 2" xfId="23258"/>
    <cellStyle name="Normal 135 4 2 2 3" xfId="23259"/>
    <cellStyle name="Normal 135 4 2 3" xfId="23260"/>
    <cellStyle name="Normal 135 4 2 3 2" xfId="23261"/>
    <cellStyle name="Normal 135 4 2 3 3" xfId="23262"/>
    <cellStyle name="Normal 135 4 2 4" xfId="23263"/>
    <cellStyle name="Normal 135 4 2 4 2" xfId="23264"/>
    <cellStyle name="Normal 135 4 2 4 3" xfId="23265"/>
    <cellStyle name="Normal 135 4 2 5" xfId="23266"/>
    <cellStyle name="Normal 135 4 2 6" xfId="23267"/>
    <cellStyle name="Normal 135 4 3" xfId="23268"/>
    <cellStyle name="Normal 135 4 3 2" xfId="23269"/>
    <cellStyle name="Normal 135 4 3 3" xfId="23270"/>
    <cellStyle name="Normal 135 4 4" xfId="23271"/>
    <cellStyle name="Normal 135 4 4 2" xfId="23272"/>
    <cellStyle name="Normal 135 4 4 3" xfId="23273"/>
    <cellStyle name="Normal 135 4 5" xfId="23274"/>
    <cellStyle name="Normal 135 4 5 2" xfId="23275"/>
    <cellStyle name="Normal 135 4 5 3" xfId="23276"/>
    <cellStyle name="Normal 135 4 6" xfId="23277"/>
    <cellStyle name="Normal 135 4 7" xfId="23278"/>
    <cellStyle name="Normal 135 5" xfId="23279"/>
    <cellStyle name="Normal 136" xfId="23280"/>
    <cellStyle name="Normal 136 2" xfId="23281"/>
    <cellStyle name="Normal 136 2 10" xfId="23282"/>
    <cellStyle name="Normal 136 2 10 2" xfId="23283"/>
    <cellStyle name="Normal 136 2 10 3" xfId="23284"/>
    <cellStyle name="Normal 136 2 11" xfId="23285"/>
    <cellStyle name="Normal 136 2 11 2" xfId="23286"/>
    <cellStyle name="Normal 136 2 11 3" xfId="23287"/>
    <cellStyle name="Normal 136 2 12" xfId="23288"/>
    <cellStyle name="Normal 136 2 13" xfId="23289"/>
    <cellStyle name="Normal 136 2 2" xfId="23290"/>
    <cellStyle name="Normal 136 2 2 2" xfId="23291"/>
    <cellStyle name="Normal 136 2 2 2 2" xfId="23292"/>
    <cellStyle name="Normal 136 2 2 2 2 2" xfId="23293"/>
    <cellStyle name="Normal 136 2 2 2 2 2 2" xfId="23294"/>
    <cellStyle name="Normal 136 2 2 2 2 2 3" xfId="23295"/>
    <cellStyle name="Normal 136 2 2 2 2 3" xfId="23296"/>
    <cellStyle name="Normal 136 2 2 2 2 3 2" xfId="23297"/>
    <cellStyle name="Normal 136 2 2 2 2 3 3" xfId="23298"/>
    <cellStyle name="Normal 136 2 2 2 2 4" xfId="23299"/>
    <cellStyle name="Normal 136 2 2 2 2 4 2" xfId="23300"/>
    <cellStyle name="Normal 136 2 2 2 2 4 3" xfId="23301"/>
    <cellStyle name="Normal 136 2 2 2 2 5" xfId="23302"/>
    <cellStyle name="Normal 136 2 2 2 2 6" xfId="23303"/>
    <cellStyle name="Normal 136 2 2 2 3" xfId="23304"/>
    <cellStyle name="Normal 136 2 2 2 3 2" xfId="23305"/>
    <cellStyle name="Normal 136 2 2 2 3 3" xfId="23306"/>
    <cellStyle name="Normal 136 2 2 2 4" xfId="23307"/>
    <cellStyle name="Normal 136 2 2 2 4 2" xfId="23308"/>
    <cellStyle name="Normal 136 2 2 2 4 3" xfId="23309"/>
    <cellStyle name="Normal 136 2 2 2 5" xfId="23310"/>
    <cellStyle name="Normal 136 2 2 2 5 2" xfId="23311"/>
    <cellStyle name="Normal 136 2 2 2 5 3" xfId="23312"/>
    <cellStyle name="Normal 136 2 2 2 6" xfId="23313"/>
    <cellStyle name="Normal 136 2 2 2 7" xfId="23314"/>
    <cellStyle name="Normal 136 2 2 3" xfId="23315"/>
    <cellStyle name="Normal 136 2 2 3 2" xfId="23316"/>
    <cellStyle name="Normal 136 2 2 3 2 2" xfId="23317"/>
    <cellStyle name="Normal 136 2 2 3 2 3" xfId="23318"/>
    <cellStyle name="Normal 136 2 2 3 3" xfId="23319"/>
    <cellStyle name="Normal 136 2 2 3 3 2" xfId="23320"/>
    <cellStyle name="Normal 136 2 2 3 3 3" xfId="23321"/>
    <cellStyle name="Normal 136 2 2 3 4" xfId="23322"/>
    <cellStyle name="Normal 136 2 2 3 4 2" xfId="23323"/>
    <cellStyle name="Normal 136 2 2 3 4 3" xfId="23324"/>
    <cellStyle name="Normal 136 2 2 3 5" xfId="23325"/>
    <cellStyle name="Normal 136 2 2 3 6" xfId="23326"/>
    <cellStyle name="Normal 136 2 2 4" xfId="23327"/>
    <cellStyle name="Normal 136 2 2 4 2" xfId="23328"/>
    <cellStyle name="Normal 136 2 2 4 3" xfId="23329"/>
    <cellStyle name="Normal 136 2 2 5" xfId="23330"/>
    <cellStyle name="Normal 136 2 2 5 2" xfId="23331"/>
    <cellStyle name="Normal 136 2 2 5 3" xfId="23332"/>
    <cellStyle name="Normal 136 2 2 6" xfId="23333"/>
    <cellStyle name="Normal 136 2 2 6 2" xfId="23334"/>
    <cellStyle name="Normal 136 2 2 6 3" xfId="23335"/>
    <cellStyle name="Normal 136 2 2 7" xfId="23336"/>
    <cellStyle name="Normal 136 2 2 8" xfId="23337"/>
    <cellStyle name="Normal 136 2 3" xfId="23338"/>
    <cellStyle name="Normal 136 2 3 2" xfId="23339"/>
    <cellStyle name="Normal 136 2 3 2 2" xfId="23340"/>
    <cellStyle name="Normal 136 2 3 2 2 2" xfId="23341"/>
    <cellStyle name="Normal 136 2 3 2 2 2 2" xfId="23342"/>
    <cellStyle name="Normal 136 2 3 2 2 2 3" xfId="23343"/>
    <cellStyle name="Normal 136 2 3 2 2 3" xfId="23344"/>
    <cellStyle name="Normal 136 2 3 2 2 3 2" xfId="23345"/>
    <cellStyle name="Normal 136 2 3 2 2 3 3" xfId="23346"/>
    <cellStyle name="Normal 136 2 3 2 2 4" xfId="23347"/>
    <cellStyle name="Normal 136 2 3 2 2 4 2" xfId="23348"/>
    <cellStyle name="Normal 136 2 3 2 2 4 3" xfId="23349"/>
    <cellStyle name="Normal 136 2 3 2 2 5" xfId="23350"/>
    <cellStyle name="Normal 136 2 3 2 2 6" xfId="23351"/>
    <cellStyle name="Normal 136 2 3 2 3" xfId="23352"/>
    <cellStyle name="Normal 136 2 3 2 3 2" xfId="23353"/>
    <cellStyle name="Normal 136 2 3 2 3 3" xfId="23354"/>
    <cellStyle name="Normal 136 2 3 2 4" xfId="23355"/>
    <cellStyle name="Normal 136 2 3 2 4 2" xfId="23356"/>
    <cellStyle name="Normal 136 2 3 2 4 3" xfId="23357"/>
    <cellStyle name="Normal 136 2 3 2 5" xfId="23358"/>
    <cellStyle name="Normal 136 2 3 2 5 2" xfId="23359"/>
    <cellStyle name="Normal 136 2 3 2 5 3" xfId="23360"/>
    <cellStyle name="Normal 136 2 3 2 6" xfId="23361"/>
    <cellStyle name="Normal 136 2 3 2 7" xfId="23362"/>
    <cellStyle name="Normal 136 2 3 3" xfId="23363"/>
    <cellStyle name="Normal 136 2 3 3 2" xfId="23364"/>
    <cellStyle name="Normal 136 2 3 3 2 2" xfId="23365"/>
    <cellStyle name="Normal 136 2 3 3 2 3" xfId="23366"/>
    <cellStyle name="Normal 136 2 3 3 3" xfId="23367"/>
    <cellStyle name="Normal 136 2 3 3 3 2" xfId="23368"/>
    <cellStyle name="Normal 136 2 3 3 3 3" xfId="23369"/>
    <cellStyle name="Normal 136 2 3 3 4" xfId="23370"/>
    <cellStyle name="Normal 136 2 3 3 4 2" xfId="23371"/>
    <cellStyle name="Normal 136 2 3 3 4 3" xfId="23372"/>
    <cellStyle name="Normal 136 2 3 3 5" xfId="23373"/>
    <cellStyle name="Normal 136 2 3 3 6" xfId="23374"/>
    <cellStyle name="Normal 136 2 3 4" xfId="23375"/>
    <cellStyle name="Normal 136 2 3 4 2" xfId="23376"/>
    <cellStyle name="Normal 136 2 3 4 3" xfId="23377"/>
    <cellStyle name="Normal 136 2 3 5" xfId="23378"/>
    <cellStyle name="Normal 136 2 3 5 2" xfId="23379"/>
    <cellStyle name="Normal 136 2 3 5 3" xfId="23380"/>
    <cellStyle name="Normal 136 2 3 6" xfId="23381"/>
    <cellStyle name="Normal 136 2 3 6 2" xfId="23382"/>
    <cellStyle name="Normal 136 2 3 6 3" xfId="23383"/>
    <cellStyle name="Normal 136 2 3 7" xfId="23384"/>
    <cellStyle name="Normal 136 2 3 8" xfId="23385"/>
    <cellStyle name="Normal 136 2 4" xfId="23386"/>
    <cellStyle name="Normal 136 2 4 2" xfId="23387"/>
    <cellStyle name="Normal 136 2 4 2 2" xfId="23388"/>
    <cellStyle name="Normal 136 2 4 2 2 2" xfId="23389"/>
    <cellStyle name="Normal 136 2 4 2 2 2 2" xfId="23390"/>
    <cellStyle name="Normal 136 2 4 2 2 2 3" xfId="23391"/>
    <cellStyle name="Normal 136 2 4 2 2 3" xfId="23392"/>
    <cellStyle name="Normal 136 2 4 2 2 3 2" xfId="23393"/>
    <cellStyle name="Normal 136 2 4 2 2 3 3" xfId="23394"/>
    <cellStyle name="Normal 136 2 4 2 2 4" xfId="23395"/>
    <cellStyle name="Normal 136 2 4 2 2 4 2" xfId="23396"/>
    <cellStyle name="Normal 136 2 4 2 2 4 3" xfId="23397"/>
    <cellStyle name="Normal 136 2 4 2 2 5" xfId="23398"/>
    <cellStyle name="Normal 136 2 4 2 2 6" xfId="23399"/>
    <cellStyle name="Normal 136 2 4 2 3" xfId="23400"/>
    <cellStyle name="Normal 136 2 4 2 3 2" xfId="23401"/>
    <cellStyle name="Normal 136 2 4 2 3 3" xfId="23402"/>
    <cellStyle name="Normal 136 2 4 2 4" xfId="23403"/>
    <cellStyle name="Normal 136 2 4 2 4 2" xfId="23404"/>
    <cellStyle name="Normal 136 2 4 2 4 3" xfId="23405"/>
    <cellStyle name="Normal 136 2 4 2 5" xfId="23406"/>
    <cellStyle name="Normal 136 2 4 2 5 2" xfId="23407"/>
    <cellStyle name="Normal 136 2 4 2 5 3" xfId="23408"/>
    <cellStyle name="Normal 136 2 4 2 6" xfId="23409"/>
    <cellStyle name="Normal 136 2 4 2 7" xfId="23410"/>
    <cellStyle name="Normal 136 2 4 3" xfId="23411"/>
    <cellStyle name="Normal 136 2 4 3 2" xfId="23412"/>
    <cellStyle name="Normal 136 2 4 3 2 2" xfId="23413"/>
    <cellStyle name="Normal 136 2 4 3 2 3" xfId="23414"/>
    <cellStyle name="Normal 136 2 4 3 3" xfId="23415"/>
    <cellStyle name="Normal 136 2 4 3 3 2" xfId="23416"/>
    <cellStyle name="Normal 136 2 4 3 3 3" xfId="23417"/>
    <cellStyle name="Normal 136 2 4 3 4" xfId="23418"/>
    <cellStyle name="Normal 136 2 4 3 4 2" xfId="23419"/>
    <cellStyle name="Normal 136 2 4 3 4 3" xfId="23420"/>
    <cellStyle name="Normal 136 2 4 3 5" xfId="23421"/>
    <cellStyle name="Normal 136 2 4 3 6" xfId="23422"/>
    <cellStyle name="Normal 136 2 4 4" xfId="23423"/>
    <cellStyle name="Normal 136 2 4 4 2" xfId="23424"/>
    <cellStyle name="Normal 136 2 4 4 3" xfId="23425"/>
    <cellStyle name="Normal 136 2 4 5" xfId="23426"/>
    <cellStyle name="Normal 136 2 4 5 2" xfId="23427"/>
    <cellStyle name="Normal 136 2 4 5 3" xfId="23428"/>
    <cellStyle name="Normal 136 2 4 6" xfId="23429"/>
    <cellStyle name="Normal 136 2 4 6 2" xfId="23430"/>
    <cellStyle name="Normal 136 2 4 6 3" xfId="23431"/>
    <cellStyle name="Normal 136 2 4 7" xfId="23432"/>
    <cellStyle name="Normal 136 2 4 8" xfId="23433"/>
    <cellStyle name="Normal 136 2 5" xfId="23434"/>
    <cellStyle name="Normal 136 2 5 2" xfId="23435"/>
    <cellStyle name="Normal 136 2 5 2 2" xfId="23436"/>
    <cellStyle name="Normal 136 2 5 2 2 2" xfId="23437"/>
    <cellStyle name="Normal 136 2 5 2 2 3" xfId="23438"/>
    <cellStyle name="Normal 136 2 5 2 3" xfId="23439"/>
    <cellStyle name="Normal 136 2 5 2 3 2" xfId="23440"/>
    <cellStyle name="Normal 136 2 5 2 3 3" xfId="23441"/>
    <cellStyle name="Normal 136 2 5 2 4" xfId="23442"/>
    <cellStyle name="Normal 136 2 5 2 4 2" xfId="23443"/>
    <cellStyle name="Normal 136 2 5 2 4 3" xfId="23444"/>
    <cellStyle name="Normal 136 2 5 2 5" xfId="23445"/>
    <cellStyle name="Normal 136 2 5 2 6" xfId="23446"/>
    <cellStyle name="Normal 136 2 5 3" xfId="23447"/>
    <cellStyle name="Normal 136 2 5 3 2" xfId="23448"/>
    <cellStyle name="Normal 136 2 5 3 3" xfId="23449"/>
    <cellStyle name="Normal 136 2 5 4" xfId="23450"/>
    <cellStyle name="Normal 136 2 5 4 2" xfId="23451"/>
    <cellStyle name="Normal 136 2 5 4 3" xfId="23452"/>
    <cellStyle name="Normal 136 2 5 5" xfId="23453"/>
    <cellStyle name="Normal 136 2 5 5 2" xfId="23454"/>
    <cellStyle name="Normal 136 2 5 5 3" xfId="23455"/>
    <cellStyle name="Normal 136 2 5 6" xfId="23456"/>
    <cellStyle name="Normal 136 2 5 7" xfId="23457"/>
    <cellStyle name="Normal 136 2 6" xfId="23458"/>
    <cellStyle name="Normal 136 2 6 2" xfId="23459"/>
    <cellStyle name="Normal 136 2 6 2 2" xfId="23460"/>
    <cellStyle name="Normal 136 2 6 2 3" xfId="23461"/>
    <cellStyle name="Normal 136 2 6 3" xfId="23462"/>
    <cellStyle name="Normal 136 2 6 3 2" xfId="23463"/>
    <cellStyle name="Normal 136 2 6 3 3" xfId="23464"/>
    <cellStyle name="Normal 136 2 6 4" xfId="23465"/>
    <cellStyle name="Normal 136 2 6 4 2" xfId="23466"/>
    <cellStyle name="Normal 136 2 6 4 3" xfId="23467"/>
    <cellStyle name="Normal 136 2 6 5" xfId="23468"/>
    <cellStyle name="Normal 136 2 6 6" xfId="23469"/>
    <cellStyle name="Normal 136 2 7" xfId="23470"/>
    <cellStyle name="Normal 136 2 7 2" xfId="23471"/>
    <cellStyle name="Normal 136 2 7 2 2" xfId="23472"/>
    <cellStyle name="Normal 136 2 7 2 3" xfId="23473"/>
    <cellStyle name="Normal 136 2 7 3" xfId="23474"/>
    <cellStyle name="Normal 136 2 7 3 2" xfId="23475"/>
    <cellStyle name="Normal 136 2 7 3 3" xfId="23476"/>
    <cellStyle name="Normal 136 2 7 4" xfId="23477"/>
    <cellStyle name="Normal 136 2 7 4 2" xfId="23478"/>
    <cellStyle name="Normal 136 2 7 4 3" xfId="23479"/>
    <cellStyle name="Normal 136 2 7 5" xfId="23480"/>
    <cellStyle name="Normal 136 2 7 6" xfId="23481"/>
    <cellStyle name="Normal 136 2 8" xfId="23482"/>
    <cellStyle name="Normal 136 2 8 2" xfId="23483"/>
    <cellStyle name="Normal 136 2 8 3" xfId="23484"/>
    <cellStyle name="Normal 136 2 9" xfId="23485"/>
    <cellStyle name="Normal 136 2 9 2" xfId="23486"/>
    <cellStyle name="Normal 136 2 9 3" xfId="23487"/>
    <cellStyle name="Normal 136 3" xfId="23488"/>
    <cellStyle name="Normal 137" xfId="23489"/>
    <cellStyle name="Normal 137 2" xfId="23490"/>
    <cellStyle name="Normal 138" xfId="23491"/>
    <cellStyle name="Normal 138 2" xfId="23492"/>
    <cellStyle name="Normal 138 2 2" xfId="23493"/>
    <cellStyle name="Normal 138 2 3" xfId="23494"/>
    <cellStyle name="Normal 138 3" xfId="23495"/>
    <cellStyle name="Normal 139" xfId="23496"/>
    <cellStyle name="Normal 139 2" xfId="23497"/>
    <cellStyle name="Normal 14" xfId="23498"/>
    <cellStyle name="Normal 14 2" xfId="23499"/>
    <cellStyle name="Normal 14 2 2" xfId="23500"/>
    <cellStyle name="Normal 14 3" xfId="23501"/>
    <cellStyle name="Normal 14 4" xfId="23502"/>
    <cellStyle name="Normal 14 5" xfId="23503"/>
    <cellStyle name="Normal 14 6" xfId="23504"/>
    <cellStyle name="Normal 14_Data Check Control" xfId="23505"/>
    <cellStyle name="Normal 140" xfId="23506"/>
    <cellStyle name="Normal 140 2" xfId="23507"/>
    <cellStyle name="Normal 141" xfId="23508"/>
    <cellStyle name="Normal 141 2" xfId="23509"/>
    <cellStyle name="Normal 142" xfId="23510"/>
    <cellStyle name="Normal 142 2" xfId="23511"/>
    <cellStyle name="Normal 142 2 2" xfId="23512"/>
    <cellStyle name="Normal 142 2 2 2" xfId="23513"/>
    <cellStyle name="Normal 142 2 2 2 2" xfId="23514"/>
    <cellStyle name="Normal 142 2 2 2 3" xfId="23515"/>
    <cellStyle name="Normal 142 2 2 3" xfId="23516"/>
    <cellStyle name="Normal 142 2 2 3 2" xfId="23517"/>
    <cellStyle name="Normal 142 2 2 3 3" xfId="23518"/>
    <cellStyle name="Normal 142 2 2 4" xfId="23519"/>
    <cellStyle name="Normal 142 2 2 4 2" xfId="23520"/>
    <cellStyle name="Normal 142 2 2 4 3" xfId="23521"/>
    <cellStyle name="Normal 142 2 2 5" xfId="23522"/>
    <cellStyle name="Normal 142 2 2 6" xfId="23523"/>
    <cellStyle name="Normal 142 2 3" xfId="23524"/>
    <cellStyle name="Normal 142 2 3 2" xfId="23525"/>
    <cellStyle name="Normal 142 2 3 3" xfId="23526"/>
    <cellStyle name="Normal 142 2 4" xfId="23527"/>
    <cellStyle name="Normal 142 2 4 2" xfId="23528"/>
    <cellStyle name="Normal 142 2 4 3" xfId="23529"/>
    <cellStyle name="Normal 142 2 5" xfId="23530"/>
    <cellStyle name="Normal 142 2 5 2" xfId="23531"/>
    <cellStyle name="Normal 142 2 5 3" xfId="23532"/>
    <cellStyle name="Normal 142 2 6" xfId="23533"/>
    <cellStyle name="Normal 142 2 7" xfId="23534"/>
    <cellStyle name="Normal 142 3" xfId="23535"/>
    <cellStyle name="Normal 142 3 2" xfId="23536"/>
    <cellStyle name="Normal 142 3 2 2" xfId="23537"/>
    <cellStyle name="Normal 142 3 2 3" xfId="23538"/>
    <cellStyle name="Normal 142 3 3" xfId="23539"/>
    <cellStyle name="Normal 142 3 3 2" xfId="23540"/>
    <cellStyle name="Normal 142 3 3 3" xfId="23541"/>
    <cellStyle name="Normal 142 3 4" xfId="23542"/>
    <cellStyle name="Normal 142 3 4 2" xfId="23543"/>
    <cellStyle name="Normal 142 3 4 3" xfId="23544"/>
    <cellStyle name="Normal 142 3 5" xfId="23545"/>
    <cellStyle name="Normal 142 3 6" xfId="23546"/>
    <cellStyle name="Normal 142 4" xfId="23547"/>
    <cellStyle name="Normal 142 4 2" xfId="23548"/>
    <cellStyle name="Normal 142 4 3" xfId="23549"/>
    <cellStyle name="Normal 142 5" xfId="23550"/>
    <cellStyle name="Normal 142 5 2" xfId="23551"/>
    <cellStyle name="Normal 142 5 3" xfId="23552"/>
    <cellStyle name="Normal 142 6" xfId="23553"/>
    <cellStyle name="Normal 142 6 2" xfId="23554"/>
    <cellStyle name="Normal 142 6 3" xfId="23555"/>
    <cellStyle name="Normal 142 7" xfId="23556"/>
    <cellStyle name="Normal 142 8" xfId="23557"/>
    <cellStyle name="Normal 142 9" xfId="23558"/>
    <cellStyle name="Normal 143" xfId="23559"/>
    <cellStyle name="Normal 143 2" xfId="23560"/>
    <cellStyle name="Normal 143 2 2" xfId="23561"/>
    <cellStyle name="Normal 143 2 2 2" xfId="23562"/>
    <cellStyle name="Normal 143 2 2 2 2" xfId="23563"/>
    <cellStyle name="Normal 143 2 2 2 3" xfId="23564"/>
    <cellStyle name="Normal 143 2 2 3" xfId="23565"/>
    <cellStyle name="Normal 143 2 2 3 2" xfId="23566"/>
    <cellStyle name="Normal 143 2 2 3 3" xfId="23567"/>
    <cellStyle name="Normal 143 2 2 4" xfId="23568"/>
    <cellStyle name="Normal 143 2 2 4 2" xfId="23569"/>
    <cellStyle name="Normal 143 2 2 4 3" xfId="23570"/>
    <cellStyle name="Normal 143 2 2 5" xfId="23571"/>
    <cellStyle name="Normal 143 2 2 6" xfId="23572"/>
    <cellStyle name="Normal 143 2 3" xfId="23573"/>
    <cellStyle name="Normal 143 2 3 2" xfId="23574"/>
    <cellStyle name="Normal 143 2 3 3" xfId="23575"/>
    <cellStyle name="Normal 143 2 4" xfId="23576"/>
    <cellStyle name="Normal 143 2 4 2" xfId="23577"/>
    <cellStyle name="Normal 143 2 4 3" xfId="23578"/>
    <cellStyle name="Normal 143 2 5" xfId="23579"/>
    <cellStyle name="Normal 143 2 5 2" xfId="23580"/>
    <cellStyle name="Normal 143 2 5 3" xfId="23581"/>
    <cellStyle name="Normal 143 2 6" xfId="23582"/>
    <cellStyle name="Normal 143 2 7" xfId="23583"/>
    <cellStyle name="Normal 143 3" xfId="23584"/>
    <cellStyle name="Normal 143 3 2" xfId="23585"/>
    <cellStyle name="Normal 143 3 2 2" xfId="23586"/>
    <cellStyle name="Normal 143 3 2 3" xfId="23587"/>
    <cellStyle name="Normal 143 3 3" xfId="23588"/>
    <cellStyle name="Normal 143 3 3 2" xfId="23589"/>
    <cellStyle name="Normal 143 3 3 3" xfId="23590"/>
    <cellStyle name="Normal 143 3 4" xfId="23591"/>
    <cellStyle name="Normal 143 3 4 2" xfId="23592"/>
    <cellStyle name="Normal 143 3 4 3" xfId="23593"/>
    <cellStyle name="Normal 143 3 5" xfId="23594"/>
    <cellStyle name="Normal 143 3 6" xfId="23595"/>
    <cellStyle name="Normal 143 4" xfId="23596"/>
    <cellStyle name="Normal 143 4 2" xfId="23597"/>
    <cellStyle name="Normal 143 4 3" xfId="23598"/>
    <cellStyle name="Normal 143 5" xfId="23599"/>
    <cellStyle name="Normal 143 5 2" xfId="23600"/>
    <cellStyle name="Normal 143 5 3" xfId="23601"/>
    <cellStyle name="Normal 143 6" xfId="23602"/>
    <cellStyle name="Normal 143 6 2" xfId="23603"/>
    <cellStyle name="Normal 143 6 3" xfId="23604"/>
    <cellStyle name="Normal 143 7" xfId="23605"/>
    <cellStyle name="Normal 143 8" xfId="23606"/>
    <cellStyle name="Normal 143 9" xfId="23607"/>
    <cellStyle name="Normal 144" xfId="23608"/>
    <cellStyle name="Normal 144 2" xfId="23609"/>
    <cellStyle name="Normal 144 2 2" xfId="23610"/>
    <cellStyle name="Normal 144 2 2 2" xfId="23611"/>
    <cellStyle name="Normal 144 2 2 2 2" xfId="23612"/>
    <cellStyle name="Normal 144 2 2 2 3" xfId="23613"/>
    <cellStyle name="Normal 144 2 2 3" xfId="23614"/>
    <cellStyle name="Normal 144 2 2 3 2" xfId="23615"/>
    <cellStyle name="Normal 144 2 2 3 3" xfId="23616"/>
    <cellStyle name="Normal 144 2 2 4" xfId="23617"/>
    <cellStyle name="Normal 144 2 2 4 2" xfId="23618"/>
    <cellStyle name="Normal 144 2 2 4 3" xfId="23619"/>
    <cellStyle name="Normal 144 2 2 5" xfId="23620"/>
    <cellStyle name="Normal 144 2 2 6" xfId="23621"/>
    <cellStyle name="Normal 144 2 3" xfId="23622"/>
    <cellStyle name="Normal 144 2 3 2" xfId="23623"/>
    <cellStyle name="Normal 144 2 3 3" xfId="23624"/>
    <cellStyle name="Normal 144 2 4" xfId="23625"/>
    <cellStyle name="Normal 144 2 4 2" xfId="23626"/>
    <cellStyle name="Normal 144 2 4 3" xfId="23627"/>
    <cellStyle name="Normal 144 2 5" xfId="23628"/>
    <cellStyle name="Normal 144 2 5 2" xfId="23629"/>
    <cellStyle name="Normal 144 2 5 3" xfId="23630"/>
    <cellStyle name="Normal 144 2 6" xfId="23631"/>
    <cellStyle name="Normal 144 2 7" xfId="23632"/>
    <cellStyle name="Normal 144 3" xfId="23633"/>
    <cellStyle name="Normal 144 3 2" xfId="23634"/>
    <cellStyle name="Normal 144 3 2 2" xfId="23635"/>
    <cellStyle name="Normal 144 3 2 3" xfId="23636"/>
    <cellStyle name="Normal 144 3 3" xfId="23637"/>
    <cellStyle name="Normal 144 3 3 2" xfId="23638"/>
    <cellStyle name="Normal 144 3 3 3" xfId="23639"/>
    <cellStyle name="Normal 144 3 4" xfId="23640"/>
    <cellStyle name="Normal 144 3 4 2" xfId="23641"/>
    <cellStyle name="Normal 144 3 4 3" xfId="23642"/>
    <cellStyle name="Normal 144 3 5" xfId="23643"/>
    <cellStyle name="Normal 144 3 6" xfId="23644"/>
    <cellStyle name="Normal 144 4" xfId="23645"/>
    <cellStyle name="Normal 144 4 2" xfId="23646"/>
    <cellStyle name="Normal 144 4 3" xfId="23647"/>
    <cellStyle name="Normal 144 5" xfId="23648"/>
    <cellStyle name="Normal 144 5 2" xfId="23649"/>
    <cellStyle name="Normal 144 5 3" xfId="23650"/>
    <cellStyle name="Normal 144 6" xfId="23651"/>
    <cellStyle name="Normal 144 6 2" xfId="23652"/>
    <cellStyle name="Normal 144 6 3" xfId="23653"/>
    <cellStyle name="Normal 144 7" xfId="23654"/>
    <cellStyle name="Normal 144 8" xfId="23655"/>
    <cellStyle name="Normal 144 9" xfId="23656"/>
    <cellStyle name="Normal 145" xfId="23657"/>
    <cellStyle name="Normal 145 2" xfId="23658"/>
    <cellStyle name="Normal 145 2 2" xfId="23659"/>
    <cellStyle name="Normal 145 2 2 2" xfId="23660"/>
    <cellStyle name="Normal 145 2 2 2 2" xfId="23661"/>
    <cellStyle name="Normal 145 2 2 2 3" xfId="23662"/>
    <cellStyle name="Normal 145 2 2 3" xfId="23663"/>
    <cellStyle name="Normal 145 2 2 3 2" xfId="23664"/>
    <cellStyle name="Normal 145 2 2 3 3" xfId="23665"/>
    <cellStyle name="Normal 145 2 2 4" xfId="23666"/>
    <cellStyle name="Normal 145 2 2 4 2" xfId="23667"/>
    <cellStyle name="Normal 145 2 2 4 3" xfId="23668"/>
    <cellStyle name="Normal 145 2 2 5" xfId="23669"/>
    <cellStyle name="Normal 145 2 2 6" xfId="23670"/>
    <cellStyle name="Normal 145 2 3" xfId="23671"/>
    <cellStyle name="Normal 145 2 3 2" xfId="23672"/>
    <cellStyle name="Normal 145 2 3 3" xfId="23673"/>
    <cellStyle name="Normal 145 2 4" xfId="23674"/>
    <cellStyle name="Normal 145 2 4 2" xfId="23675"/>
    <cellStyle name="Normal 145 2 4 3" xfId="23676"/>
    <cellStyle name="Normal 145 2 5" xfId="23677"/>
    <cellStyle name="Normal 145 2 5 2" xfId="23678"/>
    <cellStyle name="Normal 145 2 5 3" xfId="23679"/>
    <cellStyle name="Normal 145 2 6" xfId="23680"/>
    <cellStyle name="Normal 145 2 7" xfId="23681"/>
    <cellStyle name="Normal 145 3" xfId="23682"/>
    <cellStyle name="Normal 145 3 2" xfId="23683"/>
    <cellStyle name="Normal 145 3 2 2" xfId="23684"/>
    <cellStyle name="Normal 145 3 2 3" xfId="23685"/>
    <cellStyle name="Normal 145 3 3" xfId="23686"/>
    <cellStyle name="Normal 145 3 3 2" xfId="23687"/>
    <cellStyle name="Normal 145 3 3 3" xfId="23688"/>
    <cellStyle name="Normal 145 3 4" xfId="23689"/>
    <cellStyle name="Normal 145 3 4 2" xfId="23690"/>
    <cellStyle name="Normal 145 3 4 3" xfId="23691"/>
    <cellStyle name="Normal 145 3 5" xfId="23692"/>
    <cellStyle name="Normal 145 3 6" xfId="23693"/>
    <cellStyle name="Normal 145 4" xfId="23694"/>
    <cellStyle name="Normal 145 4 2" xfId="23695"/>
    <cellStyle name="Normal 145 4 3" xfId="23696"/>
    <cellStyle name="Normal 145 5" xfId="23697"/>
    <cellStyle name="Normal 145 5 2" xfId="23698"/>
    <cellStyle name="Normal 145 5 3" xfId="23699"/>
    <cellStyle name="Normal 145 6" xfId="23700"/>
    <cellStyle name="Normal 145 6 2" xfId="23701"/>
    <cellStyle name="Normal 145 6 3" xfId="23702"/>
    <cellStyle name="Normal 145 7" xfId="23703"/>
    <cellStyle name="Normal 145 8" xfId="23704"/>
    <cellStyle name="Normal 145 9" xfId="23705"/>
    <cellStyle name="Normal 146" xfId="23706"/>
    <cellStyle name="Normal 146 2" xfId="23707"/>
    <cellStyle name="Normal 146 2 2" xfId="23708"/>
    <cellStyle name="Normal 146 2 2 2" xfId="23709"/>
    <cellStyle name="Normal 146 2 2 2 2" xfId="23710"/>
    <cellStyle name="Normal 146 2 2 2 3" xfId="23711"/>
    <cellStyle name="Normal 146 2 2 3" xfId="23712"/>
    <cellStyle name="Normal 146 2 2 3 2" xfId="23713"/>
    <cellStyle name="Normal 146 2 2 3 3" xfId="23714"/>
    <cellStyle name="Normal 146 2 2 4" xfId="23715"/>
    <cellStyle name="Normal 146 2 2 4 2" xfId="23716"/>
    <cellStyle name="Normal 146 2 2 4 3" xfId="23717"/>
    <cellStyle name="Normal 146 2 2 5" xfId="23718"/>
    <cellStyle name="Normal 146 2 2 6" xfId="23719"/>
    <cellStyle name="Normal 146 2 3" xfId="23720"/>
    <cellStyle name="Normal 146 2 3 2" xfId="23721"/>
    <cellStyle name="Normal 146 2 3 3" xfId="23722"/>
    <cellStyle name="Normal 146 2 4" xfId="23723"/>
    <cellStyle name="Normal 146 2 4 2" xfId="23724"/>
    <cellStyle name="Normal 146 2 4 3" xfId="23725"/>
    <cellStyle name="Normal 146 2 5" xfId="23726"/>
    <cellStyle name="Normal 146 2 5 2" xfId="23727"/>
    <cellStyle name="Normal 146 2 5 3" xfId="23728"/>
    <cellStyle name="Normal 146 2 6" xfId="23729"/>
    <cellStyle name="Normal 146 2 7" xfId="23730"/>
    <cellStyle name="Normal 146 3" xfId="23731"/>
    <cellStyle name="Normal 146 3 2" xfId="23732"/>
    <cellStyle name="Normal 146 3 2 2" xfId="23733"/>
    <cellStyle name="Normal 146 3 2 3" xfId="23734"/>
    <cellStyle name="Normal 146 3 3" xfId="23735"/>
    <cellStyle name="Normal 146 3 3 2" xfId="23736"/>
    <cellStyle name="Normal 146 3 3 3" xfId="23737"/>
    <cellStyle name="Normal 146 3 4" xfId="23738"/>
    <cellStyle name="Normal 146 3 4 2" xfId="23739"/>
    <cellStyle name="Normal 146 3 4 3" xfId="23740"/>
    <cellStyle name="Normal 146 3 5" xfId="23741"/>
    <cellStyle name="Normal 146 3 6" xfId="23742"/>
    <cellStyle name="Normal 146 4" xfId="23743"/>
    <cellStyle name="Normal 146 4 2" xfId="23744"/>
    <cellStyle name="Normal 146 4 3" xfId="23745"/>
    <cellStyle name="Normal 146 5" xfId="23746"/>
    <cellStyle name="Normal 146 5 2" xfId="23747"/>
    <cellStyle name="Normal 146 5 3" xfId="23748"/>
    <cellStyle name="Normal 146 6" xfId="23749"/>
    <cellStyle name="Normal 146 6 2" xfId="23750"/>
    <cellStyle name="Normal 146 6 3" xfId="23751"/>
    <cellStyle name="Normal 146 7" xfId="23752"/>
    <cellStyle name="Normal 146 8" xfId="23753"/>
    <cellStyle name="Normal 146 9" xfId="23754"/>
    <cellStyle name="Normal 147" xfId="23755"/>
    <cellStyle name="Normal 147 2" xfId="23756"/>
    <cellStyle name="Normal 147 3" xfId="23757"/>
    <cellStyle name="Normal 147 3 2" xfId="23758"/>
    <cellStyle name="Normal 147 3 2 2" xfId="23759"/>
    <cellStyle name="Normal 147 3 2 2 2" xfId="23760"/>
    <cellStyle name="Normal 147 3 2 2 3" xfId="23761"/>
    <cellStyle name="Normal 147 3 2 3" xfId="23762"/>
    <cellStyle name="Normal 147 3 2 3 2" xfId="23763"/>
    <cellStyle name="Normal 147 3 2 3 3" xfId="23764"/>
    <cellStyle name="Normal 147 3 2 4" xfId="23765"/>
    <cellStyle name="Normal 147 3 2 4 2" xfId="23766"/>
    <cellStyle name="Normal 147 3 2 4 3" xfId="23767"/>
    <cellStyle name="Normal 147 3 2 5" xfId="23768"/>
    <cellStyle name="Normal 147 3 2 6" xfId="23769"/>
    <cellStyle name="Normal 147 3 3" xfId="23770"/>
    <cellStyle name="Normal 147 3 3 2" xfId="23771"/>
    <cellStyle name="Normal 147 3 3 3" xfId="23772"/>
    <cellStyle name="Normal 147 3 4" xfId="23773"/>
    <cellStyle name="Normal 147 3 4 2" xfId="23774"/>
    <cellStyle name="Normal 147 3 4 3" xfId="23775"/>
    <cellStyle name="Normal 147 3 5" xfId="23776"/>
    <cellStyle name="Normal 147 3 5 2" xfId="23777"/>
    <cellStyle name="Normal 147 3 5 3" xfId="23778"/>
    <cellStyle name="Normal 147 3 6" xfId="23779"/>
    <cellStyle name="Normal 147 3 7" xfId="23780"/>
    <cellStyle name="Normal 147 4" xfId="23781"/>
    <cellStyle name="Normal 147 4 2" xfId="23782"/>
    <cellStyle name="Normal 147 4 2 2" xfId="23783"/>
    <cellStyle name="Normal 147 4 2 3" xfId="23784"/>
    <cellStyle name="Normal 147 4 3" xfId="23785"/>
    <cellStyle name="Normal 147 4 3 2" xfId="23786"/>
    <cellStyle name="Normal 147 4 3 3" xfId="23787"/>
    <cellStyle name="Normal 147 4 4" xfId="23788"/>
    <cellStyle name="Normal 147 4 4 2" xfId="23789"/>
    <cellStyle name="Normal 147 4 4 3" xfId="23790"/>
    <cellStyle name="Normal 147 4 5" xfId="23791"/>
    <cellStyle name="Normal 147 4 6" xfId="23792"/>
    <cellStyle name="Normal 147 5" xfId="23793"/>
    <cellStyle name="Normal 147 5 2" xfId="23794"/>
    <cellStyle name="Normal 147 5 3" xfId="23795"/>
    <cellStyle name="Normal 147 6" xfId="23796"/>
    <cellStyle name="Normal 147 6 2" xfId="23797"/>
    <cellStyle name="Normal 147 6 3" xfId="23798"/>
    <cellStyle name="Normal 147 7" xfId="23799"/>
    <cellStyle name="Normal 147 7 2" xfId="23800"/>
    <cellStyle name="Normal 147 7 3" xfId="23801"/>
    <cellStyle name="Normal 147 8" xfId="23802"/>
    <cellStyle name="Normal 147 9" xfId="23803"/>
    <cellStyle name="Normal 148" xfId="23804"/>
    <cellStyle name="Normal 148 2" xfId="23805"/>
    <cellStyle name="Normal 148 2 2" xfId="23806"/>
    <cellStyle name="Normal 148 2 2 2" xfId="23807"/>
    <cellStyle name="Normal 148 2 2 2 2" xfId="23808"/>
    <cellStyle name="Normal 148 2 2 2 3" xfId="23809"/>
    <cellStyle name="Normal 148 2 2 3" xfId="23810"/>
    <cellStyle name="Normal 148 2 2 3 2" xfId="23811"/>
    <cellStyle name="Normal 148 2 2 3 3" xfId="23812"/>
    <cellStyle name="Normal 148 2 2 4" xfId="23813"/>
    <cellStyle name="Normal 148 2 2 4 2" xfId="23814"/>
    <cellStyle name="Normal 148 2 2 4 3" xfId="23815"/>
    <cellStyle name="Normal 148 2 2 5" xfId="23816"/>
    <cellStyle name="Normal 148 2 2 6" xfId="23817"/>
    <cellStyle name="Normal 148 2 3" xfId="23818"/>
    <cellStyle name="Normal 148 2 3 2" xfId="23819"/>
    <cellStyle name="Normal 148 2 3 3" xfId="23820"/>
    <cellStyle name="Normal 148 2 4" xfId="23821"/>
    <cellStyle name="Normal 148 2 4 2" xfId="23822"/>
    <cellStyle name="Normal 148 2 4 3" xfId="23823"/>
    <cellStyle name="Normal 148 2 5" xfId="23824"/>
    <cellStyle name="Normal 148 2 5 2" xfId="23825"/>
    <cellStyle name="Normal 148 2 5 3" xfId="23826"/>
    <cellStyle name="Normal 148 2 6" xfId="23827"/>
    <cellStyle name="Normal 148 2 7" xfId="23828"/>
    <cellStyle name="Normal 148 3" xfId="23829"/>
    <cellStyle name="Normal 148 3 2" xfId="23830"/>
    <cellStyle name="Normal 148 3 2 2" xfId="23831"/>
    <cellStyle name="Normal 148 3 2 3" xfId="23832"/>
    <cellStyle name="Normal 148 3 3" xfId="23833"/>
    <cellStyle name="Normal 148 3 3 2" xfId="23834"/>
    <cellStyle name="Normal 148 3 3 3" xfId="23835"/>
    <cellStyle name="Normal 148 3 4" xfId="23836"/>
    <cellStyle name="Normal 148 3 4 2" xfId="23837"/>
    <cellStyle name="Normal 148 3 4 3" xfId="23838"/>
    <cellStyle name="Normal 148 3 5" xfId="23839"/>
    <cellStyle name="Normal 148 3 6" xfId="23840"/>
    <cellStyle name="Normal 148 4" xfId="23841"/>
    <cellStyle name="Normal 148 4 2" xfId="23842"/>
    <cellStyle name="Normal 148 4 3" xfId="23843"/>
    <cellStyle name="Normal 148 5" xfId="23844"/>
    <cellStyle name="Normal 148 5 2" xfId="23845"/>
    <cellStyle name="Normal 148 5 3" xfId="23846"/>
    <cellStyle name="Normal 148 6" xfId="23847"/>
    <cellStyle name="Normal 148 6 2" xfId="23848"/>
    <cellStyle name="Normal 148 6 3" xfId="23849"/>
    <cellStyle name="Normal 148 7" xfId="23850"/>
    <cellStyle name="Normal 148 8" xfId="23851"/>
    <cellStyle name="Normal 148 9" xfId="23852"/>
    <cellStyle name="Normal 149" xfId="23853"/>
    <cellStyle name="Normal 149 2" xfId="23854"/>
    <cellStyle name="Normal 149 2 2" xfId="23855"/>
    <cellStyle name="Normal 149 2 2 2" xfId="23856"/>
    <cellStyle name="Normal 149 2 2 2 2" xfId="23857"/>
    <cellStyle name="Normal 149 2 2 2 3" xfId="23858"/>
    <cellStyle name="Normal 149 2 2 3" xfId="23859"/>
    <cellStyle name="Normal 149 2 2 3 2" xfId="23860"/>
    <cellStyle name="Normal 149 2 2 3 3" xfId="23861"/>
    <cellStyle name="Normal 149 2 2 4" xfId="23862"/>
    <cellStyle name="Normal 149 2 2 4 2" xfId="23863"/>
    <cellStyle name="Normal 149 2 2 4 3" xfId="23864"/>
    <cellStyle name="Normal 149 2 2 5" xfId="23865"/>
    <cellStyle name="Normal 149 2 2 6" xfId="23866"/>
    <cellStyle name="Normal 149 2 3" xfId="23867"/>
    <cellStyle name="Normal 149 2 3 2" xfId="23868"/>
    <cellStyle name="Normal 149 2 3 3" xfId="23869"/>
    <cellStyle name="Normal 149 2 4" xfId="23870"/>
    <cellStyle name="Normal 149 2 4 2" xfId="23871"/>
    <cellStyle name="Normal 149 2 4 3" xfId="23872"/>
    <cellStyle name="Normal 149 2 5" xfId="23873"/>
    <cellStyle name="Normal 149 2 5 2" xfId="23874"/>
    <cellStyle name="Normal 149 2 5 3" xfId="23875"/>
    <cellStyle name="Normal 149 2 6" xfId="23876"/>
    <cellStyle name="Normal 149 2 7" xfId="23877"/>
    <cellStyle name="Normal 149 3" xfId="23878"/>
    <cellStyle name="Normal 149 3 2" xfId="23879"/>
    <cellStyle name="Normal 149 3 2 2" xfId="23880"/>
    <cellStyle name="Normal 149 3 2 3" xfId="23881"/>
    <cellStyle name="Normal 149 3 3" xfId="23882"/>
    <cellStyle name="Normal 149 3 3 2" xfId="23883"/>
    <cellStyle name="Normal 149 3 3 3" xfId="23884"/>
    <cellStyle name="Normal 149 3 4" xfId="23885"/>
    <cellStyle name="Normal 149 3 4 2" xfId="23886"/>
    <cellStyle name="Normal 149 3 4 3" xfId="23887"/>
    <cellStyle name="Normal 149 3 5" xfId="23888"/>
    <cellStyle name="Normal 149 3 6" xfId="23889"/>
    <cellStyle name="Normal 149 4" xfId="23890"/>
    <cellStyle name="Normal 149 4 2" xfId="23891"/>
    <cellStyle name="Normal 149 4 3" xfId="23892"/>
    <cellStyle name="Normal 149 5" xfId="23893"/>
    <cellStyle name="Normal 149 5 2" xfId="23894"/>
    <cellStyle name="Normal 149 5 3" xfId="23895"/>
    <cellStyle name="Normal 149 6" xfId="23896"/>
    <cellStyle name="Normal 149 6 2" xfId="23897"/>
    <cellStyle name="Normal 149 6 3" xfId="23898"/>
    <cellStyle name="Normal 149 7" xfId="23899"/>
    <cellStyle name="Normal 149 8" xfId="23900"/>
    <cellStyle name="Normal 149 9" xfId="23901"/>
    <cellStyle name="Normal 15" xfId="142"/>
    <cellStyle name="Normal 15 2" xfId="23902"/>
    <cellStyle name="Normal 15 2 2" xfId="23903"/>
    <cellStyle name="Normal 15 3" xfId="23904"/>
    <cellStyle name="Normal 15_Data Check Control" xfId="23905"/>
    <cellStyle name="Normal 150" xfId="23906"/>
    <cellStyle name="Normal 150 2" xfId="23907"/>
    <cellStyle name="Normal 150 2 2" xfId="23908"/>
    <cellStyle name="Normal 150 2 2 2" xfId="23909"/>
    <cellStyle name="Normal 150 2 2 2 2" xfId="23910"/>
    <cellStyle name="Normal 150 2 2 2 3" xfId="23911"/>
    <cellStyle name="Normal 150 2 2 3" xfId="23912"/>
    <cellStyle name="Normal 150 2 2 3 2" xfId="23913"/>
    <cellStyle name="Normal 150 2 2 3 3" xfId="23914"/>
    <cellStyle name="Normal 150 2 2 4" xfId="23915"/>
    <cellStyle name="Normal 150 2 2 4 2" xfId="23916"/>
    <cellStyle name="Normal 150 2 2 4 3" xfId="23917"/>
    <cellStyle name="Normal 150 2 2 5" xfId="23918"/>
    <cellStyle name="Normal 150 2 2 6" xfId="23919"/>
    <cellStyle name="Normal 150 2 3" xfId="23920"/>
    <cellStyle name="Normal 150 2 3 2" xfId="23921"/>
    <cellStyle name="Normal 150 2 3 3" xfId="23922"/>
    <cellStyle name="Normal 150 2 4" xfId="23923"/>
    <cellStyle name="Normal 150 2 4 2" xfId="23924"/>
    <cellStyle name="Normal 150 2 4 3" xfId="23925"/>
    <cellStyle name="Normal 150 2 5" xfId="23926"/>
    <cellStyle name="Normal 150 2 5 2" xfId="23927"/>
    <cellStyle name="Normal 150 2 5 3" xfId="23928"/>
    <cellStyle name="Normal 150 2 6" xfId="23929"/>
    <cellStyle name="Normal 150 2 7" xfId="23930"/>
    <cellStyle name="Normal 150 3" xfId="23931"/>
    <cellStyle name="Normal 150 3 2" xfId="23932"/>
    <cellStyle name="Normal 150 3 2 2" xfId="23933"/>
    <cellStyle name="Normal 150 3 2 3" xfId="23934"/>
    <cellStyle name="Normal 150 3 3" xfId="23935"/>
    <cellStyle name="Normal 150 3 3 2" xfId="23936"/>
    <cellStyle name="Normal 150 3 3 3" xfId="23937"/>
    <cellStyle name="Normal 150 3 4" xfId="23938"/>
    <cellStyle name="Normal 150 3 4 2" xfId="23939"/>
    <cellStyle name="Normal 150 3 4 3" xfId="23940"/>
    <cellStyle name="Normal 150 3 5" xfId="23941"/>
    <cellStyle name="Normal 150 3 6" xfId="23942"/>
    <cellStyle name="Normal 150 4" xfId="23943"/>
    <cellStyle name="Normal 150 4 2" xfId="23944"/>
    <cellStyle name="Normal 150 4 3" xfId="23945"/>
    <cellStyle name="Normal 150 5" xfId="23946"/>
    <cellStyle name="Normal 150 5 2" xfId="23947"/>
    <cellStyle name="Normal 150 5 3" xfId="23948"/>
    <cellStyle name="Normal 150 6" xfId="23949"/>
    <cellStyle name="Normal 150 6 2" xfId="23950"/>
    <cellStyle name="Normal 150 6 3" xfId="23951"/>
    <cellStyle name="Normal 150 7" xfId="23952"/>
    <cellStyle name="Normal 150 8" xfId="23953"/>
    <cellStyle name="Normal 150 9" xfId="23954"/>
    <cellStyle name="Normal 151" xfId="23955"/>
    <cellStyle name="Normal 151 2" xfId="23956"/>
    <cellStyle name="Normal 151 2 2" xfId="23957"/>
    <cellStyle name="Normal 151 2 2 2" xfId="23958"/>
    <cellStyle name="Normal 151 2 2 2 2" xfId="23959"/>
    <cellStyle name="Normal 151 2 2 2 3" xfId="23960"/>
    <cellStyle name="Normal 151 2 2 3" xfId="23961"/>
    <cellStyle name="Normal 151 2 2 3 2" xfId="23962"/>
    <cellStyle name="Normal 151 2 2 3 3" xfId="23963"/>
    <cellStyle name="Normal 151 2 2 4" xfId="23964"/>
    <cellStyle name="Normal 151 2 2 4 2" xfId="23965"/>
    <cellStyle name="Normal 151 2 2 4 3" xfId="23966"/>
    <cellStyle name="Normal 151 2 2 5" xfId="23967"/>
    <cellStyle name="Normal 151 2 2 6" xfId="23968"/>
    <cellStyle name="Normal 151 2 3" xfId="23969"/>
    <cellStyle name="Normal 151 2 3 2" xfId="23970"/>
    <cellStyle name="Normal 151 2 3 3" xfId="23971"/>
    <cellStyle name="Normal 151 2 4" xfId="23972"/>
    <cellStyle name="Normal 151 2 4 2" xfId="23973"/>
    <cellStyle name="Normal 151 2 4 3" xfId="23974"/>
    <cellStyle name="Normal 151 2 5" xfId="23975"/>
    <cellStyle name="Normal 151 2 5 2" xfId="23976"/>
    <cellStyle name="Normal 151 2 5 3" xfId="23977"/>
    <cellStyle name="Normal 151 2 6" xfId="23978"/>
    <cellStyle name="Normal 151 2 7" xfId="23979"/>
    <cellStyle name="Normal 151 3" xfId="23980"/>
    <cellStyle name="Normal 151 3 2" xfId="23981"/>
    <cellStyle name="Normal 151 3 2 2" xfId="23982"/>
    <cellStyle name="Normal 151 3 2 3" xfId="23983"/>
    <cellStyle name="Normal 151 3 3" xfId="23984"/>
    <cellStyle name="Normal 151 3 3 2" xfId="23985"/>
    <cellStyle name="Normal 151 3 3 3" xfId="23986"/>
    <cellStyle name="Normal 151 3 4" xfId="23987"/>
    <cellStyle name="Normal 151 3 4 2" xfId="23988"/>
    <cellStyle name="Normal 151 3 4 3" xfId="23989"/>
    <cellStyle name="Normal 151 3 5" xfId="23990"/>
    <cellStyle name="Normal 151 3 6" xfId="23991"/>
    <cellStyle name="Normal 151 4" xfId="23992"/>
    <cellStyle name="Normal 151 4 2" xfId="23993"/>
    <cellStyle name="Normal 151 4 3" xfId="23994"/>
    <cellStyle name="Normal 151 5" xfId="23995"/>
    <cellStyle name="Normal 151 5 2" xfId="23996"/>
    <cellStyle name="Normal 151 5 3" xfId="23997"/>
    <cellStyle name="Normal 151 6" xfId="23998"/>
    <cellStyle name="Normal 151 6 2" xfId="23999"/>
    <cellStyle name="Normal 151 6 3" xfId="24000"/>
    <cellStyle name="Normal 151 7" xfId="24001"/>
    <cellStyle name="Normal 151 8" xfId="24002"/>
    <cellStyle name="Normal 151 9" xfId="24003"/>
    <cellStyle name="Normal 152" xfId="24004"/>
    <cellStyle name="Normal 152 2" xfId="24005"/>
    <cellStyle name="Normal 152 2 2" xfId="24006"/>
    <cellStyle name="Normal 152 2 2 2" xfId="24007"/>
    <cellStyle name="Normal 152 2 2 2 2" xfId="24008"/>
    <cellStyle name="Normal 152 2 2 2 3" xfId="24009"/>
    <cellStyle name="Normal 152 2 2 3" xfId="24010"/>
    <cellStyle name="Normal 152 2 2 3 2" xfId="24011"/>
    <cellStyle name="Normal 152 2 2 3 3" xfId="24012"/>
    <cellStyle name="Normal 152 2 2 4" xfId="24013"/>
    <cellStyle name="Normal 152 2 2 4 2" xfId="24014"/>
    <cellStyle name="Normal 152 2 2 4 3" xfId="24015"/>
    <cellStyle name="Normal 152 2 2 5" xfId="24016"/>
    <cellStyle name="Normal 152 2 2 6" xfId="24017"/>
    <cellStyle name="Normal 152 2 3" xfId="24018"/>
    <cellStyle name="Normal 152 2 3 2" xfId="24019"/>
    <cellStyle name="Normal 152 2 3 3" xfId="24020"/>
    <cellStyle name="Normal 152 2 4" xfId="24021"/>
    <cellStyle name="Normal 152 2 4 2" xfId="24022"/>
    <cellStyle name="Normal 152 2 4 3" xfId="24023"/>
    <cellStyle name="Normal 152 2 5" xfId="24024"/>
    <cellStyle name="Normal 152 2 5 2" xfId="24025"/>
    <cellStyle name="Normal 152 2 5 3" xfId="24026"/>
    <cellStyle name="Normal 152 2 6" xfId="24027"/>
    <cellStyle name="Normal 152 2 7" xfId="24028"/>
    <cellStyle name="Normal 152 3" xfId="24029"/>
    <cellStyle name="Normal 152 3 2" xfId="24030"/>
    <cellStyle name="Normal 152 3 2 2" xfId="24031"/>
    <cellStyle name="Normal 152 3 2 3" xfId="24032"/>
    <cellStyle name="Normal 152 3 3" xfId="24033"/>
    <cellStyle name="Normal 152 3 3 2" xfId="24034"/>
    <cellStyle name="Normal 152 3 3 3" xfId="24035"/>
    <cellStyle name="Normal 152 3 4" xfId="24036"/>
    <cellStyle name="Normal 152 3 4 2" xfId="24037"/>
    <cellStyle name="Normal 152 3 4 3" xfId="24038"/>
    <cellStyle name="Normal 152 3 5" xfId="24039"/>
    <cellStyle name="Normal 152 3 6" xfId="24040"/>
    <cellStyle name="Normal 152 4" xfId="24041"/>
    <cellStyle name="Normal 152 4 2" xfId="24042"/>
    <cellStyle name="Normal 152 4 3" xfId="24043"/>
    <cellStyle name="Normal 152 5" xfId="24044"/>
    <cellStyle name="Normal 152 5 2" xfId="24045"/>
    <cellStyle name="Normal 152 5 3" xfId="24046"/>
    <cellStyle name="Normal 152 6" xfId="24047"/>
    <cellStyle name="Normal 152 6 2" xfId="24048"/>
    <cellStyle name="Normal 152 6 3" xfId="24049"/>
    <cellStyle name="Normal 152 7" xfId="24050"/>
    <cellStyle name="Normal 152 8" xfId="24051"/>
    <cellStyle name="Normal 152 9" xfId="24052"/>
    <cellStyle name="Normal 153" xfId="24053"/>
    <cellStyle name="Normal 153 2" xfId="24054"/>
    <cellStyle name="Normal 153 2 2" xfId="24055"/>
    <cellStyle name="Normal 153 2 2 2" xfId="24056"/>
    <cellStyle name="Normal 153 2 2 2 2" xfId="24057"/>
    <cellStyle name="Normal 153 2 2 2 3" xfId="24058"/>
    <cellStyle name="Normal 153 2 2 3" xfId="24059"/>
    <cellStyle name="Normal 153 2 2 3 2" xfId="24060"/>
    <cellStyle name="Normal 153 2 2 3 3" xfId="24061"/>
    <cellStyle name="Normal 153 2 2 4" xfId="24062"/>
    <cellStyle name="Normal 153 2 2 4 2" xfId="24063"/>
    <cellStyle name="Normal 153 2 2 4 3" xfId="24064"/>
    <cellStyle name="Normal 153 2 2 5" xfId="24065"/>
    <cellStyle name="Normal 153 2 2 6" xfId="24066"/>
    <cellStyle name="Normal 153 2 3" xfId="24067"/>
    <cellStyle name="Normal 153 2 3 2" xfId="24068"/>
    <cellStyle name="Normal 153 2 3 3" xfId="24069"/>
    <cellStyle name="Normal 153 2 4" xfId="24070"/>
    <cellStyle name="Normal 153 2 4 2" xfId="24071"/>
    <cellStyle name="Normal 153 2 4 3" xfId="24072"/>
    <cellStyle name="Normal 153 2 5" xfId="24073"/>
    <cellStyle name="Normal 153 2 5 2" xfId="24074"/>
    <cellStyle name="Normal 153 2 5 3" xfId="24075"/>
    <cellStyle name="Normal 153 2 6" xfId="24076"/>
    <cellStyle name="Normal 153 2 7" xfId="24077"/>
    <cellStyle name="Normal 153 3" xfId="24078"/>
    <cellStyle name="Normal 153 3 2" xfId="24079"/>
    <cellStyle name="Normal 153 3 2 2" xfId="24080"/>
    <cellStyle name="Normal 153 3 2 3" xfId="24081"/>
    <cellStyle name="Normal 153 3 3" xfId="24082"/>
    <cellStyle name="Normal 153 3 3 2" xfId="24083"/>
    <cellStyle name="Normal 153 3 3 3" xfId="24084"/>
    <cellStyle name="Normal 153 3 4" xfId="24085"/>
    <cellStyle name="Normal 153 3 4 2" xfId="24086"/>
    <cellStyle name="Normal 153 3 4 3" xfId="24087"/>
    <cellStyle name="Normal 153 3 5" xfId="24088"/>
    <cellStyle name="Normal 153 3 6" xfId="24089"/>
    <cellStyle name="Normal 153 4" xfId="24090"/>
    <cellStyle name="Normal 153 4 2" xfId="24091"/>
    <cellStyle name="Normal 153 4 3" xfId="24092"/>
    <cellStyle name="Normal 153 5" xfId="24093"/>
    <cellStyle name="Normal 153 5 2" xfId="24094"/>
    <cellStyle name="Normal 153 5 3" xfId="24095"/>
    <cellStyle name="Normal 153 6" xfId="24096"/>
    <cellStyle name="Normal 153 6 2" xfId="24097"/>
    <cellStyle name="Normal 153 6 3" xfId="24098"/>
    <cellStyle name="Normal 153 7" xfId="24099"/>
    <cellStyle name="Normal 153 8" xfId="24100"/>
    <cellStyle name="Normal 153 9" xfId="24101"/>
    <cellStyle name="Normal 154" xfId="24102"/>
    <cellStyle name="Normal 154 2" xfId="24103"/>
    <cellStyle name="Normal 154 2 2" xfId="24104"/>
    <cellStyle name="Normal 154 2 2 2" xfId="24105"/>
    <cellStyle name="Normal 154 2 2 2 2" xfId="24106"/>
    <cellStyle name="Normal 154 2 2 2 3" xfId="24107"/>
    <cellStyle name="Normal 154 2 2 3" xfId="24108"/>
    <cellStyle name="Normal 154 2 2 3 2" xfId="24109"/>
    <cellStyle name="Normal 154 2 2 3 3" xfId="24110"/>
    <cellStyle name="Normal 154 2 2 4" xfId="24111"/>
    <cellStyle name="Normal 154 2 2 4 2" xfId="24112"/>
    <cellStyle name="Normal 154 2 2 4 3" xfId="24113"/>
    <cellStyle name="Normal 154 2 2 5" xfId="24114"/>
    <cellStyle name="Normal 154 2 2 6" xfId="24115"/>
    <cellStyle name="Normal 154 2 3" xfId="24116"/>
    <cellStyle name="Normal 154 2 3 2" xfId="24117"/>
    <cellStyle name="Normal 154 2 3 3" xfId="24118"/>
    <cellStyle name="Normal 154 2 4" xfId="24119"/>
    <cellStyle name="Normal 154 2 4 2" xfId="24120"/>
    <cellStyle name="Normal 154 2 4 3" xfId="24121"/>
    <cellStyle name="Normal 154 2 5" xfId="24122"/>
    <cellStyle name="Normal 154 2 5 2" xfId="24123"/>
    <cellStyle name="Normal 154 2 5 3" xfId="24124"/>
    <cellStyle name="Normal 154 2 6" xfId="24125"/>
    <cellStyle name="Normal 154 2 7" xfId="24126"/>
    <cellStyle name="Normal 154 3" xfId="24127"/>
    <cellStyle name="Normal 154 3 2" xfId="24128"/>
    <cellStyle name="Normal 154 3 2 2" xfId="24129"/>
    <cellStyle name="Normal 154 3 2 3" xfId="24130"/>
    <cellStyle name="Normal 154 3 3" xfId="24131"/>
    <cellStyle name="Normal 154 3 3 2" xfId="24132"/>
    <cellStyle name="Normal 154 3 3 3" xfId="24133"/>
    <cellStyle name="Normal 154 3 4" xfId="24134"/>
    <cellStyle name="Normal 154 3 4 2" xfId="24135"/>
    <cellStyle name="Normal 154 3 4 3" xfId="24136"/>
    <cellStyle name="Normal 154 3 5" xfId="24137"/>
    <cellStyle name="Normal 154 3 6" xfId="24138"/>
    <cellStyle name="Normal 154 4" xfId="24139"/>
    <cellStyle name="Normal 154 4 2" xfId="24140"/>
    <cellStyle name="Normal 154 4 3" xfId="24141"/>
    <cellStyle name="Normal 154 5" xfId="24142"/>
    <cellStyle name="Normal 154 5 2" xfId="24143"/>
    <cellStyle name="Normal 154 5 3" xfId="24144"/>
    <cellStyle name="Normal 154 6" xfId="24145"/>
    <cellStyle name="Normal 154 6 2" xfId="24146"/>
    <cellStyle name="Normal 154 6 3" xfId="24147"/>
    <cellStyle name="Normal 154 7" xfId="24148"/>
    <cellStyle name="Normal 154 8" xfId="24149"/>
    <cellStyle name="Normal 154 9" xfId="24150"/>
    <cellStyle name="Normal 155" xfId="24151"/>
    <cellStyle name="Normal 155 2" xfId="24152"/>
    <cellStyle name="Normal 155 2 2" xfId="24153"/>
    <cellStyle name="Normal 155 2 2 2" xfId="24154"/>
    <cellStyle name="Normal 155 2 2 2 2" xfId="24155"/>
    <cellStyle name="Normal 155 2 2 2 3" xfId="24156"/>
    <cellStyle name="Normal 155 2 2 3" xfId="24157"/>
    <cellStyle name="Normal 155 2 2 3 2" xfId="24158"/>
    <cellStyle name="Normal 155 2 2 3 3" xfId="24159"/>
    <cellStyle name="Normal 155 2 2 4" xfId="24160"/>
    <cellStyle name="Normal 155 2 2 4 2" xfId="24161"/>
    <cellStyle name="Normal 155 2 2 4 3" xfId="24162"/>
    <cellStyle name="Normal 155 2 2 5" xfId="24163"/>
    <cellStyle name="Normal 155 2 2 6" xfId="24164"/>
    <cellStyle name="Normal 155 2 3" xfId="24165"/>
    <cellStyle name="Normal 155 2 3 2" xfId="24166"/>
    <cellStyle name="Normal 155 2 3 3" xfId="24167"/>
    <cellStyle name="Normal 155 2 4" xfId="24168"/>
    <cellStyle name="Normal 155 2 4 2" xfId="24169"/>
    <cellStyle name="Normal 155 2 4 3" xfId="24170"/>
    <cellStyle name="Normal 155 2 5" xfId="24171"/>
    <cellStyle name="Normal 155 2 5 2" xfId="24172"/>
    <cellStyle name="Normal 155 2 5 3" xfId="24173"/>
    <cellStyle name="Normal 155 2 6" xfId="24174"/>
    <cellStyle name="Normal 155 2 7" xfId="24175"/>
    <cellStyle name="Normal 155 3" xfId="24176"/>
    <cellStyle name="Normal 155 3 2" xfId="24177"/>
    <cellStyle name="Normal 155 3 2 2" xfId="24178"/>
    <cellStyle name="Normal 155 3 2 3" xfId="24179"/>
    <cellStyle name="Normal 155 3 3" xfId="24180"/>
    <cellStyle name="Normal 155 3 3 2" xfId="24181"/>
    <cellStyle name="Normal 155 3 3 3" xfId="24182"/>
    <cellStyle name="Normal 155 3 4" xfId="24183"/>
    <cellStyle name="Normal 155 3 4 2" xfId="24184"/>
    <cellStyle name="Normal 155 3 4 3" xfId="24185"/>
    <cellStyle name="Normal 155 3 5" xfId="24186"/>
    <cellStyle name="Normal 155 3 6" xfId="24187"/>
    <cellStyle name="Normal 155 4" xfId="24188"/>
    <cellStyle name="Normal 155 4 2" xfId="24189"/>
    <cellStyle name="Normal 155 4 3" xfId="24190"/>
    <cellStyle name="Normal 155 5" xfId="24191"/>
    <cellStyle name="Normal 155 5 2" xfId="24192"/>
    <cellStyle name="Normal 155 5 3" xfId="24193"/>
    <cellStyle name="Normal 155 6" xfId="24194"/>
    <cellStyle name="Normal 155 6 2" xfId="24195"/>
    <cellStyle name="Normal 155 6 3" xfId="24196"/>
    <cellStyle name="Normal 155 7" xfId="24197"/>
    <cellStyle name="Normal 155 8" xfId="24198"/>
    <cellStyle name="Normal 155 9" xfId="24199"/>
    <cellStyle name="Normal 156" xfId="24200"/>
    <cellStyle name="Normal 156 2" xfId="24201"/>
    <cellStyle name="Normal 156 2 2" xfId="24202"/>
    <cellStyle name="Normal 156 2 2 2" xfId="24203"/>
    <cellStyle name="Normal 156 2 2 2 2" xfId="24204"/>
    <cellStyle name="Normal 156 2 2 2 3" xfId="24205"/>
    <cellStyle name="Normal 156 2 2 3" xfId="24206"/>
    <cellStyle name="Normal 156 2 2 3 2" xfId="24207"/>
    <cellStyle name="Normal 156 2 2 3 3" xfId="24208"/>
    <cellStyle name="Normal 156 2 2 4" xfId="24209"/>
    <cellStyle name="Normal 156 2 2 4 2" xfId="24210"/>
    <cellStyle name="Normal 156 2 2 4 3" xfId="24211"/>
    <cellStyle name="Normal 156 2 2 5" xfId="24212"/>
    <cellStyle name="Normal 156 2 2 6" xfId="24213"/>
    <cellStyle name="Normal 156 2 3" xfId="24214"/>
    <cellStyle name="Normal 156 2 3 2" xfId="24215"/>
    <cellStyle name="Normal 156 2 3 3" xfId="24216"/>
    <cellStyle name="Normal 156 2 4" xfId="24217"/>
    <cellStyle name="Normal 156 2 4 2" xfId="24218"/>
    <cellStyle name="Normal 156 2 4 3" xfId="24219"/>
    <cellStyle name="Normal 156 2 5" xfId="24220"/>
    <cellStyle name="Normal 156 2 5 2" xfId="24221"/>
    <cellStyle name="Normal 156 2 5 3" xfId="24222"/>
    <cellStyle name="Normal 156 2 6" xfId="24223"/>
    <cellStyle name="Normal 156 2 7" xfId="24224"/>
    <cellStyle name="Normal 156 3" xfId="24225"/>
    <cellStyle name="Normal 156 3 2" xfId="24226"/>
    <cellStyle name="Normal 156 3 2 2" xfId="24227"/>
    <cellStyle name="Normal 156 3 2 3" xfId="24228"/>
    <cellStyle name="Normal 156 3 3" xfId="24229"/>
    <cellStyle name="Normal 156 3 3 2" xfId="24230"/>
    <cellStyle name="Normal 156 3 3 3" xfId="24231"/>
    <cellStyle name="Normal 156 3 4" xfId="24232"/>
    <cellStyle name="Normal 156 3 4 2" xfId="24233"/>
    <cellStyle name="Normal 156 3 4 3" xfId="24234"/>
    <cellStyle name="Normal 156 3 5" xfId="24235"/>
    <cellStyle name="Normal 156 3 6" xfId="24236"/>
    <cellStyle name="Normal 156 4" xfId="24237"/>
    <cellStyle name="Normal 156 4 2" xfId="24238"/>
    <cellStyle name="Normal 156 4 3" xfId="24239"/>
    <cellStyle name="Normal 156 5" xfId="24240"/>
    <cellStyle name="Normal 156 5 2" xfId="24241"/>
    <cellStyle name="Normal 156 5 3" xfId="24242"/>
    <cellStyle name="Normal 156 6" xfId="24243"/>
    <cellStyle name="Normal 156 6 2" xfId="24244"/>
    <cellStyle name="Normal 156 6 3" xfId="24245"/>
    <cellStyle name="Normal 156 7" xfId="24246"/>
    <cellStyle name="Normal 156 8" xfId="24247"/>
    <cellStyle name="Normal 156 9" xfId="24248"/>
    <cellStyle name="Normal 157" xfId="24249"/>
    <cellStyle name="Normal 157 2" xfId="24250"/>
    <cellStyle name="Normal 157 2 2" xfId="24251"/>
    <cellStyle name="Normal 157 2 2 2" xfId="24252"/>
    <cellStyle name="Normal 157 2 2 2 2" xfId="24253"/>
    <cellStyle name="Normal 157 2 2 2 3" xfId="24254"/>
    <cellStyle name="Normal 157 2 2 3" xfId="24255"/>
    <cellStyle name="Normal 157 2 2 3 2" xfId="24256"/>
    <cellStyle name="Normal 157 2 2 3 3" xfId="24257"/>
    <cellStyle name="Normal 157 2 2 4" xfId="24258"/>
    <cellStyle name="Normal 157 2 2 4 2" xfId="24259"/>
    <cellStyle name="Normal 157 2 2 4 3" xfId="24260"/>
    <cellStyle name="Normal 157 2 2 5" xfId="24261"/>
    <cellStyle name="Normal 157 2 2 6" xfId="24262"/>
    <cellStyle name="Normal 157 2 3" xfId="24263"/>
    <cellStyle name="Normal 157 2 3 2" xfId="24264"/>
    <cellStyle name="Normal 157 2 3 3" xfId="24265"/>
    <cellStyle name="Normal 157 2 4" xfId="24266"/>
    <cellStyle name="Normal 157 2 4 2" xfId="24267"/>
    <cellStyle name="Normal 157 2 4 3" xfId="24268"/>
    <cellStyle name="Normal 157 2 5" xfId="24269"/>
    <cellStyle name="Normal 157 2 5 2" xfId="24270"/>
    <cellStyle name="Normal 157 2 5 3" xfId="24271"/>
    <cellStyle name="Normal 157 2 6" xfId="24272"/>
    <cellStyle name="Normal 157 2 7" xfId="24273"/>
    <cellStyle name="Normal 157 3" xfId="24274"/>
    <cellStyle name="Normal 157 3 2" xfId="24275"/>
    <cellStyle name="Normal 157 3 2 2" xfId="24276"/>
    <cellStyle name="Normal 157 3 2 3" xfId="24277"/>
    <cellStyle name="Normal 157 3 3" xfId="24278"/>
    <cellStyle name="Normal 157 3 3 2" xfId="24279"/>
    <cellStyle name="Normal 157 3 3 3" xfId="24280"/>
    <cellStyle name="Normal 157 3 4" xfId="24281"/>
    <cellStyle name="Normal 157 3 4 2" xfId="24282"/>
    <cellStyle name="Normal 157 3 4 3" xfId="24283"/>
    <cellStyle name="Normal 157 3 5" xfId="24284"/>
    <cellStyle name="Normal 157 3 6" xfId="24285"/>
    <cellStyle name="Normal 157 4" xfId="24286"/>
    <cellStyle name="Normal 157 4 2" xfId="24287"/>
    <cellStyle name="Normal 157 4 3" xfId="24288"/>
    <cellStyle name="Normal 157 5" xfId="24289"/>
    <cellStyle name="Normal 157 5 2" xfId="24290"/>
    <cellStyle name="Normal 157 5 3" xfId="24291"/>
    <cellStyle name="Normal 157 6" xfId="24292"/>
    <cellStyle name="Normal 157 6 2" xfId="24293"/>
    <cellStyle name="Normal 157 6 3" xfId="24294"/>
    <cellStyle name="Normal 157 7" xfId="24295"/>
    <cellStyle name="Normal 157 8" xfId="24296"/>
    <cellStyle name="Normal 157 9" xfId="24297"/>
    <cellStyle name="Normal 158" xfId="24298"/>
    <cellStyle name="Normal 158 2" xfId="24299"/>
    <cellStyle name="Normal 158 2 2" xfId="24300"/>
    <cellStyle name="Normal 158 2 2 2" xfId="24301"/>
    <cellStyle name="Normal 158 2 2 2 2" xfId="24302"/>
    <cellStyle name="Normal 158 2 2 2 3" xfId="24303"/>
    <cellStyle name="Normal 158 2 2 3" xfId="24304"/>
    <cellStyle name="Normal 158 2 2 3 2" xfId="24305"/>
    <cellStyle name="Normal 158 2 2 3 3" xfId="24306"/>
    <cellStyle name="Normal 158 2 2 4" xfId="24307"/>
    <cellStyle name="Normal 158 2 2 4 2" xfId="24308"/>
    <cellStyle name="Normal 158 2 2 4 3" xfId="24309"/>
    <cellStyle name="Normal 158 2 2 5" xfId="24310"/>
    <cellStyle name="Normal 158 2 2 6" xfId="24311"/>
    <cellStyle name="Normal 158 2 3" xfId="24312"/>
    <cellStyle name="Normal 158 2 3 2" xfId="24313"/>
    <cellStyle name="Normal 158 2 3 3" xfId="24314"/>
    <cellStyle name="Normal 158 2 4" xfId="24315"/>
    <cellStyle name="Normal 158 2 4 2" xfId="24316"/>
    <cellStyle name="Normal 158 2 4 3" xfId="24317"/>
    <cellStyle name="Normal 158 2 5" xfId="24318"/>
    <cellStyle name="Normal 158 2 5 2" xfId="24319"/>
    <cellStyle name="Normal 158 2 5 3" xfId="24320"/>
    <cellStyle name="Normal 158 2 6" xfId="24321"/>
    <cellStyle name="Normal 158 2 7" xfId="24322"/>
    <cellStyle name="Normal 158 3" xfId="24323"/>
    <cellStyle name="Normal 158 3 2" xfId="24324"/>
    <cellStyle name="Normal 158 3 2 2" xfId="24325"/>
    <cellStyle name="Normal 158 3 2 3" xfId="24326"/>
    <cellStyle name="Normal 158 3 3" xfId="24327"/>
    <cellStyle name="Normal 158 3 3 2" xfId="24328"/>
    <cellStyle name="Normal 158 3 3 3" xfId="24329"/>
    <cellStyle name="Normal 158 3 4" xfId="24330"/>
    <cellStyle name="Normal 158 3 4 2" xfId="24331"/>
    <cellStyle name="Normal 158 3 4 3" xfId="24332"/>
    <cellStyle name="Normal 158 3 5" xfId="24333"/>
    <cellStyle name="Normal 158 3 6" xfId="24334"/>
    <cellStyle name="Normal 158 4" xfId="24335"/>
    <cellStyle name="Normal 158 4 2" xfId="24336"/>
    <cellStyle name="Normal 158 4 3" xfId="24337"/>
    <cellStyle name="Normal 158 5" xfId="24338"/>
    <cellStyle name="Normal 158 5 2" xfId="24339"/>
    <cellStyle name="Normal 158 5 3" xfId="24340"/>
    <cellStyle name="Normal 158 6" xfId="24341"/>
    <cellStyle name="Normal 158 6 2" xfId="24342"/>
    <cellStyle name="Normal 158 6 3" xfId="24343"/>
    <cellStyle name="Normal 158 7" xfId="24344"/>
    <cellStyle name="Normal 158 8" xfId="24345"/>
    <cellStyle name="Normal 158 9" xfId="24346"/>
    <cellStyle name="Normal 159" xfId="24347"/>
    <cellStyle name="Normal 159 2" xfId="24348"/>
    <cellStyle name="Normal 159 2 2" xfId="24349"/>
    <cellStyle name="Normal 159 2 2 2" xfId="24350"/>
    <cellStyle name="Normal 159 2 2 2 2" xfId="24351"/>
    <cellStyle name="Normal 159 2 2 2 3" xfId="24352"/>
    <cellStyle name="Normal 159 2 2 3" xfId="24353"/>
    <cellStyle name="Normal 159 2 2 3 2" xfId="24354"/>
    <cellStyle name="Normal 159 2 2 3 3" xfId="24355"/>
    <cellStyle name="Normal 159 2 2 4" xfId="24356"/>
    <cellStyle name="Normal 159 2 2 4 2" xfId="24357"/>
    <cellStyle name="Normal 159 2 2 4 3" xfId="24358"/>
    <cellStyle name="Normal 159 2 2 5" xfId="24359"/>
    <cellStyle name="Normal 159 2 2 6" xfId="24360"/>
    <cellStyle name="Normal 159 2 3" xfId="24361"/>
    <cellStyle name="Normal 159 2 3 2" xfId="24362"/>
    <cellStyle name="Normal 159 2 3 3" xfId="24363"/>
    <cellStyle name="Normal 159 2 4" xfId="24364"/>
    <cellStyle name="Normal 159 2 4 2" xfId="24365"/>
    <cellStyle name="Normal 159 2 4 3" xfId="24366"/>
    <cellStyle name="Normal 159 2 5" xfId="24367"/>
    <cellStyle name="Normal 159 2 5 2" xfId="24368"/>
    <cellStyle name="Normal 159 2 5 3" xfId="24369"/>
    <cellStyle name="Normal 159 2 6" xfId="24370"/>
    <cellStyle name="Normal 159 2 7" xfId="24371"/>
    <cellStyle name="Normal 159 3" xfId="24372"/>
    <cellStyle name="Normal 159 3 2" xfId="24373"/>
    <cellStyle name="Normal 159 3 2 2" xfId="24374"/>
    <cellStyle name="Normal 159 3 2 3" xfId="24375"/>
    <cellStyle name="Normal 159 3 3" xfId="24376"/>
    <cellStyle name="Normal 159 3 3 2" xfId="24377"/>
    <cellStyle name="Normal 159 3 3 3" xfId="24378"/>
    <cellStyle name="Normal 159 3 4" xfId="24379"/>
    <cellStyle name="Normal 159 3 4 2" xfId="24380"/>
    <cellStyle name="Normal 159 3 4 3" xfId="24381"/>
    <cellStyle name="Normal 159 3 5" xfId="24382"/>
    <cellStyle name="Normal 159 3 6" xfId="24383"/>
    <cellStyle name="Normal 159 4" xfId="24384"/>
    <cellStyle name="Normal 159 4 2" xfId="24385"/>
    <cellStyle name="Normal 159 4 3" xfId="24386"/>
    <cellStyle name="Normal 159 5" xfId="24387"/>
    <cellStyle name="Normal 159 5 2" xfId="24388"/>
    <cellStyle name="Normal 159 5 3" xfId="24389"/>
    <cellStyle name="Normal 159 6" xfId="24390"/>
    <cellStyle name="Normal 159 6 2" xfId="24391"/>
    <cellStyle name="Normal 159 6 3" xfId="24392"/>
    <cellStyle name="Normal 159 7" xfId="24393"/>
    <cellStyle name="Normal 159 8" xfId="24394"/>
    <cellStyle name="Normal 159 9" xfId="24395"/>
    <cellStyle name="Normal 16" xfId="24396"/>
    <cellStyle name="Normal 16 2" xfId="24397"/>
    <cellStyle name="Normal 16 3" xfId="24398"/>
    <cellStyle name="Normal 160" xfId="24399"/>
    <cellStyle name="Normal 160 2" xfId="24400"/>
    <cellStyle name="Normal 160 2 2" xfId="24401"/>
    <cellStyle name="Normal 160 2 2 2" xfId="24402"/>
    <cellStyle name="Normal 160 2 2 2 2" xfId="24403"/>
    <cellStyle name="Normal 160 2 2 2 3" xfId="24404"/>
    <cellStyle name="Normal 160 2 2 3" xfId="24405"/>
    <cellStyle name="Normal 160 2 2 3 2" xfId="24406"/>
    <cellStyle name="Normal 160 2 2 3 3" xfId="24407"/>
    <cellStyle name="Normal 160 2 2 4" xfId="24408"/>
    <cellStyle name="Normal 160 2 2 4 2" xfId="24409"/>
    <cellStyle name="Normal 160 2 2 4 3" xfId="24410"/>
    <cellStyle name="Normal 160 2 2 5" xfId="24411"/>
    <cellStyle name="Normal 160 2 2 6" xfId="24412"/>
    <cellStyle name="Normal 160 2 3" xfId="24413"/>
    <cellStyle name="Normal 160 2 3 2" xfId="24414"/>
    <cellStyle name="Normal 160 2 3 3" xfId="24415"/>
    <cellStyle name="Normal 160 2 4" xfId="24416"/>
    <cellStyle name="Normal 160 2 4 2" xfId="24417"/>
    <cellStyle name="Normal 160 2 4 3" xfId="24418"/>
    <cellStyle name="Normal 160 2 5" xfId="24419"/>
    <cellStyle name="Normal 160 2 5 2" xfId="24420"/>
    <cellStyle name="Normal 160 2 5 3" xfId="24421"/>
    <cellStyle name="Normal 160 2 6" xfId="24422"/>
    <cellStyle name="Normal 160 2 7" xfId="24423"/>
    <cellStyle name="Normal 160 3" xfId="24424"/>
    <cellStyle name="Normal 160 3 2" xfId="24425"/>
    <cellStyle name="Normal 160 3 2 2" xfId="24426"/>
    <cellStyle name="Normal 160 3 2 3" xfId="24427"/>
    <cellStyle name="Normal 160 3 3" xfId="24428"/>
    <cellStyle name="Normal 160 3 3 2" xfId="24429"/>
    <cellStyle name="Normal 160 3 3 3" xfId="24430"/>
    <cellStyle name="Normal 160 3 4" xfId="24431"/>
    <cellStyle name="Normal 160 3 4 2" xfId="24432"/>
    <cellStyle name="Normal 160 3 4 3" xfId="24433"/>
    <cellStyle name="Normal 160 3 5" xfId="24434"/>
    <cellStyle name="Normal 160 3 6" xfId="24435"/>
    <cellStyle name="Normal 160 4" xfId="24436"/>
    <cellStyle name="Normal 160 4 2" xfId="24437"/>
    <cellStyle name="Normal 160 4 3" xfId="24438"/>
    <cellStyle name="Normal 160 5" xfId="24439"/>
    <cellStyle name="Normal 160 5 2" xfId="24440"/>
    <cellStyle name="Normal 160 5 3" xfId="24441"/>
    <cellStyle name="Normal 160 6" xfId="24442"/>
    <cellStyle name="Normal 160 6 2" xfId="24443"/>
    <cellStyle name="Normal 160 6 3" xfId="24444"/>
    <cellStyle name="Normal 160 7" xfId="24445"/>
    <cellStyle name="Normal 160 8" xfId="24446"/>
    <cellStyle name="Normal 160 9" xfId="24447"/>
    <cellStyle name="Normal 161" xfId="24448"/>
    <cellStyle name="Normal 161 2" xfId="24449"/>
    <cellStyle name="Normal 161 2 2" xfId="24450"/>
    <cellStyle name="Normal 161 2 2 2" xfId="24451"/>
    <cellStyle name="Normal 161 2 2 2 2" xfId="24452"/>
    <cellStyle name="Normal 161 2 2 2 3" xfId="24453"/>
    <cellStyle name="Normal 161 2 2 3" xfId="24454"/>
    <cellStyle name="Normal 161 2 2 3 2" xfId="24455"/>
    <cellStyle name="Normal 161 2 2 3 3" xfId="24456"/>
    <cellStyle name="Normal 161 2 2 4" xfId="24457"/>
    <cellStyle name="Normal 161 2 2 4 2" xfId="24458"/>
    <cellStyle name="Normal 161 2 2 4 3" xfId="24459"/>
    <cellStyle name="Normal 161 2 2 5" xfId="24460"/>
    <cellStyle name="Normal 161 2 2 6" xfId="24461"/>
    <cellStyle name="Normal 161 2 3" xfId="24462"/>
    <cellStyle name="Normal 161 2 3 2" xfId="24463"/>
    <cellStyle name="Normal 161 2 3 3" xfId="24464"/>
    <cellStyle name="Normal 161 2 4" xfId="24465"/>
    <cellStyle name="Normal 161 2 4 2" xfId="24466"/>
    <cellStyle name="Normal 161 2 4 3" xfId="24467"/>
    <cellStyle name="Normal 161 2 5" xfId="24468"/>
    <cellStyle name="Normal 161 2 5 2" xfId="24469"/>
    <cellStyle name="Normal 161 2 5 3" xfId="24470"/>
    <cellStyle name="Normal 161 2 6" xfId="24471"/>
    <cellStyle name="Normal 161 2 7" xfId="24472"/>
    <cellStyle name="Normal 161 3" xfId="24473"/>
    <cellStyle name="Normal 161 3 2" xfId="24474"/>
    <cellStyle name="Normal 161 3 2 2" xfId="24475"/>
    <cellStyle name="Normal 161 3 2 3" xfId="24476"/>
    <cellStyle name="Normal 161 3 3" xfId="24477"/>
    <cellStyle name="Normal 161 3 3 2" xfId="24478"/>
    <cellStyle name="Normal 161 3 3 3" xfId="24479"/>
    <cellStyle name="Normal 161 3 4" xfId="24480"/>
    <cellStyle name="Normal 161 3 4 2" xfId="24481"/>
    <cellStyle name="Normal 161 3 4 3" xfId="24482"/>
    <cellStyle name="Normal 161 3 5" xfId="24483"/>
    <cellStyle name="Normal 161 3 6" xfId="24484"/>
    <cellStyle name="Normal 161 4" xfId="24485"/>
    <cellStyle name="Normal 161 4 2" xfId="24486"/>
    <cellStyle name="Normal 161 4 3" xfId="24487"/>
    <cellStyle name="Normal 161 5" xfId="24488"/>
    <cellStyle name="Normal 161 5 2" xfId="24489"/>
    <cellStyle name="Normal 161 5 3" xfId="24490"/>
    <cellStyle name="Normal 161 6" xfId="24491"/>
    <cellStyle name="Normal 161 6 2" xfId="24492"/>
    <cellStyle name="Normal 161 6 3" xfId="24493"/>
    <cellStyle name="Normal 161 7" xfId="24494"/>
    <cellStyle name="Normal 161 8" xfId="24495"/>
    <cellStyle name="Normal 161 9" xfId="24496"/>
    <cellStyle name="Normal 162" xfId="24497"/>
    <cellStyle name="Normal 162 2" xfId="24498"/>
    <cellStyle name="Normal 162 3" xfId="24499"/>
    <cellStyle name="Normal 163" xfId="24500"/>
    <cellStyle name="Normal 163 2" xfId="24501"/>
    <cellStyle name="Normal 163 2 2" xfId="24502"/>
    <cellStyle name="Normal 163 2 2 2" xfId="24503"/>
    <cellStyle name="Normal 163 2 2 3" xfId="24504"/>
    <cellStyle name="Normal 163 2 3" xfId="24505"/>
    <cellStyle name="Normal 163 2 3 2" xfId="24506"/>
    <cellStyle name="Normal 163 2 3 3" xfId="24507"/>
    <cellStyle name="Normal 163 2 4" xfId="24508"/>
    <cellStyle name="Normal 163 2 4 2" xfId="24509"/>
    <cellStyle name="Normal 163 2 4 3" xfId="24510"/>
    <cellStyle name="Normal 163 2 5" xfId="24511"/>
    <cellStyle name="Normal 163 2 6" xfId="24512"/>
    <cellStyle name="Normal 163 3" xfId="24513"/>
    <cellStyle name="Normal 163 4" xfId="24514"/>
    <cellStyle name="Normal 163 5" xfId="24515"/>
    <cellStyle name="Normal 164" xfId="24516"/>
    <cellStyle name="Normal 164 2" xfId="24517"/>
    <cellStyle name="Normal 164 2 2" xfId="24518"/>
    <cellStyle name="Normal 164 2 2 2" xfId="24519"/>
    <cellStyle name="Normal 164 2 2 3" xfId="24520"/>
    <cellStyle name="Normal 164 2 3" xfId="24521"/>
    <cellStyle name="Normal 164 2 3 2" xfId="24522"/>
    <cellStyle name="Normal 164 2 3 3" xfId="24523"/>
    <cellStyle name="Normal 164 2 4" xfId="24524"/>
    <cellStyle name="Normal 164 2 4 2" xfId="24525"/>
    <cellStyle name="Normal 164 2 4 3" xfId="24526"/>
    <cellStyle name="Normal 164 2 5" xfId="24527"/>
    <cellStyle name="Normal 164 2 6" xfId="24528"/>
    <cellStyle name="Normal 164 3" xfId="24529"/>
    <cellStyle name="Normal 164 4" xfId="24530"/>
    <cellStyle name="Normal 164 5" xfId="24531"/>
    <cellStyle name="Normal 165" xfId="24532"/>
    <cellStyle name="Normal 165 2" xfId="24533"/>
    <cellStyle name="Normal 165 2 2" xfId="24534"/>
    <cellStyle name="Normal 165 2 2 2" xfId="24535"/>
    <cellStyle name="Normal 165 2 2 3" xfId="24536"/>
    <cellStyle name="Normal 165 2 3" xfId="24537"/>
    <cellStyle name="Normal 165 2 3 2" xfId="24538"/>
    <cellStyle name="Normal 165 2 3 3" xfId="24539"/>
    <cellStyle name="Normal 165 2 4" xfId="24540"/>
    <cellStyle name="Normal 165 2 4 2" xfId="24541"/>
    <cellStyle name="Normal 165 2 4 3" xfId="24542"/>
    <cellStyle name="Normal 165 2 5" xfId="24543"/>
    <cellStyle name="Normal 165 2 6" xfId="24544"/>
    <cellStyle name="Normal 165 3" xfId="24545"/>
    <cellStyle name="Normal 165 4" xfId="24546"/>
    <cellStyle name="Normal 165 5" xfId="24547"/>
    <cellStyle name="Normal 166" xfId="24548"/>
    <cellStyle name="Normal 167" xfId="24549"/>
    <cellStyle name="Normal 168" xfId="24550"/>
    <cellStyle name="Normal 169" xfId="24551"/>
    <cellStyle name="Normal 17" xfId="24552"/>
    <cellStyle name="Normal 17 2" xfId="24553"/>
    <cellStyle name="Normal 17 2 2" xfId="24554"/>
    <cellStyle name="Normal 17 3" xfId="24555"/>
    <cellStyle name="Normal 170" xfId="24556"/>
    <cellStyle name="Normal 171" xfId="24557"/>
    <cellStyle name="Normal 172" xfId="24558"/>
    <cellStyle name="Normal 173" xfId="24559"/>
    <cellStyle name="Normal 174" xfId="24560"/>
    <cellStyle name="Normal 175" xfId="24561"/>
    <cellStyle name="Normal 176" xfId="24562"/>
    <cellStyle name="Normal 177" xfId="24563"/>
    <cellStyle name="Normal 178" xfId="24564"/>
    <cellStyle name="Normal 179" xfId="24565"/>
    <cellStyle name="Normal 18" xfId="24566"/>
    <cellStyle name="Normal 18 2" xfId="24567"/>
    <cellStyle name="Normal 18 2 2" xfId="24568"/>
    <cellStyle name="Normal 18 3" xfId="24569"/>
    <cellStyle name="Normal 180" xfId="24570"/>
    <cellStyle name="Normal 181" xfId="24571"/>
    <cellStyle name="Normal 182" xfId="24572"/>
    <cellStyle name="Normal 183" xfId="24573"/>
    <cellStyle name="Normal 184" xfId="24574"/>
    <cellStyle name="Normal 185" xfId="24575"/>
    <cellStyle name="Normal 186" xfId="24576"/>
    <cellStyle name="Normal 187" xfId="24577"/>
    <cellStyle name="Normal 188" xfId="24578"/>
    <cellStyle name="Normal 189" xfId="24579"/>
    <cellStyle name="Normal 19" xfId="24580"/>
    <cellStyle name="Normal 19 2" xfId="24581"/>
    <cellStyle name="Normal 19 2 2" xfId="24582"/>
    <cellStyle name="Normal 19 2 3" xfId="24583"/>
    <cellStyle name="Normal 19 3" xfId="24584"/>
    <cellStyle name="Normal 19 3 2" xfId="24585"/>
    <cellStyle name="Normal 19 4" xfId="24586"/>
    <cellStyle name="Normal 19 5" xfId="24587"/>
    <cellStyle name="Normal 19 5 2" xfId="24588"/>
    <cellStyle name="Normal 19 5 3" xfId="24589"/>
    <cellStyle name="Normal 19 6" xfId="24590"/>
    <cellStyle name="Normal 19 7" xfId="24591"/>
    <cellStyle name="Normal 19 8" xfId="24592"/>
    <cellStyle name="Normal 19_Data Check Control" xfId="24593"/>
    <cellStyle name="Normal 190" xfId="24594"/>
    <cellStyle name="Normal 191" xfId="24595"/>
    <cellStyle name="Normal 192" xfId="24596"/>
    <cellStyle name="Normal 193" xfId="24597"/>
    <cellStyle name="Normal 194" xfId="24598"/>
    <cellStyle name="Normal 195" xfId="24599"/>
    <cellStyle name="Normal 196" xfId="24600"/>
    <cellStyle name="Normal 197" xfId="24601"/>
    <cellStyle name="Normal 198" xfId="24602"/>
    <cellStyle name="Normal 199" xfId="24603"/>
    <cellStyle name="Normal 2" xfId="47"/>
    <cellStyle name="Normal 2 10" xfId="130"/>
    <cellStyle name="Normal 2 2" xfId="24604"/>
    <cellStyle name="Normal 2 2 10" xfId="24605"/>
    <cellStyle name="Normal 2 2 11" xfId="24606"/>
    <cellStyle name="Normal 2 2 2" xfId="24607"/>
    <cellStyle name="Normal 2 2 2 2" xfId="24608"/>
    <cellStyle name="Normal 2 2 2 2 2" xfId="24609"/>
    <cellStyle name="Normal 2 2 2 3" xfId="24610"/>
    <cellStyle name="Normal 2 2 2 4" xfId="24611"/>
    <cellStyle name="Normal 2 2 3" xfId="24612"/>
    <cellStyle name="Normal 2 2 3 2" xfId="24613"/>
    <cellStyle name="Normal 2 2 3 3" xfId="24614"/>
    <cellStyle name="Normal 2 2 3 3 10" xfId="24615"/>
    <cellStyle name="Normal 2 2 3 3 10 2" xfId="24616"/>
    <cellStyle name="Normal 2 2 3 3 10 3" xfId="24617"/>
    <cellStyle name="Normal 2 2 3 3 11" xfId="24618"/>
    <cellStyle name="Normal 2 2 3 3 11 2" xfId="24619"/>
    <cellStyle name="Normal 2 2 3 3 11 3" xfId="24620"/>
    <cellStyle name="Normal 2 2 3 3 12" xfId="24621"/>
    <cellStyle name="Normal 2 2 3 3 12 2" xfId="24622"/>
    <cellStyle name="Normal 2 2 3 3 12 3" xfId="24623"/>
    <cellStyle name="Normal 2 2 3 3 13" xfId="24624"/>
    <cellStyle name="Normal 2 2 3 3 14" xfId="24625"/>
    <cellStyle name="Normal 2 2 3 3 2" xfId="24626"/>
    <cellStyle name="Normal 2 2 3 3 2 2" xfId="24627"/>
    <cellStyle name="Normal 2 2 3 3 2 2 2" xfId="24628"/>
    <cellStyle name="Normal 2 2 3 3 2 2 2 2" xfId="24629"/>
    <cellStyle name="Normal 2 2 3 3 2 2 2 2 2" xfId="24630"/>
    <cellStyle name="Normal 2 2 3 3 2 2 2 2 3" xfId="24631"/>
    <cellStyle name="Normal 2 2 3 3 2 2 2 3" xfId="24632"/>
    <cellStyle name="Normal 2 2 3 3 2 2 2 3 2" xfId="24633"/>
    <cellStyle name="Normal 2 2 3 3 2 2 2 3 3" xfId="24634"/>
    <cellStyle name="Normal 2 2 3 3 2 2 2 4" xfId="24635"/>
    <cellStyle name="Normal 2 2 3 3 2 2 2 4 2" xfId="24636"/>
    <cellStyle name="Normal 2 2 3 3 2 2 2 4 3" xfId="24637"/>
    <cellStyle name="Normal 2 2 3 3 2 2 2 5" xfId="24638"/>
    <cellStyle name="Normal 2 2 3 3 2 2 2 6" xfId="24639"/>
    <cellStyle name="Normal 2 2 3 3 2 2 3" xfId="24640"/>
    <cellStyle name="Normal 2 2 3 3 2 2 3 2" xfId="24641"/>
    <cellStyle name="Normal 2 2 3 3 2 2 3 3" xfId="24642"/>
    <cellStyle name="Normal 2 2 3 3 2 2 4" xfId="24643"/>
    <cellStyle name="Normal 2 2 3 3 2 2 4 2" xfId="24644"/>
    <cellStyle name="Normal 2 2 3 3 2 2 4 3" xfId="24645"/>
    <cellStyle name="Normal 2 2 3 3 2 2 5" xfId="24646"/>
    <cellStyle name="Normal 2 2 3 3 2 2 5 2" xfId="24647"/>
    <cellStyle name="Normal 2 2 3 3 2 2 5 3" xfId="24648"/>
    <cellStyle name="Normal 2 2 3 3 2 2 6" xfId="24649"/>
    <cellStyle name="Normal 2 2 3 3 2 2 7" xfId="24650"/>
    <cellStyle name="Normal 2 2 3 3 2 3" xfId="24651"/>
    <cellStyle name="Normal 2 2 3 3 2 3 2" xfId="24652"/>
    <cellStyle name="Normal 2 2 3 3 2 3 2 2" xfId="24653"/>
    <cellStyle name="Normal 2 2 3 3 2 3 2 3" xfId="24654"/>
    <cellStyle name="Normal 2 2 3 3 2 3 3" xfId="24655"/>
    <cellStyle name="Normal 2 2 3 3 2 3 3 2" xfId="24656"/>
    <cellStyle name="Normal 2 2 3 3 2 3 3 3" xfId="24657"/>
    <cellStyle name="Normal 2 2 3 3 2 3 4" xfId="24658"/>
    <cellStyle name="Normal 2 2 3 3 2 3 4 2" xfId="24659"/>
    <cellStyle name="Normal 2 2 3 3 2 3 4 3" xfId="24660"/>
    <cellStyle name="Normal 2 2 3 3 2 3 5" xfId="24661"/>
    <cellStyle name="Normal 2 2 3 3 2 3 6" xfId="24662"/>
    <cellStyle name="Normal 2 2 3 3 2 4" xfId="24663"/>
    <cellStyle name="Normal 2 2 3 3 2 4 2" xfId="24664"/>
    <cellStyle name="Normal 2 2 3 3 2 4 3" xfId="24665"/>
    <cellStyle name="Normal 2 2 3 3 2 5" xfId="24666"/>
    <cellStyle name="Normal 2 2 3 3 2 5 2" xfId="24667"/>
    <cellStyle name="Normal 2 2 3 3 2 5 3" xfId="24668"/>
    <cellStyle name="Normal 2 2 3 3 2 6" xfId="24669"/>
    <cellStyle name="Normal 2 2 3 3 2 6 2" xfId="24670"/>
    <cellStyle name="Normal 2 2 3 3 2 6 3" xfId="24671"/>
    <cellStyle name="Normal 2 2 3 3 2 7" xfId="24672"/>
    <cellStyle name="Normal 2 2 3 3 2 8" xfId="24673"/>
    <cellStyle name="Normal 2 2 3 3 3" xfId="24674"/>
    <cellStyle name="Normal 2 2 3 3 3 2" xfId="24675"/>
    <cellStyle name="Normal 2 2 3 3 3 2 2" xfId="24676"/>
    <cellStyle name="Normal 2 2 3 3 3 2 2 2" xfId="24677"/>
    <cellStyle name="Normal 2 2 3 3 3 2 2 2 2" xfId="24678"/>
    <cellStyle name="Normal 2 2 3 3 3 2 2 2 3" xfId="24679"/>
    <cellStyle name="Normal 2 2 3 3 3 2 2 3" xfId="24680"/>
    <cellStyle name="Normal 2 2 3 3 3 2 2 3 2" xfId="24681"/>
    <cellStyle name="Normal 2 2 3 3 3 2 2 3 3" xfId="24682"/>
    <cellStyle name="Normal 2 2 3 3 3 2 2 4" xfId="24683"/>
    <cellStyle name="Normal 2 2 3 3 3 2 2 4 2" xfId="24684"/>
    <cellStyle name="Normal 2 2 3 3 3 2 2 4 3" xfId="24685"/>
    <cellStyle name="Normal 2 2 3 3 3 2 2 5" xfId="24686"/>
    <cellStyle name="Normal 2 2 3 3 3 2 2 6" xfId="24687"/>
    <cellStyle name="Normal 2 2 3 3 3 2 3" xfId="24688"/>
    <cellStyle name="Normal 2 2 3 3 3 2 3 2" xfId="24689"/>
    <cellStyle name="Normal 2 2 3 3 3 2 3 3" xfId="24690"/>
    <cellStyle name="Normal 2 2 3 3 3 2 4" xfId="24691"/>
    <cellStyle name="Normal 2 2 3 3 3 2 4 2" xfId="24692"/>
    <cellStyle name="Normal 2 2 3 3 3 2 4 3" xfId="24693"/>
    <cellStyle name="Normal 2 2 3 3 3 2 5" xfId="24694"/>
    <cellStyle name="Normal 2 2 3 3 3 2 5 2" xfId="24695"/>
    <cellStyle name="Normal 2 2 3 3 3 2 5 3" xfId="24696"/>
    <cellStyle name="Normal 2 2 3 3 3 2 6" xfId="24697"/>
    <cellStyle name="Normal 2 2 3 3 3 2 7" xfId="24698"/>
    <cellStyle name="Normal 2 2 3 3 3 3" xfId="24699"/>
    <cellStyle name="Normal 2 2 3 3 3 3 2" xfId="24700"/>
    <cellStyle name="Normal 2 2 3 3 3 3 2 2" xfId="24701"/>
    <cellStyle name="Normal 2 2 3 3 3 3 2 3" xfId="24702"/>
    <cellStyle name="Normal 2 2 3 3 3 3 3" xfId="24703"/>
    <cellStyle name="Normal 2 2 3 3 3 3 3 2" xfId="24704"/>
    <cellStyle name="Normal 2 2 3 3 3 3 3 3" xfId="24705"/>
    <cellStyle name="Normal 2 2 3 3 3 3 4" xfId="24706"/>
    <cellStyle name="Normal 2 2 3 3 3 3 4 2" xfId="24707"/>
    <cellStyle name="Normal 2 2 3 3 3 3 4 3" xfId="24708"/>
    <cellStyle name="Normal 2 2 3 3 3 3 5" xfId="24709"/>
    <cellStyle name="Normal 2 2 3 3 3 3 6" xfId="24710"/>
    <cellStyle name="Normal 2 2 3 3 3 4" xfId="24711"/>
    <cellStyle name="Normal 2 2 3 3 3 4 2" xfId="24712"/>
    <cellStyle name="Normal 2 2 3 3 3 4 3" xfId="24713"/>
    <cellStyle name="Normal 2 2 3 3 3 5" xfId="24714"/>
    <cellStyle name="Normal 2 2 3 3 3 5 2" xfId="24715"/>
    <cellStyle name="Normal 2 2 3 3 3 5 3" xfId="24716"/>
    <cellStyle name="Normal 2 2 3 3 3 6" xfId="24717"/>
    <cellStyle name="Normal 2 2 3 3 3 6 2" xfId="24718"/>
    <cellStyle name="Normal 2 2 3 3 3 6 3" xfId="24719"/>
    <cellStyle name="Normal 2 2 3 3 3 7" xfId="24720"/>
    <cellStyle name="Normal 2 2 3 3 3 8" xfId="24721"/>
    <cellStyle name="Normal 2 2 3 3 4" xfId="24722"/>
    <cellStyle name="Normal 2 2 3 3 4 2" xfId="24723"/>
    <cellStyle name="Normal 2 2 3 3 4 2 2" xfId="24724"/>
    <cellStyle name="Normal 2 2 3 3 4 2 2 2" xfId="24725"/>
    <cellStyle name="Normal 2 2 3 3 4 2 2 2 2" xfId="24726"/>
    <cellStyle name="Normal 2 2 3 3 4 2 2 2 3" xfId="24727"/>
    <cellStyle name="Normal 2 2 3 3 4 2 2 3" xfId="24728"/>
    <cellStyle name="Normal 2 2 3 3 4 2 2 3 2" xfId="24729"/>
    <cellStyle name="Normal 2 2 3 3 4 2 2 3 3" xfId="24730"/>
    <cellStyle name="Normal 2 2 3 3 4 2 2 4" xfId="24731"/>
    <cellStyle name="Normal 2 2 3 3 4 2 2 4 2" xfId="24732"/>
    <cellStyle name="Normal 2 2 3 3 4 2 2 4 3" xfId="24733"/>
    <cellStyle name="Normal 2 2 3 3 4 2 2 5" xfId="24734"/>
    <cellStyle name="Normal 2 2 3 3 4 2 2 6" xfId="24735"/>
    <cellStyle name="Normal 2 2 3 3 4 2 3" xfId="24736"/>
    <cellStyle name="Normal 2 2 3 3 4 2 3 2" xfId="24737"/>
    <cellStyle name="Normal 2 2 3 3 4 2 3 3" xfId="24738"/>
    <cellStyle name="Normal 2 2 3 3 4 2 4" xfId="24739"/>
    <cellStyle name="Normal 2 2 3 3 4 2 4 2" xfId="24740"/>
    <cellStyle name="Normal 2 2 3 3 4 2 4 3" xfId="24741"/>
    <cellStyle name="Normal 2 2 3 3 4 2 5" xfId="24742"/>
    <cellStyle name="Normal 2 2 3 3 4 2 5 2" xfId="24743"/>
    <cellStyle name="Normal 2 2 3 3 4 2 5 3" xfId="24744"/>
    <cellStyle name="Normal 2 2 3 3 4 2 6" xfId="24745"/>
    <cellStyle name="Normal 2 2 3 3 4 2 7" xfId="24746"/>
    <cellStyle name="Normal 2 2 3 3 4 3" xfId="24747"/>
    <cellStyle name="Normal 2 2 3 3 4 3 2" xfId="24748"/>
    <cellStyle name="Normal 2 2 3 3 4 3 2 2" xfId="24749"/>
    <cellStyle name="Normal 2 2 3 3 4 3 2 3" xfId="24750"/>
    <cellStyle name="Normal 2 2 3 3 4 3 3" xfId="24751"/>
    <cellStyle name="Normal 2 2 3 3 4 3 3 2" xfId="24752"/>
    <cellStyle name="Normal 2 2 3 3 4 3 3 3" xfId="24753"/>
    <cellStyle name="Normal 2 2 3 3 4 3 4" xfId="24754"/>
    <cellStyle name="Normal 2 2 3 3 4 3 4 2" xfId="24755"/>
    <cellStyle name="Normal 2 2 3 3 4 3 4 3" xfId="24756"/>
    <cellStyle name="Normal 2 2 3 3 4 3 5" xfId="24757"/>
    <cellStyle name="Normal 2 2 3 3 4 3 6" xfId="24758"/>
    <cellStyle name="Normal 2 2 3 3 4 4" xfId="24759"/>
    <cellStyle name="Normal 2 2 3 3 4 4 2" xfId="24760"/>
    <cellStyle name="Normal 2 2 3 3 4 4 3" xfId="24761"/>
    <cellStyle name="Normal 2 2 3 3 4 5" xfId="24762"/>
    <cellStyle name="Normal 2 2 3 3 4 5 2" xfId="24763"/>
    <cellStyle name="Normal 2 2 3 3 4 5 3" xfId="24764"/>
    <cellStyle name="Normal 2 2 3 3 4 6" xfId="24765"/>
    <cellStyle name="Normal 2 2 3 3 4 6 2" xfId="24766"/>
    <cellStyle name="Normal 2 2 3 3 4 6 3" xfId="24767"/>
    <cellStyle name="Normal 2 2 3 3 4 7" xfId="24768"/>
    <cellStyle name="Normal 2 2 3 3 4 8" xfId="24769"/>
    <cellStyle name="Normal 2 2 3 3 5" xfId="24770"/>
    <cellStyle name="Normal 2 2 3 3 5 2" xfId="24771"/>
    <cellStyle name="Normal 2 2 3 3 5 2 2" xfId="24772"/>
    <cellStyle name="Normal 2 2 3 3 5 2 2 2" xfId="24773"/>
    <cellStyle name="Normal 2 2 3 3 5 2 2 3" xfId="24774"/>
    <cellStyle name="Normal 2 2 3 3 5 2 3" xfId="24775"/>
    <cellStyle name="Normal 2 2 3 3 5 2 3 2" xfId="24776"/>
    <cellStyle name="Normal 2 2 3 3 5 2 3 3" xfId="24777"/>
    <cellStyle name="Normal 2 2 3 3 5 2 4" xfId="24778"/>
    <cellStyle name="Normal 2 2 3 3 5 2 4 2" xfId="24779"/>
    <cellStyle name="Normal 2 2 3 3 5 2 4 3" xfId="24780"/>
    <cellStyle name="Normal 2 2 3 3 5 2 5" xfId="24781"/>
    <cellStyle name="Normal 2 2 3 3 5 2 6" xfId="24782"/>
    <cellStyle name="Normal 2 2 3 3 5 3" xfId="24783"/>
    <cellStyle name="Normal 2 2 3 3 5 3 2" xfId="24784"/>
    <cellStyle name="Normal 2 2 3 3 5 3 3" xfId="24785"/>
    <cellStyle name="Normal 2 2 3 3 5 4" xfId="24786"/>
    <cellStyle name="Normal 2 2 3 3 5 4 2" xfId="24787"/>
    <cellStyle name="Normal 2 2 3 3 5 4 3" xfId="24788"/>
    <cellStyle name="Normal 2 2 3 3 5 5" xfId="24789"/>
    <cellStyle name="Normal 2 2 3 3 5 5 2" xfId="24790"/>
    <cellStyle name="Normal 2 2 3 3 5 5 3" xfId="24791"/>
    <cellStyle name="Normal 2 2 3 3 5 6" xfId="24792"/>
    <cellStyle name="Normal 2 2 3 3 5 7" xfId="24793"/>
    <cellStyle name="Normal 2 2 3 3 6" xfId="24794"/>
    <cellStyle name="Normal 2 2 3 3 6 2" xfId="24795"/>
    <cellStyle name="Normal 2 2 3 3 6 2 2" xfId="24796"/>
    <cellStyle name="Normal 2 2 3 3 6 2 3" xfId="24797"/>
    <cellStyle name="Normal 2 2 3 3 6 3" xfId="24798"/>
    <cellStyle name="Normal 2 2 3 3 6 3 2" xfId="24799"/>
    <cellStyle name="Normal 2 2 3 3 6 3 3" xfId="24800"/>
    <cellStyle name="Normal 2 2 3 3 6 4" xfId="24801"/>
    <cellStyle name="Normal 2 2 3 3 6 4 2" xfId="24802"/>
    <cellStyle name="Normal 2 2 3 3 6 4 3" xfId="24803"/>
    <cellStyle name="Normal 2 2 3 3 6 5" xfId="24804"/>
    <cellStyle name="Normal 2 2 3 3 6 6" xfId="24805"/>
    <cellStyle name="Normal 2 2 3 3 7" xfId="24806"/>
    <cellStyle name="Normal 2 2 3 3 7 2" xfId="24807"/>
    <cellStyle name="Normal 2 2 3 3 7 2 2" xfId="24808"/>
    <cellStyle name="Normal 2 2 3 3 7 2 3" xfId="24809"/>
    <cellStyle name="Normal 2 2 3 3 7 3" xfId="24810"/>
    <cellStyle name="Normal 2 2 3 3 7 3 2" xfId="24811"/>
    <cellStyle name="Normal 2 2 3 3 7 3 3" xfId="24812"/>
    <cellStyle name="Normal 2 2 3 3 7 4" xfId="24813"/>
    <cellStyle name="Normal 2 2 3 3 7 4 2" xfId="24814"/>
    <cellStyle name="Normal 2 2 3 3 7 4 3" xfId="24815"/>
    <cellStyle name="Normal 2 2 3 3 7 5" xfId="24816"/>
    <cellStyle name="Normal 2 2 3 3 7 6" xfId="24817"/>
    <cellStyle name="Normal 2 2 3 3 8" xfId="24818"/>
    <cellStyle name="Normal 2 2 3 3 8 2" xfId="24819"/>
    <cellStyle name="Normal 2 2 3 3 8 3" xfId="24820"/>
    <cellStyle name="Normal 2 2 3 3 9" xfId="24821"/>
    <cellStyle name="Normal 2 2 3 3 9 2" xfId="24822"/>
    <cellStyle name="Normal 2 2 3 3 9 3" xfId="24823"/>
    <cellStyle name="Normal 2 2 3 4" xfId="24824"/>
    <cellStyle name="Normal 2 2 3 4 2" xfId="24825"/>
    <cellStyle name="Normal 2 2 3 4 2 2" xfId="24826"/>
    <cellStyle name="Normal 2 2 3 4 2 2 2" xfId="24827"/>
    <cellStyle name="Normal 2 2 3 4 2 2 3" xfId="24828"/>
    <cellStyle name="Normal 2 2 3 4 2 3" xfId="24829"/>
    <cellStyle name="Normal 2 2 3 4 2 3 2" xfId="24830"/>
    <cellStyle name="Normal 2 2 3 4 2 3 3" xfId="24831"/>
    <cellStyle name="Normal 2 2 3 4 2 4" xfId="24832"/>
    <cellStyle name="Normal 2 2 3 4 2 4 2" xfId="24833"/>
    <cellStyle name="Normal 2 2 3 4 2 4 3" xfId="24834"/>
    <cellStyle name="Normal 2 2 3 4 2 5" xfId="24835"/>
    <cellStyle name="Normal 2 2 3 4 2 6" xfId="24836"/>
    <cellStyle name="Normal 2 2 3 4 3" xfId="24837"/>
    <cellStyle name="Normal 2 2 3 4 3 2" xfId="24838"/>
    <cellStyle name="Normal 2 2 3 4 3 3" xfId="24839"/>
    <cellStyle name="Normal 2 2 3 4 4" xfId="24840"/>
    <cellStyle name="Normal 2 2 3 4 4 2" xfId="24841"/>
    <cellStyle name="Normal 2 2 3 4 4 3" xfId="24842"/>
    <cellStyle name="Normal 2 2 3 4 5" xfId="24843"/>
    <cellStyle name="Normal 2 2 3 4 5 2" xfId="24844"/>
    <cellStyle name="Normal 2 2 3 4 5 3" xfId="24845"/>
    <cellStyle name="Normal 2 2 3 4 6" xfId="24846"/>
    <cellStyle name="Normal 2 2 3 4 7" xfId="24847"/>
    <cellStyle name="Normal 2 2 3 5" xfId="24848"/>
    <cellStyle name="Normal 2 2 3 5 2" xfId="24849"/>
    <cellStyle name="Normal 2 2 3 5 3" xfId="24850"/>
    <cellStyle name="Normal 2 2 3 6" xfId="24851"/>
    <cellStyle name="Normal 2 2 3 6 2" xfId="24852"/>
    <cellStyle name="Normal 2 2 3 6 3" xfId="24853"/>
    <cellStyle name="Normal 2 2 3 7" xfId="24854"/>
    <cellStyle name="Normal 2 2 4" xfId="24855"/>
    <cellStyle name="Normal 2 2 5" xfId="24856"/>
    <cellStyle name="Normal 2 2 6" xfId="24857"/>
    <cellStyle name="Normal 2 2 7" xfId="24858"/>
    <cellStyle name="Normal 2 2 7 2" xfId="24859"/>
    <cellStyle name="Normal 2 2 7 3" xfId="24860"/>
    <cellStyle name="Normal 2 2 8" xfId="24861"/>
    <cellStyle name="Normal 2 2 8 2" xfId="24862"/>
    <cellStyle name="Normal 2 2 8 3" xfId="24863"/>
    <cellStyle name="Normal 2 2 9" xfId="24864"/>
    <cellStyle name="Normal 2 2_Data Check Control" xfId="24865"/>
    <cellStyle name="Normal 2 3" xfId="24866"/>
    <cellStyle name="Normal 2 3 2" xfId="24867"/>
    <cellStyle name="Normal 2 3 3" xfId="24868"/>
    <cellStyle name="Normal 2 3 4" xfId="24869"/>
    <cellStyle name="Normal 2 3 5" xfId="24870"/>
    <cellStyle name="Normal 2 3 6" xfId="24871"/>
    <cellStyle name="Normal 2 4" xfId="24872"/>
    <cellStyle name="Normal 2 4 2" xfId="24873"/>
    <cellStyle name="Normal 2 4 3" xfId="24874"/>
    <cellStyle name="Normal 2 5" xfId="24875"/>
    <cellStyle name="Normal 2 6" xfId="24876"/>
    <cellStyle name="Normal 2 7" xfId="24877"/>
    <cellStyle name="Normal 2 8" xfId="24878"/>
    <cellStyle name="Normal 2 9" xfId="24879"/>
    <cellStyle name="Normal 20" xfId="24880"/>
    <cellStyle name="Normal 20 2" xfId="24881"/>
    <cellStyle name="Normal 20 3" xfId="24882"/>
    <cellStyle name="Normal 20 3 2" xfId="24883"/>
    <cellStyle name="Normal 20 4" xfId="24884"/>
    <cellStyle name="Normal 20 5" xfId="24885"/>
    <cellStyle name="Normal 20 5 2" xfId="24886"/>
    <cellStyle name="Normal 20 5 3" xfId="24887"/>
    <cellStyle name="Normal 20 6" xfId="24888"/>
    <cellStyle name="Normal 20 7" xfId="24889"/>
    <cellStyle name="Normal 20 8" xfId="24890"/>
    <cellStyle name="Normal 20_Data Check Control" xfId="24891"/>
    <cellStyle name="Normal 200" xfId="24892"/>
    <cellStyle name="Normal 201" xfId="24893"/>
    <cellStyle name="Normal 202" xfId="24894"/>
    <cellStyle name="Normal 203" xfId="24895"/>
    <cellStyle name="Normal 204" xfId="24896"/>
    <cellStyle name="Normal 205" xfId="24897"/>
    <cellStyle name="Normal 206" xfId="24898"/>
    <cellStyle name="Normal 207" xfId="24899"/>
    <cellStyle name="Normal 208" xfId="24900"/>
    <cellStyle name="Normal 209" xfId="24901"/>
    <cellStyle name="Normal 21" xfId="24902"/>
    <cellStyle name="Normal 21 2" xfId="24903"/>
    <cellStyle name="Normal 21 2 2" xfId="24904"/>
    <cellStyle name="Normal 21 2 3" xfId="24905"/>
    <cellStyle name="Normal 21 3" xfId="24906"/>
    <cellStyle name="Normal 21 3 2" xfId="24907"/>
    <cellStyle name="Normal 21 3 3" xfId="24908"/>
    <cellStyle name="Normal 21 3 4" xfId="24909"/>
    <cellStyle name="Normal 21 4" xfId="24910"/>
    <cellStyle name="Normal 21 5" xfId="24911"/>
    <cellStyle name="Normal 21 5 2" xfId="24912"/>
    <cellStyle name="Normal 21 5 3" xfId="24913"/>
    <cellStyle name="Normal 21 6" xfId="24914"/>
    <cellStyle name="Normal 21 7" xfId="24915"/>
    <cellStyle name="Normal 21 8" xfId="24916"/>
    <cellStyle name="Normal 21_Data Check Control" xfId="24917"/>
    <cellStyle name="Normal 210" xfId="24918"/>
    <cellStyle name="Normal 211" xfId="24919"/>
    <cellStyle name="Normal 212" xfId="24920"/>
    <cellStyle name="Normal 213" xfId="24921"/>
    <cellStyle name="Normal 214" xfId="24922"/>
    <cellStyle name="Normal 215" xfId="24923"/>
    <cellStyle name="Normal 216" xfId="24924"/>
    <cellStyle name="Normal 217" xfId="24925"/>
    <cellStyle name="Normal 218" xfId="24926"/>
    <cellStyle name="Normal 219" xfId="24927"/>
    <cellStyle name="Normal 22" xfId="24928"/>
    <cellStyle name="Normal 22 2" xfId="24929"/>
    <cellStyle name="Normal 22 2 2" xfId="24930"/>
    <cellStyle name="Normal 22 2 3" xfId="24931"/>
    <cellStyle name="Normal 22 3" xfId="24932"/>
    <cellStyle name="Normal 22 3 2" xfId="24933"/>
    <cellStyle name="Normal 22 3 3" xfId="24934"/>
    <cellStyle name="Normal 22 3 4" xfId="24935"/>
    <cellStyle name="Normal 22 4" xfId="24936"/>
    <cellStyle name="Normal 22 5" xfId="24937"/>
    <cellStyle name="Normal 22 5 2" xfId="24938"/>
    <cellStyle name="Normal 22 5 3" xfId="24939"/>
    <cellStyle name="Normal 22 6" xfId="24940"/>
    <cellStyle name="Normal 22 7" xfId="24941"/>
    <cellStyle name="Normal 22 8" xfId="24942"/>
    <cellStyle name="Normal 22_Data Check Control" xfId="24943"/>
    <cellStyle name="Normal 220" xfId="24944"/>
    <cellStyle name="Normal 221" xfId="24945"/>
    <cellStyle name="Normal 222" xfId="24946"/>
    <cellStyle name="Normal 223" xfId="24947"/>
    <cellStyle name="Normal 224" xfId="24948"/>
    <cellStyle name="Normal 225" xfId="24949"/>
    <cellStyle name="Normal 226" xfId="24950"/>
    <cellStyle name="Normal 227" xfId="24951"/>
    <cellStyle name="Normal 228" xfId="24952"/>
    <cellStyle name="Normal 229" xfId="24953"/>
    <cellStyle name="Normal 23" xfId="24954"/>
    <cellStyle name="Normal 23 2" xfId="24955"/>
    <cellStyle name="Normal 23 2 2" xfId="24956"/>
    <cellStyle name="Normal 23 2 3" xfId="24957"/>
    <cellStyle name="Normal 23 3" xfId="24958"/>
    <cellStyle name="Normal 23 3 2" xfId="24959"/>
    <cellStyle name="Normal 23 3 3" xfId="24960"/>
    <cellStyle name="Normal 23 3 4" xfId="24961"/>
    <cellStyle name="Normal 23 4" xfId="24962"/>
    <cellStyle name="Normal 23 5" xfId="24963"/>
    <cellStyle name="Normal 23 5 2" xfId="24964"/>
    <cellStyle name="Normal 23 5 3" xfId="24965"/>
    <cellStyle name="Normal 23 6" xfId="24966"/>
    <cellStyle name="Normal 23 7" xfId="24967"/>
    <cellStyle name="Normal 23 8" xfId="24968"/>
    <cellStyle name="Normal 23_Data Check Control" xfId="24969"/>
    <cellStyle name="Normal 230" xfId="24970"/>
    <cellStyle name="Normal 231" xfId="24971"/>
    <cellStyle name="Normal 232" xfId="24972"/>
    <cellStyle name="Normal 233" xfId="24973"/>
    <cellStyle name="Normal 234" xfId="24974"/>
    <cellStyle name="Normal 235" xfId="24975"/>
    <cellStyle name="Normal 236" xfId="24976"/>
    <cellStyle name="Normal 237" xfId="24977"/>
    <cellStyle name="Normal 238" xfId="24978"/>
    <cellStyle name="Normal 238 2" xfId="24979"/>
    <cellStyle name="Normal 238 2 2" xfId="24980"/>
    <cellStyle name="Normal 238 2 3" xfId="24981"/>
    <cellStyle name="Normal 238 3" xfId="24982"/>
    <cellStyle name="Normal 238 3 2" xfId="24983"/>
    <cellStyle name="Normal 238 3 3" xfId="24984"/>
    <cellStyle name="Normal 238 4" xfId="24985"/>
    <cellStyle name="Normal 238 4 2" xfId="24986"/>
    <cellStyle name="Normal 238 4 3" xfId="24987"/>
    <cellStyle name="Normal 238 5" xfId="24988"/>
    <cellStyle name="Normal 238 6" xfId="24989"/>
    <cellStyle name="Normal 239" xfId="24990"/>
    <cellStyle name="Normal 239 2" xfId="24991"/>
    <cellStyle name="Normal 239 2 2" xfId="24992"/>
    <cellStyle name="Normal 239 2 3" xfId="24993"/>
    <cellStyle name="Normal 239 3" xfId="24994"/>
    <cellStyle name="Normal 239 3 2" xfId="24995"/>
    <cellStyle name="Normal 239 3 3" xfId="24996"/>
    <cellStyle name="Normal 239 4" xfId="24997"/>
    <cellStyle name="Normal 239 4 2" xfId="24998"/>
    <cellStyle name="Normal 239 4 3" xfId="24999"/>
    <cellStyle name="Normal 239 5" xfId="25000"/>
    <cellStyle name="Normal 239 6" xfId="25001"/>
    <cellStyle name="Normal 24" xfId="25002"/>
    <cellStyle name="Normal 24 2" xfId="25003"/>
    <cellStyle name="Normal 24 2 2" xfId="25004"/>
    <cellStyle name="Normal 24 2 3" xfId="25005"/>
    <cellStyle name="Normal 24 3" xfId="25006"/>
    <cellStyle name="Normal 24 3 2" xfId="25007"/>
    <cellStyle name="Normal 24 4" xfId="25008"/>
    <cellStyle name="Normal 24 5" xfId="25009"/>
    <cellStyle name="Normal 24 5 2" xfId="25010"/>
    <cellStyle name="Normal 24 5 3" xfId="25011"/>
    <cellStyle name="Normal 24 6" xfId="25012"/>
    <cellStyle name="Normal 24 7" xfId="25013"/>
    <cellStyle name="Normal 24 8" xfId="25014"/>
    <cellStyle name="Normal 24_Data Check Control" xfId="25015"/>
    <cellStyle name="Normal 240" xfId="25016"/>
    <cellStyle name="Normal 240 2" xfId="25017"/>
    <cellStyle name="Normal 240 2 2" xfId="25018"/>
    <cellStyle name="Normal 240 2 3" xfId="25019"/>
    <cellStyle name="Normal 240 3" xfId="25020"/>
    <cellStyle name="Normal 240 3 2" xfId="25021"/>
    <cellStyle name="Normal 240 3 3" xfId="25022"/>
    <cellStyle name="Normal 240 4" xfId="25023"/>
    <cellStyle name="Normal 240 4 2" xfId="25024"/>
    <cellStyle name="Normal 240 4 3" xfId="25025"/>
    <cellStyle name="Normal 240 5" xfId="25026"/>
    <cellStyle name="Normal 240 6" xfId="25027"/>
    <cellStyle name="Normal 241" xfId="25028"/>
    <cellStyle name="Normal 241 2" xfId="25029"/>
    <cellStyle name="Normal 241 2 2" xfId="25030"/>
    <cellStyle name="Normal 241 2 3" xfId="25031"/>
    <cellStyle name="Normal 241 3" xfId="25032"/>
    <cellStyle name="Normal 241 3 2" xfId="25033"/>
    <cellStyle name="Normal 241 3 3" xfId="25034"/>
    <cellStyle name="Normal 241 4" xfId="25035"/>
    <cellStyle name="Normal 241 4 2" xfId="25036"/>
    <cellStyle name="Normal 241 4 3" xfId="25037"/>
    <cellStyle name="Normal 241 5" xfId="25038"/>
    <cellStyle name="Normal 241 6" xfId="25039"/>
    <cellStyle name="Normal 242" xfId="25040"/>
    <cellStyle name="Normal 242 2" xfId="25041"/>
    <cellStyle name="Normal 242 2 2" xfId="25042"/>
    <cellStyle name="Normal 242 2 3" xfId="25043"/>
    <cellStyle name="Normal 242 3" xfId="25044"/>
    <cellStyle name="Normal 242 3 2" xfId="25045"/>
    <cellStyle name="Normal 242 3 3" xfId="25046"/>
    <cellStyle name="Normal 242 4" xfId="25047"/>
    <cellStyle name="Normal 242 4 2" xfId="25048"/>
    <cellStyle name="Normal 242 4 3" xfId="25049"/>
    <cellStyle name="Normal 242 5" xfId="25050"/>
    <cellStyle name="Normal 242 6" xfId="25051"/>
    <cellStyle name="Normal 243" xfId="25052"/>
    <cellStyle name="Normal 243 2" xfId="25053"/>
    <cellStyle name="Normal 243 2 2" xfId="25054"/>
    <cellStyle name="Normal 243 2 3" xfId="25055"/>
    <cellStyle name="Normal 243 3" xfId="25056"/>
    <cellStyle name="Normal 243 3 2" xfId="25057"/>
    <cellStyle name="Normal 243 3 3" xfId="25058"/>
    <cellStyle name="Normal 243 4" xfId="25059"/>
    <cellStyle name="Normal 243 4 2" xfId="25060"/>
    <cellStyle name="Normal 243 4 3" xfId="25061"/>
    <cellStyle name="Normal 243 5" xfId="25062"/>
    <cellStyle name="Normal 243 6" xfId="25063"/>
    <cellStyle name="Normal 244" xfId="25064"/>
    <cellStyle name="Normal 244 2" xfId="25065"/>
    <cellStyle name="Normal 244 2 2" xfId="25066"/>
    <cellStyle name="Normal 244 2 3" xfId="25067"/>
    <cellStyle name="Normal 244 3" xfId="25068"/>
    <cellStyle name="Normal 244 3 2" xfId="25069"/>
    <cellStyle name="Normal 244 3 3" xfId="25070"/>
    <cellStyle name="Normal 244 4" xfId="25071"/>
    <cellStyle name="Normal 244 4 2" xfId="25072"/>
    <cellStyle name="Normal 244 4 3" xfId="25073"/>
    <cellStyle name="Normal 244 5" xfId="25074"/>
    <cellStyle name="Normal 244 6" xfId="25075"/>
    <cellStyle name="Normal 245" xfId="25076"/>
    <cellStyle name="Normal 245 2" xfId="25077"/>
    <cellStyle name="Normal 245 2 2" xfId="25078"/>
    <cellStyle name="Normal 245 2 3" xfId="25079"/>
    <cellStyle name="Normal 245 3" xfId="25080"/>
    <cellStyle name="Normal 245 3 2" xfId="25081"/>
    <cellStyle name="Normal 245 3 3" xfId="25082"/>
    <cellStyle name="Normal 245 4" xfId="25083"/>
    <cellStyle name="Normal 245 4 2" xfId="25084"/>
    <cellStyle name="Normal 245 4 3" xfId="25085"/>
    <cellStyle name="Normal 245 5" xfId="25086"/>
    <cellStyle name="Normal 245 6" xfId="25087"/>
    <cellStyle name="Normal 246" xfId="25088"/>
    <cellStyle name="Normal 246 2" xfId="25089"/>
    <cellStyle name="Normal 246 2 2" xfId="25090"/>
    <cellStyle name="Normal 246 2 3" xfId="25091"/>
    <cellStyle name="Normal 246 3" xfId="25092"/>
    <cellStyle name="Normal 246 3 2" xfId="25093"/>
    <cellStyle name="Normal 246 3 3" xfId="25094"/>
    <cellStyle name="Normal 246 4" xfId="25095"/>
    <cellStyle name="Normal 246 4 2" xfId="25096"/>
    <cellStyle name="Normal 246 4 3" xfId="25097"/>
    <cellStyle name="Normal 246 5" xfId="25098"/>
    <cellStyle name="Normal 246 6" xfId="25099"/>
    <cellStyle name="Normal 247" xfId="25100"/>
    <cellStyle name="Normal 247 2" xfId="25101"/>
    <cellStyle name="Normal 247 2 2" xfId="25102"/>
    <cellStyle name="Normal 247 2 3" xfId="25103"/>
    <cellStyle name="Normal 247 3" xfId="25104"/>
    <cellStyle name="Normal 247 3 2" xfId="25105"/>
    <cellStyle name="Normal 247 3 3" xfId="25106"/>
    <cellStyle name="Normal 247 4" xfId="25107"/>
    <cellStyle name="Normal 247 4 2" xfId="25108"/>
    <cellStyle name="Normal 247 4 3" xfId="25109"/>
    <cellStyle name="Normal 247 5" xfId="25110"/>
    <cellStyle name="Normal 247 6" xfId="25111"/>
    <cellStyle name="Normal 248" xfId="25112"/>
    <cellStyle name="Normal 248 2" xfId="25113"/>
    <cellStyle name="Normal 248 2 2" xfId="25114"/>
    <cellStyle name="Normal 248 2 3" xfId="25115"/>
    <cellStyle name="Normal 248 3" xfId="25116"/>
    <cellStyle name="Normal 248 3 2" xfId="25117"/>
    <cellStyle name="Normal 248 3 3" xfId="25118"/>
    <cellStyle name="Normal 248 4" xfId="25119"/>
    <cellStyle name="Normal 248 4 2" xfId="25120"/>
    <cellStyle name="Normal 248 4 3" xfId="25121"/>
    <cellStyle name="Normal 248 5" xfId="25122"/>
    <cellStyle name="Normal 248 6" xfId="25123"/>
    <cellStyle name="Normal 249" xfId="25124"/>
    <cellStyle name="Normal 249 2" xfId="25125"/>
    <cellStyle name="Normal 249 2 2" xfId="25126"/>
    <cellStyle name="Normal 249 2 3" xfId="25127"/>
    <cellStyle name="Normal 249 3" xfId="25128"/>
    <cellStyle name="Normal 249 3 2" xfId="25129"/>
    <cellStyle name="Normal 249 3 3" xfId="25130"/>
    <cellStyle name="Normal 249 4" xfId="25131"/>
    <cellStyle name="Normal 249 4 2" xfId="25132"/>
    <cellStyle name="Normal 249 4 3" xfId="25133"/>
    <cellStyle name="Normal 249 5" xfId="25134"/>
    <cellStyle name="Normal 249 6" xfId="25135"/>
    <cellStyle name="Normal 25" xfId="25136"/>
    <cellStyle name="Normal 25 2" xfId="25137"/>
    <cellStyle name="Normal 25 2 2" xfId="25138"/>
    <cellStyle name="Normal 25 2 3" xfId="25139"/>
    <cellStyle name="Normal 25 3" xfId="25140"/>
    <cellStyle name="Normal 25 3 2" xfId="25141"/>
    <cellStyle name="Normal 25 4" xfId="25142"/>
    <cellStyle name="Normal 25 5" xfId="25143"/>
    <cellStyle name="Normal 25 5 2" xfId="25144"/>
    <cellStyle name="Normal 25 5 3" xfId="25145"/>
    <cellStyle name="Normal 25 6" xfId="25146"/>
    <cellStyle name="Normal 25 7" xfId="25147"/>
    <cellStyle name="Normal 25 8" xfId="25148"/>
    <cellStyle name="Normal 25_Data Check Control" xfId="25149"/>
    <cellStyle name="Normal 250" xfId="25150"/>
    <cellStyle name="Normal 250 2" xfId="25151"/>
    <cellStyle name="Normal 250 2 2" xfId="25152"/>
    <cellStyle name="Normal 250 2 3" xfId="25153"/>
    <cellStyle name="Normal 250 3" xfId="25154"/>
    <cellStyle name="Normal 250 3 2" xfId="25155"/>
    <cellStyle name="Normal 250 3 3" xfId="25156"/>
    <cellStyle name="Normal 250 4" xfId="25157"/>
    <cellStyle name="Normal 250 4 2" xfId="25158"/>
    <cellStyle name="Normal 250 4 3" xfId="25159"/>
    <cellStyle name="Normal 250 5" xfId="25160"/>
    <cellStyle name="Normal 250 6" xfId="25161"/>
    <cellStyle name="Normal 251" xfId="25162"/>
    <cellStyle name="Normal 251 2" xfId="25163"/>
    <cellStyle name="Normal 251 2 2" xfId="25164"/>
    <cellStyle name="Normal 251 2 3" xfId="25165"/>
    <cellStyle name="Normal 251 3" xfId="25166"/>
    <cellStyle name="Normal 251 3 2" xfId="25167"/>
    <cellStyle name="Normal 251 3 3" xfId="25168"/>
    <cellStyle name="Normal 251 4" xfId="25169"/>
    <cellStyle name="Normal 251 4 2" xfId="25170"/>
    <cellStyle name="Normal 251 4 3" xfId="25171"/>
    <cellStyle name="Normal 251 5" xfId="25172"/>
    <cellStyle name="Normal 251 6" xfId="25173"/>
    <cellStyle name="Normal 252" xfId="25174"/>
    <cellStyle name="Normal 252 2" xfId="25175"/>
    <cellStyle name="Normal 252 2 2" xfId="25176"/>
    <cellStyle name="Normal 252 2 3" xfId="25177"/>
    <cellStyle name="Normal 252 3" xfId="25178"/>
    <cellStyle name="Normal 252 3 2" xfId="25179"/>
    <cellStyle name="Normal 252 3 3" xfId="25180"/>
    <cellStyle name="Normal 252 4" xfId="25181"/>
    <cellStyle name="Normal 252 4 2" xfId="25182"/>
    <cellStyle name="Normal 252 4 3" xfId="25183"/>
    <cellStyle name="Normal 252 5" xfId="25184"/>
    <cellStyle name="Normal 252 6" xfId="25185"/>
    <cellStyle name="Normal 253" xfId="25186"/>
    <cellStyle name="Normal 253 2" xfId="25187"/>
    <cellStyle name="Normal 253 2 2" xfId="25188"/>
    <cellStyle name="Normal 253 2 3" xfId="25189"/>
    <cellStyle name="Normal 253 3" xfId="25190"/>
    <cellStyle name="Normal 253 3 2" xfId="25191"/>
    <cellStyle name="Normal 253 3 3" xfId="25192"/>
    <cellStyle name="Normal 253 4" xfId="25193"/>
    <cellStyle name="Normal 253 4 2" xfId="25194"/>
    <cellStyle name="Normal 253 4 3" xfId="25195"/>
    <cellStyle name="Normal 253 5" xfId="25196"/>
    <cellStyle name="Normal 253 6" xfId="25197"/>
    <cellStyle name="Normal 254" xfId="25198"/>
    <cellStyle name="Normal 254 2" xfId="25199"/>
    <cellStyle name="Normal 254 2 2" xfId="25200"/>
    <cellStyle name="Normal 254 2 3" xfId="25201"/>
    <cellStyle name="Normal 254 3" xfId="25202"/>
    <cellStyle name="Normal 254 3 2" xfId="25203"/>
    <cellStyle name="Normal 254 3 3" xfId="25204"/>
    <cellStyle name="Normal 254 4" xfId="25205"/>
    <cellStyle name="Normal 254 4 2" xfId="25206"/>
    <cellStyle name="Normal 254 4 3" xfId="25207"/>
    <cellStyle name="Normal 254 5" xfId="25208"/>
    <cellStyle name="Normal 254 6" xfId="25209"/>
    <cellStyle name="Normal 255" xfId="25210"/>
    <cellStyle name="Normal 255 2" xfId="25211"/>
    <cellStyle name="Normal 255 2 2" xfId="25212"/>
    <cellStyle name="Normal 255 2 3" xfId="25213"/>
    <cellStyle name="Normal 255 3" xfId="25214"/>
    <cellStyle name="Normal 255 3 2" xfId="25215"/>
    <cellStyle name="Normal 255 3 3" xfId="25216"/>
    <cellStyle name="Normal 255 4" xfId="25217"/>
    <cellStyle name="Normal 255 4 2" xfId="25218"/>
    <cellStyle name="Normal 255 4 3" xfId="25219"/>
    <cellStyle name="Normal 255 5" xfId="25220"/>
    <cellStyle name="Normal 255 6" xfId="25221"/>
    <cellStyle name="Normal 256" xfId="25222"/>
    <cellStyle name="Normal 256 2" xfId="25223"/>
    <cellStyle name="Normal 256 2 2" xfId="25224"/>
    <cellStyle name="Normal 256 2 3" xfId="25225"/>
    <cellStyle name="Normal 256 3" xfId="25226"/>
    <cellStyle name="Normal 256 3 2" xfId="25227"/>
    <cellStyle name="Normal 256 3 3" xfId="25228"/>
    <cellStyle name="Normal 256 4" xfId="25229"/>
    <cellStyle name="Normal 256 4 2" xfId="25230"/>
    <cellStyle name="Normal 256 4 3" xfId="25231"/>
    <cellStyle name="Normal 256 5" xfId="25232"/>
    <cellStyle name="Normal 256 6" xfId="25233"/>
    <cellStyle name="Normal 257" xfId="25234"/>
    <cellStyle name="Normal 258" xfId="25235"/>
    <cellStyle name="Normal 258 2" xfId="25236"/>
    <cellStyle name="Normal 258 3" xfId="25237"/>
    <cellStyle name="Normal 259" xfId="25238"/>
    <cellStyle name="Normal 259 2" xfId="25239"/>
    <cellStyle name="Normal 259 3" xfId="25240"/>
    <cellStyle name="Normal 26" xfId="25241"/>
    <cellStyle name="Normal 26 2" xfId="25242"/>
    <cellStyle name="Normal 26 2 2" xfId="25243"/>
    <cellStyle name="Normal 26 2 3" xfId="25244"/>
    <cellStyle name="Normal 26 3" xfId="25245"/>
    <cellStyle name="Normal 26 3 2" xfId="25246"/>
    <cellStyle name="Normal 26 4" xfId="25247"/>
    <cellStyle name="Normal 26 5" xfId="25248"/>
    <cellStyle name="Normal 26 5 2" xfId="25249"/>
    <cellStyle name="Normal 26 5 3" xfId="25250"/>
    <cellStyle name="Normal 26 6" xfId="25251"/>
    <cellStyle name="Normal 26 7" xfId="25252"/>
    <cellStyle name="Normal 26 8" xfId="25253"/>
    <cellStyle name="Normal 26_Data Check Control" xfId="25254"/>
    <cellStyle name="Normal 260" xfId="25255"/>
    <cellStyle name="Normal 260 2" xfId="25256"/>
    <cellStyle name="Normal 260 3" xfId="25257"/>
    <cellStyle name="Normal 261" xfId="25258"/>
    <cellStyle name="Normal 261 2" xfId="25259"/>
    <cellStyle name="Normal 261 3" xfId="25260"/>
    <cellStyle name="Normal 262" xfId="25261"/>
    <cellStyle name="Normal 262 2" xfId="25262"/>
    <cellStyle name="Normal 262 3" xfId="25263"/>
    <cellStyle name="Normal 263" xfId="25264"/>
    <cellStyle name="Normal 263 2" xfId="25265"/>
    <cellStyle name="Normal 263 3" xfId="25266"/>
    <cellStyle name="Normal 264" xfId="25267"/>
    <cellStyle name="Normal 264 2" xfId="25268"/>
    <cellStyle name="Normal 264 3" xfId="25269"/>
    <cellStyle name="Normal 265" xfId="25270"/>
    <cellStyle name="Normal 265 2" xfId="25271"/>
    <cellStyle name="Normal 265 3" xfId="25272"/>
    <cellStyle name="Normal 266" xfId="25273"/>
    <cellStyle name="Normal 266 2" xfId="25274"/>
    <cellStyle name="Normal 266 3" xfId="25275"/>
    <cellStyle name="Normal 267" xfId="25276"/>
    <cellStyle name="Normal 267 2" xfId="25277"/>
    <cellStyle name="Normal 267 3" xfId="25278"/>
    <cellStyle name="Normal 268" xfId="25279"/>
    <cellStyle name="Normal 268 2" xfId="25280"/>
    <cellStyle name="Normal 268 3" xfId="25281"/>
    <cellStyle name="Normal 269" xfId="25282"/>
    <cellStyle name="Normal 269 2" xfId="25283"/>
    <cellStyle name="Normal 269 3" xfId="25284"/>
    <cellStyle name="Normal 27" xfId="25285"/>
    <cellStyle name="Normal 27 2" xfId="25286"/>
    <cellStyle name="Normal 27 3" xfId="25287"/>
    <cellStyle name="Normal 27 4" xfId="25288"/>
    <cellStyle name="Normal 270" xfId="25289"/>
    <cellStyle name="Normal 270 2" xfId="25290"/>
    <cellStyle name="Normal 270 3" xfId="25291"/>
    <cellStyle name="Normal 271" xfId="25292"/>
    <cellStyle name="Normal 271 2" xfId="25293"/>
    <cellStyle name="Normal 271 3" xfId="25294"/>
    <cellStyle name="Normal 272" xfId="25295"/>
    <cellStyle name="Normal 272 2" xfId="25296"/>
    <cellStyle name="Normal 272 3" xfId="25297"/>
    <cellStyle name="Normal 273" xfId="25298"/>
    <cellStyle name="Normal 273 2" xfId="25299"/>
    <cellStyle name="Normal 273 3" xfId="25300"/>
    <cellStyle name="Normal 274" xfId="25301"/>
    <cellStyle name="Normal 274 2" xfId="25302"/>
    <cellStyle name="Normal 274 3" xfId="25303"/>
    <cellStyle name="Normal 275" xfId="25304"/>
    <cellStyle name="Normal 275 2" xfId="25305"/>
    <cellStyle name="Normal 275 3" xfId="25306"/>
    <cellStyle name="Normal 276" xfId="25307"/>
    <cellStyle name="Normal 276 2" xfId="25308"/>
    <cellStyle name="Normal 276 3" xfId="25309"/>
    <cellStyle name="Normal 277" xfId="25310"/>
    <cellStyle name="Normal 277 2" xfId="25311"/>
    <cellStyle name="Normal 277 3" xfId="25312"/>
    <cellStyle name="Normal 278" xfId="25313"/>
    <cellStyle name="Normal 278 2" xfId="25314"/>
    <cellStyle name="Normal 278 3" xfId="25315"/>
    <cellStyle name="Normal 279" xfId="25316"/>
    <cellStyle name="Normal 279 2" xfId="25317"/>
    <cellStyle name="Normal 279 3" xfId="25318"/>
    <cellStyle name="Normal 28" xfId="25319"/>
    <cellStyle name="Normal 28 2" xfId="25320"/>
    <cellStyle name="Normal 28 3" xfId="25321"/>
    <cellStyle name="Normal 28 3 2" xfId="25322"/>
    <cellStyle name="Normal 28 4" xfId="25323"/>
    <cellStyle name="Normal 28 4 2" xfId="25324"/>
    <cellStyle name="Normal 280" xfId="25325"/>
    <cellStyle name="Normal 280 2" xfId="25326"/>
    <cellStyle name="Normal 280 3" xfId="25327"/>
    <cellStyle name="Normal 281" xfId="25328"/>
    <cellStyle name="Normal 281 2" xfId="25329"/>
    <cellStyle name="Normal 281 3" xfId="25330"/>
    <cellStyle name="Normal 282" xfId="25331"/>
    <cellStyle name="Normal 283" xfId="25332"/>
    <cellStyle name="Normal 283 2" xfId="25333"/>
    <cellStyle name="Normal 283 3" xfId="25334"/>
    <cellStyle name="Normal 284" xfId="25335"/>
    <cellStyle name="Normal 284 2" xfId="25336"/>
    <cellStyle name="Normal 284 3" xfId="25337"/>
    <cellStyle name="Normal 285" xfId="25338"/>
    <cellStyle name="Normal 285 2" xfId="25339"/>
    <cellStyle name="Normal 285 3" xfId="25340"/>
    <cellStyle name="Normal 286" xfId="25341"/>
    <cellStyle name="Normal 286 2" xfId="25342"/>
    <cellStyle name="Normal 286 3" xfId="25343"/>
    <cellStyle name="Normal 287" xfId="25344"/>
    <cellStyle name="Normal 287 2" xfId="25345"/>
    <cellStyle name="Normal 287 3" xfId="25346"/>
    <cellStyle name="Normal 288" xfId="25347"/>
    <cellStyle name="Normal 288 2" xfId="25348"/>
    <cellStyle name="Normal 288 3" xfId="25349"/>
    <cellStyle name="Normal 289" xfId="25350"/>
    <cellStyle name="Normal 289 2" xfId="25351"/>
    <cellStyle name="Normal 289 3" xfId="25352"/>
    <cellStyle name="Normal 29" xfId="25353"/>
    <cellStyle name="Normal 29 2" xfId="25354"/>
    <cellStyle name="Normal 29 3" xfId="25355"/>
    <cellStyle name="Normal 29 3 2" xfId="25356"/>
    <cellStyle name="Normal 29 3 2 2" xfId="25357"/>
    <cellStyle name="Normal 29 3 2 2 2" xfId="25358"/>
    <cellStyle name="Normal 29 3 2 2 3" xfId="25359"/>
    <cellStyle name="Normal 29 3 2 3" xfId="25360"/>
    <cellStyle name="Normal 29 3 2 3 2" xfId="25361"/>
    <cellStyle name="Normal 29 3 2 3 3" xfId="25362"/>
    <cellStyle name="Normal 29 3 2 4" xfId="25363"/>
    <cellStyle name="Normal 29 3 2 4 2" xfId="25364"/>
    <cellStyle name="Normal 29 3 2 4 3" xfId="25365"/>
    <cellStyle name="Normal 29 3 2 5" xfId="25366"/>
    <cellStyle name="Normal 29 3 2 6" xfId="25367"/>
    <cellStyle name="Normal 29 3 3" xfId="25368"/>
    <cellStyle name="Normal 29 3 3 2" xfId="25369"/>
    <cellStyle name="Normal 29 3 3 3" xfId="25370"/>
    <cellStyle name="Normal 29 3 4" xfId="25371"/>
    <cellStyle name="Normal 29 3 4 2" xfId="25372"/>
    <cellStyle name="Normal 29 3 4 3" xfId="25373"/>
    <cellStyle name="Normal 29 3 5" xfId="25374"/>
    <cellStyle name="Normal 29 3 5 2" xfId="25375"/>
    <cellStyle name="Normal 29 3 5 3" xfId="25376"/>
    <cellStyle name="Normal 29 3 6" xfId="25377"/>
    <cellStyle name="Normal 29 3 7" xfId="25378"/>
    <cellStyle name="Normal 29 4" xfId="25379"/>
    <cellStyle name="Normal 29 4 2" xfId="25380"/>
    <cellStyle name="Normal 29 4 2 2" xfId="25381"/>
    <cellStyle name="Normal 29 4 2 3" xfId="25382"/>
    <cellStyle name="Normal 29 4 3" xfId="25383"/>
    <cellStyle name="Normal 29 4 3 2" xfId="25384"/>
    <cellStyle name="Normal 29 4 3 3" xfId="25385"/>
    <cellStyle name="Normal 29 4 4" xfId="25386"/>
    <cellStyle name="Normal 29 4 4 2" xfId="25387"/>
    <cellStyle name="Normal 29 4 4 3" xfId="25388"/>
    <cellStyle name="Normal 29 4 5" xfId="25389"/>
    <cellStyle name="Normal 29 4 6" xfId="25390"/>
    <cellStyle name="Normal 29 5" xfId="25391"/>
    <cellStyle name="Normal 29 5 2" xfId="25392"/>
    <cellStyle name="Normal 29 5 3" xfId="25393"/>
    <cellStyle name="Normal 29 6" xfId="25394"/>
    <cellStyle name="Normal 29 6 2" xfId="25395"/>
    <cellStyle name="Normal 29 6 3" xfId="25396"/>
    <cellStyle name="Normal 29 7" xfId="25397"/>
    <cellStyle name="Normal 29 7 2" xfId="25398"/>
    <cellStyle name="Normal 29 7 3" xfId="25399"/>
    <cellStyle name="Normal 29 8" xfId="25400"/>
    <cellStyle name="Normal 29 9" xfId="25401"/>
    <cellStyle name="Normal 290" xfId="25402"/>
    <cellStyle name="Normal 290 2" xfId="25403"/>
    <cellStyle name="Normal 290 3" xfId="25404"/>
    <cellStyle name="Normal 291" xfId="25405"/>
    <cellStyle name="Normal 291 2" xfId="25406"/>
    <cellStyle name="Normal 291 3" xfId="25407"/>
    <cellStyle name="Normal 292" xfId="25408"/>
    <cellStyle name="Normal 292 2" xfId="25409"/>
    <cellStyle name="Normal 292 3" xfId="25410"/>
    <cellStyle name="Normal 293" xfId="25411"/>
    <cellStyle name="Normal 293 2" xfId="25412"/>
    <cellStyle name="Normal 293 3" xfId="25413"/>
    <cellStyle name="Normal 294" xfId="25414"/>
    <cellStyle name="Normal 295" xfId="25415"/>
    <cellStyle name="Normal 296" xfId="25416"/>
    <cellStyle name="Normal 297" xfId="25417"/>
    <cellStyle name="Normal 298" xfId="25418"/>
    <cellStyle name="Normal 299" xfId="25419"/>
    <cellStyle name="Normal 3" xfId="51"/>
    <cellStyle name="Normal 3 10" xfId="25420"/>
    <cellStyle name="Normal 3 10 2" xfId="25421"/>
    <cellStyle name="Normal 3 10 2 2" xfId="25422"/>
    <cellStyle name="Normal 3 10 2 2 2" xfId="25423"/>
    <cellStyle name="Normal 3 10 2 2 3" xfId="25424"/>
    <cellStyle name="Normal 3 11" xfId="25425"/>
    <cellStyle name="Normal 3 11 2" xfId="25426"/>
    <cellStyle name="Normal 3 12" xfId="25427"/>
    <cellStyle name="Normal 3 12 2" xfId="25428"/>
    <cellStyle name="Normal 3 13" xfId="25429"/>
    <cellStyle name="Normal 3 13 2" xfId="25430"/>
    <cellStyle name="Normal 3 13 2 2" xfId="25431"/>
    <cellStyle name="Normal 3 13 2 2 2" xfId="25432"/>
    <cellStyle name="Normal 3 13 2 2 3" xfId="25433"/>
    <cellStyle name="Normal 3 13 3" xfId="25434"/>
    <cellStyle name="Normal 3 13 4" xfId="25435"/>
    <cellStyle name="Normal 3 13 4 2" xfId="25436"/>
    <cellStyle name="Normal 3 13 4 3" xfId="25437"/>
    <cellStyle name="Normal 3 14" xfId="25438"/>
    <cellStyle name="Normal 3 14 2" xfId="25439"/>
    <cellStyle name="Normal 3 14 2 2" xfId="25440"/>
    <cellStyle name="Normal 3 14 2 2 2" xfId="25441"/>
    <cellStyle name="Normal 3 14 2 2 2 2" xfId="25442"/>
    <cellStyle name="Normal 3 14 2 2 2 3" xfId="25443"/>
    <cellStyle name="Normal 3 14 2 2 3" xfId="25444"/>
    <cellStyle name="Normal 3 14 2 2 3 2" xfId="25445"/>
    <cellStyle name="Normal 3 14 2 2 3 3" xfId="25446"/>
    <cellStyle name="Normal 3 14 2 2 4" xfId="25447"/>
    <cellStyle name="Normal 3 14 2 2 4 2" xfId="25448"/>
    <cellStyle name="Normal 3 14 2 2 4 3" xfId="25449"/>
    <cellStyle name="Normal 3 14 2 2 5" xfId="25450"/>
    <cellStyle name="Normal 3 14 2 2 6" xfId="25451"/>
    <cellStyle name="Normal 3 14 2 3" xfId="25452"/>
    <cellStyle name="Normal 3 14 2 3 2" xfId="25453"/>
    <cellStyle name="Normal 3 14 2 3 3" xfId="25454"/>
    <cellStyle name="Normal 3 14 2 4" xfId="25455"/>
    <cellStyle name="Normal 3 14 2 4 2" xfId="25456"/>
    <cellStyle name="Normal 3 14 2 4 3" xfId="25457"/>
    <cellStyle name="Normal 3 14 2 5" xfId="25458"/>
    <cellStyle name="Normal 3 14 2 5 2" xfId="25459"/>
    <cellStyle name="Normal 3 14 2 5 3" xfId="25460"/>
    <cellStyle name="Normal 3 14 2 6" xfId="25461"/>
    <cellStyle name="Normal 3 14 2 7" xfId="25462"/>
    <cellStyle name="Normal 3 14 3" xfId="25463"/>
    <cellStyle name="Normal 3 14 3 2" xfId="25464"/>
    <cellStyle name="Normal 3 14 3 2 2" xfId="25465"/>
    <cellStyle name="Normal 3 14 3 2 3" xfId="25466"/>
    <cellStyle name="Normal 3 14 3 3" xfId="25467"/>
    <cellStyle name="Normal 3 14 3 3 2" xfId="25468"/>
    <cellStyle name="Normal 3 14 3 3 3" xfId="25469"/>
    <cellStyle name="Normal 3 14 3 4" xfId="25470"/>
    <cellStyle name="Normal 3 14 3 4 2" xfId="25471"/>
    <cellStyle name="Normal 3 14 3 4 3" xfId="25472"/>
    <cellStyle name="Normal 3 14 3 5" xfId="25473"/>
    <cellStyle name="Normal 3 14 3 6" xfId="25474"/>
    <cellStyle name="Normal 3 14 4" xfId="25475"/>
    <cellStyle name="Normal 3 14 4 2" xfId="25476"/>
    <cellStyle name="Normal 3 14 4 3" xfId="25477"/>
    <cellStyle name="Normal 3 14 5" xfId="25478"/>
    <cellStyle name="Normal 3 14 5 2" xfId="25479"/>
    <cellStyle name="Normal 3 14 5 3" xfId="25480"/>
    <cellStyle name="Normal 3 14 6" xfId="25481"/>
    <cellStyle name="Normal 3 14 6 2" xfId="25482"/>
    <cellStyle name="Normal 3 14 6 3" xfId="25483"/>
    <cellStyle name="Normal 3 14 7" xfId="25484"/>
    <cellStyle name="Normal 3 14 8" xfId="25485"/>
    <cellStyle name="Normal 3 15" xfId="25486"/>
    <cellStyle name="Normal 3 15 2" xfId="25487"/>
    <cellStyle name="Normal 3 15 2 2" xfId="25488"/>
    <cellStyle name="Normal 3 15 2 2 2" xfId="25489"/>
    <cellStyle name="Normal 3 15 2 2 2 2" xfId="25490"/>
    <cellStyle name="Normal 3 15 2 2 2 3" xfId="25491"/>
    <cellStyle name="Normal 3 15 2 2 3" xfId="25492"/>
    <cellStyle name="Normal 3 15 2 2 3 2" xfId="25493"/>
    <cellStyle name="Normal 3 15 2 2 3 3" xfId="25494"/>
    <cellStyle name="Normal 3 15 2 2 4" xfId="25495"/>
    <cellStyle name="Normal 3 15 2 2 4 2" xfId="25496"/>
    <cellStyle name="Normal 3 15 2 2 4 3" xfId="25497"/>
    <cellStyle name="Normal 3 15 2 2 5" xfId="25498"/>
    <cellStyle name="Normal 3 15 2 2 6" xfId="25499"/>
    <cellStyle name="Normal 3 15 2 3" xfId="25500"/>
    <cellStyle name="Normal 3 15 2 3 2" xfId="25501"/>
    <cellStyle name="Normal 3 15 2 3 3" xfId="25502"/>
    <cellStyle name="Normal 3 15 2 4" xfId="25503"/>
    <cellStyle name="Normal 3 15 2 4 2" xfId="25504"/>
    <cellStyle name="Normal 3 15 2 4 3" xfId="25505"/>
    <cellStyle name="Normal 3 15 2 5" xfId="25506"/>
    <cellStyle name="Normal 3 15 2 5 2" xfId="25507"/>
    <cellStyle name="Normal 3 15 2 5 3" xfId="25508"/>
    <cellStyle name="Normal 3 15 2 6" xfId="25509"/>
    <cellStyle name="Normal 3 15 2 7" xfId="25510"/>
    <cellStyle name="Normal 3 15 3" xfId="25511"/>
    <cellStyle name="Normal 3 15 3 2" xfId="25512"/>
    <cellStyle name="Normal 3 15 3 2 2" xfId="25513"/>
    <cellStyle name="Normal 3 15 3 2 3" xfId="25514"/>
    <cellStyle name="Normal 3 15 3 3" xfId="25515"/>
    <cellStyle name="Normal 3 15 3 3 2" xfId="25516"/>
    <cellStyle name="Normal 3 15 3 3 3" xfId="25517"/>
    <cellStyle name="Normal 3 15 3 4" xfId="25518"/>
    <cellStyle name="Normal 3 15 3 4 2" xfId="25519"/>
    <cellStyle name="Normal 3 15 3 4 3" xfId="25520"/>
    <cellStyle name="Normal 3 15 3 5" xfId="25521"/>
    <cellStyle name="Normal 3 15 3 6" xfId="25522"/>
    <cellStyle name="Normal 3 15 4" xfId="25523"/>
    <cellStyle name="Normal 3 15 4 2" xfId="25524"/>
    <cellStyle name="Normal 3 15 4 3" xfId="25525"/>
    <cellStyle name="Normal 3 15 5" xfId="25526"/>
    <cellStyle name="Normal 3 15 5 2" xfId="25527"/>
    <cellStyle name="Normal 3 15 5 3" xfId="25528"/>
    <cellStyle name="Normal 3 15 6" xfId="25529"/>
    <cellStyle name="Normal 3 15 6 2" xfId="25530"/>
    <cellStyle name="Normal 3 15 6 3" xfId="25531"/>
    <cellStyle name="Normal 3 15 7" xfId="25532"/>
    <cellStyle name="Normal 3 15 8" xfId="25533"/>
    <cellStyle name="Normal 3 16" xfId="25534"/>
    <cellStyle name="Normal 3 16 2" xfId="25535"/>
    <cellStyle name="Normal 3 16 2 2" xfId="25536"/>
    <cellStyle name="Normal 3 16 2 2 2" xfId="25537"/>
    <cellStyle name="Normal 3 16 2 2 2 2" xfId="25538"/>
    <cellStyle name="Normal 3 16 2 2 2 3" xfId="25539"/>
    <cellStyle name="Normal 3 16 2 2 3" xfId="25540"/>
    <cellStyle name="Normal 3 16 2 2 3 2" xfId="25541"/>
    <cellStyle name="Normal 3 16 2 2 3 3" xfId="25542"/>
    <cellStyle name="Normal 3 16 2 2 4" xfId="25543"/>
    <cellStyle name="Normal 3 16 2 2 4 2" xfId="25544"/>
    <cellStyle name="Normal 3 16 2 2 4 3" xfId="25545"/>
    <cellStyle name="Normal 3 16 2 2 5" xfId="25546"/>
    <cellStyle name="Normal 3 16 2 2 6" xfId="25547"/>
    <cellStyle name="Normal 3 16 2 3" xfId="25548"/>
    <cellStyle name="Normal 3 16 2 3 2" xfId="25549"/>
    <cellStyle name="Normal 3 16 2 3 3" xfId="25550"/>
    <cellStyle name="Normal 3 16 2 4" xfId="25551"/>
    <cellStyle name="Normal 3 16 2 4 2" xfId="25552"/>
    <cellStyle name="Normal 3 16 2 4 3" xfId="25553"/>
    <cellStyle name="Normal 3 16 2 5" xfId="25554"/>
    <cellStyle name="Normal 3 16 2 5 2" xfId="25555"/>
    <cellStyle name="Normal 3 16 2 5 3" xfId="25556"/>
    <cellStyle name="Normal 3 16 2 6" xfId="25557"/>
    <cellStyle name="Normal 3 16 2 7" xfId="25558"/>
    <cellStyle name="Normal 3 16 3" xfId="25559"/>
    <cellStyle name="Normal 3 16 3 2" xfId="25560"/>
    <cellStyle name="Normal 3 16 3 2 2" xfId="25561"/>
    <cellStyle name="Normal 3 16 3 2 3" xfId="25562"/>
    <cellStyle name="Normal 3 16 3 3" xfId="25563"/>
    <cellStyle name="Normal 3 16 3 3 2" xfId="25564"/>
    <cellStyle name="Normal 3 16 3 3 3" xfId="25565"/>
    <cellStyle name="Normal 3 16 3 4" xfId="25566"/>
    <cellStyle name="Normal 3 16 3 4 2" xfId="25567"/>
    <cellStyle name="Normal 3 16 3 4 3" xfId="25568"/>
    <cellStyle name="Normal 3 16 3 5" xfId="25569"/>
    <cellStyle name="Normal 3 16 3 6" xfId="25570"/>
    <cellStyle name="Normal 3 16 4" xfId="25571"/>
    <cellStyle name="Normal 3 16 4 2" xfId="25572"/>
    <cellStyle name="Normal 3 16 4 3" xfId="25573"/>
    <cellStyle name="Normal 3 16 5" xfId="25574"/>
    <cellStyle name="Normal 3 16 5 2" xfId="25575"/>
    <cellStyle name="Normal 3 16 5 3" xfId="25576"/>
    <cellStyle name="Normal 3 16 6" xfId="25577"/>
    <cellStyle name="Normal 3 16 6 2" xfId="25578"/>
    <cellStyle name="Normal 3 16 6 3" xfId="25579"/>
    <cellStyle name="Normal 3 16 7" xfId="25580"/>
    <cellStyle name="Normal 3 16 8" xfId="25581"/>
    <cellStyle name="Normal 3 17" xfId="25582"/>
    <cellStyle name="Normal 3 17 2" xfId="25583"/>
    <cellStyle name="Normal 3 17 2 2" xfId="25584"/>
    <cellStyle name="Normal 3 17 2 3" xfId="25585"/>
    <cellStyle name="Normal 3 17 3" xfId="25586"/>
    <cellStyle name="Normal 3 17 3 2" xfId="25587"/>
    <cellStyle name="Normal 3 17 3 3" xfId="25588"/>
    <cellStyle name="Normal 3 17 4" xfId="25589"/>
    <cellStyle name="Normal 3 17 4 2" xfId="25590"/>
    <cellStyle name="Normal 3 17 4 3" xfId="25591"/>
    <cellStyle name="Normal 3 17 5" xfId="25592"/>
    <cellStyle name="Normal 3 17 6" xfId="25593"/>
    <cellStyle name="Normal 3 18" xfId="25594"/>
    <cellStyle name="Normal 3 18 2" xfId="25595"/>
    <cellStyle name="Normal 3 18 2 2" xfId="25596"/>
    <cellStyle name="Normal 3 18 2 3" xfId="25597"/>
    <cellStyle name="Normal 3 18 3" xfId="25598"/>
    <cellStyle name="Normal 3 18 4" xfId="25599"/>
    <cellStyle name="Normal 3 18 4 2" xfId="25600"/>
    <cellStyle name="Normal 3 18 4 3" xfId="25601"/>
    <cellStyle name="Normal 3 18 5" xfId="25602"/>
    <cellStyle name="Normal 3 18 5 2" xfId="25603"/>
    <cellStyle name="Normal 3 18 5 3" xfId="25604"/>
    <cellStyle name="Normal 3 18 6" xfId="25605"/>
    <cellStyle name="Normal 3 18 7" xfId="25606"/>
    <cellStyle name="Normal 3 19" xfId="25607"/>
    <cellStyle name="Normal 3 19 2" xfId="25608"/>
    <cellStyle name="Normal 3 19 3" xfId="25609"/>
    <cellStyle name="Normal 3 2" xfId="25610"/>
    <cellStyle name="Normal 3 2 10" xfId="25611"/>
    <cellStyle name="Normal 3 2 10 2" xfId="25612"/>
    <cellStyle name="Normal 3 2 10 2 2" xfId="25613"/>
    <cellStyle name="Normal 3 2 10 2 3" xfId="25614"/>
    <cellStyle name="Normal 3 2 10 3" xfId="25615"/>
    <cellStyle name="Normal 3 2 10 3 2" xfId="25616"/>
    <cellStyle name="Normal 3 2 10 3 3" xfId="25617"/>
    <cellStyle name="Normal 3 2 10 4" xfId="25618"/>
    <cellStyle name="Normal 3 2 10 4 2" xfId="25619"/>
    <cellStyle name="Normal 3 2 10 4 3" xfId="25620"/>
    <cellStyle name="Normal 3 2 10 5" xfId="25621"/>
    <cellStyle name="Normal 3 2 10 6" xfId="25622"/>
    <cellStyle name="Normal 3 2 11" xfId="25623"/>
    <cellStyle name="Normal 3 2 11 2" xfId="25624"/>
    <cellStyle name="Normal 3 2 11 2 2" xfId="25625"/>
    <cellStyle name="Normal 3 2 11 2 3" xfId="25626"/>
    <cellStyle name="Normal 3 2 11 3" xfId="25627"/>
    <cellStyle name="Normal 3 2 11 3 2" xfId="25628"/>
    <cellStyle name="Normal 3 2 11 3 3" xfId="25629"/>
    <cellStyle name="Normal 3 2 11 4" xfId="25630"/>
    <cellStyle name="Normal 3 2 11 4 2" xfId="25631"/>
    <cellStyle name="Normal 3 2 11 4 3" xfId="25632"/>
    <cellStyle name="Normal 3 2 11 5" xfId="25633"/>
    <cellStyle name="Normal 3 2 11 6" xfId="25634"/>
    <cellStyle name="Normal 3 2 12" xfId="25635"/>
    <cellStyle name="Normal 3 2 12 2" xfId="25636"/>
    <cellStyle name="Normal 3 2 12 3" xfId="25637"/>
    <cellStyle name="Normal 3 2 13" xfId="25638"/>
    <cellStyle name="Normal 3 2 13 2" xfId="25639"/>
    <cellStyle name="Normal 3 2 13 3" xfId="25640"/>
    <cellStyle name="Normal 3 2 14" xfId="25641"/>
    <cellStyle name="Normal 3 2 14 2" xfId="25642"/>
    <cellStyle name="Normal 3 2 14 3" xfId="25643"/>
    <cellStyle name="Normal 3 2 15" xfId="25644"/>
    <cellStyle name="Normal 3 2 15 2" xfId="25645"/>
    <cellStyle name="Normal 3 2 15 3" xfId="25646"/>
    <cellStyle name="Normal 3 2 16" xfId="25647"/>
    <cellStyle name="Normal 3 2 16 2" xfId="25648"/>
    <cellStyle name="Normal 3 2 16 3" xfId="25649"/>
    <cellStyle name="Normal 3 2 17" xfId="25650"/>
    <cellStyle name="Normal 3 2 18" xfId="25651"/>
    <cellStyle name="Normal 3 2 2" xfId="25652"/>
    <cellStyle name="Normal 3 2 2 2" xfId="25653"/>
    <cellStyle name="Normal 3 2 2 3" xfId="25654"/>
    <cellStyle name="Normal 3 2 2 3 2" xfId="25655"/>
    <cellStyle name="Normal 3 2 2 3 2 2" xfId="25656"/>
    <cellStyle name="Normal 3 2 2 3 2 2 2" xfId="25657"/>
    <cellStyle name="Normal 3 2 2 3 2 2 3" xfId="25658"/>
    <cellStyle name="Normal 3 2 2 3 2 3" xfId="25659"/>
    <cellStyle name="Normal 3 2 2 3 2 3 2" xfId="25660"/>
    <cellStyle name="Normal 3 2 2 3 2 3 3" xfId="25661"/>
    <cellStyle name="Normal 3 2 2 3 2 4" xfId="25662"/>
    <cellStyle name="Normal 3 2 2 3 2 4 2" xfId="25663"/>
    <cellStyle name="Normal 3 2 2 3 2 4 3" xfId="25664"/>
    <cellStyle name="Normal 3 2 2 3 2 5" xfId="25665"/>
    <cellStyle name="Normal 3 2 2 3 2 6" xfId="25666"/>
    <cellStyle name="Normal 3 2 2 3 3" xfId="25667"/>
    <cellStyle name="Normal 3 2 2 3 3 2" xfId="25668"/>
    <cellStyle name="Normal 3 2 2 3 3 3" xfId="25669"/>
    <cellStyle name="Normal 3 2 2 3 4" xfId="25670"/>
    <cellStyle name="Normal 3 2 2 3 4 2" xfId="25671"/>
    <cellStyle name="Normal 3 2 2 3 4 3" xfId="25672"/>
    <cellStyle name="Normal 3 2 2 3 5" xfId="25673"/>
    <cellStyle name="Normal 3 2 2 3 5 2" xfId="25674"/>
    <cellStyle name="Normal 3 2 2 3 5 3" xfId="25675"/>
    <cellStyle name="Normal 3 2 2 3 6" xfId="25676"/>
    <cellStyle name="Normal 3 2 2 3 7" xfId="25677"/>
    <cellStyle name="Normal 3 2 2 4" xfId="25678"/>
    <cellStyle name="Normal 3 2 2 4 2" xfId="25679"/>
    <cellStyle name="Normal 3 2 2 4 2 2" xfId="25680"/>
    <cellStyle name="Normal 3 2 2 4 2 3" xfId="25681"/>
    <cellStyle name="Normal 3 2 2 4 3" xfId="25682"/>
    <cellStyle name="Normal 3 2 2 4 3 2" xfId="25683"/>
    <cellStyle name="Normal 3 2 2 4 3 3" xfId="25684"/>
    <cellStyle name="Normal 3 2 2 4 4" xfId="25685"/>
    <cellStyle name="Normal 3 2 2 4 4 2" xfId="25686"/>
    <cellStyle name="Normal 3 2 2 4 4 3" xfId="25687"/>
    <cellStyle name="Normal 3 2 2 4 5" xfId="25688"/>
    <cellStyle name="Normal 3 2 2 4 6" xfId="25689"/>
    <cellStyle name="Normal 3 2 2 5" xfId="25690"/>
    <cellStyle name="Normal 3 2 2 5 2" xfId="25691"/>
    <cellStyle name="Normal 3 2 2 5 3" xfId="25692"/>
    <cellStyle name="Normal 3 2 2 6" xfId="25693"/>
    <cellStyle name="Normal 3 2 2 6 2" xfId="25694"/>
    <cellStyle name="Normal 3 2 2 6 3" xfId="25695"/>
    <cellStyle name="Normal 3 2 2 7" xfId="25696"/>
    <cellStyle name="Normal 3 2 2 7 2" xfId="25697"/>
    <cellStyle name="Normal 3 2 2 7 3" xfId="25698"/>
    <cellStyle name="Normal 3 2 2 8" xfId="25699"/>
    <cellStyle name="Normal 3 2 2 9" xfId="25700"/>
    <cellStyle name="Normal 3 2 3" xfId="25701"/>
    <cellStyle name="Normal 3 2 3 2" xfId="25702"/>
    <cellStyle name="Normal 3 2 3 3" xfId="25703"/>
    <cellStyle name="Normal 3 2 3 3 2" xfId="25704"/>
    <cellStyle name="Normal 3 2 3 3 2 2" xfId="25705"/>
    <cellStyle name="Normal 3 2 3 3 2 2 2" xfId="25706"/>
    <cellStyle name="Normal 3 2 3 3 2 2 3" xfId="25707"/>
    <cellStyle name="Normal 3 2 3 3 2 3" xfId="25708"/>
    <cellStyle name="Normal 3 2 3 3 2 3 2" xfId="25709"/>
    <cellStyle name="Normal 3 2 3 3 2 3 3" xfId="25710"/>
    <cellStyle name="Normal 3 2 3 3 2 4" xfId="25711"/>
    <cellStyle name="Normal 3 2 3 3 2 4 2" xfId="25712"/>
    <cellStyle name="Normal 3 2 3 3 2 4 3" xfId="25713"/>
    <cellStyle name="Normal 3 2 3 3 2 5" xfId="25714"/>
    <cellStyle name="Normal 3 2 3 3 2 6" xfId="25715"/>
    <cellStyle name="Normal 3 2 3 3 3" xfId="25716"/>
    <cellStyle name="Normal 3 2 3 3 3 2" xfId="25717"/>
    <cellStyle name="Normal 3 2 3 3 3 3" xfId="25718"/>
    <cellStyle name="Normal 3 2 3 3 4" xfId="25719"/>
    <cellStyle name="Normal 3 2 3 3 4 2" xfId="25720"/>
    <cellStyle name="Normal 3 2 3 3 4 3" xfId="25721"/>
    <cellStyle name="Normal 3 2 3 3 5" xfId="25722"/>
    <cellStyle name="Normal 3 2 3 3 5 2" xfId="25723"/>
    <cellStyle name="Normal 3 2 3 3 5 3" xfId="25724"/>
    <cellStyle name="Normal 3 2 3 3 6" xfId="25725"/>
    <cellStyle name="Normal 3 2 3 3 7" xfId="25726"/>
    <cellStyle name="Normal 3 2 3 4" xfId="25727"/>
    <cellStyle name="Normal 3 2 3 4 2" xfId="25728"/>
    <cellStyle name="Normal 3 2 3 4 2 2" xfId="25729"/>
    <cellStyle name="Normal 3 2 3 4 2 3" xfId="25730"/>
    <cellStyle name="Normal 3 2 3 4 3" xfId="25731"/>
    <cellStyle name="Normal 3 2 3 4 3 2" xfId="25732"/>
    <cellStyle name="Normal 3 2 3 4 3 3" xfId="25733"/>
    <cellStyle name="Normal 3 2 3 4 4" xfId="25734"/>
    <cellStyle name="Normal 3 2 3 4 4 2" xfId="25735"/>
    <cellStyle name="Normal 3 2 3 4 4 3" xfId="25736"/>
    <cellStyle name="Normal 3 2 3 4 5" xfId="25737"/>
    <cellStyle name="Normal 3 2 3 4 6" xfId="25738"/>
    <cellStyle name="Normal 3 2 3 5" xfId="25739"/>
    <cellStyle name="Normal 3 2 3 5 2" xfId="25740"/>
    <cellStyle name="Normal 3 2 3 5 3" xfId="25741"/>
    <cellStyle name="Normal 3 2 3 6" xfId="25742"/>
    <cellStyle name="Normal 3 2 3 6 2" xfId="25743"/>
    <cellStyle name="Normal 3 2 3 6 3" xfId="25744"/>
    <cellStyle name="Normal 3 2 3 7" xfId="25745"/>
    <cellStyle name="Normal 3 2 3 7 2" xfId="25746"/>
    <cellStyle name="Normal 3 2 3 7 3" xfId="25747"/>
    <cellStyle name="Normal 3 2 3 8" xfId="25748"/>
    <cellStyle name="Normal 3 2 3 9" xfId="25749"/>
    <cellStyle name="Normal 3 2 4" xfId="25750"/>
    <cellStyle name="Normal 3 2 4 10" xfId="25751"/>
    <cellStyle name="Normal 3 2 4 10 2" xfId="25752"/>
    <cellStyle name="Normal 3 2 4 10 3" xfId="25753"/>
    <cellStyle name="Normal 3 2 4 11" xfId="25754"/>
    <cellStyle name="Normal 3 2 4 11 2" xfId="25755"/>
    <cellStyle name="Normal 3 2 4 11 3" xfId="25756"/>
    <cellStyle name="Normal 3 2 4 12" xfId="25757"/>
    <cellStyle name="Normal 3 2 4 12 2" xfId="25758"/>
    <cellStyle name="Normal 3 2 4 12 3" xfId="25759"/>
    <cellStyle name="Normal 3 2 4 13" xfId="25760"/>
    <cellStyle name="Normal 3 2 4 13 2" xfId="25761"/>
    <cellStyle name="Normal 3 2 4 13 3" xfId="25762"/>
    <cellStyle name="Normal 3 2 4 14" xfId="25763"/>
    <cellStyle name="Normal 3 2 4 14 2" xfId="25764"/>
    <cellStyle name="Normal 3 2 4 14 3" xfId="25765"/>
    <cellStyle name="Normal 3 2 4 15" xfId="25766"/>
    <cellStyle name="Normal 3 2 4 15 2" xfId="25767"/>
    <cellStyle name="Normal 3 2 4 15 3" xfId="25768"/>
    <cellStyle name="Normal 3 2 4 16" xfId="25769"/>
    <cellStyle name="Normal 3 2 4 17" xfId="25770"/>
    <cellStyle name="Normal 3 2 4 18" xfId="25771"/>
    <cellStyle name="Normal 3 2 4 2" xfId="25772"/>
    <cellStyle name="Normal 3 2 4 2 2" xfId="25773"/>
    <cellStyle name="Normal 3 2 4 2 2 2" xfId="25774"/>
    <cellStyle name="Normal 3 2 4 2 2 2 2" xfId="25775"/>
    <cellStyle name="Normal 3 2 4 2 2 2 2 2" xfId="25776"/>
    <cellStyle name="Normal 3 2 4 2 2 2 2 3" xfId="25777"/>
    <cellStyle name="Normal 3 2 4 2 2 2 3" xfId="25778"/>
    <cellStyle name="Normal 3 2 4 2 2 2 3 2" xfId="25779"/>
    <cellStyle name="Normal 3 2 4 2 2 2 3 3" xfId="25780"/>
    <cellStyle name="Normal 3 2 4 2 2 2 4" xfId="25781"/>
    <cellStyle name="Normal 3 2 4 2 2 2 4 2" xfId="25782"/>
    <cellStyle name="Normal 3 2 4 2 2 2 4 3" xfId="25783"/>
    <cellStyle name="Normal 3 2 4 2 2 2 5" xfId="25784"/>
    <cellStyle name="Normal 3 2 4 2 2 2 6" xfId="25785"/>
    <cellStyle name="Normal 3 2 4 2 2 3" xfId="25786"/>
    <cellStyle name="Normal 3 2 4 2 2 3 2" xfId="25787"/>
    <cellStyle name="Normal 3 2 4 2 2 3 3" xfId="25788"/>
    <cellStyle name="Normal 3 2 4 2 2 4" xfId="25789"/>
    <cellStyle name="Normal 3 2 4 2 2 4 2" xfId="25790"/>
    <cellStyle name="Normal 3 2 4 2 2 4 3" xfId="25791"/>
    <cellStyle name="Normal 3 2 4 2 2 5" xfId="25792"/>
    <cellStyle name="Normal 3 2 4 2 2 5 2" xfId="25793"/>
    <cellStyle name="Normal 3 2 4 2 2 5 3" xfId="25794"/>
    <cellStyle name="Normal 3 2 4 2 2 6" xfId="25795"/>
    <cellStyle name="Normal 3 2 4 2 2 7" xfId="25796"/>
    <cellStyle name="Normal 3 2 4 2 3" xfId="25797"/>
    <cellStyle name="Normal 3 2 4 2 3 2" xfId="25798"/>
    <cellStyle name="Normal 3 2 4 2 3 2 2" xfId="25799"/>
    <cellStyle name="Normal 3 2 4 2 3 2 3" xfId="25800"/>
    <cellStyle name="Normal 3 2 4 2 3 3" xfId="25801"/>
    <cellStyle name="Normal 3 2 4 2 3 3 2" xfId="25802"/>
    <cellStyle name="Normal 3 2 4 2 3 3 3" xfId="25803"/>
    <cellStyle name="Normal 3 2 4 2 3 4" xfId="25804"/>
    <cellStyle name="Normal 3 2 4 2 3 4 2" xfId="25805"/>
    <cellStyle name="Normal 3 2 4 2 3 4 3" xfId="25806"/>
    <cellStyle name="Normal 3 2 4 2 3 5" xfId="25807"/>
    <cellStyle name="Normal 3 2 4 2 3 6" xfId="25808"/>
    <cellStyle name="Normal 3 2 4 2 4" xfId="25809"/>
    <cellStyle name="Normal 3 2 4 2 4 2" xfId="25810"/>
    <cellStyle name="Normal 3 2 4 2 4 3" xfId="25811"/>
    <cellStyle name="Normal 3 2 4 2 5" xfId="25812"/>
    <cellStyle name="Normal 3 2 4 2 5 2" xfId="25813"/>
    <cellStyle name="Normal 3 2 4 2 5 3" xfId="25814"/>
    <cellStyle name="Normal 3 2 4 2 6" xfId="25815"/>
    <cellStyle name="Normal 3 2 4 2 6 2" xfId="25816"/>
    <cellStyle name="Normal 3 2 4 2 6 3" xfId="25817"/>
    <cellStyle name="Normal 3 2 4 2 7" xfId="25818"/>
    <cellStyle name="Normal 3 2 4 2 8" xfId="25819"/>
    <cellStyle name="Normal 3 2 4 3" xfId="25820"/>
    <cellStyle name="Normal 3 2 4 3 2" xfId="25821"/>
    <cellStyle name="Normal 3 2 4 3 2 2" xfId="25822"/>
    <cellStyle name="Normal 3 2 4 3 2 2 2" xfId="25823"/>
    <cellStyle name="Normal 3 2 4 3 2 2 2 2" xfId="25824"/>
    <cellStyle name="Normal 3 2 4 3 2 2 2 3" xfId="25825"/>
    <cellStyle name="Normal 3 2 4 3 2 2 3" xfId="25826"/>
    <cellStyle name="Normal 3 2 4 3 2 2 3 2" xfId="25827"/>
    <cellStyle name="Normal 3 2 4 3 2 2 3 3" xfId="25828"/>
    <cellStyle name="Normal 3 2 4 3 2 2 4" xfId="25829"/>
    <cellStyle name="Normal 3 2 4 3 2 2 4 2" xfId="25830"/>
    <cellStyle name="Normal 3 2 4 3 2 2 4 3" xfId="25831"/>
    <cellStyle name="Normal 3 2 4 3 2 2 5" xfId="25832"/>
    <cellStyle name="Normal 3 2 4 3 2 2 6" xfId="25833"/>
    <cellStyle name="Normal 3 2 4 3 2 3" xfId="25834"/>
    <cellStyle name="Normal 3 2 4 3 2 3 2" xfId="25835"/>
    <cellStyle name="Normal 3 2 4 3 2 3 3" xfId="25836"/>
    <cellStyle name="Normal 3 2 4 3 2 4" xfId="25837"/>
    <cellStyle name="Normal 3 2 4 3 2 4 2" xfId="25838"/>
    <cellStyle name="Normal 3 2 4 3 2 4 3" xfId="25839"/>
    <cellStyle name="Normal 3 2 4 3 2 5" xfId="25840"/>
    <cellStyle name="Normal 3 2 4 3 2 5 2" xfId="25841"/>
    <cellStyle name="Normal 3 2 4 3 2 5 3" xfId="25842"/>
    <cellStyle name="Normal 3 2 4 3 2 6" xfId="25843"/>
    <cellStyle name="Normal 3 2 4 3 2 7" xfId="25844"/>
    <cellStyle name="Normal 3 2 4 3 3" xfId="25845"/>
    <cellStyle name="Normal 3 2 4 3 3 2" xfId="25846"/>
    <cellStyle name="Normal 3 2 4 3 3 2 2" xfId="25847"/>
    <cellStyle name="Normal 3 2 4 3 3 2 3" xfId="25848"/>
    <cellStyle name="Normal 3 2 4 3 3 3" xfId="25849"/>
    <cellStyle name="Normal 3 2 4 3 3 3 2" xfId="25850"/>
    <cellStyle name="Normal 3 2 4 3 3 3 3" xfId="25851"/>
    <cellStyle name="Normal 3 2 4 3 3 4" xfId="25852"/>
    <cellStyle name="Normal 3 2 4 3 3 4 2" xfId="25853"/>
    <cellStyle name="Normal 3 2 4 3 3 4 3" xfId="25854"/>
    <cellStyle name="Normal 3 2 4 3 3 5" xfId="25855"/>
    <cellStyle name="Normal 3 2 4 3 3 6" xfId="25856"/>
    <cellStyle name="Normal 3 2 4 3 4" xfId="25857"/>
    <cellStyle name="Normal 3 2 4 3 4 2" xfId="25858"/>
    <cellStyle name="Normal 3 2 4 3 4 3" xfId="25859"/>
    <cellStyle name="Normal 3 2 4 3 5" xfId="25860"/>
    <cellStyle name="Normal 3 2 4 3 5 2" xfId="25861"/>
    <cellStyle name="Normal 3 2 4 3 5 3" xfId="25862"/>
    <cellStyle name="Normal 3 2 4 3 6" xfId="25863"/>
    <cellStyle name="Normal 3 2 4 3 6 2" xfId="25864"/>
    <cellStyle name="Normal 3 2 4 3 6 3" xfId="25865"/>
    <cellStyle name="Normal 3 2 4 3 7" xfId="25866"/>
    <cellStyle name="Normal 3 2 4 3 8" xfId="25867"/>
    <cellStyle name="Normal 3 2 4 4" xfId="25868"/>
    <cellStyle name="Normal 3 2 4 4 2" xfId="25869"/>
    <cellStyle name="Normal 3 2 4 4 2 2" xfId="25870"/>
    <cellStyle name="Normal 3 2 4 4 2 2 2" xfId="25871"/>
    <cellStyle name="Normal 3 2 4 4 2 2 2 2" xfId="25872"/>
    <cellStyle name="Normal 3 2 4 4 2 2 2 3" xfId="25873"/>
    <cellStyle name="Normal 3 2 4 4 2 2 3" xfId="25874"/>
    <cellStyle name="Normal 3 2 4 4 2 2 3 2" xfId="25875"/>
    <cellStyle name="Normal 3 2 4 4 2 2 3 3" xfId="25876"/>
    <cellStyle name="Normal 3 2 4 4 2 2 4" xfId="25877"/>
    <cellStyle name="Normal 3 2 4 4 2 2 4 2" xfId="25878"/>
    <cellStyle name="Normal 3 2 4 4 2 2 4 3" xfId="25879"/>
    <cellStyle name="Normal 3 2 4 4 2 2 5" xfId="25880"/>
    <cellStyle name="Normal 3 2 4 4 2 2 6" xfId="25881"/>
    <cellStyle name="Normal 3 2 4 4 2 3" xfId="25882"/>
    <cellStyle name="Normal 3 2 4 4 2 3 2" xfId="25883"/>
    <cellStyle name="Normal 3 2 4 4 2 3 3" xfId="25884"/>
    <cellStyle name="Normal 3 2 4 4 2 4" xfId="25885"/>
    <cellStyle name="Normal 3 2 4 4 2 4 2" xfId="25886"/>
    <cellStyle name="Normal 3 2 4 4 2 4 3" xfId="25887"/>
    <cellStyle name="Normal 3 2 4 4 2 5" xfId="25888"/>
    <cellStyle name="Normal 3 2 4 4 2 5 2" xfId="25889"/>
    <cellStyle name="Normal 3 2 4 4 2 5 3" xfId="25890"/>
    <cellStyle name="Normal 3 2 4 4 2 6" xfId="25891"/>
    <cellStyle name="Normal 3 2 4 4 2 7" xfId="25892"/>
    <cellStyle name="Normal 3 2 4 4 3" xfId="25893"/>
    <cellStyle name="Normal 3 2 4 4 3 2" xfId="25894"/>
    <cellStyle name="Normal 3 2 4 4 3 2 2" xfId="25895"/>
    <cellStyle name="Normal 3 2 4 4 3 2 3" xfId="25896"/>
    <cellStyle name="Normal 3 2 4 4 3 3" xfId="25897"/>
    <cellStyle name="Normal 3 2 4 4 3 3 2" xfId="25898"/>
    <cellStyle name="Normal 3 2 4 4 3 3 3" xfId="25899"/>
    <cellStyle name="Normal 3 2 4 4 3 4" xfId="25900"/>
    <cellStyle name="Normal 3 2 4 4 3 4 2" xfId="25901"/>
    <cellStyle name="Normal 3 2 4 4 3 4 3" xfId="25902"/>
    <cellStyle name="Normal 3 2 4 4 3 5" xfId="25903"/>
    <cellStyle name="Normal 3 2 4 4 3 6" xfId="25904"/>
    <cellStyle name="Normal 3 2 4 4 4" xfId="25905"/>
    <cellStyle name="Normal 3 2 4 4 4 2" xfId="25906"/>
    <cellStyle name="Normal 3 2 4 4 4 3" xfId="25907"/>
    <cellStyle name="Normal 3 2 4 4 5" xfId="25908"/>
    <cellStyle name="Normal 3 2 4 4 5 2" xfId="25909"/>
    <cellStyle name="Normal 3 2 4 4 5 3" xfId="25910"/>
    <cellStyle name="Normal 3 2 4 4 6" xfId="25911"/>
    <cellStyle name="Normal 3 2 4 4 6 2" xfId="25912"/>
    <cellStyle name="Normal 3 2 4 4 6 3" xfId="25913"/>
    <cellStyle name="Normal 3 2 4 4 7" xfId="25914"/>
    <cellStyle name="Normal 3 2 4 4 8" xfId="25915"/>
    <cellStyle name="Normal 3 2 4 5" xfId="25916"/>
    <cellStyle name="Normal 3 2 4 5 2" xfId="25917"/>
    <cellStyle name="Normal 3 2 4 5 2 2" xfId="25918"/>
    <cellStyle name="Normal 3 2 4 5 2 2 2" xfId="25919"/>
    <cellStyle name="Normal 3 2 4 5 2 2 2 2" xfId="25920"/>
    <cellStyle name="Normal 3 2 4 5 2 2 2 3" xfId="25921"/>
    <cellStyle name="Normal 3 2 4 5 2 2 3" xfId="25922"/>
    <cellStyle name="Normal 3 2 4 5 2 2 3 2" xfId="25923"/>
    <cellStyle name="Normal 3 2 4 5 2 2 3 3" xfId="25924"/>
    <cellStyle name="Normal 3 2 4 5 2 2 4" xfId="25925"/>
    <cellStyle name="Normal 3 2 4 5 2 2 4 2" xfId="25926"/>
    <cellStyle name="Normal 3 2 4 5 2 2 4 3" xfId="25927"/>
    <cellStyle name="Normal 3 2 4 5 2 2 5" xfId="25928"/>
    <cellStyle name="Normal 3 2 4 5 2 2 6" xfId="25929"/>
    <cellStyle name="Normal 3 2 4 5 2 3" xfId="25930"/>
    <cellStyle name="Normal 3 2 4 5 2 3 2" xfId="25931"/>
    <cellStyle name="Normal 3 2 4 5 2 3 3" xfId="25932"/>
    <cellStyle name="Normal 3 2 4 5 2 4" xfId="25933"/>
    <cellStyle name="Normal 3 2 4 5 2 4 2" xfId="25934"/>
    <cellStyle name="Normal 3 2 4 5 2 4 3" xfId="25935"/>
    <cellStyle name="Normal 3 2 4 5 2 5" xfId="25936"/>
    <cellStyle name="Normal 3 2 4 5 2 5 2" xfId="25937"/>
    <cellStyle name="Normal 3 2 4 5 2 5 3" xfId="25938"/>
    <cellStyle name="Normal 3 2 4 5 2 6" xfId="25939"/>
    <cellStyle name="Normal 3 2 4 5 2 7" xfId="25940"/>
    <cellStyle name="Normal 3 2 4 5 3" xfId="25941"/>
    <cellStyle name="Normal 3 2 4 5 3 2" xfId="25942"/>
    <cellStyle name="Normal 3 2 4 5 3 2 2" xfId="25943"/>
    <cellStyle name="Normal 3 2 4 5 3 2 3" xfId="25944"/>
    <cellStyle name="Normal 3 2 4 5 3 3" xfId="25945"/>
    <cellStyle name="Normal 3 2 4 5 3 3 2" xfId="25946"/>
    <cellStyle name="Normal 3 2 4 5 3 3 3" xfId="25947"/>
    <cellStyle name="Normal 3 2 4 5 3 4" xfId="25948"/>
    <cellStyle name="Normal 3 2 4 5 3 4 2" xfId="25949"/>
    <cellStyle name="Normal 3 2 4 5 3 4 3" xfId="25950"/>
    <cellStyle name="Normal 3 2 4 5 3 5" xfId="25951"/>
    <cellStyle name="Normal 3 2 4 5 3 6" xfId="25952"/>
    <cellStyle name="Normal 3 2 4 5 4" xfId="25953"/>
    <cellStyle name="Normal 3 2 4 5 4 2" xfId="25954"/>
    <cellStyle name="Normal 3 2 4 5 4 3" xfId="25955"/>
    <cellStyle name="Normal 3 2 4 5 5" xfId="25956"/>
    <cellStyle name="Normal 3 2 4 5 5 2" xfId="25957"/>
    <cellStyle name="Normal 3 2 4 5 5 3" xfId="25958"/>
    <cellStyle name="Normal 3 2 4 5 6" xfId="25959"/>
    <cellStyle name="Normal 3 2 4 5 6 2" xfId="25960"/>
    <cellStyle name="Normal 3 2 4 5 6 3" xfId="25961"/>
    <cellStyle name="Normal 3 2 4 5 7" xfId="25962"/>
    <cellStyle name="Normal 3 2 4 5 8" xfId="25963"/>
    <cellStyle name="Normal 3 2 4 6" xfId="25964"/>
    <cellStyle name="Normal 3 2 4 6 2" xfId="25965"/>
    <cellStyle name="Normal 3 2 4 6 2 2" xfId="25966"/>
    <cellStyle name="Normal 3 2 4 6 2 2 2" xfId="25967"/>
    <cellStyle name="Normal 3 2 4 6 2 2 3" xfId="25968"/>
    <cellStyle name="Normal 3 2 4 6 2 3" xfId="25969"/>
    <cellStyle name="Normal 3 2 4 6 2 3 2" xfId="25970"/>
    <cellStyle name="Normal 3 2 4 6 2 3 3" xfId="25971"/>
    <cellStyle name="Normal 3 2 4 6 2 4" xfId="25972"/>
    <cellStyle name="Normal 3 2 4 6 2 4 2" xfId="25973"/>
    <cellStyle name="Normal 3 2 4 6 2 4 3" xfId="25974"/>
    <cellStyle name="Normal 3 2 4 6 2 5" xfId="25975"/>
    <cellStyle name="Normal 3 2 4 6 2 6" xfId="25976"/>
    <cellStyle name="Normal 3 2 4 6 3" xfId="25977"/>
    <cellStyle name="Normal 3 2 4 6 3 2" xfId="25978"/>
    <cellStyle name="Normal 3 2 4 6 3 3" xfId="25979"/>
    <cellStyle name="Normal 3 2 4 6 4" xfId="25980"/>
    <cellStyle name="Normal 3 2 4 6 4 2" xfId="25981"/>
    <cellStyle name="Normal 3 2 4 6 4 3" xfId="25982"/>
    <cellStyle name="Normal 3 2 4 6 5" xfId="25983"/>
    <cellStyle name="Normal 3 2 4 6 5 2" xfId="25984"/>
    <cellStyle name="Normal 3 2 4 6 5 3" xfId="25985"/>
    <cellStyle name="Normal 3 2 4 6 6" xfId="25986"/>
    <cellStyle name="Normal 3 2 4 6 7" xfId="25987"/>
    <cellStyle name="Normal 3 2 4 7" xfId="25988"/>
    <cellStyle name="Normal 3 2 4 7 2" xfId="25989"/>
    <cellStyle name="Normal 3 2 4 7 2 2" xfId="25990"/>
    <cellStyle name="Normal 3 2 4 7 2 3" xfId="25991"/>
    <cellStyle name="Normal 3 2 4 7 3" xfId="25992"/>
    <cellStyle name="Normal 3 2 4 7 3 2" xfId="25993"/>
    <cellStyle name="Normal 3 2 4 7 3 3" xfId="25994"/>
    <cellStyle name="Normal 3 2 4 7 4" xfId="25995"/>
    <cellStyle name="Normal 3 2 4 7 4 2" xfId="25996"/>
    <cellStyle name="Normal 3 2 4 7 4 3" xfId="25997"/>
    <cellStyle name="Normal 3 2 4 7 5" xfId="25998"/>
    <cellStyle name="Normal 3 2 4 7 6" xfId="25999"/>
    <cellStyle name="Normal 3 2 4 8" xfId="26000"/>
    <cellStyle name="Normal 3 2 4 8 2" xfId="26001"/>
    <cellStyle name="Normal 3 2 4 8 2 2" xfId="26002"/>
    <cellStyle name="Normal 3 2 4 8 2 3" xfId="26003"/>
    <cellStyle name="Normal 3 2 4 8 3" xfId="26004"/>
    <cellStyle name="Normal 3 2 4 8 3 2" xfId="26005"/>
    <cellStyle name="Normal 3 2 4 8 3 3" xfId="26006"/>
    <cellStyle name="Normal 3 2 4 8 4" xfId="26007"/>
    <cellStyle name="Normal 3 2 4 8 4 2" xfId="26008"/>
    <cellStyle name="Normal 3 2 4 8 4 3" xfId="26009"/>
    <cellStyle name="Normal 3 2 4 8 5" xfId="26010"/>
    <cellStyle name="Normal 3 2 4 8 6" xfId="26011"/>
    <cellStyle name="Normal 3 2 4 9" xfId="26012"/>
    <cellStyle name="Normal 3 2 4 9 2" xfId="26013"/>
    <cellStyle name="Normal 3 2 4 9 3" xfId="26014"/>
    <cellStyle name="Normal 3 2 5" xfId="26015"/>
    <cellStyle name="Normal 3 2 5 2" xfId="26016"/>
    <cellStyle name="Normal 3 2 5 3" xfId="26017"/>
    <cellStyle name="Normal 3 2 5 3 2" xfId="26018"/>
    <cellStyle name="Normal 3 2 5 3 2 2" xfId="26019"/>
    <cellStyle name="Normal 3 2 5 3 2 2 2" xfId="26020"/>
    <cellStyle name="Normal 3 2 5 3 2 2 3" xfId="26021"/>
    <cellStyle name="Normal 3 2 5 3 2 3" xfId="26022"/>
    <cellStyle name="Normal 3 2 5 3 2 3 2" xfId="26023"/>
    <cellStyle name="Normal 3 2 5 3 2 3 3" xfId="26024"/>
    <cellStyle name="Normal 3 2 5 3 2 4" xfId="26025"/>
    <cellStyle name="Normal 3 2 5 3 2 4 2" xfId="26026"/>
    <cellStyle name="Normal 3 2 5 3 2 4 3" xfId="26027"/>
    <cellStyle name="Normal 3 2 5 3 2 5" xfId="26028"/>
    <cellStyle name="Normal 3 2 5 3 2 6" xfId="26029"/>
    <cellStyle name="Normal 3 2 5 3 3" xfId="26030"/>
    <cellStyle name="Normal 3 2 5 3 3 2" xfId="26031"/>
    <cellStyle name="Normal 3 2 5 3 3 3" xfId="26032"/>
    <cellStyle name="Normal 3 2 5 3 4" xfId="26033"/>
    <cellStyle name="Normal 3 2 5 3 4 2" xfId="26034"/>
    <cellStyle name="Normal 3 2 5 3 4 3" xfId="26035"/>
    <cellStyle name="Normal 3 2 5 3 5" xfId="26036"/>
    <cellStyle name="Normal 3 2 5 3 5 2" xfId="26037"/>
    <cellStyle name="Normal 3 2 5 3 5 3" xfId="26038"/>
    <cellStyle name="Normal 3 2 5 3 6" xfId="26039"/>
    <cellStyle name="Normal 3 2 5 3 7" xfId="26040"/>
    <cellStyle name="Normal 3 2 5 4" xfId="26041"/>
    <cellStyle name="Normal 3 2 5 4 2" xfId="26042"/>
    <cellStyle name="Normal 3 2 5 4 2 2" xfId="26043"/>
    <cellStyle name="Normal 3 2 5 4 2 3" xfId="26044"/>
    <cellStyle name="Normal 3 2 5 4 3" xfId="26045"/>
    <cellStyle name="Normal 3 2 5 4 3 2" xfId="26046"/>
    <cellStyle name="Normal 3 2 5 4 3 3" xfId="26047"/>
    <cellStyle name="Normal 3 2 5 4 4" xfId="26048"/>
    <cellStyle name="Normal 3 2 5 4 4 2" xfId="26049"/>
    <cellStyle name="Normal 3 2 5 4 4 3" xfId="26050"/>
    <cellStyle name="Normal 3 2 5 4 5" xfId="26051"/>
    <cellStyle name="Normal 3 2 5 4 6" xfId="26052"/>
    <cellStyle name="Normal 3 2 5 5" xfId="26053"/>
    <cellStyle name="Normal 3 2 5 5 2" xfId="26054"/>
    <cellStyle name="Normal 3 2 5 5 3" xfId="26055"/>
    <cellStyle name="Normal 3 2 5 6" xfId="26056"/>
    <cellStyle name="Normal 3 2 5 6 2" xfId="26057"/>
    <cellStyle name="Normal 3 2 5 6 3" xfId="26058"/>
    <cellStyle name="Normal 3 2 5 7" xfId="26059"/>
    <cellStyle name="Normal 3 2 5 7 2" xfId="26060"/>
    <cellStyle name="Normal 3 2 5 7 3" xfId="26061"/>
    <cellStyle name="Normal 3 2 5 8" xfId="26062"/>
    <cellStyle name="Normal 3 2 5 9" xfId="26063"/>
    <cellStyle name="Normal 3 2 6" xfId="26064"/>
    <cellStyle name="Normal 3 2 7" xfId="26065"/>
    <cellStyle name="Normal 3 2 7 2" xfId="26066"/>
    <cellStyle name="Normal 3 2 7 2 2" xfId="26067"/>
    <cellStyle name="Normal 3 2 7 2 2 2" xfId="26068"/>
    <cellStyle name="Normal 3 2 7 2 2 2 2" xfId="26069"/>
    <cellStyle name="Normal 3 2 7 2 2 2 3" xfId="26070"/>
    <cellStyle name="Normal 3 2 7 2 2 3" xfId="26071"/>
    <cellStyle name="Normal 3 2 7 2 2 3 2" xfId="26072"/>
    <cellStyle name="Normal 3 2 7 2 2 3 3" xfId="26073"/>
    <cellStyle name="Normal 3 2 7 2 2 4" xfId="26074"/>
    <cellStyle name="Normal 3 2 7 2 2 4 2" xfId="26075"/>
    <cellStyle name="Normal 3 2 7 2 2 4 3" xfId="26076"/>
    <cellStyle name="Normal 3 2 7 2 2 5" xfId="26077"/>
    <cellStyle name="Normal 3 2 7 2 2 6" xfId="26078"/>
    <cellStyle name="Normal 3 2 7 2 3" xfId="26079"/>
    <cellStyle name="Normal 3 2 7 2 3 2" xfId="26080"/>
    <cellStyle name="Normal 3 2 7 2 3 3" xfId="26081"/>
    <cellStyle name="Normal 3 2 7 2 4" xfId="26082"/>
    <cellStyle name="Normal 3 2 7 2 4 2" xfId="26083"/>
    <cellStyle name="Normal 3 2 7 2 4 3" xfId="26084"/>
    <cellStyle name="Normal 3 2 7 2 5" xfId="26085"/>
    <cellStyle name="Normal 3 2 7 2 5 2" xfId="26086"/>
    <cellStyle name="Normal 3 2 7 2 5 3" xfId="26087"/>
    <cellStyle name="Normal 3 2 7 2 6" xfId="26088"/>
    <cellStyle name="Normal 3 2 7 2 7" xfId="26089"/>
    <cellStyle name="Normal 3 2 7 3" xfId="26090"/>
    <cellStyle name="Normal 3 2 7 3 2" xfId="26091"/>
    <cellStyle name="Normal 3 2 7 3 2 2" xfId="26092"/>
    <cellStyle name="Normal 3 2 7 3 2 3" xfId="26093"/>
    <cellStyle name="Normal 3 2 7 3 3" xfId="26094"/>
    <cellStyle name="Normal 3 2 7 3 3 2" xfId="26095"/>
    <cellStyle name="Normal 3 2 7 3 3 3" xfId="26096"/>
    <cellStyle name="Normal 3 2 7 3 4" xfId="26097"/>
    <cellStyle name="Normal 3 2 7 3 4 2" xfId="26098"/>
    <cellStyle name="Normal 3 2 7 3 4 3" xfId="26099"/>
    <cellStyle name="Normal 3 2 7 3 5" xfId="26100"/>
    <cellStyle name="Normal 3 2 7 3 6" xfId="26101"/>
    <cellStyle name="Normal 3 2 7 4" xfId="26102"/>
    <cellStyle name="Normal 3 2 7 4 2" xfId="26103"/>
    <cellStyle name="Normal 3 2 7 4 3" xfId="26104"/>
    <cellStyle name="Normal 3 2 7 5" xfId="26105"/>
    <cellStyle name="Normal 3 2 7 5 2" xfId="26106"/>
    <cellStyle name="Normal 3 2 7 5 3" xfId="26107"/>
    <cellStyle name="Normal 3 2 7 6" xfId="26108"/>
    <cellStyle name="Normal 3 2 7 6 2" xfId="26109"/>
    <cellStyle name="Normal 3 2 7 6 3" xfId="26110"/>
    <cellStyle name="Normal 3 2 7 7" xfId="26111"/>
    <cellStyle name="Normal 3 2 7 8" xfId="26112"/>
    <cellStyle name="Normal 3 2 8" xfId="26113"/>
    <cellStyle name="Normal 3 2 8 2" xfId="26114"/>
    <cellStyle name="Normal 3 2 8 2 2" xfId="26115"/>
    <cellStyle name="Normal 3 2 8 2 2 2" xfId="26116"/>
    <cellStyle name="Normal 3 2 8 2 2 2 2" xfId="26117"/>
    <cellStyle name="Normal 3 2 8 2 2 2 3" xfId="26118"/>
    <cellStyle name="Normal 3 2 8 2 2 3" xfId="26119"/>
    <cellStyle name="Normal 3 2 8 2 2 3 2" xfId="26120"/>
    <cellStyle name="Normal 3 2 8 2 2 3 3" xfId="26121"/>
    <cellStyle name="Normal 3 2 8 2 2 4" xfId="26122"/>
    <cellStyle name="Normal 3 2 8 2 2 4 2" xfId="26123"/>
    <cellStyle name="Normal 3 2 8 2 2 4 3" xfId="26124"/>
    <cellStyle name="Normal 3 2 8 2 2 5" xfId="26125"/>
    <cellStyle name="Normal 3 2 8 2 2 6" xfId="26126"/>
    <cellStyle name="Normal 3 2 8 2 3" xfId="26127"/>
    <cellStyle name="Normal 3 2 8 2 3 2" xfId="26128"/>
    <cellStyle name="Normal 3 2 8 2 3 3" xfId="26129"/>
    <cellStyle name="Normal 3 2 8 2 4" xfId="26130"/>
    <cellStyle name="Normal 3 2 8 2 4 2" xfId="26131"/>
    <cellStyle name="Normal 3 2 8 2 4 3" xfId="26132"/>
    <cellStyle name="Normal 3 2 8 2 5" xfId="26133"/>
    <cellStyle name="Normal 3 2 8 2 5 2" xfId="26134"/>
    <cellStyle name="Normal 3 2 8 2 5 3" xfId="26135"/>
    <cellStyle name="Normal 3 2 8 2 6" xfId="26136"/>
    <cellStyle name="Normal 3 2 8 2 7" xfId="26137"/>
    <cellStyle name="Normal 3 2 8 3" xfId="26138"/>
    <cellStyle name="Normal 3 2 8 3 2" xfId="26139"/>
    <cellStyle name="Normal 3 2 8 3 2 2" xfId="26140"/>
    <cellStyle name="Normal 3 2 8 3 2 3" xfId="26141"/>
    <cellStyle name="Normal 3 2 8 3 3" xfId="26142"/>
    <cellStyle name="Normal 3 2 8 3 3 2" xfId="26143"/>
    <cellStyle name="Normal 3 2 8 3 3 3" xfId="26144"/>
    <cellStyle name="Normal 3 2 8 3 4" xfId="26145"/>
    <cellStyle name="Normal 3 2 8 3 4 2" xfId="26146"/>
    <cellStyle name="Normal 3 2 8 3 4 3" xfId="26147"/>
    <cellStyle name="Normal 3 2 8 3 5" xfId="26148"/>
    <cellStyle name="Normal 3 2 8 3 6" xfId="26149"/>
    <cellStyle name="Normal 3 2 8 4" xfId="26150"/>
    <cellStyle name="Normal 3 2 8 4 2" xfId="26151"/>
    <cellStyle name="Normal 3 2 8 4 3" xfId="26152"/>
    <cellStyle name="Normal 3 2 8 5" xfId="26153"/>
    <cellStyle name="Normal 3 2 8 5 2" xfId="26154"/>
    <cellStyle name="Normal 3 2 8 5 3" xfId="26155"/>
    <cellStyle name="Normal 3 2 8 6" xfId="26156"/>
    <cellStyle name="Normal 3 2 8 6 2" xfId="26157"/>
    <cellStyle name="Normal 3 2 8 6 3" xfId="26158"/>
    <cellStyle name="Normal 3 2 8 7" xfId="26159"/>
    <cellStyle name="Normal 3 2 8 8" xfId="26160"/>
    <cellStyle name="Normal 3 2 9" xfId="26161"/>
    <cellStyle name="Normal 3 2 9 2" xfId="26162"/>
    <cellStyle name="Normal 3 2 9 2 2" xfId="26163"/>
    <cellStyle name="Normal 3 2 9 2 2 2" xfId="26164"/>
    <cellStyle name="Normal 3 2 9 2 2 2 2" xfId="26165"/>
    <cellStyle name="Normal 3 2 9 2 2 2 3" xfId="26166"/>
    <cellStyle name="Normal 3 2 9 2 2 3" xfId="26167"/>
    <cellStyle name="Normal 3 2 9 2 2 3 2" xfId="26168"/>
    <cellStyle name="Normal 3 2 9 2 2 3 3" xfId="26169"/>
    <cellStyle name="Normal 3 2 9 2 2 4" xfId="26170"/>
    <cellStyle name="Normal 3 2 9 2 2 4 2" xfId="26171"/>
    <cellStyle name="Normal 3 2 9 2 2 4 3" xfId="26172"/>
    <cellStyle name="Normal 3 2 9 2 2 5" xfId="26173"/>
    <cellStyle name="Normal 3 2 9 2 2 6" xfId="26174"/>
    <cellStyle name="Normal 3 2 9 2 3" xfId="26175"/>
    <cellStyle name="Normal 3 2 9 2 3 2" xfId="26176"/>
    <cellStyle name="Normal 3 2 9 2 3 3" xfId="26177"/>
    <cellStyle name="Normal 3 2 9 2 4" xfId="26178"/>
    <cellStyle name="Normal 3 2 9 2 4 2" xfId="26179"/>
    <cellStyle name="Normal 3 2 9 2 4 3" xfId="26180"/>
    <cellStyle name="Normal 3 2 9 2 5" xfId="26181"/>
    <cellStyle name="Normal 3 2 9 2 5 2" xfId="26182"/>
    <cellStyle name="Normal 3 2 9 2 5 3" xfId="26183"/>
    <cellStyle name="Normal 3 2 9 2 6" xfId="26184"/>
    <cellStyle name="Normal 3 2 9 2 7" xfId="26185"/>
    <cellStyle name="Normal 3 2 9 3" xfId="26186"/>
    <cellStyle name="Normal 3 2 9 3 2" xfId="26187"/>
    <cellStyle name="Normal 3 2 9 3 2 2" xfId="26188"/>
    <cellStyle name="Normal 3 2 9 3 2 3" xfId="26189"/>
    <cellStyle name="Normal 3 2 9 3 3" xfId="26190"/>
    <cellStyle name="Normal 3 2 9 3 3 2" xfId="26191"/>
    <cellStyle name="Normal 3 2 9 3 3 3" xfId="26192"/>
    <cellStyle name="Normal 3 2 9 3 4" xfId="26193"/>
    <cellStyle name="Normal 3 2 9 3 4 2" xfId="26194"/>
    <cellStyle name="Normal 3 2 9 3 4 3" xfId="26195"/>
    <cellStyle name="Normal 3 2 9 3 5" xfId="26196"/>
    <cellStyle name="Normal 3 2 9 3 6" xfId="26197"/>
    <cellStyle name="Normal 3 2 9 4" xfId="26198"/>
    <cellStyle name="Normal 3 2 9 4 2" xfId="26199"/>
    <cellStyle name="Normal 3 2 9 4 3" xfId="26200"/>
    <cellStyle name="Normal 3 2 9 5" xfId="26201"/>
    <cellStyle name="Normal 3 2 9 5 2" xfId="26202"/>
    <cellStyle name="Normal 3 2 9 5 3" xfId="26203"/>
    <cellStyle name="Normal 3 2 9 6" xfId="26204"/>
    <cellStyle name="Normal 3 2 9 6 2" xfId="26205"/>
    <cellStyle name="Normal 3 2 9 6 3" xfId="26206"/>
    <cellStyle name="Normal 3 2 9 7" xfId="26207"/>
    <cellStyle name="Normal 3 2 9 8" xfId="26208"/>
    <cellStyle name="Normal 3 20" xfId="26209"/>
    <cellStyle name="Normal 3 20 2" xfId="26210"/>
    <cellStyle name="Normal 3 20 3" xfId="26211"/>
    <cellStyle name="Normal 3 21" xfId="26212"/>
    <cellStyle name="Normal 3 21 2" xfId="26213"/>
    <cellStyle name="Normal 3 21 3" xfId="26214"/>
    <cellStyle name="Normal 3 22" xfId="26215"/>
    <cellStyle name="Normal 3 22 2" xfId="26216"/>
    <cellStyle name="Normal 3 22 3" xfId="26217"/>
    <cellStyle name="Normal 3 23" xfId="26218"/>
    <cellStyle name="Normal 3 23 2" xfId="26219"/>
    <cellStyle name="Normal 3 23 3" xfId="26220"/>
    <cellStyle name="Normal 3 24" xfId="26221"/>
    <cellStyle name="Normal 3 24 2" xfId="26222"/>
    <cellStyle name="Normal 3 24 3" xfId="26223"/>
    <cellStyle name="Normal 3 25" xfId="26224"/>
    <cellStyle name="Normal 3 26" xfId="26225"/>
    <cellStyle name="Normal 3 26 2" xfId="26226"/>
    <cellStyle name="Normal 3 27" xfId="26227"/>
    <cellStyle name="Normal 3 27 2" xfId="26228"/>
    <cellStyle name="Normal 3 3" xfId="26229"/>
    <cellStyle name="Normal 3 3 2" xfId="26230"/>
    <cellStyle name="Normal 3 3 3" xfId="26231"/>
    <cellStyle name="Normal 3 3 3 2" xfId="26232"/>
    <cellStyle name="Normal 3 3 4" xfId="26233"/>
    <cellStyle name="Normal 3 3 5" xfId="26234"/>
    <cellStyle name="Normal 3 3 5 2" xfId="26235"/>
    <cellStyle name="Normal 3 3 5 3" xfId="26236"/>
    <cellStyle name="Normal 3 3 6" xfId="26237"/>
    <cellStyle name="Normal 3 3_Data Check Control" xfId="26238"/>
    <cellStyle name="Normal 3 4" xfId="26239"/>
    <cellStyle name="Normal 3 4 2" xfId="26240"/>
    <cellStyle name="Normal 3 4 3" xfId="26241"/>
    <cellStyle name="Normal 3 5" xfId="26242"/>
    <cellStyle name="Normal 3 5 10" xfId="26243"/>
    <cellStyle name="Normal 3 5 10 2" xfId="26244"/>
    <cellStyle name="Normal 3 5 10 3" xfId="26245"/>
    <cellStyle name="Normal 3 5 11" xfId="26246"/>
    <cellStyle name="Normal 3 5 11 2" xfId="26247"/>
    <cellStyle name="Normal 3 5 11 3" xfId="26248"/>
    <cellStyle name="Normal 3 5 12" xfId="26249"/>
    <cellStyle name="Normal 3 5 12 2" xfId="26250"/>
    <cellStyle name="Normal 3 5 12 3" xfId="26251"/>
    <cellStyle name="Normal 3 5 13" xfId="26252"/>
    <cellStyle name="Normal 3 5 13 2" xfId="26253"/>
    <cellStyle name="Normal 3 5 13 3" xfId="26254"/>
    <cellStyle name="Normal 3 5 14" xfId="26255"/>
    <cellStyle name="Normal 3 5 14 2" xfId="26256"/>
    <cellStyle name="Normal 3 5 14 3" xfId="26257"/>
    <cellStyle name="Normal 3 5 15" xfId="26258"/>
    <cellStyle name="Normal 3 5 15 2" xfId="26259"/>
    <cellStyle name="Normal 3 5 15 3" xfId="26260"/>
    <cellStyle name="Normal 3 5 16" xfId="26261"/>
    <cellStyle name="Normal 3 5 16 2" xfId="26262"/>
    <cellStyle name="Normal 3 5 16 3" xfId="26263"/>
    <cellStyle name="Normal 3 5 17" xfId="26264"/>
    <cellStyle name="Normal 3 5 18" xfId="26265"/>
    <cellStyle name="Normal 3 5 19" xfId="26266"/>
    <cellStyle name="Normal 3 5 2" xfId="26267"/>
    <cellStyle name="Normal 3 5 2 10" xfId="26268"/>
    <cellStyle name="Normal 3 5 2 10 2" xfId="26269"/>
    <cellStyle name="Normal 3 5 2 10 3" xfId="26270"/>
    <cellStyle name="Normal 3 5 2 11" xfId="26271"/>
    <cellStyle name="Normal 3 5 2 11 2" xfId="26272"/>
    <cellStyle name="Normal 3 5 2 11 3" xfId="26273"/>
    <cellStyle name="Normal 3 5 2 12" xfId="26274"/>
    <cellStyle name="Normal 3 5 2 12 2" xfId="26275"/>
    <cellStyle name="Normal 3 5 2 12 3" xfId="26276"/>
    <cellStyle name="Normal 3 5 2 13" xfId="26277"/>
    <cellStyle name="Normal 3 5 2 14" xfId="26278"/>
    <cellStyle name="Normal 3 5 2 2" xfId="26279"/>
    <cellStyle name="Normal 3 5 2 2 2" xfId="26280"/>
    <cellStyle name="Normal 3 5 2 2 2 2" xfId="26281"/>
    <cellStyle name="Normal 3 5 2 2 2 2 2" xfId="26282"/>
    <cellStyle name="Normal 3 5 2 2 2 2 2 2" xfId="26283"/>
    <cellStyle name="Normal 3 5 2 2 2 2 2 3" xfId="26284"/>
    <cellStyle name="Normal 3 5 2 2 2 2 3" xfId="26285"/>
    <cellStyle name="Normal 3 5 2 2 2 2 3 2" xfId="26286"/>
    <cellStyle name="Normal 3 5 2 2 2 2 3 3" xfId="26287"/>
    <cellStyle name="Normal 3 5 2 2 2 2 4" xfId="26288"/>
    <cellStyle name="Normal 3 5 2 2 2 2 4 2" xfId="26289"/>
    <cellStyle name="Normal 3 5 2 2 2 2 4 3" xfId="26290"/>
    <cellStyle name="Normal 3 5 2 2 2 2 5" xfId="26291"/>
    <cellStyle name="Normal 3 5 2 2 2 2 6" xfId="26292"/>
    <cellStyle name="Normal 3 5 2 2 2 3" xfId="26293"/>
    <cellStyle name="Normal 3 5 2 2 2 3 2" xfId="26294"/>
    <cellStyle name="Normal 3 5 2 2 2 3 3" xfId="26295"/>
    <cellStyle name="Normal 3 5 2 2 2 4" xfId="26296"/>
    <cellStyle name="Normal 3 5 2 2 2 4 2" xfId="26297"/>
    <cellStyle name="Normal 3 5 2 2 2 4 3" xfId="26298"/>
    <cellStyle name="Normal 3 5 2 2 2 5" xfId="26299"/>
    <cellStyle name="Normal 3 5 2 2 2 5 2" xfId="26300"/>
    <cellStyle name="Normal 3 5 2 2 2 5 3" xfId="26301"/>
    <cellStyle name="Normal 3 5 2 2 2 6" xfId="26302"/>
    <cellStyle name="Normal 3 5 2 2 2 7" xfId="26303"/>
    <cellStyle name="Normal 3 5 2 2 3" xfId="26304"/>
    <cellStyle name="Normal 3 5 2 2 3 2" xfId="26305"/>
    <cellStyle name="Normal 3 5 2 2 3 2 2" xfId="26306"/>
    <cellStyle name="Normal 3 5 2 2 3 2 3" xfId="26307"/>
    <cellStyle name="Normal 3 5 2 2 3 3" xfId="26308"/>
    <cellStyle name="Normal 3 5 2 2 3 3 2" xfId="26309"/>
    <cellStyle name="Normal 3 5 2 2 3 3 3" xfId="26310"/>
    <cellStyle name="Normal 3 5 2 2 3 4" xfId="26311"/>
    <cellStyle name="Normal 3 5 2 2 3 4 2" xfId="26312"/>
    <cellStyle name="Normal 3 5 2 2 3 4 3" xfId="26313"/>
    <cellStyle name="Normal 3 5 2 2 3 5" xfId="26314"/>
    <cellStyle name="Normal 3 5 2 2 3 6" xfId="26315"/>
    <cellStyle name="Normal 3 5 2 2 4" xfId="26316"/>
    <cellStyle name="Normal 3 5 2 2 4 2" xfId="26317"/>
    <cellStyle name="Normal 3 5 2 2 4 3" xfId="26318"/>
    <cellStyle name="Normal 3 5 2 2 5" xfId="26319"/>
    <cellStyle name="Normal 3 5 2 2 5 2" xfId="26320"/>
    <cellStyle name="Normal 3 5 2 2 5 3" xfId="26321"/>
    <cellStyle name="Normal 3 5 2 2 6" xfId="26322"/>
    <cellStyle name="Normal 3 5 2 2 6 2" xfId="26323"/>
    <cellStyle name="Normal 3 5 2 2 6 3" xfId="26324"/>
    <cellStyle name="Normal 3 5 2 2 7" xfId="26325"/>
    <cellStyle name="Normal 3 5 2 2 8" xfId="26326"/>
    <cellStyle name="Normal 3 5 2 3" xfId="26327"/>
    <cellStyle name="Normal 3 5 2 3 2" xfId="26328"/>
    <cellStyle name="Normal 3 5 2 3 2 2" xfId="26329"/>
    <cellStyle name="Normal 3 5 2 3 2 2 2" xfId="26330"/>
    <cellStyle name="Normal 3 5 2 3 2 2 2 2" xfId="26331"/>
    <cellStyle name="Normal 3 5 2 3 2 2 2 3" xfId="26332"/>
    <cellStyle name="Normal 3 5 2 3 2 2 3" xfId="26333"/>
    <cellStyle name="Normal 3 5 2 3 2 2 3 2" xfId="26334"/>
    <cellStyle name="Normal 3 5 2 3 2 2 3 3" xfId="26335"/>
    <cellStyle name="Normal 3 5 2 3 2 2 4" xfId="26336"/>
    <cellStyle name="Normal 3 5 2 3 2 2 4 2" xfId="26337"/>
    <cellStyle name="Normal 3 5 2 3 2 2 4 3" xfId="26338"/>
    <cellStyle name="Normal 3 5 2 3 2 2 5" xfId="26339"/>
    <cellStyle name="Normal 3 5 2 3 2 2 6" xfId="26340"/>
    <cellStyle name="Normal 3 5 2 3 2 3" xfId="26341"/>
    <cellStyle name="Normal 3 5 2 3 2 3 2" xfId="26342"/>
    <cellStyle name="Normal 3 5 2 3 2 3 3" xfId="26343"/>
    <cellStyle name="Normal 3 5 2 3 2 4" xfId="26344"/>
    <cellStyle name="Normal 3 5 2 3 2 4 2" xfId="26345"/>
    <cellStyle name="Normal 3 5 2 3 2 4 3" xfId="26346"/>
    <cellStyle name="Normal 3 5 2 3 2 5" xfId="26347"/>
    <cellStyle name="Normal 3 5 2 3 2 5 2" xfId="26348"/>
    <cellStyle name="Normal 3 5 2 3 2 5 3" xfId="26349"/>
    <cellStyle name="Normal 3 5 2 3 2 6" xfId="26350"/>
    <cellStyle name="Normal 3 5 2 3 2 7" xfId="26351"/>
    <cellStyle name="Normal 3 5 2 3 3" xfId="26352"/>
    <cellStyle name="Normal 3 5 2 3 3 2" xfId="26353"/>
    <cellStyle name="Normal 3 5 2 3 3 2 2" xfId="26354"/>
    <cellStyle name="Normal 3 5 2 3 3 2 3" xfId="26355"/>
    <cellStyle name="Normal 3 5 2 3 3 3" xfId="26356"/>
    <cellStyle name="Normal 3 5 2 3 3 3 2" xfId="26357"/>
    <cellStyle name="Normal 3 5 2 3 3 3 3" xfId="26358"/>
    <cellStyle name="Normal 3 5 2 3 3 4" xfId="26359"/>
    <cellStyle name="Normal 3 5 2 3 3 4 2" xfId="26360"/>
    <cellStyle name="Normal 3 5 2 3 3 4 3" xfId="26361"/>
    <cellStyle name="Normal 3 5 2 3 3 5" xfId="26362"/>
    <cellStyle name="Normal 3 5 2 3 3 6" xfId="26363"/>
    <cellStyle name="Normal 3 5 2 3 4" xfId="26364"/>
    <cellStyle name="Normal 3 5 2 3 4 2" xfId="26365"/>
    <cellStyle name="Normal 3 5 2 3 4 3" xfId="26366"/>
    <cellStyle name="Normal 3 5 2 3 5" xfId="26367"/>
    <cellStyle name="Normal 3 5 2 3 5 2" xfId="26368"/>
    <cellStyle name="Normal 3 5 2 3 5 3" xfId="26369"/>
    <cellStyle name="Normal 3 5 2 3 6" xfId="26370"/>
    <cellStyle name="Normal 3 5 2 3 6 2" xfId="26371"/>
    <cellStyle name="Normal 3 5 2 3 6 3" xfId="26372"/>
    <cellStyle name="Normal 3 5 2 3 7" xfId="26373"/>
    <cellStyle name="Normal 3 5 2 3 8" xfId="26374"/>
    <cellStyle name="Normal 3 5 2 4" xfId="26375"/>
    <cellStyle name="Normal 3 5 2 4 2" xfId="26376"/>
    <cellStyle name="Normal 3 5 2 4 2 2" xfId="26377"/>
    <cellStyle name="Normal 3 5 2 4 2 2 2" xfId="26378"/>
    <cellStyle name="Normal 3 5 2 4 2 2 2 2" xfId="26379"/>
    <cellStyle name="Normal 3 5 2 4 2 2 2 3" xfId="26380"/>
    <cellStyle name="Normal 3 5 2 4 2 2 3" xfId="26381"/>
    <cellStyle name="Normal 3 5 2 4 2 2 3 2" xfId="26382"/>
    <cellStyle name="Normal 3 5 2 4 2 2 3 3" xfId="26383"/>
    <cellStyle name="Normal 3 5 2 4 2 2 4" xfId="26384"/>
    <cellStyle name="Normal 3 5 2 4 2 2 4 2" xfId="26385"/>
    <cellStyle name="Normal 3 5 2 4 2 2 4 3" xfId="26386"/>
    <cellStyle name="Normal 3 5 2 4 2 2 5" xfId="26387"/>
    <cellStyle name="Normal 3 5 2 4 2 2 6" xfId="26388"/>
    <cellStyle name="Normal 3 5 2 4 2 3" xfId="26389"/>
    <cellStyle name="Normal 3 5 2 4 2 3 2" xfId="26390"/>
    <cellStyle name="Normal 3 5 2 4 2 3 3" xfId="26391"/>
    <cellStyle name="Normal 3 5 2 4 2 4" xfId="26392"/>
    <cellStyle name="Normal 3 5 2 4 2 4 2" xfId="26393"/>
    <cellStyle name="Normal 3 5 2 4 2 4 3" xfId="26394"/>
    <cellStyle name="Normal 3 5 2 4 2 5" xfId="26395"/>
    <cellStyle name="Normal 3 5 2 4 2 5 2" xfId="26396"/>
    <cellStyle name="Normal 3 5 2 4 2 5 3" xfId="26397"/>
    <cellStyle name="Normal 3 5 2 4 2 6" xfId="26398"/>
    <cellStyle name="Normal 3 5 2 4 2 7" xfId="26399"/>
    <cellStyle name="Normal 3 5 2 4 3" xfId="26400"/>
    <cellStyle name="Normal 3 5 2 4 3 2" xfId="26401"/>
    <cellStyle name="Normal 3 5 2 4 3 2 2" xfId="26402"/>
    <cellStyle name="Normal 3 5 2 4 3 2 3" xfId="26403"/>
    <cellStyle name="Normal 3 5 2 4 3 3" xfId="26404"/>
    <cellStyle name="Normal 3 5 2 4 3 3 2" xfId="26405"/>
    <cellStyle name="Normal 3 5 2 4 3 3 3" xfId="26406"/>
    <cellStyle name="Normal 3 5 2 4 3 4" xfId="26407"/>
    <cellStyle name="Normal 3 5 2 4 3 4 2" xfId="26408"/>
    <cellStyle name="Normal 3 5 2 4 3 4 3" xfId="26409"/>
    <cellStyle name="Normal 3 5 2 4 3 5" xfId="26410"/>
    <cellStyle name="Normal 3 5 2 4 3 6" xfId="26411"/>
    <cellStyle name="Normal 3 5 2 4 4" xfId="26412"/>
    <cellStyle name="Normal 3 5 2 4 4 2" xfId="26413"/>
    <cellStyle name="Normal 3 5 2 4 4 3" xfId="26414"/>
    <cellStyle name="Normal 3 5 2 4 5" xfId="26415"/>
    <cellStyle name="Normal 3 5 2 4 5 2" xfId="26416"/>
    <cellStyle name="Normal 3 5 2 4 5 3" xfId="26417"/>
    <cellStyle name="Normal 3 5 2 4 6" xfId="26418"/>
    <cellStyle name="Normal 3 5 2 4 6 2" xfId="26419"/>
    <cellStyle name="Normal 3 5 2 4 6 3" xfId="26420"/>
    <cellStyle name="Normal 3 5 2 4 7" xfId="26421"/>
    <cellStyle name="Normal 3 5 2 4 8" xfId="26422"/>
    <cellStyle name="Normal 3 5 2 5" xfId="26423"/>
    <cellStyle name="Normal 3 5 2 5 2" xfId="26424"/>
    <cellStyle name="Normal 3 5 2 5 2 2" xfId="26425"/>
    <cellStyle name="Normal 3 5 2 5 2 2 2" xfId="26426"/>
    <cellStyle name="Normal 3 5 2 5 2 2 3" xfId="26427"/>
    <cellStyle name="Normal 3 5 2 5 2 3" xfId="26428"/>
    <cellStyle name="Normal 3 5 2 5 2 3 2" xfId="26429"/>
    <cellStyle name="Normal 3 5 2 5 2 3 3" xfId="26430"/>
    <cellStyle name="Normal 3 5 2 5 2 4" xfId="26431"/>
    <cellStyle name="Normal 3 5 2 5 2 4 2" xfId="26432"/>
    <cellStyle name="Normal 3 5 2 5 2 4 3" xfId="26433"/>
    <cellStyle name="Normal 3 5 2 5 2 5" xfId="26434"/>
    <cellStyle name="Normal 3 5 2 5 2 6" xfId="26435"/>
    <cellStyle name="Normal 3 5 2 5 3" xfId="26436"/>
    <cellStyle name="Normal 3 5 2 5 3 2" xfId="26437"/>
    <cellStyle name="Normal 3 5 2 5 3 3" xfId="26438"/>
    <cellStyle name="Normal 3 5 2 5 4" xfId="26439"/>
    <cellStyle name="Normal 3 5 2 5 4 2" xfId="26440"/>
    <cellStyle name="Normal 3 5 2 5 4 3" xfId="26441"/>
    <cellStyle name="Normal 3 5 2 5 5" xfId="26442"/>
    <cellStyle name="Normal 3 5 2 5 5 2" xfId="26443"/>
    <cellStyle name="Normal 3 5 2 5 5 3" xfId="26444"/>
    <cellStyle name="Normal 3 5 2 5 6" xfId="26445"/>
    <cellStyle name="Normal 3 5 2 5 7" xfId="26446"/>
    <cellStyle name="Normal 3 5 2 6" xfId="26447"/>
    <cellStyle name="Normal 3 5 2 6 2" xfId="26448"/>
    <cellStyle name="Normal 3 5 2 6 2 2" xfId="26449"/>
    <cellStyle name="Normal 3 5 2 6 2 3" xfId="26450"/>
    <cellStyle name="Normal 3 5 2 6 3" xfId="26451"/>
    <cellStyle name="Normal 3 5 2 6 3 2" xfId="26452"/>
    <cellStyle name="Normal 3 5 2 6 3 3" xfId="26453"/>
    <cellStyle name="Normal 3 5 2 6 4" xfId="26454"/>
    <cellStyle name="Normal 3 5 2 6 4 2" xfId="26455"/>
    <cellStyle name="Normal 3 5 2 6 4 3" xfId="26456"/>
    <cellStyle name="Normal 3 5 2 6 5" xfId="26457"/>
    <cellStyle name="Normal 3 5 2 6 6" xfId="26458"/>
    <cellStyle name="Normal 3 5 2 7" xfId="26459"/>
    <cellStyle name="Normal 3 5 2 7 2" xfId="26460"/>
    <cellStyle name="Normal 3 5 2 7 2 2" xfId="26461"/>
    <cellStyle name="Normal 3 5 2 7 2 3" xfId="26462"/>
    <cellStyle name="Normal 3 5 2 7 3" xfId="26463"/>
    <cellStyle name="Normal 3 5 2 7 3 2" xfId="26464"/>
    <cellStyle name="Normal 3 5 2 7 3 3" xfId="26465"/>
    <cellStyle name="Normal 3 5 2 7 4" xfId="26466"/>
    <cellStyle name="Normal 3 5 2 7 4 2" xfId="26467"/>
    <cellStyle name="Normal 3 5 2 7 4 3" xfId="26468"/>
    <cellStyle name="Normal 3 5 2 7 5" xfId="26469"/>
    <cellStyle name="Normal 3 5 2 7 6" xfId="26470"/>
    <cellStyle name="Normal 3 5 2 8" xfId="26471"/>
    <cellStyle name="Normal 3 5 2 8 2" xfId="26472"/>
    <cellStyle name="Normal 3 5 2 8 3" xfId="26473"/>
    <cellStyle name="Normal 3 5 2 9" xfId="26474"/>
    <cellStyle name="Normal 3 5 2 9 2" xfId="26475"/>
    <cellStyle name="Normal 3 5 2 9 3" xfId="26476"/>
    <cellStyle name="Normal 3 5 3" xfId="26477"/>
    <cellStyle name="Normal 3 5 4" xfId="26478"/>
    <cellStyle name="Normal 3 5 4 2" xfId="26479"/>
    <cellStyle name="Normal 3 5 4 2 2" xfId="26480"/>
    <cellStyle name="Normal 3 5 4 2 2 2" xfId="26481"/>
    <cellStyle name="Normal 3 5 4 2 2 2 2" xfId="26482"/>
    <cellStyle name="Normal 3 5 4 2 2 2 3" xfId="26483"/>
    <cellStyle name="Normal 3 5 4 2 2 3" xfId="26484"/>
    <cellStyle name="Normal 3 5 4 2 2 3 2" xfId="26485"/>
    <cellStyle name="Normal 3 5 4 2 2 3 3" xfId="26486"/>
    <cellStyle name="Normal 3 5 4 2 2 4" xfId="26487"/>
    <cellStyle name="Normal 3 5 4 2 2 4 2" xfId="26488"/>
    <cellStyle name="Normal 3 5 4 2 2 4 3" xfId="26489"/>
    <cellStyle name="Normal 3 5 4 2 2 5" xfId="26490"/>
    <cellStyle name="Normal 3 5 4 2 2 6" xfId="26491"/>
    <cellStyle name="Normal 3 5 4 2 3" xfId="26492"/>
    <cellStyle name="Normal 3 5 4 2 3 2" xfId="26493"/>
    <cellStyle name="Normal 3 5 4 2 3 3" xfId="26494"/>
    <cellStyle name="Normal 3 5 4 2 4" xfId="26495"/>
    <cellStyle name="Normal 3 5 4 2 4 2" xfId="26496"/>
    <cellStyle name="Normal 3 5 4 2 4 3" xfId="26497"/>
    <cellStyle name="Normal 3 5 4 2 5" xfId="26498"/>
    <cellStyle name="Normal 3 5 4 2 5 2" xfId="26499"/>
    <cellStyle name="Normal 3 5 4 2 5 3" xfId="26500"/>
    <cellStyle name="Normal 3 5 4 2 6" xfId="26501"/>
    <cellStyle name="Normal 3 5 4 2 7" xfId="26502"/>
    <cellStyle name="Normal 3 5 4 3" xfId="26503"/>
    <cellStyle name="Normal 3 5 4 3 2" xfId="26504"/>
    <cellStyle name="Normal 3 5 4 3 2 2" xfId="26505"/>
    <cellStyle name="Normal 3 5 4 3 2 3" xfId="26506"/>
    <cellStyle name="Normal 3 5 4 3 3" xfId="26507"/>
    <cellStyle name="Normal 3 5 4 3 3 2" xfId="26508"/>
    <cellStyle name="Normal 3 5 4 3 3 3" xfId="26509"/>
    <cellStyle name="Normal 3 5 4 3 4" xfId="26510"/>
    <cellStyle name="Normal 3 5 4 3 4 2" xfId="26511"/>
    <cellStyle name="Normal 3 5 4 3 4 3" xfId="26512"/>
    <cellStyle name="Normal 3 5 4 3 5" xfId="26513"/>
    <cellStyle name="Normal 3 5 4 3 6" xfId="26514"/>
    <cellStyle name="Normal 3 5 4 4" xfId="26515"/>
    <cellStyle name="Normal 3 5 4 4 2" xfId="26516"/>
    <cellStyle name="Normal 3 5 4 4 3" xfId="26517"/>
    <cellStyle name="Normal 3 5 4 5" xfId="26518"/>
    <cellStyle name="Normal 3 5 4 5 2" xfId="26519"/>
    <cellStyle name="Normal 3 5 4 5 3" xfId="26520"/>
    <cellStyle name="Normal 3 5 4 6" xfId="26521"/>
    <cellStyle name="Normal 3 5 4 6 2" xfId="26522"/>
    <cellStyle name="Normal 3 5 4 6 3" xfId="26523"/>
    <cellStyle name="Normal 3 5 4 7" xfId="26524"/>
    <cellStyle name="Normal 3 5 4 8" xfId="26525"/>
    <cellStyle name="Normal 3 5 5" xfId="26526"/>
    <cellStyle name="Normal 3 5 5 2" xfId="26527"/>
    <cellStyle name="Normal 3 5 5 2 2" xfId="26528"/>
    <cellStyle name="Normal 3 5 5 2 2 2" xfId="26529"/>
    <cellStyle name="Normal 3 5 5 2 2 2 2" xfId="26530"/>
    <cellStyle name="Normal 3 5 5 2 2 2 3" xfId="26531"/>
    <cellStyle name="Normal 3 5 5 2 2 3" xfId="26532"/>
    <cellStyle name="Normal 3 5 5 2 2 3 2" xfId="26533"/>
    <cellStyle name="Normal 3 5 5 2 2 3 3" xfId="26534"/>
    <cellStyle name="Normal 3 5 5 2 2 4" xfId="26535"/>
    <cellStyle name="Normal 3 5 5 2 2 4 2" xfId="26536"/>
    <cellStyle name="Normal 3 5 5 2 2 4 3" xfId="26537"/>
    <cellStyle name="Normal 3 5 5 2 2 5" xfId="26538"/>
    <cellStyle name="Normal 3 5 5 2 2 6" xfId="26539"/>
    <cellStyle name="Normal 3 5 5 2 3" xfId="26540"/>
    <cellStyle name="Normal 3 5 5 2 3 2" xfId="26541"/>
    <cellStyle name="Normal 3 5 5 2 3 3" xfId="26542"/>
    <cellStyle name="Normal 3 5 5 2 4" xfId="26543"/>
    <cellStyle name="Normal 3 5 5 2 4 2" xfId="26544"/>
    <cellStyle name="Normal 3 5 5 2 4 3" xfId="26545"/>
    <cellStyle name="Normal 3 5 5 2 5" xfId="26546"/>
    <cellStyle name="Normal 3 5 5 2 5 2" xfId="26547"/>
    <cellStyle name="Normal 3 5 5 2 5 3" xfId="26548"/>
    <cellStyle name="Normal 3 5 5 2 6" xfId="26549"/>
    <cellStyle name="Normal 3 5 5 2 7" xfId="26550"/>
    <cellStyle name="Normal 3 5 5 3" xfId="26551"/>
    <cellStyle name="Normal 3 5 5 3 2" xfId="26552"/>
    <cellStyle name="Normal 3 5 5 3 2 2" xfId="26553"/>
    <cellStyle name="Normal 3 5 5 3 2 3" xfId="26554"/>
    <cellStyle name="Normal 3 5 5 3 3" xfId="26555"/>
    <cellStyle name="Normal 3 5 5 3 3 2" xfId="26556"/>
    <cellStyle name="Normal 3 5 5 3 3 3" xfId="26557"/>
    <cellStyle name="Normal 3 5 5 3 4" xfId="26558"/>
    <cellStyle name="Normal 3 5 5 3 4 2" xfId="26559"/>
    <cellStyle name="Normal 3 5 5 3 4 3" xfId="26560"/>
    <cellStyle name="Normal 3 5 5 3 5" xfId="26561"/>
    <cellStyle name="Normal 3 5 5 3 6" xfId="26562"/>
    <cellStyle name="Normal 3 5 5 4" xfId="26563"/>
    <cellStyle name="Normal 3 5 5 4 2" xfId="26564"/>
    <cellStyle name="Normal 3 5 5 4 3" xfId="26565"/>
    <cellStyle name="Normal 3 5 5 5" xfId="26566"/>
    <cellStyle name="Normal 3 5 5 5 2" xfId="26567"/>
    <cellStyle name="Normal 3 5 5 5 3" xfId="26568"/>
    <cellStyle name="Normal 3 5 5 6" xfId="26569"/>
    <cellStyle name="Normal 3 5 5 6 2" xfId="26570"/>
    <cellStyle name="Normal 3 5 5 6 3" xfId="26571"/>
    <cellStyle name="Normal 3 5 5 7" xfId="26572"/>
    <cellStyle name="Normal 3 5 5 8" xfId="26573"/>
    <cellStyle name="Normal 3 5 6" xfId="26574"/>
    <cellStyle name="Normal 3 5 6 2" xfId="26575"/>
    <cellStyle name="Normal 3 5 6 2 2" xfId="26576"/>
    <cellStyle name="Normal 3 5 6 2 2 2" xfId="26577"/>
    <cellStyle name="Normal 3 5 6 2 2 2 2" xfId="26578"/>
    <cellStyle name="Normal 3 5 6 2 2 2 3" xfId="26579"/>
    <cellStyle name="Normal 3 5 6 2 2 3" xfId="26580"/>
    <cellStyle name="Normal 3 5 6 2 2 3 2" xfId="26581"/>
    <cellStyle name="Normal 3 5 6 2 2 3 3" xfId="26582"/>
    <cellStyle name="Normal 3 5 6 2 2 4" xfId="26583"/>
    <cellStyle name="Normal 3 5 6 2 2 4 2" xfId="26584"/>
    <cellStyle name="Normal 3 5 6 2 2 4 3" xfId="26585"/>
    <cellStyle name="Normal 3 5 6 2 2 5" xfId="26586"/>
    <cellStyle name="Normal 3 5 6 2 2 6" xfId="26587"/>
    <cellStyle name="Normal 3 5 6 2 3" xfId="26588"/>
    <cellStyle name="Normal 3 5 6 2 3 2" xfId="26589"/>
    <cellStyle name="Normal 3 5 6 2 3 3" xfId="26590"/>
    <cellStyle name="Normal 3 5 6 2 4" xfId="26591"/>
    <cellStyle name="Normal 3 5 6 2 4 2" xfId="26592"/>
    <cellStyle name="Normal 3 5 6 2 4 3" xfId="26593"/>
    <cellStyle name="Normal 3 5 6 2 5" xfId="26594"/>
    <cellStyle name="Normal 3 5 6 2 5 2" xfId="26595"/>
    <cellStyle name="Normal 3 5 6 2 5 3" xfId="26596"/>
    <cellStyle name="Normal 3 5 6 2 6" xfId="26597"/>
    <cellStyle name="Normal 3 5 6 2 7" xfId="26598"/>
    <cellStyle name="Normal 3 5 6 3" xfId="26599"/>
    <cellStyle name="Normal 3 5 6 3 2" xfId="26600"/>
    <cellStyle name="Normal 3 5 6 3 2 2" xfId="26601"/>
    <cellStyle name="Normal 3 5 6 3 2 3" xfId="26602"/>
    <cellStyle name="Normal 3 5 6 3 3" xfId="26603"/>
    <cellStyle name="Normal 3 5 6 3 3 2" xfId="26604"/>
    <cellStyle name="Normal 3 5 6 3 3 3" xfId="26605"/>
    <cellStyle name="Normal 3 5 6 3 4" xfId="26606"/>
    <cellStyle name="Normal 3 5 6 3 4 2" xfId="26607"/>
    <cellStyle name="Normal 3 5 6 3 4 3" xfId="26608"/>
    <cellStyle name="Normal 3 5 6 3 5" xfId="26609"/>
    <cellStyle name="Normal 3 5 6 3 6" xfId="26610"/>
    <cellStyle name="Normal 3 5 6 4" xfId="26611"/>
    <cellStyle name="Normal 3 5 6 4 2" xfId="26612"/>
    <cellStyle name="Normal 3 5 6 4 3" xfId="26613"/>
    <cellStyle name="Normal 3 5 6 5" xfId="26614"/>
    <cellStyle name="Normal 3 5 6 5 2" xfId="26615"/>
    <cellStyle name="Normal 3 5 6 5 3" xfId="26616"/>
    <cellStyle name="Normal 3 5 6 6" xfId="26617"/>
    <cellStyle name="Normal 3 5 6 6 2" xfId="26618"/>
    <cellStyle name="Normal 3 5 6 6 3" xfId="26619"/>
    <cellStyle name="Normal 3 5 6 7" xfId="26620"/>
    <cellStyle name="Normal 3 5 6 8" xfId="26621"/>
    <cellStyle name="Normal 3 5 7" xfId="26622"/>
    <cellStyle name="Normal 3 5 7 2" xfId="26623"/>
    <cellStyle name="Normal 3 5 7 2 2" xfId="26624"/>
    <cellStyle name="Normal 3 5 7 2 2 2" xfId="26625"/>
    <cellStyle name="Normal 3 5 7 2 2 3" xfId="26626"/>
    <cellStyle name="Normal 3 5 7 2 3" xfId="26627"/>
    <cellStyle name="Normal 3 5 7 2 3 2" xfId="26628"/>
    <cellStyle name="Normal 3 5 7 2 3 3" xfId="26629"/>
    <cellStyle name="Normal 3 5 7 2 4" xfId="26630"/>
    <cellStyle name="Normal 3 5 7 2 4 2" xfId="26631"/>
    <cellStyle name="Normal 3 5 7 2 4 3" xfId="26632"/>
    <cellStyle name="Normal 3 5 7 2 5" xfId="26633"/>
    <cellStyle name="Normal 3 5 7 2 6" xfId="26634"/>
    <cellStyle name="Normal 3 5 7 3" xfId="26635"/>
    <cellStyle name="Normal 3 5 7 3 2" xfId="26636"/>
    <cellStyle name="Normal 3 5 7 3 3" xfId="26637"/>
    <cellStyle name="Normal 3 5 7 4" xfId="26638"/>
    <cellStyle name="Normal 3 5 7 4 2" xfId="26639"/>
    <cellStyle name="Normal 3 5 7 4 3" xfId="26640"/>
    <cellStyle name="Normal 3 5 7 5" xfId="26641"/>
    <cellStyle name="Normal 3 5 7 5 2" xfId="26642"/>
    <cellStyle name="Normal 3 5 7 5 3" xfId="26643"/>
    <cellStyle name="Normal 3 5 7 6" xfId="26644"/>
    <cellStyle name="Normal 3 5 7 7" xfId="26645"/>
    <cellStyle name="Normal 3 5 8" xfId="26646"/>
    <cellStyle name="Normal 3 5 8 2" xfId="26647"/>
    <cellStyle name="Normal 3 5 8 2 2" xfId="26648"/>
    <cellStyle name="Normal 3 5 8 2 3" xfId="26649"/>
    <cellStyle name="Normal 3 5 8 3" xfId="26650"/>
    <cellStyle name="Normal 3 5 8 3 2" xfId="26651"/>
    <cellStyle name="Normal 3 5 8 3 3" xfId="26652"/>
    <cellStyle name="Normal 3 5 8 4" xfId="26653"/>
    <cellStyle name="Normal 3 5 8 4 2" xfId="26654"/>
    <cellStyle name="Normal 3 5 8 4 3" xfId="26655"/>
    <cellStyle name="Normal 3 5 8 5" xfId="26656"/>
    <cellStyle name="Normal 3 5 8 6" xfId="26657"/>
    <cellStyle name="Normal 3 5 9" xfId="26658"/>
    <cellStyle name="Normal 3 5 9 2" xfId="26659"/>
    <cellStyle name="Normal 3 5 9 2 2" xfId="26660"/>
    <cellStyle name="Normal 3 5 9 2 3" xfId="26661"/>
    <cellStyle name="Normal 3 5 9 3" xfId="26662"/>
    <cellStyle name="Normal 3 5 9 3 2" xfId="26663"/>
    <cellStyle name="Normal 3 5 9 3 3" xfId="26664"/>
    <cellStyle name="Normal 3 5 9 4" xfId="26665"/>
    <cellStyle name="Normal 3 5 9 4 2" xfId="26666"/>
    <cellStyle name="Normal 3 5 9 4 3" xfId="26667"/>
    <cellStyle name="Normal 3 5 9 5" xfId="26668"/>
    <cellStyle name="Normal 3 5 9 6" xfId="26669"/>
    <cellStyle name="Normal 3 6" xfId="26670"/>
    <cellStyle name="Normal 3 6 10" xfId="26671"/>
    <cellStyle name="Normal 3 6 11" xfId="26672"/>
    <cellStyle name="Normal 3 6 2" xfId="26673"/>
    <cellStyle name="Normal 3 6 3" xfId="26674"/>
    <cellStyle name="Normal 3 6 4" xfId="26675"/>
    <cellStyle name="Normal 3 6 5" xfId="26676"/>
    <cellStyle name="Normal 3 6 5 2" xfId="26677"/>
    <cellStyle name="Normal 3 6 5 2 2" xfId="26678"/>
    <cellStyle name="Normal 3 6 5 2 2 2" xfId="26679"/>
    <cellStyle name="Normal 3 6 5 2 2 3" xfId="26680"/>
    <cellStyle name="Normal 3 6 5 2 3" xfId="26681"/>
    <cellStyle name="Normal 3 6 5 2 3 2" xfId="26682"/>
    <cellStyle name="Normal 3 6 5 2 3 3" xfId="26683"/>
    <cellStyle name="Normal 3 6 5 2 4" xfId="26684"/>
    <cellStyle name="Normal 3 6 5 2 4 2" xfId="26685"/>
    <cellStyle name="Normal 3 6 5 2 4 3" xfId="26686"/>
    <cellStyle name="Normal 3 6 5 2 5" xfId="26687"/>
    <cellStyle name="Normal 3 6 5 2 6" xfId="26688"/>
    <cellStyle name="Normal 3 6 5 3" xfId="26689"/>
    <cellStyle name="Normal 3 6 5 3 2" xfId="26690"/>
    <cellStyle name="Normal 3 6 5 3 3" xfId="26691"/>
    <cellStyle name="Normal 3 6 5 4" xfId="26692"/>
    <cellStyle name="Normal 3 6 5 4 2" xfId="26693"/>
    <cellStyle name="Normal 3 6 5 4 3" xfId="26694"/>
    <cellStyle name="Normal 3 6 5 5" xfId="26695"/>
    <cellStyle name="Normal 3 6 5 5 2" xfId="26696"/>
    <cellStyle name="Normal 3 6 5 5 3" xfId="26697"/>
    <cellStyle name="Normal 3 6 5 6" xfId="26698"/>
    <cellStyle name="Normal 3 6 5 7" xfId="26699"/>
    <cellStyle name="Normal 3 6 6" xfId="26700"/>
    <cellStyle name="Normal 3 6 6 2" xfId="26701"/>
    <cellStyle name="Normal 3 6 6 2 2" xfId="26702"/>
    <cellStyle name="Normal 3 6 6 2 3" xfId="26703"/>
    <cellStyle name="Normal 3 6 6 3" xfId="26704"/>
    <cellStyle name="Normal 3 6 6 3 2" xfId="26705"/>
    <cellStyle name="Normal 3 6 6 3 3" xfId="26706"/>
    <cellStyle name="Normal 3 6 6 4" xfId="26707"/>
    <cellStyle name="Normal 3 6 6 4 2" xfId="26708"/>
    <cellStyle name="Normal 3 6 6 4 3" xfId="26709"/>
    <cellStyle name="Normal 3 6 6 5" xfId="26710"/>
    <cellStyle name="Normal 3 6 6 6" xfId="26711"/>
    <cellStyle name="Normal 3 6 7" xfId="26712"/>
    <cellStyle name="Normal 3 6 7 2" xfId="26713"/>
    <cellStyle name="Normal 3 6 7 3" xfId="26714"/>
    <cellStyle name="Normal 3 6 8" xfId="26715"/>
    <cellStyle name="Normal 3 6 8 2" xfId="26716"/>
    <cellStyle name="Normal 3 6 8 3" xfId="26717"/>
    <cellStyle name="Normal 3 6 9" xfId="26718"/>
    <cellStyle name="Normal 3 6 9 2" xfId="26719"/>
    <cellStyle name="Normal 3 6 9 3" xfId="26720"/>
    <cellStyle name="Normal 3 7" xfId="26721"/>
    <cellStyle name="Normal 3 7 2" xfId="26722"/>
    <cellStyle name="Normal 3 7 3" xfId="26723"/>
    <cellStyle name="Normal 3 7 3 2" xfId="26724"/>
    <cellStyle name="Normal 3 7 3 2 2" xfId="26725"/>
    <cellStyle name="Normal 3 7 3 2 2 2" xfId="26726"/>
    <cellStyle name="Normal 3 7 3 2 2 3" xfId="26727"/>
    <cellStyle name="Normal 3 7 3 2 3" xfId="26728"/>
    <cellStyle name="Normal 3 7 3 2 3 2" xfId="26729"/>
    <cellStyle name="Normal 3 7 3 2 3 3" xfId="26730"/>
    <cellStyle name="Normal 3 7 3 2 4" xfId="26731"/>
    <cellStyle name="Normal 3 7 3 2 4 2" xfId="26732"/>
    <cellStyle name="Normal 3 7 3 2 4 3" xfId="26733"/>
    <cellStyle name="Normal 3 7 3 2 5" xfId="26734"/>
    <cellStyle name="Normal 3 7 3 2 6" xfId="26735"/>
    <cellStyle name="Normal 3 7 3 3" xfId="26736"/>
    <cellStyle name="Normal 3 7 3 3 2" xfId="26737"/>
    <cellStyle name="Normal 3 7 3 3 3" xfId="26738"/>
    <cellStyle name="Normal 3 7 3 4" xfId="26739"/>
    <cellStyle name="Normal 3 7 3 4 2" xfId="26740"/>
    <cellStyle name="Normal 3 7 3 4 3" xfId="26741"/>
    <cellStyle name="Normal 3 7 3 5" xfId="26742"/>
    <cellStyle name="Normal 3 7 3 5 2" xfId="26743"/>
    <cellStyle name="Normal 3 7 3 5 3" xfId="26744"/>
    <cellStyle name="Normal 3 7 3 6" xfId="26745"/>
    <cellStyle name="Normal 3 7 3 7" xfId="26746"/>
    <cellStyle name="Normal 3 7 4" xfId="26747"/>
    <cellStyle name="Normal 3 7 4 2" xfId="26748"/>
    <cellStyle name="Normal 3 7 4 2 2" xfId="26749"/>
    <cellStyle name="Normal 3 7 4 2 3" xfId="26750"/>
    <cellStyle name="Normal 3 7 4 3" xfId="26751"/>
    <cellStyle name="Normal 3 7 4 3 2" xfId="26752"/>
    <cellStyle name="Normal 3 7 4 3 3" xfId="26753"/>
    <cellStyle name="Normal 3 7 4 4" xfId="26754"/>
    <cellStyle name="Normal 3 7 4 4 2" xfId="26755"/>
    <cellStyle name="Normal 3 7 4 4 3" xfId="26756"/>
    <cellStyle name="Normal 3 7 4 5" xfId="26757"/>
    <cellStyle name="Normal 3 7 4 6" xfId="26758"/>
    <cellStyle name="Normal 3 7 5" xfId="26759"/>
    <cellStyle name="Normal 3 7 5 2" xfId="26760"/>
    <cellStyle name="Normal 3 7 5 3" xfId="26761"/>
    <cellStyle name="Normal 3 7 6" xfId="26762"/>
    <cellStyle name="Normal 3 7 6 2" xfId="26763"/>
    <cellStyle name="Normal 3 7 6 3" xfId="26764"/>
    <cellStyle name="Normal 3 7 7" xfId="26765"/>
    <cellStyle name="Normal 3 7 7 2" xfId="26766"/>
    <cellStyle name="Normal 3 7 7 3" xfId="26767"/>
    <cellStyle name="Normal 3 7 8" xfId="26768"/>
    <cellStyle name="Normal 3 7 9" xfId="26769"/>
    <cellStyle name="Normal 3 8" xfId="26770"/>
    <cellStyle name="Normal 3 8 2" xfId="26771"/>
    <cellStyle name="Normal 3 8 3" xfId="26772"/>
    <cellStyle name="Normal 3 9" xfId="26773"/>
    <cellStyle name="Normal 3 9 2" xfId="26774"/>
    <cellStyle name="Normal 3 9 3" xfId="26775"/>
    <cellStyle name="Normal 30" xfId="26776"/>
    <cellStyle name="Normal 30 2" xfId="26777"/>
    <cellStyle name="Normal 30 3" xfId="26778"/>
    <cellStyle name="Normal 30 3 2" xfId="26779"/>
    <cellStyle name="Normal 30 3 2 2" xfId="26780"/>
    <cellStyle name="Normal 30 3 2 2 2" xfId="26781"/>
    <cellStyle name="Normal 30 3 2 2 3" xfId="26782"/>
    <cellStyle name="Normal 30 3 2 3" xfId="26783"/>
    <cellStyle name="Normal 30 3 2 3 2" xfId="26784"/>
    <cellStyle name="Normal 30 3 2 3 3" xfId="26785"/>
    <cellStyle name="Normal 30 3 2 4" xfId="26786"/>
    <cellStyle name="Normal 30 3 2 4 2" xfId="26787"/>
    <cellStyle name="Normal 30 3 2 4 3" xfId="26788"/>
    <cellStyle name="Normal 30 3 2 5" xfId="26789"/>
    <cellStyle name="Normal 30 3 2 6" xfId="26790"/>
    <cellStyle name="Normal 30 3 3" xfId="26791"/>
    <cellStyle name="Normal 30 3 3 2" xfId="26792"/>
    <cellStyle name="Normal 30 3 3 3" xfId="26793"/>
    <cellStyle name="Normal 30 3 4" xfId="26794"/>
    <cellStyle name="Normal 30 3 4 2" xfId="26795"/>
    <cellStyle name="Normal 30 3 4 3" xfId="26796"/>
    <cellStyle name="Normal 30 3 5" xfId="26797"/>
    <cellStyle name="Normal 30 3 5 2" xfId="26798"/>
    <cellStyle name="Normal 30 3 5 3" xfId="26799"/>
    <cellStyle name="Normal 30 3 6" xfId="26800"/>
    <cellStyle name="Normal 30 3 7" xfId="26801"/>
    <cellStyle name="Normal 30 4" xfId="26802"/>
    <cellStyle name="Normal 30 4 2" xfId="26803"/>
    <cellStyle name="Normal 30 4 2 2" xfId="26804"/>
    <cellStyle name="Normal 30 4 2 3" xfId="26805"/>
    <cellStyle name="Normal 30 4 3" xfId="26806"/>
    <cellStyle name="Normal 30 4 3 2" xfId="26807"/>
    <cellStyle name="Normal 30 4 3 3" xfId="26808"/>
    <cellStyle name="Normal 30 4 4" xfId="26809"/>
    <cellStyle name="Normal 30 4 4 2" xfId="26810"/>
    <cellStyle name="Normal 30 4 4 3" xfId="26811"/>
    <cellStyle name="Normal 30 4 5" xfId="26812"/>
    <cellStyle name="Normal 30 4 6" xfId="26813"/>
    <cellStyle name="Normal 30 5" xfId="26814"/>
    <cellStyle name="Normal 30 5 2" xfId="26815"/>
    <cellStyle name="Normal 30 5 3" xfId="26816"/>
    <cellStyle name="Normal 30 6" xfId="26817"/>
    <cellStyle name="Normal 30 6 2" xfId="26818"/>
    <cellStyle name="Normal 30 6 3" xfId="26819"/>
    <cellStyle name="Normal 30 7" xfId="26820"/>
    <cellStyle name="Normal 30 7 2" xfId="26821"/>
    <cellStyle name="Normal 30 7 3" xfId="26822"/>
    <cellStyle name="Normal 30 8" xfId="26823"/>
    <cellStyle name="Normal 30 9" xfId="26824"/>
    <cellStyle name="Normal 300" xfId="26825"/>
    <cellStyle name="Normal 301" xfId="26826"/>
    <cellStyle name="Normal 302" xfId="26827"/>
    <cellStyle name="Normal 303" xfId="26828"/>
    <cellStyle name="Normal 304" xfId="26829"/>
    <cellStyle name="Normal 305" xfId="26830"/>
    <cellStyle name="Normal 306" xfId="26831"/>
    <cellStyle name="Normal 307" xfId="26832"/>
    <cellStyle name="Normal 308" xfId="26833"/>
    <cellStyle name="Normal 309" xfId="26834"/>
    <cellStyle name="Normal 31" xfId="26835"/>
    <cellStyle name="Normal 31 2" xfId="26836"/>
    <cellStyle name="Normal 31 3" xfId="26837"/>
    <cellStyle name="Normal 31 3 2" xfId="26838"/>
    <cellStyle name="Normal 31 3 2 2" xfId="26839"/>
    <cellStyle name="Normal 31 3 2 2 2" xfId="26840"/>
    <cellStyle name="Normal 31 3 2 2 3" xfId="26841"/>
    <cellStyle name="Normal 31 3 2 3" xfId="26842"/>
    <cellStyle name="Normal 31 3 2 3 2" xfId="26843"/>
    <cellStyle name="Normal 31 3 2 3 3" xfId="26844"/>
    <cellStyle name="Normal 31 3 2 4" xfId="26845"/>
    <cellStyle name="Normal 31 3 2 4 2" xfId="26846"/>
    <cellStyle name="Normal 31 3 2 4 3" xfId="26847"/>
    <cellStyle name="Normal 31 3 2 5" xfId="26848"/>
    <cellStyle name="Normal 31 3 2 6" xfId="26849"/>
    <cellStyle name="Normal 31 3 3" xfId="26850"/>
    <cellStyle name="Normal 31 3 3 2" xfId="26851"/>
    <cellStyle name="Normal 31 3 3 3" xfId="26852"/>
    <cellStyle name="Normal 31 3 4" xfId="26853"/>
    <cellStyle name="Normal 31 3 4 2" xfId="26854"/>
    <cellStyle name="Normal 31 3 4 3" xfId="26855"/>
    <cellStyle name="Normal 31 3 5" xfId="26856"/>
    <cellStyle name="Normal 31 3 5 2" xfId="26857"/>
    <cellStyle name="Normal 31 3 5 3" xfId="26858"/>
    <cellStyle name="Normal 31 3 6" xfId="26859"/>
    <cellStyle name="Normal 31 3 7" xfId="26860"/>
    <cellStyle name="Normal 31 4" xfId="26861"/>
    <cellStyle name="Normal 31 4 2" xfId="26862"/>
    <cellStyle name="Normal 31 4 2 2" xfId="26863"/>
    <cellStyle name="Normal 31 4 2 3" xfId="26864"/>
    <cellStyle name="Normal 31 4 3" xfId="26865"/>
    <cellStyle name="Normal 31 4 3 2" xfId="26866"/>
    <cellStyle name="Normal 31 4 3 3" xfId="26867"/>
    <cellStyle name="Normal 31 4 4" xfId="26868"/>
    <cellStyle name="Normal 31 4 4 2" xfId="26869"/>
    <cellStyle name="Normal 31 4 4 3" xfId="26870"/>
    <cellStyle name="Normal 31 4 5" xfId="26871"/>
    <cellStyle name="Normal 31 4 6" xfId="26872"/>
    <cellStyle name="Normal 31 5" xfId="26873"/>
    <cellStyle name="Normal 31 5 2" xfId="26874"/>
    <cellStyle name="Normal 31 5 3" xfId="26875"/>
    <cellStyle name="Normal 31 6" xfId="26876"/>
    <cellStyle name="Normal 31 6 2" xfId="26877"/>
    <cellStyle name="Normal 31 6 3" xfId="26878"/>
    <cellStyle name="Normal 31 7" xfId="26879"/>
    <cellStyle name="Normal 31 7 2" xfId="26880"/>
    <cellStyle name="Normal 31 7 3" xfId="26881"/>
    <cellStyle name="Normal 31 8" xfId="26882"/>
    <cellStyle name="Normal 31 9" xfId="26883"/>
    <cellStyle name="Normal 310" xfId="125"/>
    <cellStyle name="Normal 32" xfId="26884"/>
    <cellStyle name="Normal 32 2" xfId="26885"/>
    <cellStyle name="Normal 32 3" xfId="26886"/>
    <cellStyle name="Normal 32 3 2" xfId="26887"/>
    <cellStyle name="Normal 32 3 2 2" xfId="26888"/>
    <cellStyle name="Normal 32 3 2 2 2" xfId="26889"/>
    <cellStyle name="Normal 32 3 2 2 3" xfId="26890"/>
    <cellStyle name="Normal 32 3 2 3" xfId="26891"/>
    <cellStyle name="Normal 32 3 2 3 2" xfId="26892"/>
    <cellStyle name="Normal 32 3 2 3 3" xfId="26893"/>
    <cellStyle name="Normal 32 3 2 4" xfId="26894"/>
    <cellStyle name="Normal 32 3 2 4 2" xfId="26895"/>
    <cellStyle name="Normal 32 3 2 4 3" xfId="26896"/>
    <cellStyle name="Normal 32 3 2 5" xfId="26897"/>
    <cellStyle name="Normal 32 3 2 6" xfId="26898"/>
    <cellStyle name="Normal 32 3 3" xfId="26899"/>
    <cellStyle name="Normal 32 3 3 2" xfId="26900"/>
    <cellStyle name="Normal 32 3 3 3" xfId="26901"/>
    <cellStyle name="Normal 32 3 4" xfId="26902"/>
    <cellStyle name="Normal 32 3 4 2" xfId="26903"/>
    <cellStyle name="Normal 32 3 4 3" xfId="26904"/>
    <cellStyle name="Normal 32 3 5" xfId="26905"/>
    <cellStyle name="Normal 32 3 5 2" xfId="26906"/>
    <cellStyle name="Normal 32 3 5 3" xfId="26907"/>
    <cellStyle name="Normal 32 3 6" xfId="26908"/>
    <cellStyle name="Normal 32 3 7" xfId="26909"/>
    <cellStyle name="Normal 32 4" xfId="26910"/>
    <cellStyle name="Normal 32 4 2" xfId="26911"/>
    <cellStyle name="Normal 32 4 2 2" xfId="26912"/>
    <cellStyle name="Normal 32 4 2 3" xfId="26913"/>
    <cellStyle name="Normal 32 4 3" xfId="26914"/>
    <cellStyle name="Normal 32 4 3 2" xfId="26915"/>
    <cellStyle name="Normal 32 4 3 3" xfId="26916"/>
    <cellStyle name="Normal 32 4 4" xfId="26917"/>
    <cellStyle name="Normal 32 4 4 2" xfId="26918"/>
    <cellStyle name="Normal 32 4 4 3" xfId="26919"/>
    <cellStyle name="Normal 32 4 5" xfId="26920"/>
    <cellStyle name="Normal 32 4 6" xfId="26921"/>
    <cellStyle name="Normal 32 5" xfId="26922"/>
    <cellStyle name="Normal 32 5 2" xfId="26923"/>
    <cellStyle name="Normal 32 5 3" xfId="26924"/>
    <cellStyle name="Normal 32 6" xfId="26925"/>
    <cellStyle name="Normal 32 6 2" xfId="26926"/>
    <cellStyle name="Normal 32 6 3" xfId="26927"/>
    <cellStyle name="Normal 32 7" xfId="26928"/>
    <cellStyle name="Normal 32 7 2" xfId="26929"/>
    <cellStyle name="Normal 32 7 3" xfId="26930"/>
    <cellStyle name="Normal 32 8" xfId="26931"/>
    <cellStyle name="Normal 32 9" xfId="26932"/>
    <cellStyle name="Normal 33" xfId="26933"/>
    <cellStyle name="Normal 33 2" xfId="26934"/>
    <cellStyle name="Normal 33 3" xfId="26935"/>
    <cellStyle name="Normal 33 3 2" xfId="26936"/>
    <cellStyle name="Normal 33 3 2 2" xfId="26937"/>
    <cellStyle name="Normal 33 3 2 2 2" xfId="26938"/>
    <cellStyle name="Normal 33 3 2 2 3" xfId="26939"/>
    <cellStyle name="Normal 33 3 2 3" xfId="26940"/>
    <cellStyle name="Normal 33 3 2 3 2" xfId="26941"/>
    <cellStyle name="Normal 33 3 2 3 3" xfId="26942"/>
    <cellStyle name="Normal 33 3 2 4" xfId="26943"/>
    <cellStyle name="Normal 33 3 2 4 2" xfId="26944"/>
    <cellStyle name="Normal 33 3 2 4 3" xfId="26945"/>
    <cellStyle name="Normal 33 3 2 5" xfId="26946"/>
    <cellStyle name="Normal 33 3 2 6" xfId="26947"/>
    <cellStyle name="Normal 33 3 3" xfId="26948"/>
    <cellStyle name="Normal 33 3 3 2" xfId="26949"/>
    <cellStyle name="Normal 33 3 3 3" xfId="26950"/>
    <cellStyle name="Normal 33 3 4" xfId="26951"/>
    <cellStyle name="Normal 33 3 4 2" xfId="26952"/>
    <cellStyle name="Normal 33 3 4 3" xfId="26953"/>
    <cellStyle name="Normal 33 3 5" xfId="26954"/>
    <cellStyle name="Normal 33 3 5 2" xfId="26955"/>
    <cellStyle name="Normal 33 3 5 3" xfId="26956"/>
    <cellStyle name="Normal 33 3 6" xfId="26957"/>
    <cellStyle name="Normal 33 3 7" xfId="26958"/>
    <cellStyle name="Normal 33 4" xfId="26959"/>
    <cellStyle name="Normal 33 4 2" xfId="26960"/>
    <cellStyle name="Normal 33 4 2 2" xfId="26961"/>
    <cellStyle name="Normal 33 4 2 3" xfId="26962"/>
    <cellStyle name="Normal 33 4 3" xfId="26963"/>
    <cellStyle name="Normal 33 4 3 2" xfId="26964"/>
    <cellStyle name="Normal 33 4 3 3" xfId="26965"/>
    <cellStyle name="Normal 33 4 4" xfId="26966"/>
    <cellStyle name="Normal 33 4 4 2" xfId="26967"/>
    <cellStyle name="Normal 33 4 4 3" xfId="26968"/>
    <cellStyle name="Normal 33 4 5" xfId="26969"/>
    <cellStyle name="Normal 33 4 6" xfId="26970"/>
    <cellStyle name="Normal 33 5" xfId="26971"/>
    <cellStyle name="Normal 33 5 2" xfId="26972"/>
    <cellStyle name="Normal 33 5 3" xfId="26973"/>
    <cellStyle name="Normal 33 6" xfId="26974"/>
    <cellStyle name="Normal 33 6 2" xfId="26975"/>
    <cellStyle name="Normal 33 6 3" xfId="26976"/>
    <cellStyle name="Normal 33 7" xfId="26977"/>
    <cellStyle name="Normal 33 7 2" xfId="26978"/>
    <cellStyle name="Normal 33 7 3" xfId="26979"/>
    <cellStyle name="Normal 33 8" xfId="26980"/>
    <cellStyle name="Normal 33 9" xfId="26981"/>
    <cellStyle name="Normal 34" xfId="26982"/>
    <cellStyle name="Normal 34 10" xfId="26983"/>
    <cellStyle name="Normal 34 11" xfId="26984"/>
    <cellStyle name="Normal 34 12" xfId="26985"/>
    <cellStyle name="Normal 34 2" xfId="26986"/>
    <cellStyle name="Normal 34 3" xfId="26987"/>
    <cellStyle name="Normal 34 3 10" xfId="26988"/>
    <cellStyle name="Normal 34 3 10 2" xfId="26989"/>
    <cellStyle name="Normal 34 3 10 3" xfId="26990"/>
    <cellStyle name="Normal 34 3 11" xfId="26991"/>
    <cellStyle name="Normal 34 3 11 2" xfId="26992"/>
    <cellStyle name="Normal 34 3 11 3" xfId="26993"/>
    <cellStyle name="Normal 34 3 12" xfId="26994"/>
    <cellStyle name="Normal 34 3 12 2" xfId="26995"/>
    <cellStyle name="Normal 34 3 12 3" xfId="26996"/>
    <cellStyle name="Normal 34 3 13" xfId="26997"/>
    <cellStyle name="Normal 34 3 14" xfId="26998"/>
    <cellStyle name="Normal 34 3 2" xfId="26999"/>
    <cellStyle name="Normal 34 3 2 2" xfId="27000"/>
    <cellStyle name="Normal 34 3 2 2 2" xfId="27001"/>
    <cellStyle name="Normal 34 3 2 2 2 2" xfId="27002"/>
    <cellStyle name="Normal 34 3 2 2 2 2 2" xfId="27003"/>
    <cellStyle name="Normal 34 3 2 2 2 2 3" xfId="27004"/>
    <cellStyle name="Normal 34 3 2 2 2 3" xfId="27005"/>
    <cellStyle name="Normal 34 3 2 2 2 3 2" xfId="27006"/>
    <cellStyle name="Normal 34 3 2 2 2 3 3" xfId="27007"/>
    <cellStyle name="Normal 34 3 2 2 2 4" xfId="27008"/>
    <cellStyle name="Normal 34 3 2 2 2 4 2" xfId="27009"/>
    <cellStyle name="Normal 34 3 2 2 2 4 3" xfId="27010"/>
    <cellStyle name="Normal 34 3 2 2 2 5" xfId="27011"/>
    <cellStyle name="Normal 34 3 2 2 2 6" xfId="27012"/>
    <cellStyle name="Normal 34 3 2 2 3" xfId="27013"/>
    <cellStyle name="Normal 34 3 2 2 3 2" xfId="27014"/>
    <cellStyle name="Normal 34 3 2 2 3 3" xfId="27015"/>
    <cellStyle name="Normal 34 3 2 2 4" xfId="27016"/>
    <cellStyle name="Normal 34 3 2 2 4 2" xfId="27017"/>
    <cellStyle name="Normal 34 3 2 2 4 3" xfId="27018"/>
    <cellStyle name="Normal 34 3 2 2 5" xfId="27019"/>
    <cellStyle name="Normal 34 3 2 2 5 2" xfId="27020"/>
    <cellStyle name="Normal 34 3 2 2 5 3" xfId="27021"/>
    <cellStyle name="Normal 34 3 2 2 6" xfId="27022"/>
    <cellStyle name="Normal 34 3 2 2 7" xfId="27023"/>
    <cellStyle name="Normal 34 3 2 3" xfId="27024"/>
    <cellStyle name="Normal 34 3 2 3 2" xfId="27025"/>
    <cellStyle name="Normal 34 3 2 3 2 2" xfId="27026"/>
    <cellStyle name="Normal 34 3 2 3 2 3" xfId="27027"/>
    <cellStyle name="Normal 34 3 2 3 3" xfId="27028"/>
    <cellStyle name="Normal 34 3 2 3 3 2" xfId="27029"/>
    <cellStyle name="Normal 34 3 2 3 3 3" xfId="27030"/>
    <cellStyle name="Normal 34 3 2 3 4" xfId="27031"/>
    <cellStyle name="Normal 34 3 2 3 4 2" xfId="27032"/>
    <cellStyle name="Normal 34 3 2 3 4 3" xfId="27033"/>
    <cellStyle name="Normal 34 3 2 3 5" xfId="27034"/>
    <cellStyle name="Normal 34 3 2 3 6" xfId="27035"/>
    <cellStyle name="Normal 34 3 2 4" xfId="27036"/>
    <cellStyle name="Normal 34 3 2 4 2" xfId="27037"/>
    <cellStyle name="Normal 34 3 2 4 3" xfId="27038"/>
    <cellStyle name="Normal 34 3 2 5" xfId="27039"/>
    <cellStyle name="Normal 34 3 2 5 2" xfId="27040"/>
    <cellStyle name="Normal 34 3 2 5 3" xfId="27041"/>
    <cellStyle name="Normal 34 3 2 6" xfId="27042"/>
    <cellStyle name="Normal 34 3 2 6 2" xfId="27043"/>
    <cellStyle name="Normal 34 3 2 6 3" xfId="27044"/>
    <cellStyle name="Normal 34 3 2 7" xfId="27045"/>
    <cellStyle name="Normal 34 3 2 8" xfId="27046"/>
    <cellStyle name="Normal 34 3 3" xfId="27047"/>
    <cellStyle name="Normal 34 3 3 2" xfId="27048"/>
    <cellStyle name="Normal 34 3 3 2 2" xfId="27049"/>
    <cellStyle name="Normal 34 3 3 2 2 2" xfId="27050"/>
    <cellStyle name="Normal 34 3 3 2 2 2 2" xfId="27051"/>
    <cellStyle name="Normal 34 3 3 2 2 2 3" xfId="27052"/>
    <cellStyle name="Normal 34 3 3 2 2 3" xfId="27053"/>
    <cellStyle name="Normal 34 3 3 2 2 3 2" xfId="27054"/>
    <cellStyle name="Normal 34 3 3 2 2 3 3" xfId="27055"/>
    <cellStyle name="Normal 34 3 3 2 2 4" xfId="27056"/>
    <cellStyle name="Normal 34 3 3 2 2 4 2" xfId="27057"/>
    <cellStyle name="Normal 34 3 3 2 2 4 3" xfId="27058"/>
    <cellStyle name="Normal 34 3 3 2 2 5" xfId="27059"/>
    <cellStyle name="Normal 34 3 3 2 2 6" xfId="27060"/>
    <cellStyle name="Normal 34 3 3 2 3" xfId="27061"/>
    <cellStyle name="Normal 34 3 3 2 3 2" xfId="27062"/>
    <cellStyle name="Normal 34 3 3 2 3 3" xfId="27063"/>
    <cellStyle name="Normal 34 3 3 2 4" xfId="27064"/>
    <cellStyle name="Normal 34 3 3 2 4 2" xfId="27065"/>
    <cellStyle name="Normal 34 3 3 2 4 3" xfId="27066"/>
    <cellStyle name="Normal 34 3 3 2 5" xfId="27067"/>
    <cellStyle name="Normal 34 3 3 2 5 2" xfId="27068"/>
    <cellStyle name="Normal 34 3 3 2 5 3" xfId="27069"/>
    <cellStyle name="Normal 34 3 3 2 6" xfId="27070"/>
    <cellStyle name="Normal 34 3 3 2 7" xfId="27071"/>
    <cellStyle name="Normal 34 3 3 3" xfId="27072"/>
    <cellStyle name="Normal 34 3 3 3 2" xfId="27073"/>
    <cellStyle name="Normal 34 3 3 3 2 2" xfId="27074"/>
    <cellStyle name="Normal 34 3 3 3 2 3" xfId="27075"/>
    <cellStyle name="Normal 34 3 3 3 3" xfId="27076"/>
    <cellStyle name="Normal 34 3 3 3 3 2" xfId="27077"/>
    <cellStyle name="Normal 34 3 3 3 3 3" xfId="27078"/>
    <cellStyle name="Normal 34 3 3 3 4" xfId="27079"/>
    <cellStyle name="Normal 34 3 3 3 4 2" xfId="27080"/>
    <cellStyle name="Normal 34 3 3 3 4 3" xfId="27081"/>
    <cellStyle name="Normal 34 3 3 3 5" xfId="27082"/>
    <cellStyle name="Normal 34 3 3 3 6" xfId="27083"/>
    <cellStyle name="Normal 34 3 3 4" xfId="27084"/>
    <cellStyle name="Normal 34 3 3 4 2" xfId="27085"/>
    <cellStyle name="Normal 34 3 3 4 3" xfId="27086"/>
    <cellStyle name="Normal 34 3 3 5" xfId="27087"/>
    <cellStyle name="Normal 34 3 3 5 2" xfId="27088"/>
    <cellStyle name="Normal 34 3 3 5 3" xfId="27089"/>
    <cellStyle name="Normal 34 3 3 6" xfId="27090"/>
    <cellStyle name="Normal 34 3 3 6 2" xfId="27091"/>
    <cellStyle name="Normal 34 3 3 6 3" xfId="27092"/>
    <cellStyle name="Normal 34 3 3 7" xfId="27093"/>
    <cellStyle name="Normal 34 3 3 8" xfId="27094"/>
    <cellStyle name="Normal 34 3 4" xfId="27095"/>
    <cellStyle name="Normal 34 3 4 2" xfId="27096"/>
    <cellStyle name="Normal 34 3 4 2 2" xfId="27097"/>
    <cellStyle name="Normal 34 3 4 2 2 2" xfId="27098"/>
    <cellStyle name="Normal 34 3 4 2 2 2 2" xfId="27099"/>
    <cellStyle name="Normal 34 3 4 2 2 2 3" xfId="27100"/>
    <cellStyle name="Normal 34 3 4 2 2 3" xfId="27101"/>
    <cellStyle name="Normal 34 3 4 2 2 3 2" xfId="27102"/>
    <cellStyle name="Normal 34 3 4 2 2 3 3" xfId="27103"/>
    <cellStyle name="Normal 34 3 4 2 2 4" xfId="27104"/>
    <cellStyle name="Normal 34 3 4 2 2 4 2" xfId="27105"/>
    <cellStyle name="Normal 34 3 4 2 2 4 3" xfId="27106"/>
    <cellStyle name="Normal 34 3 4 2 2 5" xfId="27107"/>
    <cellStyle name="Normal 34 3 4 2 2 6" xfId="27108"/>
    <cellStyle name="Normal 34 3 4 2 3" xfId="27109"/>
    <cellStyle name="Normal 34 3 4 2 3 2" xfId="27110"/>
    <cellStyle name="Normal 34 3 4 2 3 3" xfId="27111"/>
    <cellStyle name="Normal 34 3 4 2 4" xfId="27112"/>
    <cellStyle name="Normal 34 3 4 2 4 2" xfId="27113"/>
    <cellStyle name="Normal 34 3 4 2 4 3" xfId="27114"/>
    <cellStyle name="Normal 34 3 4 2 5" xfId="27115"/>
    <cellStyle name="Normal 34 3 4 2 5 2" xfId="27116"/>
    <cellStyle name="Normal 34 3 4 2 5 3" xfId="27117"/>
    <cellStyle name="Normal 34 3 4 2 6" xfId="27118"/>
    <cellStyle name="Normal 34 3 4 2 7" xfId="27119"/>
    <cellStyle name="Normal 34 3 4 3" xfId="27120"/>
    <cellStyle name="Normal 34 3 4 3 2" xfId="27121"/>
    <cellStyle name="Normal 34 3 4 3 2 2" xfId="27122"/>
    <cellStyle name="Normal 34 3 4 3 2 3" xfId="27123"/>
    <cellStyle name="Normal 34 3 4 3 3" xfId="27124"/>
    <cellStyle name="Normal 34 3 4 3 3 2" xfId="27125"/>
    <cellStyle name="Normal 34 3 4 3 3 3" xfId="27126"/>
    <cellStyle name="Normal 34 3 4 3 4" xfId="27127"/>
    <cellStyle name="Normal 34 3 4 3 4 2" xfId="27128"/>
    <cellStyle name="Normal 34 3 4 3 4 3" xfId="27129"/>
    <cellStyle name="Normal 34 3 4 3 5" xfId="27130"/>
    <cellStyle name="Normal 34 3 4 3 6" xfId="27131"/>
    <cellStyle name="Normal 34 3 4 4" xfId="27132"/>
    <cellStyle name="Normal 34 3 4 4 2" xfId="27133"/>
    <cellStyle name="Normal 34 3 4 4 3" xfId="27134"/>
    <cellStyle name="Normal 34 3 4 5" xfId="27135"/>
    <cellStyle name="Normal 34 3 4 5 2" xfId="27136"/>
    <cellStyle name="Normal 34 3 4 5 3" xfId="27137"/>
    <cellStyle name="Normal 34 3 4 6" xfId="27138"/>
    <cellStyle name="Normal 34 3 4 6 2" xfId="27139"/>
    <cellStyle name="Normal 34 3 4 6 3" xfId="27140"/>
    <cellStyle name="Normal 34 3 4 7" xfId="27141"/>
    <cellStyle name="Normal 34 3 4 8" xfId="27142"/>
    <cellStyle name="Normal 34 3 5" xfId="27143"/>
    <cellStyle name="Normal 34 3 5 2" xfId="27144"/>
    <cellStyle name="Normal 34 3 5 2 2" xfId="27145"/>
    <cellStyle name="Normal 34 3 5 2 2 2" xfId="27146"/>
    <cellStyle name="Normal 34 3 5 2 2 3" xfId="27147"/>
    <cellStyle name="Normal 34 3 5 2 3" xfId="27148"/>
    <cellStyle name="Normal 34 3 5 2 3 2" xfId="27149"/>
    <cellStyle name="Normal 34 3 5 2 3 3" xfId="27150"/>
    <cellStyle name="Normal 34 3 5 2 4" xfId="27151"/>
    <cellStyle name="Normal 34 3 5 2 4 2" xfId="27152"/>
    <cellStyle name="Normal 34 3 5 2 4 3" xfId="27153"/>
    <cellStyle name="Normal 34 3 5 2 5" xfId="27154"/>
    <cellStyle name="Normal 34 3 5 2 6" xfId="27155"/>
    <cellStyle name="Normal 34 3 5 3" xfId="27156"/>
    <cellStyle name="Normal 34 3 5 3 2" xfId="27157"/>
    <cellStyle name="Normal 34 3 5 3 3" xfId="27158"/>
    <cellStyle name="Normal 34 3 5 4" xfId="27159"/>
    <cellStyle name="Normal 34 3 5 4 2" xfId="27160"/>
    <cellStyle name="Normal 34 3 5 4 3" xfId="27161"/>
    <cellStyle name="Normal 34 3 5 5" xfId="27162"/>
    <cellStyle name="Normal 34 3 5 5 2" xfId="27163"/>
    <cellStyle name="Normal 34 3 5 5 3" xfId="27164"/>
    <cellStyle name="Normal 34 3 5 6" xfId="27165"/>
    <cellStyle name="Normal 34 3 5 7" xfId="27166"/>
    <cellStyle name="Normal 34 3 6" xfId="27167"/>
    <cellStyle name="Normal 34 3 6 2" xfId="27168"/>
    <cellStyle name="Normal 34 3 6 2 2" xfId="27169"/>
    <cellStyle name="Normal 34 3 6 2 3" xfId="27170"/>
    <cellStyle name="Normal 34 3 6 3" xfId="27171"/>
    <cellStyle name="Normal 34 3 6 3 2" xfId="27172"/>
    <cellStyle name="Normal 34 3 6 3 3" xfId="27173"/>
    <cellStyle name="Normal 34 3 6 4" xfId="27174"/>
    <cellStyle name="Normal 34 3 6 4 2" xfId="27175"/>
    <cellStyle name="Normal 34 3 6 4 3" xfId="27176"/>
    <cellStyle name="Normal 34 3 6 5" xfId="27177"/>
    <cellStyle name="Normal 34 3 6 6" xfId="27178"/>
    <cellStyle name="Normal 34 3 7" xfId="27179"/>
    <cellStyle name="Normal 34 3 7 2" xfId="27180"/>
    <cellStyle name="Normal 34 3 7 2 2" xfId="27181"/>
    <cellStyle name="Normal 34 3 7 2 3" xfId="27182"/>
    <cellStyle name="Normal 34 3 7 3" xfId="27183"/>
    <cellStyle name="Normal 34 3 7 3 2" xfId="27184"/>
    <cellStyle name="Normal 34 3 7 3 3" xfId="27185"/>
    <cellStyle name="Normal 34 3 7 4" xfId="27186"/>
    <cellStyle name="Normal 34 3 7 4 2" xfId="27187"/>
    <cellStyle name="Normal 34 3 7 4 3" xfId="27188"/>
    <cellStyle name="Normal 34 3 7 5" xfId="27189"/>
    <cellStyle name="Normal 34 3 7 6" xfId="27190"/>
    <cellStyle name="Normal 34 3 8" xfId="27191"/>
    <cellStyle name="Normal 34 3 8 2" xfId="27192"/>
    <cellStyle name="Normal 34 3 8 3" xfId="27193"/>
    <cellStyle name="Normal 34 3 9" xfId="27194"/>
    <cellStyle name="Normal 34 3 9 2" xfId="27195"/>
    <cellStyle name="Normal 34 3 9 3" xfId="27196"/>
    <cellStyle name="Normal 34 4" xfId="27197"/>
    <cellStyle name="Normal 34 4 2" xfId="27198"/>
    <cellStyle name="Normal 34 4 2 2" xfId="27199"/>
    <cellStyle name="Normal 34 4 2 2 2" xfId="27200"/>
    <cellStyle name="Normal 34 4 2 2 3" xfId="27201"/>
    <cellStyle name="Normal 34 4 2 3" xfId="27202"/>
    <cellStyle name="Normal 34 4 2 3 2" xfId="27203"/>
    <cellStyle name="Normal 34 4 2 3 3" xfId="27204"/>
    <cellStyle name="Normal 34 4 2 4" xfId="27205"/>
    <cellStyle name="Normal 34 4 2 4 2" xfId="27206"/>
    <cellStyle name="Normal 34 4 2 4 3" xfId="27207"/>
    <cellStyle name="Normal 34 4 2 5" xfId="27208"/>
    <cellStyle name="Normal 34 4 2 6" xfId="27209"/>
    <cellStyle name="Normal 34 4 3" xfId="27210"/>
    <cellStyle name="Normal 34 4 3 2" xfId="27211"/>
    <cellStyle name="Normal 34 4 3 3" xfId="27212"/>
    <cellStyle name="Normal 34 4 4" xfId="27213"/>
    <cellStyle name="Normal 34 4 4 2" xfId="27214"/>
    <cellStyle name="Normal 34 4 4 3" xfId="27215"/>
    <cellStyle name="Normal 34 4 5" xfId="27216"/>
    <cellStyle name="Normal 34 4 5 2" xfId="27217"/>
    <cellStyle name="Normal 34 4 5 3" xfId="27218"/>
    <cellStyle name="Normal 34 4 6" xfId="27219"/>
    <cellStyle name="Normal 34 4 7" xfId="27220"/>
    <cellStyle name="Normal 34 5" xfId="27221"/>
    <cellStyle name="Normal 34 5 2" xfId="27222"/>
    <cellStyle name="Normal 34 5 2 2" xfId="27223"/>
    <cellStyle name="Normal 34 5 2 3" xfId="27224"/>
    <cellStyle name="Normal 34 5 3" xfId="27225"/>
    <cellStyle name="Normal 34 5 3 2" xfId="27226"/>
    <cellStyle name="Normal 34 5 3 3" xfId="27227"/>
    <cellStyle name="Normal 34 5 4" xfId="27228"/>
    <cellStyle name="Normal 34 5 4 2" xfId="27229"/>
    <cellStyle name="Normal 34 5 4 3" xfId="27230"/>
    <cellStyle name="Normal 34 5 5" xfId="27231"/>
    <cellStyle name="Normal 34 5 6" xfId="27232"/>
    <cellStyle name="Normal 34 6" xfId="27233"/>
    <cellStyle name="Normal 34 6 2" xfId="27234"/>
    <cellStyle name="Normal 34 6 3" xfId="27235"/>
    <cellStyle name="Normal 34 7" xfId="27236"/>
    <cellStyle name="Normal 34 7 2" xfId="27237"/>
    <cellStyle name="Normal 34 7 3" xfId="27238"/>
    <cellStyle name="Normal 34 8" xfId="27239"/>
    <cellStyle name="Normal 34 8 2" xfId="27240"/>
    <cellStyle name="Normal 34 8 3" xfId="27241"/>
    <cellStyle name="Normal 34 9" xfId="27242"/>
    <cellStyle name="Normal 34 9 2" xfId="27243"/>
    <cellStyle name="Normal 34 9 3" xfId="27244"/>
    <cellStyle name="Normal 35" xfId="27245"/>
    <cellStyle name="Normal 35 10" xfId="27246"/>
    <cellStyle name="Normal 35 2" xfId="27247"/>
    <cellStyle name="Normal 35 3" xfId="27248"/>
    <cellStyle name="Normal 35 4" xfId="27249"/>
    <cellStyle name="Normal 35 4 2" xfId="27250"/>
    <cellStyle name="Normal 35 4 2 2" xfId="27251"/>
    <cellStyle name="Normal 35 4 2 2 2" xfId="27252"/>
    <cellStyle name="Normal 35 4 2 2 3" xfId="27253"/>
    <cellStyle name="Normal 35 4 2 3" xfId="27254"/>
    <cellStyle name="Normal 35 4 2 3 2" xfId="27255"/>
    <cellStyle name="Normal 35 4 2 3 3" xfId="27256"/>
    <cellStyle name="Normal 35 4 2 4" xfId="27257"/>
    <cellStyle name="Normal 35 4 2 4 2" xfId="27258"/>
    <cellStyle name="Normal 35 4 2 4 3" xfId="27259"/>
    <cellStyle name="Normal 35 4 2 5" xfId="27260"/>
    <cellStyle name="Normal 35 4 2 6" xfId="27261"/>
    <cellStyle name="Normal 35 4 3" xfId="27262"/>
    <cellStyle name="Normal 35 4 3 2" xfId="27263"/>
    <cellStyle name="Normal 35 4 3 3" xfId="27264"/>
    <cellStyle name="Normal 35 4 4" xfId="27265"/>
    <cellStyle name="Normal 35 4 4 2" xfId="27266"/>
    <cellStyle name="Normal 35 4 4 3" xfId="27267"/>
    <cellStyle name="Normal 35 4 5" xfId="27268"/>
    <cellStyle name="Normal 35 4 5 2" xfId="27269"/>
    <cellStyle name="Normal 35 4 5 3" xfId="27270"/>
    <cellStyle name="Normal 35 4 6" xfId="27271"/>
    <cellStyle name="Normal 35 4 7" xfId="27272"/>
    <cellStyle name="Normal 35 5" xfId="27273"/>
    <cellStyle name="Normal 35 5 2" xfId="27274"/>
    <cellStyle name="Normal 35 5 2 2" xfId="27275"/>
    <cellStyle name="Normal 35 5 2 3" xfId="27276"/>
    <cellStyle name="Normal 35 5 3" xfId="27277"/>
    <cellStyle name="Normal 35 5 3 2" xfId="27278"/>
    <cellStyle name="Normal 35 5 3 3" xfId="27279"/>
    <cellStyle name="Normal 35 5 4" xfId="27280"/>
    <cellStyle name="Normal 35 5 4 2" xfId="27281"/>
    <cellStyle name="Normal 35 5 4 3" xfId="27282"/>
    <cellStyle name="Normal 35 5 5" xfId="27283"/>
    <cellStyle name="Normal 35 5 6" xfId="27284"/>
    <cellStyle name="Normal 35 6" xfId="27285"/>
    <cellStyle name="Normal 35 6 2" xfId="27286"/>
    <cellStyle name="Normal 35 6 3" xfId="27287"/>
    <cellStyle name="Normal 35 7" xfId="27288"/>
    <cellStyle name="Normal 35 7 2" xfId="27289"/>
    <cellStyle name="Normal 35 7 3" xfId="27290"/>
    <cellStyle name="Normal 35 8" xfId="27291"/>
    <cellStyle name="Normal 35 8 2" xfId="27292"/>
    <cellStyle name="Normal 35 8 3" xfId="27293"/>
    <cellStyle name="Normal 35 9" xfId="27294"/>
    <cellStyle name="Normal 36" xfId="27295"/>
    <cellStyle name="Normal 36 10" xfId="27296"/>
    <cellStyle name="Normal 36 2" xfId="27297"/>
    <cellStyle name="Normal 36 3" xfId="27298"/>
    <cellStyle name="Normal 36 4" xfId="27299"/>
    <cellStyle name="Normal 36 4 2" xfId="27300"/>
    <cellStyle name="Normal 36 4 2 2" xfId="27301"/>
    <cellStyle name="Normal 36 4 2 2 2" xfId="27302"/>
    <cellStyle name="Normal 36 4 2 2 3" xfId="27303"/>
    <cellStyle name="Normal 36 4 2 3" xfId="27304"/>
    <cellStyle name="Normal 36 4 2 3 2" xfId="27305"/>
    <cellStyle name="Normal 36 4 2 3 3" xfId="27306"/>
    <cellStyle name="Normal 36 4 2 4" xfId="27307"/>
    <cellStyle name="Normal 36 4 2 4 2" xfId="27308"/>
    <cellStyle name="Normal 36 4 2 4 3" xfId="27309"/>
    <cellStyle name="Normal 36 4 2 5" xfId="27310"/>
    <cellStyle name="Normal 36 4 2 6" xfId="27311"/>
    <cellStyle name="Normal 36 4 3" xfId="27312"/>
    <cellStyle name="Normal 36 4 3 2" xfId="27313"/>
    <cellStyle name="Normal 36 4 3 3" xfId="27314"/>
    <cellStyle name="Normal 36 4 4" xfId="27315"/>
    <cellStyle name="Normal 36 4 4 2" xfId="27316"/>
    <cellStyle name="Normal 36 4 4 3" xfId="27317"/>
    <cellStyle name="Normal 36 4 5" xfId="27318"/>
    <cellStyle name="Normal 36 4 5 2" xfId="27319"/>
    <cellStyle name="Normal 36 4 5 3" xfId="27320"/>
    <cellStyle name="Normal 36 4 6" xfId="27321"/>
    <cellStyle name="Normal 36 4 7" xfId="27322"/>
    <cellStyle name="Normal 36 5" xfId="27323"/>
    <cellStyle name="Normal 36 5 2" xfId="27324"/>
    <cellStyle name="Normal 36 5 2 2" xfId="27325"/>
    <cellStyle name="Normal 36 5 2 3" xfId="27326"/>
    <cellStyle name="Normal 36 5 3" xfId="27327"/>
    <cellStyle name="Normal 36 5 3 2" xfId="27328"/>
    <cellStyle name="Normal 36 5 3 3" xfId="27329"/>
    <cellStyle name="Normal 36 5 4" xfId="27330"/>
    <cellStyle name="Normal 36 5 4 2" xfId="27331"/>
    <cellStyle name="Normal 36 5 4 3" xfId="27332"/>
    <cellStyle name="Normal 36 5 5" xfId="27333"/>
    <cellStyle name="Normal 36 5 6" xfId="27334"/>
    <cellStyle name="Normal 36 6" xfId="27335"/>
    <cellStyle name="Normal 36 6 2" xfId="27336"/>
    <cellStyle name="Normal 36 6 3" xfId="27337"/>
    <cellStyle name="Normal 36 7" xfId="27338"/>
    <cellStyle name="Normal 36 7 2" xfId="27339"/>
    <cellStyle name="Normal 36 7 3" xfId="27340"/>
    <cellStyle name="Normal 36 8" xfId="27341"/>
    <cellStyle name="Normal 36 8 2" xfId="27342"/>
    <cellStyle name="Normal 36 8 3" xfId="27343"/>
    <cellStyle name="Normal 36 9" xfId="27344"/>
    <cellStyle name="Normal 37" xfId="27345"/>
    <cellStyle name="Normal 37 10" xfId="27346"/>
    <cellStyle name="Normal 37 2" xfId="27347"/>
    <cellStyle name="Normal 37 3" xfId="27348"/>
    <cellStyle name="Normal 37 4" xfId="27349"/>
    <cellStyle name="Normal 37 4 2" xfId="27350"/>
    <cellStyle name="Normal 37 4 2 2" xfId="27351"/>
    <cellStyle name="Normal 37 4 2 2 2" xfId="27352"/>
    <cellStyle name="Normal 37 4 2 2 3" xfId="27353"/>
    <cellStyle name="Normal 37 4 2 3" xfId="27354"/>
    <cellStyle name="Normal 37 4 2 3 2" xfId="27355"/>
    <cellStyle name="Normal 37 4 2 3 3" xfId="27356"/>
    <cellStyle name="Normal 37 4 2 4" xfId="27357"/>
    <cellStyle name="Normal 37 4 2 4 2" xfId="27358"/>
    <cellStyle name="Normal 37 4 2 4 3" xfId="27359"/>
    <cellStyle name="Normal 37 4 2 5" xfId="27360"/>
    <cellStyle name="Normal 37 4 2 6" xfId="27361"/>
    <cellStyle name="Normal 37 4 3" xfId="27362"/>
    <cellStyle name="Normal 37 4 3 2" xfId="27363"/>
    <cellStyle name="Normal 37 4 3 3" xfId="27364"/>
    <cellStyle name="Normal 37 4 4" xfId="27365"/>
    <cellStyle name="Normal 37 4 4 2" xfId="27366"/>
    <cellStyle name="Normal 37 4 4 3" xfId="27367"/>
    <cellStyle name="Normal 37 4 5" xfId="27368"/>
    <cellStyle name="Normal 37 4 5 2" xfId="27369"/>
    <cellStyle name="Normal 37 4 5 3" xfId="27370"/>
    <cellStyle name="Normal 37 4 6" xfId="27371"/>
    <cellStyle name="Normal 37 4 7" xfId="27372"/>
    <cellStyle name="Normal 37 5" xfId="27373"/>
    <cellStyle name="Normal 37 5 2" xfId="27374"/>
    <cellStyle name="Normal 37 5 2 2" xfId="27375"/>
    <cellStyle name="Normal 37 5 2 3" xfId="27376"/>
    <cellStyle name="Normal 37 5 3" xfId="27377"/>
    <cellStyle name="Normal 37 5 3 2" xfId="27378"/>
    <cellStyle name="Normal 37 5 3 3" xfId="27379"/>
    <cellStyle name="Normal 37 5 4" xfId="27380"/>
    <cellStyle name="Normal 37 5 4 2" xfId="27381"/>
    <cellStyle name="Normal 37 5 4 3" xfId="27382"/>
    <cellStyle name="Normal 37 5 5" xfId="27383"/>
    <cellStyle name="Normal 37 5 6" xfId="27384"/>
    <cellStyle name="Normal 37 6" xfId="27385"/>
    <cellStyle name="Normal 37 6 2" xfId="27386"/>
    <cellStyle name="Normal 37 6 3" xfId="27387"/>
    <cellStyle name="Normal 37 7" xfId="27388"/>
    <cellStyle name="Normal 37 7 2" xfId="27389"/>
    <cellStyle name="Normal 37 7 3" xfId="27390"/>
    <cellStyle name="Normal 37 8" xfId="27391"/>
    <cellStyle name="Normal 37 8 2" xfId="27392"/>
    <cellStyle name="Normal 37 8 3" xfId="27393"/>
    <cellStyle name="Normal 37 9" xfId="27394"/>
    <cellStyle name="Normal 38" xfId="27395"/>
    <cellStyle name="Normal 38 10" xfId="27396"/>
    <cellStyle name="Normal 38 2" xfId="27397"/>
    <cellStyle name="Normal 38 3" xfId="27398"/>
    <cellStyle name="Normal 38 4" xfId="27399"/>
    <cellStyle name="Normal 38 4 2" xfId="27400"/>
    <cellStyle name="Normal 38 4 2 2" xfId="27401"/>
    <cellStyle name="Normal 38 4 2 2 2" xfId="27402"/>
    <cellStyle name="Normal 38 4 2 2 3" xfId="27403"/>
    <cellStyle name="Normal 38 4 2 3" xfId="27404"/>
    <cellStyle name="Normal 38 4 2 3 2" xfId="27405"/>
    <cellStyle name="Normal 38 4 2 3 3" xfId="27406"/>
    <cellStyle name="Normal 38 4 2 4" xfId="27407"/>
    <cellStyle name="Normal 38 4 2 4 2" xfId="27408"/>
    <cellStyle name="Normal 38 4 2 4 3" xfId="27409"/>
    <cellStyle name="Normal 38 4 2 5" xfId="27410"/>
    <cellStyle name="Normal 38 4 2 6" xfId="27411"/>
    <cellStyle name="Normal 38 4 3" xfId="27412"/>
    <cellStyle name="Normal 38 4 3 2" xfId="27413"/>
    <cellStyle name="Normal 38 4 3 3" xfId="27414"/>
    <cellStyle name="Normal 38 4 4" xfId="27415"/>
    <cellStyle name="Normal 38 4 4 2" xfId="27416"/>
    <cellStyle name="Normal 38 4 4 3" xfId="27417"/>
    <cellStyle name="Normal 38 4 5" xfId="27418"/>
    <cellStyle name="Normal 38 4 5 2" xfId="27419"/>
    <cellStyle name="Normal 38 4 5 3" xfId="27420"/>
    <cellStyle name="Normal 38 4 6" xfId="27421"/>
    <cellStyle name="Normal 38 4 7" xfId="27422"/>
    <cellStyle name="Normal 38 5" xfId="27423"/>
    <cellStyle name="Normal 38 5 2" xfId="27424"/>
    <cellStyle name="Normal 38 5 2 2" xfId="27425"/>
    <cellStyle name="Normal 38 5 2 3" xfId="27426"/>
    <cellStyle name="Normal 38 5 3" xfId="27427"/>
    <cellStyle name="Normal 38 5 3 2" xfId="27428"/>
    <cellStyle name="Normal 38 5 3 3" xfId="27429"/>
    <cellStyle name="Normal 38 5 4" xfId="27430"/>
    <cellStyle name="Normal 38 5 4 2" xfId="27431"/>
    <cellStyle name="Normal 38 5 4 3" xfId="27432"/>
    <cellStyle name="Normal 38 5 5" xfId="27433"/>
    <cellStyle name="Normal 38 5 6" xfId="27434"/>
    <cellStyle name="Normal 38 6" xfId="27435"/>
    <cellStyle name="Normal 38 6 2" xfId="27436"/>
    <cellStyle name="Normal 38 6 3" xfId="27437"/>
    <cellStyle name="Normal 38 7" xfId="27438"/>
    <cellStyle name="Normal 38 7 2" xfId="27439"/>
    <cellStyle name="Normal 38 7 3" xfId="27440"/>
    <cellStyle name="Normal 38 8" xfId="27441"/>
    <cellStyle name="Normal 38 8 2" xfId="27442"/>
    <cellStyle name="Normal 38 8 3" xfId="27443"/>
    <cellStyle name="Normal 38 9" xfId="27444"/>
    <cellStyle name="Normal 39" xfId="27445"/>
    <cellStyle name="Normal 39 10" xfId="27446"/>
    <cellStyle name="Normal 39 10 2" xfId="27447"/>
    <cellStyle name="Normal 39 10 3" xfId="27448"/>
    <cellStyle name="Normal 39 11" xfId="27449"/>
    <cellStyle name="Normal 39 12" xfId="27450"/>
    <cellStyle name="Normal 39 2" xfId="27451"/>
    <cellStyle name="Normal 39 3" xfId="27452"/>
    <cellStyle name="Normal 39 4" xfId="27453"/>
    <cellStyle name="Normal 39 5" xfId="27454"/>
    <cellStyle name="Normal 39 6" xfId="27455"/>
    <cellStyle name="Normal 39 6 2" xfId="27456"/>
    <cellStyle name="Normal 39 6 2 2" xfId="27457"/>
    <cellStyle name="Normal 39 6 2 2 2" xfId="27458"/>
    <cellStyle name="Normal 39 6 2 2 3" xfId="27459"/>
    <cellStyle name="Normal 39 6 2 3" xfId="27460"/>
    <cellStyle name="Normal 39 6 2 3 2" xfId="27461"/>
    <cellStyle name="Normal 39 6 2 3 3" xfId="27462"/>
    <cellStyle name="Normal 39 6 2 4" xfId="27463"/>
    <cellStyle name="Normal 39 6 2 4 2" xfId="27464"/>
    <cellStyle name="Normal 39 6 2 4 3" xfId="27465"/>
    <cellStyle name="Normal 39 6 2 5" xfId="27466"/>
    <cellStyle name="Normal 39 6 2 6" xfId="27467"/>
    <cellStyle name="Normal 39 6 3" xfId="27468"/>
    <cellStyle name="Normal 39 6 3 2" xfId="27469"/>
    <cellStyle name="Normal 39 6 3 3" xfId="27470"/>
    <cellStyle name="Normal 39 6 4" xfId="27471"/>
    <cellStyle name="Normal 39 6 4 2" xfId="27472"/>
    <cellStyle name="Normal 39 6 4 3" xfId="27473"/>
    <cellStyle name="Normal 39 6 5" xfId="27474"/>
    <cellStyle name="Normal 39 6 5 2" xfId="27475"/>
    <cellStyle name="Normal 39 6 5 3" xfId="27476"/>
    <cellStyle name="Normal 39 6 6" xfId="27477"/>
    <cellStyle name="Normal 39 6 7" xfId="27478"/>
    <cellStyle name="Normal 39 7" xfId="27479"/>
    <cellStyle name="Normal 39 7 2" xfId="27480"/>
    <cellStyle name="Normal 39 7 2 2" xfId="27481"/>
    <cellStyle name="Normal 39 7 2 3" xfId="27482"/>
    <cellStyle name="Normal 39 7 3" xfId="27483"/>
    <cellStyle name="Normal 39 7 3 2" xfId="27484"/>
    <cellStyle name="Normal 39 7 3 3" xfId="27485"/>
    <cellStyle name="Normal 39 7 4" xfId="27486"/>
    <cellStyle name="Normal 39 7 4 2" xfId="27487"/>
    <cellStyle name="Normal 39 7 4 3" xfId="27488"/>
    <cellStyle name="Normal 39 7 5" xfId="27489"/>
    <cellStyle name="Normal 39 7 6" xfId="27490"/>
    <cellStyle name="Normal 39 8" xfId="27491"/>
    <cellStyle name="Normal 39 8 2" xfId="27492"/>
    <cellStyle name="Normal 39 8 3" xfId="27493"/>
    <cellStyle name="Normal 39 9" xfId="27494"/>
    <cellStyle name="Normal 39 9 2" xfId="27495"/>
    <cellStyle name="Normal 39 9 3" xfId="27496"/>
    <cellStyle name="Normal 4" xfId="90"/>
    <cellStyle name="Normal 4 2" xfId="27497"/>
    <cellStyle name="Normal 4 2 2" xfId="27498"/>
    <cellStyle name="Normal 4 2 3" xfId="27499"/>
    <cellStyle name="Normal 4 3" xfId="27500"/>
    <cellStyle name="Normal 4 3 2" xfId="27501"/>
    <cellStyle name="Normal 4 4" xfId="27502"/>
    <cellStyle name="Normal 4 5" xfId="27503"/>
    <cellStyle name="Normal 40" xfId="27504"/>
    <cellStyle name="Normal 40 10" xfId="27505"/>
    <cellStyle name="Normal 40 11" xfId="27506"/>
    <cellStyle name="Normal 40 2" xfId="27507"/>
    <cellStyle name="Normal 40 3" xfId="27508"/>
    <cellStyle name="Normal 40 4" xfId="27509"/>
    <cellStyle name="Normal 40 5" xfId="27510"/>
    <cellStyle name="Normal 40 5 2" xfId="27511"/>
    <cellStyle name="Normal 40 5 2 2" xfId="27512"/>
    <cellStyle name="Normal 40 5 2 2 2" xfId="27513"/>
    <cellStyle name="Normal 40 5 2 2 3" xfId="27514"/>
    <cellStyle name="Normal 40 5 2 3" xfId="27515"/>
    <cellStyle name="Normal 40 5 2 3 2" xfId="27516"/>
    <cellStyle name="Normal 40 5 2 3 3" xfId="27517"/>
    <cellStyle name="Normal 40 5 2 4" xfId="27518"/>
    <cellStyle name="Normal 40 5 2 4 2" xfId="27519"/>
    <cellStyle name="Normal 40 5 2 4 3" xfId="27520"/>
    <cellStyle name="Normal 40 5 2 5" xfId="27521"/>
    <cellStyle name="Normal 40 5 2 6" xfId="27522"/>
    <cellStyle name="Normal 40 5 3" xfId="27523"/>
    <cellStyle name="Normal 40 5 3 2" xfId="27524"/>
    <cellStyle name="Normal 40 5 3 3" xfId="27525"/>
    <cellStyle name="Normal 40 5 4" xfId="27526"/>
    <cellStyle name="Normal 40 5 4 2" xfId="27527"/>
    <cellStyle name="Normal 40 5 4 3" xfId="27528"/>
    <cellStyle name="Normal 40 5 5" xfId="27529"/>
    <cellStyle name="Normal 40 5 5 2" xfId="27530"/>
    <cellStyle name="Normal 40 5 5 3" xfId="27531"/>
    <cellStyle name="Normal 40 5 6" xfId="27532"/>
    <cellStyle name="Normal 40 5 7" xfId="27533"/>
    <cellStyle name="Normal 40 6" xfId="27534"/>
    <cellStyle name="Normal 40 6 2" xfId="27535"/>
    <cellStyle name="Normal 40 6 2 2" xfId="27536"/>
    <cellStyle name="Normal 40 6 2 3" xfId="27537"/>
    <cellStyle name="Normal 40 6 3" xfId="27538"/>
    <cellStyle name="Normal 40 6 3 2" xfId="27539"/>
    <cellStyle name="Normal 40 6 3 3" xfId="27540"/>
    <cellStyle name="Normal 40 6 4" xfId="27541"/>
    <cellStyle name="Normal 40 6 4 2" xfId="27542"/>
    <cellStyle name="Normal 40 6 4 3" xfId="27543"/>
    <cellStyle name="Normal 40 6 5" xfId="27544"/>
    <cellStyle name="Normal 40 6 6" xfId="27545"/>
    <cellStyle name="Normal 40 7" xfId="27546"/>
    <cellStyle name="Normal 40 7 2" xfId="27547"/>
    <cellStyle name="Normal 40 7 3" xfId="27548"/>
    <cellStyle name="Normal 40 8" xfId="27549"/>
    <cellStyle name="Normal 40 8 2" xfId="27550"/>
    <cellStyle name="Normal 40 8 3" xfId="27551"/>
    <cellStyle name="Normal 40 9" xfId="27552"/>
    <cellStyle name="Normal 40 9 2" xfId="27553"/>
    <cellStyle name="Normal 40 9 3" xfId="27554"/>
    <cellStyle name="Normal 41" xfId="27555"/>
    <cellStyle name="Normal 41 10" xfId="27556"/>
    <cellStyle name="Normal 41 11" xfId="27557"/>
    <cellStyle name="Normal 41 2" xfId="27558"/>
    <cellStyle name="Normal 41 3" xfId="27559"/>
    <cellStyle name="Normal 41 4" xfId="27560"/>
    <cellStyle name="Normal 41 5" xfId="27561"/>
    <cellStyle name="Normal 41 5 2" xfId="27562"/>
    <cellStyle name="Normal 41 5 2 2" xfId="27563"/>
    <cellStyle name="Normal 41 5 2 2 2" xfId="27564"/>
    <cellStyle name="Normal 41 5 2 2 3" xfId="27565"/>
    <cellStyle name="Normal 41 5 2 3" xfId="27566"/>
    <cellStyle name="Normal 41 5 2 3 2" xfId="27567"/>
    <cellStyle name="Normal 41 5 2 3 3" xfId="27568"/>
    <cellStyle name="Normal 41 5 2 4" xfId="27569"/>
    <cellStyle name="Normal 41 5 2 4 2" xfId="27570"/>
    <cellStyle name="Normal 41 5 2 4 3" xfId="27571"/>
    <cellStyle name="Normal 41 5 2 5" xfId="27572"/>
    <cellStyle name="Normal 41 5 2 6" xfId="27573"/>
    <cellStyle name="Normal 41 5 3" xfId="27574"/>
    <cellStyle name="Normal 41 5 3 2" xfId="27575"/>
    <cellStyle name="Normal 41 5 3 3" xfId="27576"/>
    <cellStyle name="Normal 41 5 4" xfId="27577"/>
    <cellStyle name="Normal 41 5 4 2" xfId="27578"/>
    <cellStyle name="Normal 41 5 4 3" xfId="27579"/>
    <cellStyle name="Normal 41 5 5" xfId="27580"/>
    <cellStyle name="Normal 41 5 5 2" xfId="27581"/>
    <cellStyle name="Normal 41 5 5 3" xfId="27582"/>
    <cellStyle name="Normal 41 5 6" xfId="27583"/>
    <cellStyle name="Normal 41 5 7" xfId="27584"/>
    <cellStyle name="Normal 41 6" xfId="27585"/>
    <cellStyle name="Normal 41 6 2" xfId="27586"/>
    <cellStyle name="Normal 41 6 2 2" xfId="27587"/>
    <cellStyle name="Normal 41 6 2 3" xfId="27588"/>
    <cellStyle name="Normal 41 6 3" xfId="27589"/>
    <cellStyle name="Normal 41 6 3 2" xfId="27590"/>
    <cellStyle name="Normal 41 6 3 3" xfId="27591"/>
    <cellStyle name="Normal 41 6 4" xfId="27592"/>
    <cellStyle name="Normal 41 6 4 2" xfId="27593"/>
    <cellStyle name="Normal 41 6 4 3" xfId="27594"/>
    <cellStyle name="Normal 41 6 5" xfId="27595"/>
    <cellStyle name="Normal 41 6 6" xfId="27596"/>
    <cellStyle name="Normal 41 7" xfId="27597"/>
    <cellStyle name="Normal 41 7 2" xfId="27598"/>
    <cellStyle name="Normal 41 7 3" xfId="27599"/>
    <cellStyle name="Normal 41 8" xfId="27600"/>
    <cellStyle name="Normal 41 8 2" xfId="27601"/>
    <cellStyle name="Normal 41 8 3" xfId="27602"/>
    <cellStyle name="Normal 41 9" xfId="27603"/>
    <cellStyle name="Normal 41 9 2" xfId="27604"/>
    <cellStyle name="Normal 41 9 3" xfId="27605"/>
    <cellStyle name="Normal 42" xfId="27606"/>
    <cellStyle name="Normal 42 10" xfId="27607"/>
    <cellStyle name="Normal 42 10 2" xfId="27608"/>
    <cellStyle name="Normal 42 10 2 2" xfId="27609"/>
    <cellStyle name="Normal 42 10 2 3" xfId="27610"/>
    <cellStyle name="Normal 42 10 3" xfId="27611"/>
    <cellStyle name="Normal 42 10 3 2" xfId="27612"/>
    <cellStyle name="Normal 42 10 3 3" xfId="27613"/>
    <cellStyle name="Normal 42 10 4" xfId="27614"/>
    <cellStyle name="Normal 42 10 4 2" xfId="27615"/>
    <cellStyle name="Normal 42 10 4 3" xfId="27616"/>
    <cellStyle name="Normal 42 10 5" xfId="27617"/>
    <cellStyle name="Normal 42 10 6" xfId="27618"/>
    <cellStyle name="Normal 42 11" xfId="27619"/>
    <cellStyle name="Normal 42 11 2" xfId="27620"/>
    <cellStyle name="Normal 42 11 3" xfId="27621"/>
    <cellStyle name="Normal 42 12" xfId="27622"/>
    <cellStyle name="Normal 42 12 2" xfId="27623"/>
    <cellStyle name="Normal 42 12 3" xfId="27624"/>
    <cellStyle name="Normal 42 13" xfId="27625"/>
    <cellStyle name="Normal 42 13 2" xfId="27626"/>
    <cellStyle name="Normal 42 13 3" xfId="27627"/>
    <cellStyle name="Normal 42 14" xfId="27628"/>
    <cellStyle name="Normal 42 14 2" xfId="27629"/>
    <cellStyle name="Normal 42 14 3" xfId="27630"/>
    <cellStyle name="Normal 42 15" xfId="27631"/>
    <cellStyle name="Normal 42 15 2" xfId="27632"/>
    <cellStyle name="Normal 42 15 3" xfId="27633"/>
    <cellStyle name="Normal 42 16" xfId="27634"/>
    <cellStyle name="Normal 42 16 2" xfId="27635"/>
    <cellStyle name="Normal 42 16 3" xfId="27636"/>
    <cellStyle name="Normal 42 17" xfId="27637"/>
    <cellStyle name="Normal 42 17 2" xfId="27638"/>
    <cellStyle name="Normal 42 17 3" xfId="27639"/>
    <cellStyle name="Normal 42 18" xfId="27640"/>
    <cellStyle name="Normal 42 19" xfId="27641"/>
    <cellStyle name="Normal 42 2" xfId="27642"/>
    <cellStyle name="Normal 42 2 10" xfId="27643"/>
    <cellStyle name="Normal 42 2 10 2" xfId="27644"/>
    <cellStyle name="Normal 42 2 10 3" xfId="27645"/>
    <cellStyle name="Normal 42 2 11" xfId="27646"/>
    <cellStyle name="Normal 42 2 11 2" xfId="27647"/>
    <cellStyle name="Normal 42 2 11 3" xfId="27648"/>
    <cellStyle name="Normal 42 2 12" xfId="27649"/>
    <cellStyle name="Normal 42 2 12 2" xfId="27650"/>
    <cellStyle name="Normal 42 2 12 3" xfId="27651"/>
    <cellStyle name="Normal 42 2 13" xfId="27652"/>
    <cellStyle name="Normal 42 2 13 2" xfId="27653"/>
    <cellStyle name="Normal 42 2 13 3" xfId="27654"/>
    <cellStyle name="Normal 42 2 14" xfId="27655"/>
    <cellStyle name="Normal 42 2 14 2" xfId="27656"/>
    <cellStyle name="Normal 42 2 14 3" xfId="27657"/>
    <cellStyle name="Normal 42 2 15" xfId="27658"/>
    <cellStyle name="Normal 42 2 16" xfId="27659"/>
    <cellStyle name="Normal 42 2 17" xfId="27660"/>
    <cellStyle name="Normal 42 2 2" xfId="27661"/>
    <cellStyle name="Normal 42 2 2 2" xfId="27662"/>
    <cellStyle name="Normal 42 2 2 2 2" xfId="27663"/>
    <cellStyle name="Normal 42 2 2 2 2 2" xfId="27664"/>
    <cellStyle name="Normal 42 2 2 2 2 2 2" xfId="27665"/>
    <cellStyle name="Normal 42 2 2 2 2 2 3" xfId="27666"/>
    <cellStyle name="Normal 42 2 2 2 2 3" xfId="27667"/>
    <cellStyle name="Normal 42 2 2 2 2 3 2" xfId="27668"/>
    <cellStyle name="Normal 42 2 2 2 2 3 3" xfId="27669"/>
    <cellStyle name="Normal 42 2 2 2 2 4" xfId="27670"/>
    <cellStyle name="Normal 42 2 2 2 2 4 2" xfId="27671"/>
    <cellStyle name="Normal 42 2 2 2 2 4 3" xfId="27672"/>
    <cellStyle name="Normal 42 2 2 2 2 5" xfId="27673"/>
    <cellStyle name="Normal 42 2 2 2 2 6" xfId="27674"/>
    <cellStyle name="Normal 42 2 2 2 3" xfId="27675"/>
    <cellStyle name="Normal 42 2 2 2 3 2" xfId="27676"/>
    <cellStyle name="Normal 42 2 2 2 3 3" xfId="27677"/>
    <cellStyle name="Normal 42 2 2 2 4" xfId="27678"/>
    <cellStyle name="Normal 42 2 2 2 4 2" xfId="27679"/>
    <cellStyle name="Normal 42 2 2 2 4 3" xfId="27680"/>
    <cellStyle name="Normal 42 2 2 2 5" xfId="27681"/>
    <cellStyle name="Normal 42 2 2 2 5 2" xfId="27682"/>
    <cellStyle name="Normal 42 2 2 2 5 3" xfId="27683"/>
    <cellStyle name="Normal 42 2 2 2 6" xfId="27684"/>
    <cellStyle name="Normal 42 2 2 2 7" xfId="27685"/>
    <cellStyle name="Normal 42 2 2 3" xfId="27686"/>
    <cellStyle name="Normal 42 2 2 3 2" xfId="27687"/>
    <cellStyle name="Normal 42 2 2 3 2 2" xfId="27688"/>
    <cellStyle name="Normal 42 2 2 3 2 3" xfId="27689"/>
    <cellStyle name="Normal 42 2 2 3 3" xfId="27690"/>
    <cellStyle name="Normal 42 2 2 3 3 2" xfId="27691"/>
    <cellStyle name="Normal 42 2 2 3 3 3" xfId="27692"/>
    <cellStyle name="Normal 42 2 2 3 4" xfId="27693"/>
    <cellStyle name="Normal 42 2 2 3 4 2" xfId="27694"/>
    <cellStyle name="Normal 42 2 2 3 4 3" xfId="27695"/>
    <cellStyle name="Normal 42 2 2 3 5" xfId="27696"/>
    <cellStyle name="Normal 42 2 2 3 6" xfId="27697"/>
    <cellStyle name="Normal 42 2 2 4" xfId="27698"/>
    <cellStyle name="Normal 42 2 2 4 2" xfId="27699"/>
    <cellStyle name="Normal 42 2 2 4 3" xfId="27700"/>
    <cellStyle name="Normal 42 2 2 5" xfId="27701"/>
    <cellStyle name="Normal 42 2 2 5 2" xfId="27702"/>
    <cellStyle name="Normal 42 2 2 5 3" xfId="27703"/>
    <cellStyle name="Normal 42 2 2 6" xfId="27704"/>
    <cellStyle name="Normal 42 2 2 6 2" xfId="27705"/>
    <cellStyle name="Normal 42 2 2 6 3" xfId="27706"/>
    <cellStyle name="Normal 42 2 2 7" xfId="27707"/>
    <cellStyle name="Normal 42 2 2 8" xfId="27708"/>
    <cellStyle name="Normal 42 2 3" xfId="27709"/>
    <cellStyle name="Normal 42 2 3 2" xfId="27710"/>
    <cellStyle name="Normal 42 2 3 2 2" xfId="27711"/>
    <cellStyle name="Normal 42 2 3 2 2 2" xfId="27712"/>
    <cellStyle name="Normal 42 2 3 2 2 2 2" xfId="27713"/>
    <cellStyle name="Normal 42 2 3 2 2 2 3" xfId="27714"/>
    <cellStyle name="Normal 42 2 3 2 2 3" xfId="27715"/>
    <cellStyle name="Normal 42 2 3 2 2 3 2" xfId="27716"/>
    <cellStyle name="Normal 42 2 3 2 2 3 3" xfId="27717"/>
    <cellStyle name="Normal 42 2 3 2 2 4" xfId="27718"/>
    <cellStyle name="Normal 42 2 3 2 2 4 2" xfId="27719"/>
    <cellStyle name="Normal 42 2 3 2 2 4 3" xfId="27720"/>
    <cellStyle name="Normal 42 2 3 2 2 5" xfId="27721"/>
    <cellStyle name="Normal 42 2 3 2 2 6" xfId="27722"/>
    <cellStyle name="Normal 42 2 3 2 3" xfId="27723"/>
    <cellStyle name="Normal 42 2 3 2 3 2" xfId="27724"/>
    <cellStyle name="Normal 42 2 3 2 3 3" xfId="27725"/>
    <cellStyle name="Normal 42 2 3 2 4" xfId="27726"/>
    <cellStyle name="Normal 42 2 3 2 4 2" xfId="27727"/>
    <cellStyle name="Normal 42 2 3 2 4 3" xfId="27728"/>
    <cellStyle name="Normal 42 2 3 2 5" xfId="27729"/>
    <cellStyle name="Normal 42 2 3 2 5 2" xfId="27730"/>
    <cellStyle name="Normal 42 2 3 2 5 3" xfId="27731"/>
    <cellStyle name="Normal 42 2 3 2 6" xfId="27732"/>
    <cellStyle name="Normal 42 2 3 2 7" xfId="27733"/>
    <cellStyle name="Normal 42 2 3 3" xfId="27734"/>
    <cellStyle name="Normal 42 2 3 3 2" xfId="27735"/>
    <cellStyle name="Normal 42 2 3 3 2 2" xfId="27736"/>
    <cellStyle name="Normal 42 2 3 3 2 3" xfId="27737"/>
    <cellStyle name="Normal 42 2 3 3 3" xfId="27738"/>
    <cellStyle name="Normal 42 2 3 3 3 2" xfId="27739"/>
    <cellStyle name="Normal 42 2 3 3 3 3" xfId="27740"/>
    <cellStyle name="Normal 42 2 3 3 4" xfId="27741"/>
    <cellStyle name="Normal 42 2 3 3 4 2" xfId="27742"/>
    <cellStyle name="Normal 42 2 3 3 4 3" xfId="27743"/>
    <cellStyle name="Normal 42 2 3 3 5" xfId="27744"/>
    <cellStyle name="Normal 42 2 3 3 6" xfId="27745"/>
    <cellStyle name="Normal 42 2 3 4" xfId="27746"/>
    <cellStyle name="Normal 42 2 3 4 2" xfId="27747"/>
    <cellStyle name="Normal 42 2 3 4 3" xfId="27748"/>
    <cellStyle name="Normal 42 2 3 5" xfId="27749"/>
    <cellStyle name="Normal 42 2 3 5 2" xfId="27750"/>
    <cellStyle name="Normal 42 2 3 5 3" xfId="27751"/>
    <cellStyle name="Normal 42 2 3 6" xfId="27752"/>
    <cellStyle name="Normal 42 2 3 6 2" xfId="27753"/>
    <cellStyle name="Normal 42 2 3 6 3" xfId="27754"/>
    <cellStyle name="Normal 42 2 3 7" xfId="27755"/>
    <cellStyle name="Normal 42 2 3 8" xfId="27756"/>
    <cellStyle name="Normal 42 2 4" xfId="27757"/>
    <cellStyle name="Normal 42 2 4 2" xfId="27758"/>
    <cellStyle name="Normal 42 2 4 2 2" xfId="27759"/>
    <cellStyle name="Normal 42 2 4 2 2 2" xfId="27760"/>
    <cellStyle name="Normal 42 2 4 2 2 2 2" xfId="27761"/>
    <cellStyle name="Normal 42 2 4 2 2 2 3" xfId="27762"/>
    <cellStyle name="Normal 42 2 4 2 2 3" xfId="27763"/>
    <cellStyle name="Normal 42 2 4 2 2 3 2" xfId="27764"/>
    <cellStyle name="Normal 42 2 4 2 2 3 3" xfId="27765"/>
    <cellStyle name="Normal 42 2 4 2 2 4" xfId="27766"/>
    <cellStyle name="Normal 42 2 4 2 2 4 2" xfId="27767"/>
    <cellStyle name="Normal 42 2 4 2 2 4 3" xfId="27768"/>
    <cellStyle name="Normal 42 2 4 2 2 5" xfId="27769"/>
    <cellStyle name="Normal 42 2 4 2 2 6" xfId="27770"/>
    <cellStyle name="Normal 42 2 4 2 3" xfId="27771"/>
    <cellStyle name="Normal 42 2 4 2 3 2" xfId="27772"/>
    <cellStyle name="Normal 42 2 4 2 3 3" xfId="27773"/>
    <cellStyle name="Normal 42 2 4 2 4" xfId="27774"/>
    <cellStyle name="Normal 42 2 4 2 4 2" xfId="27775"/>
    <cellStyle name="Normal 42 2 4 2 4 3" xfId="27776"/>
    <cellStyle name="Normal 42 2 4 2 5" xfId="27777"/>
    <cellStyle name="Normal 42 2 4 2 5 2" xfId="27778"/>
    <cellStyle name="Normal 42 2 4 2 5 3" xfId="27779"/>
    <cellStyle name="Normal 42 2 4 2 6" xfId="27780"/>
    <cellStyle name="Normal 42 2 4 2 7" xfId="27781"/>
    <cellStyle name="Normal 42 2 4 3" xfId="27782"/>
    <cellStyle name="Normal 42 2 4 3 2" xfId="27783"/>
    <cellStyle name="Normal 42 2 4 3 2 2" xfId="27784"/>
    <cellStyle name="Normal 42 2 4 3 2 3" xfId="27785"/>
    <cellStyle name="Normal 42 2 4 3 3" xfId="27786"/>
    <cellStyle name="Normal 42 2 4 3 3 2" xfId="27787"/>
    <cellStyle name="Normal 42 2 4 3 3 3" xfId="27788"/>
    <cellStyle name="Normal 42 2 4 3 4" xfId="27789"/>
    <cellStyle name="Normal 42 2 4 3 4 2" xfId="27790"/>
    <cellStyle name="Normal 42 2 4 3 4 3" xfId="27791"/>
    <cellStyle name="Normal 42 2 4 3 5" xfId="27792"/>
    <cellStyle name="Normal 42 2 4 3 6" xfId="27793"/>
    <cellStyle name="Normal 42 2 4 4" xfId="27794"/>
    <cellStyle name="Normal 42 2 4 4 2" xfId="27795"/>
    <cellStyle name="Normal 42 2 4 4 3" xfId="27796"/>
    <cellStyle name="Normal 42 2 4 5" xfId="27797"/>
    <cellStyle name="Normal 42 2 4 5 2" xfId="27798"/>
    <cellStyle name="Normal 42 2 4 5 3" xfId="27799"/>
    <cellStyle name="Normal 42 2 4 6" xfId="27800"/>
    <cellStyle name="Normal 42 2 4 6 2" xfId="27801"/>
    <cellStyle name="Normal 42 2 4 6 3" xfId="27802"/>
    <cellStyle name="Normal 42 2 4 7" xfId="27803"/>
    <cellStyle name="Normal 42 2 4 8" xfId="27804"/>
    <cellStyle name="Normal 42 2 5" xfId="27805"/>
    <cellStyle name="Normal 42 2 5 2" xfId="27806"/>
    <cellStyle name="Normal 42 2 5 2 2" xfId="27807"/>
    <cellStyle name="Normal 42 2 5 2 2 2" xfId="27808"/>
    <cellStyle name="Normal 42 2 5 2 2 3" xfId="27809"/>
    <cellStyle name="Normal 42 2 5 2 3" xfId="27810"/>
    <cellStyle name="Normal 42 2 5 2 3 2" xfId="27811"/>
    <cellStyle name="Normal 42 2 5 2 3 3" xfId="27812"/>
    <cellStyle name="Normal 42 2 5 2 4" xfId="27813"/>
    <cellStyle name="Normal 42 2 5 2 4 2" xfId="27814"/>
    <cellStyle name="Normal 42 2 5 2 4 3" xfId="27815"/>
    <cellStyle name="Normal 42 2 5 2 5" xfId="27816"/>
    <cellStyle name="Normal 42 2 5 2 6" xfId="27817"/>
    <cellStyle name="Normal 42 2 5 3" xfId="27818"/>
    <cellStyle name="Normal 42 2 5 3 2" xfId="27819"/>
    <cellStyle name="Normal 42 2 5 3 3" xfId="27820"/>
    <cellStyle name="Normal 42 2 5 4" xfId="27821"/>
    <cellStyle name="Normal 42 2 5 4 2" xfId="27822"/>
    <cellStyle name="Normal 42 2 5 4 3" xfId="27823"/>
    <cellStyle name="Normal 42 2 5 5" xfId="27824"/>
    <cellStyle name="Normal 42 2 5 5 2" xfId="27825"/>
    <cellStyle name="Normal 42 2 5 5 3" xfId="27826"/>
    <cellStyle name="Normal 42 2 5 6" xfId="27827"/>
    <cellStyle name="Normal 42 2 5 7" xfId="27828"/>
    <cellStyle name="Normal 42 2 6" xfId="27829"/>
    <cellStyle name="Normal 42 2 6 2" xfId="27830"/>
    <cellStyle name="Normal 42 2 6 2 2" xfId="27831"/>
    <cellStyle name="Normal 42 2 6 2 3" xfId="27832"/>
    <cellStyle name="Normal 42 2 6 3" xfId="27833"/>
    <cellStyle name="Normal 42 2 6 3 2" xfId="27834"/>
    <cellStyle name="Normal 42 2 6 3 3" xfId="27835"/>
    <cellStyle name="Normal 42 2 6 4" xfId="27836"/>
    <cellStyle name="Normal 42 2 6 4 2" xfId="27837"/>
    <cellStyle name="Normal 42 2 6 4 3" xfId="27838"/>
    <cellStyle name="Normal 42 2 6 5" xfId="27839"/>
    <cellStyle name="Normal 42 2 6 6" xfId="27840"/>
    <cellStyle name="Normal 42 2 7" xfId="27841"/>
    <cellStyle name="Normal 42 2 7 2" xfId="27842"/>
    <cellStyle name="Normal 42 2 7 2 2" xfId="27843"/>
    <cellStyle name="Normal 42 2 7 2 3" xfId="27844"/>
    <cellStyle name="Normal 42 2 7 3" xfId="27845"/>
    <cellStyle name="Normal 42 2 7 3 2" xfId="27846"/>
    <cellStyle name="Normal 42 2 7 3 3" xfId="27847"/>
    <cellStyle name="Normal 42 2 7 4" xfId="27848"/>
    <cellStyle name="Normal 42 2 7 4 2" xfId="27849"/>
    <cellStyle name="Normal 42 2 7 4 3" xfId="27850"/>
    <cellStyle name="Normal 42 2 7 5" xfId="27851"/>
    <cellStyle name="Normal 42 2 7 6" xfId="27852"/>
    <cellStyle name="Normal 42 2 8" xfId="27853"/>
    <cellStyle name="Normal 42 2 8 2" xfId="27854"/>
    <cellStyle name="Normal 42 2 8 3" xfId="27855"/>
    <cellStyle name="Normal 42 2 9" xfId="27856"/>
    <cellStyle name="Normal 42 2 9 2" xfId="27857"/>
    <cellStyle name="Normal 42 2 9 3" xfId="27858"/>
    <cellStyle name="Normal 42 20" xfId="27859"/>
    <cellStyle name="Normal 42 3" xfId="27860"/>
    <cellStyle name="Normal 42 4" xfId="27861"/>
    <cellStyle name="Normal 42 4 2" xfId="27862"/>
    <cellStyle name="Normal 42 4 2 2" xfId="27863"/>
    <cellStyle name="Normal 42 4 2 2 2" xfId="27864"/>
    <cellStyle name="Normal 42 4 2 2 2 2" xfId="27865"/>
    <cellStyle name="Normal 42 4 2 2 2 3" xfId="27866"/>
    <cellStyle name="Normal 42 4 2 2 3" xfId="27867"/>
    <cellStyle name="Normal 42 4 2 2 3 2" xfId="27868"/>
    <cellStyle name="Normal 42 4 2 2 3 3" xfId="27869"/>
    <cellStyle name="Normal 42 4 2 2 4" xfId="27870"/>
    <cellStyle name="Normal 42 4 2 2 4 2" xfId="27871"/>
    <cellStyle name="Normal 42 4 2 2 4 3" xfId="27872"/>
    <cellStyle name="Normal 42 4 2 2 5" xfId="27873"/>
    <cellStyle name="Normal 42 4 2 2 6" xfId="27874"/>
    <cellStyle name="Normal 42 4 2 3" xfId="27875"/>
    <cellStyle name="Normal 42 4 2 3 2" xfId="27876"/>
    <cellStyle name="Normal 42 4 2 3 3" xfId="27877"/>
    <cellStyle name="Normal 42 4 2 4" xfId="27878"/>
    <cellStyle name="Normal 42 4 2 4 2" xfId="27879"/>
    <cellStyle name="Normal 42 4 2 4 3" xfId="27880"/>
    <cellStyle name="Normal 42 4 2 5" xfId="27881"/>
    <cellStyle name="Normal 42 4 2 5 2" xfId="27882"/>
    <cellStyle name="Normal 42 4 2 5 3" xfId="27883"/>
    <cellStyle name="Normal 42 4 2 6" xfId="27884"/>
    <cellStyle name="Normal 42 4 2 7" xfId="27885"/>
    <cellStyle name="Normal 42 4 3" xfId="27886"/>
    <cellStyle name="Normal 42 4 3 2" xfId="27887"/>
    <cellStyle name="Normal 42 4 3 2 2" xfId="27888"/>
    <cellStyle name="Normal 42 4 3 2 3" xfId="27889"/>
    <cellStyle name="Normal 42 4 3 3" xfId="27890"/>
    <cellStyle name="Normal 42 4 3 3 2" xfId="27891"/>
    <cellStyle name="Normal 42 4 3 3 3" xfId="27892"/>
    <cellStyle name="Normal 42 4 3 4" xfId="27893"/>
    <cellStyle name="Normal 42 4 3 4 2" xfId="27894"/>
    <cellStyle name="Normal 42 4 3 4 3" xfId="27895"/>
    <cellStyle name="Normal 42 4 3 5" xfId="27896"/>
    <cellStyle name="Normal 42 4 3 6" xfId="27897"/>
    <cellStyle name="Normal 42 4 4" xfId="27898"/>
    <cellStyle name="Normal 42 4 4 2" xfId="27899"/>
    <cellStyle name="Normal 42 4 4 3" xfId="27900"/>
    <cellStyle name="Normal 42 4 5" xfId="27901"/>
    <cellStyle name="Normal 42 4 5 2" xfId="27902"/>
    <cellStyle name="Normal 42 4 5 3" xfId="27903"/>
    <cellStyle name="Normal 42 4 6" xfId="27904"/>
    <cellStyle name="Normal 42 4 6 2" xfId="27905"/>
    <cellStyle name="Normal 42 4 6 3" xfId="27906"/>
    <cellStyle name="Normal 42 4 7" xfId="27907"/>
    <cellStyle name="Normal 42 4 8" xfId="27908"/>
    <cellStyle name="Normal 42 5" xfId="27909"/>
    <cellStyle name="Normal 42 5 2" xfId="27910"/>
    <cellStyle name="Normal 42 5 2 2" xfId="27911"/>
    <cellStyle name="Normal 42 5 2 2 2" xfId="27912"/>
    <cellStyle name="Normal 42 5 2 2 2 2" xfId="27913"/>
    <cellStyle name="Normal 42 5 2 2 2 3" xfId="27914"/>
    <cellStyle name="Normal 42 5 2 2 3" xfId="27915"/>
    <cellStyle name="Normal 42 5 2 2 3 2" xfId="27916"/>
    <cellStyle name="Normal 42 5 2 2 3 3" xfId="27917"/>
    <cellStyle name="Normal 42 5 2 2 4" xfId="27918"/>
    <cellStyle name="Normal 42 5 2 2 4 2" xfId="27919"/>
    <cellStyle name="Normal 42 5 2 2 4 3" xfId="27920"/>
    <cellStyle name="Normal 42 5 2 2 5" xfId="27921"/>
    <cellStyle name="Normal 42 5 2 2 6" xfId="27922"/>
    <cellStyle name="Normal 42 5 2 3" xfId="27923"/>
    <cellStyle name="Normal 42 5 2 3 2" xfId="27924"/>
    <cellStyle name="Normal 42 5 2 3 3" xfId="27925"/>
    <cellStyle name="Normal 42 5 2 4" xfId="27926"/>
    <cellStyle name="Normal 42 5 2 4 2" xfId="27927"/>
    <cellStyle name="Normal 42 5 2 4 3" xfId="27928"/>
    <cellStyle name="Normal 42 5 2 5" xfId="27929"/>
    <cellStyle name="Normal 42 5 2 5 2" xfId="27930"/>
    <cellStyle name="Normal 42 5 2 5 3" xfId="27931"/>
    <cellStyle name="Normal 42 5 2 6" xfId="27932"/>
    <cellStyle name="Normal 42 5 2 7" xfId="27933"/>
    <cellStyle name="Normal 42 5 3" xfId="27934"/>
    <cellStyle name="Normal 42 5 3 2" xfId="27935"/>
    <cellStyle name="Normal 42 5 3 2 2" xfId="27936"/>
    <cellStyle name="Normal 42 5 3 2 3" xfId="27937"/>
    <cellStyle name="Normal 42 5 3 3" xfId="27938"/>
    <cellStyle name="Normal 42 5 3 3 2" xfId="27939"/>
    <cellStyle name="Normal 42 5 3 3 3" xfId="27940"/>
    <cellStyle name="Normal 42 5 3 4" xfId="27941"/>
    <cellStyle name="Normal 42 5 3 4 2" xfId="27942"/>
    <cellStyle name="Normal 42 5 3 4 3" xfId="27943"/>
    <cellStyle name="Normal 42 5 3 5" xfId="27944"/>
    <cellStyle name="Normal 42 5 3 6" xfId="27945"/>
    <cellStyle name="Normal 42 5 4" xfId="27946"/>
    <cellStyle name="Normal 42 5 4 2" xfId="27947"/>
    <cellStyle name="Normal 42 5 4 3" xfId="27948"/>
    <cellStyle name="Normal 42 5 5" xfId="27949"/>
    <cellStyle name="Normal 42 5 5 2" xfId="27950"/>
    <cellStyle name="Normal 42 5 5 3" xfId="27951"/>
    <cellStyle name="Normal 42 5 6" xfId="27952"/>
    <cellStyle name="Normal 42 5 6 2" xfId="27953"/>
    <cellStyle name="Normal 42 5 6 3" xfId="27954"/>
    <cellStyle name="Normal 42 5 7" xfId="27955"/>
    <cellStyle name="Normal 42 5 8" xfId="27956"/>
    <cellStyle name="Normal 42 6" xfId="27957"/>
    <cellStyle name="Normal 42 6 2" xfId="27958"/>
    <cellStyle name="Normal 42 6 2 2" xfId="27959"/>
    <cellStyle name="Normal 42 6 2 2 2" xfId="27960"/>
    <cellStyle name="Normal 42 6 2 2 2 2" xfId="27961"/>
    <cellStyle name="Normal 42 6 2 2 2 3" xfId="27962"/>
    <cellStyle name="Normal 42 6 2 2 3" xfId="27963"/>
    <cellStyle name="Normal 42 6 2 2 3 2" xfId="27964"/>
    <cellStyle name="Normal 42 6 2 2 3 3" xfId="27965"/>
    <cellStyle name="Normal 42 6 2 2 4" xfId="27966"/>
    <cellStyle name="Normal 42 6 2 2 4 2" xfId="27967"/>
    <cellStyle name="Normal 42 6 2 2 4 3" xfId="27968"/>
    <cellStyle name="Normal 42 6 2 2 5" xfId="27969"/>
    <cellStyle name="Normal 42 6 2 2 6" xfId="27970"/>
    <cellStyle name="Normal 42 6 2 3" xfId="27971"/>
    <cellStyle name="Normal 42 6 2 3 2" xfId="27972"/>
    <cellStyle name="Normal 42 6 2 3 3" xfId="27973"/>
    <cellStyle name="Normal 42 6 2 4" xfId="27974"/>
    <cellStyle name="Normal 42 6 2 4 2" xfId="27975"/>
    <cellStyle name="Normal 42 6 2 4 3" xfId="27976"/>
    <cellStyle name="Normal 42 6 2 5" xfId="27977"/>
    <cellStyle name="Normal 42 6 2 5 2" xfId="27978"/>
    <cellStyle name="Normal 42 6 2 5 3" xfId="27979"/>
    <cellStyle name="Normal 42 6 2 6" xfId="27980"/>
    <cellStyle name="Normal 42 6 2 7" xfId="27981"/>
    <cellStyle name="Normal 42 6 3" xfId="27982"/>
    <cellStyle name="Normal 42 6 3 2" xfId="27983"/>
    <cellStyle name="Normal 42 6 3 2 2" xfId="27984"/>
    <cellStyle name="Normal 42 6 3 2 3" xfId="27985"/>
    <cellStyle name="Normal 42 6 3 3" xfId="27986"/>
    <cellStyle name="Normal 42 6 3 3 2" xfId="27987"/>
    <cellStyle name="Normal 42 6 3 3 3" xfId="27988"/>
    <cellStyle name="Normal 42 6 3 4" xfId="27989"/>
    <cellStyle name="Normal 42 6 3 4 2" xfId="27990"/>
    <cellStyle name="Normal 42 6 3 4 3" xfId="27991"/>
    <cellStyle name="Normal 42 6 3 5" xfId="27992"/>
    <cellStyle name="Normal 42 6 3 6" xfId="27993"/>
    <cellStyle name="Normal 42 6 4" xfId="27994"/>
    <cellStyle name="Normal 42 6 4 2" xfId="27995"/>
    <cellStyle name="Normal 42 6 4 3" xfId="27996"/>
    <cellStyle name="Normal 42 6 5" xfId="27997"/>
    <cellStyle name="Normal 42 6 5 2" xfId="27998"/>
    <cellStyle name="Normal 42 6 5 3" xfId="27999"/>
    <cellStyle name="Normal 42 6 6" xfId="28000"/>
    <cellStyle name="Normal 42 6 6 2" xfId="28001"/>
    <cellStyle name="Normal 42 6 6 3" xfId="28002"/>
    <cellStyle name="Normal 42 6 7" xfId="28003"/>
    <cellStyle name="Normal 42 6 8" xfId="28004"/>
    <cellStyle name="Normal 42 7" xfId="28005"/>
    <cellStyle name="Normal 42 7 2" xfId="28006"/>
    <cellStyle name="Normal 42 7 2 2" xfId="28007"/>
    <cellStyle name="Normal 42 7 2 2 2" xfId="28008"/>
    <cellStyle name="Normal 42 7 2 2 2 2" xfId="28009"/>
    <cellStyle name="Normal 42 7 2 2 2 3" xfId="28010"/>
    <cellStyle name="Normal 42 7 2 2 3" xfId="28011"/>
    <cellStyle name="Normal 42 7 2 2 3 2" xfId="28012"/>
    <cellStyle name="Normal 42 7 2 2 3 3" xfId="28013"/>
    <cellStyle name="Normal 42 7 2 2 4" xfId="28014"/>
    <cellStyle name="Normal 42 7 2 2 4 2" xfId="28015"/>
    <cellStyle name="Normal 42 7 2 2 4 3" xfId="28016"/>
    <cellStyle name="Normal 42 7 2 2 5" xfId="28017"/>
    <cellStyle name="Normal 42 7 2 2 6" xfId="28018"/>
    <cellStyle name="Normal 42 7 2 3" xfId="28019"/>
    <cellStyle name="Normal 42 7 2 3 2" xfId="28020"/>
    <cellStyle name="Normal 42 7 2 3 3" xfId="28021"/>
    <cellStyle name="Normal 42 7 2 4" xfId="28022"/>
    <cellStyle name="Normal 42 7 2 4 2" xfId="28023"/>
    <cellStyle name="Normal 42 7 2 4 3" xfId="28024"/>
    <cellStyle name="Normal 42 7 2 5" xfId="28025"/>
    <cellStyle name="Normal 42 7 2 5 2" xfId="28026"/>
    <cellStyle name="Normal 42 7 2 5 3" xfId="28027"/>
    <cellStyle name="Normal 42 7 2 6" xfId="28028"/>
    <cellStyle name="Normal 42 7 2 7" xfId="28029"/>
    <cellStyle name="Normal 42 7 3" xfId="28030"/>
    <cellStyle name="Normal 42 7 3 2" xfId="28031"/>
    <cellStyle name="Normal 42 7 3 2 2" xfId="28032"/>
    <cellStyle name="Normal 42 7 3 2 3" xfId="28033"/>
    <cellStyle name="Normal 42 7 3 3" xfId="28034"/>
    <cellStyle name="Normal 42 7 3 3 2" xfId="28035"/>
    <cellStyle name="Normal 42 7 3 3 3" xfId="28036"/>
    <cellStyle name="Normal 42 7 3 4" xfId="28037"/>
    <cellStyle name="Normal 42 7 3 4 2" xfId="28038"/>
    <cellStyle name="Normal 42 7 3 4 3" xfId="28039"/>
    <cellStyle name="Normal 42 7 3 5" xfId="28040"/>
    <cellStyle name="Normal 42 7 3 6" xfId="28041"/>
    <cellStyle name="Normal 42 7 4" xfId="28042"/>
    <cellStyle name="Normal 42 7 4 2" xfId="28043"/>
    <cellStyle name="Normal 42 7 4 3" xfId="28044"/>
    <cellStyle name="Normal 42 7 5" xfId="28045"/>
    <cellStyle name="Normal 42 7 5 2" xfId="28046"/>
    <cellStyle name="Normal 42 7 5 3" xfId="28047"/>
    <cellStyle name="Normal 42 7 6" xfId="28048"/>
    <cellStyle name="Normal 42 7 6 2" xfId="28049"/>
    <cellStyle name="Normal 42 7 6 3" xfId="28050"/>
    <cellStyle name="Normal 42 7 7" xfId="28051"/>
    <cellStyle name="Normal 42 7 8" xfId="28052"/>
    <cellStyle name="Normal 42 8" xfId="28053"/>
    <cellStyle name="Normal 42 8 2" xfId="28054"/>
    <cellStyle name="Normal 42 8 2 2" xfId="28055"/>
    <cellStyle name="Normal 42 8 2 2 2" xfId="28056"/>
    <cellStyle name="Normal 42 8 2 2 3" xfId="28057"/>
    <cellStyle name="Normal 42 8 2 3" xfId="28058"/>
    <cellStyle name="Normal 42 8 2 3 2" xfId="28059"/>
    <cellStyle name="Normal 42 8 2 3 3" xfId="28060"/>
    <cellStyle name="Normal 42 8 2 4" xfId="28061"/>
    <cellStyle name="Normal 42 8 2 4 2" xfId="28062"/>
    <cellStyle name="Normal 42 8 2 4 3" xfId="28063"/>
    <cellStyle name="Normal 42 8 2 5" xfId="28064"/>
    <cellStyle name="Normal 42 8 2 6" xfId="28065"/>
    <cellStyle name="Normal 42 8 3" xfId="28066"/>
    <cellStyle name="Normal 42 8 3 2" xfId="28067"/>
    <cellStyle name="Normal 42 8 3 3" xfId="28068"/>
    <cellStyle name="Normal 42 8 4" xfId="28069"/>
    <cellStyle name="Normal 42 8 4 2" xfId="28070"/>
    <cellStyle name="Normal 42 8 4 3" xfId="28071"/>
    <cellStyle name="Normal 42 8 5" xfId="28072"/>
    <cellStyle name="Normal 42 8 5 2" xfId="28073"/>
    <cellStyle name="Normal 42 8 5 3" xfId="28074"/>
    <cellStyle name="Normal 42 8 6" xfId="28075"/>
    <cellStyle name="Normal 42 8 7" xfId="28076"/>
    <cellStyle name="Normal 42 9" xfId="28077"/>
    <cellStyle name="Normal 42 9 2" xfId="28078"/>
    <cellStyle name="Normal 42 9 2 2" xfId="28079"/>
    <cellStyle name="Normal 42 9 2 3" xfId="28080"/>
    <cellStyle name="Normal 42 9 3" xfId="28081"/>
    <cellStyle name="Normal 42 9 3 2" xfId="28082"/>
    <cellStyle name="Normal 42 9 3 3" xfId="28083"/>
    <cellStyle name="Normal 42 9 4" xfId="28084"/>
    <cellStyle name="Normal 42 9 4 2" xfId="28085"/>
    <cellStyle name="Normal 42 9 4 3" xfId="28086"/>
    <cellStyle name="Normal 42 9 5" xfId="28087"/>
    <cellStyle name="Normal 42 9 6" xfId="28088"/>
    <cellStyle name="Normal 43" xfId="28089"/>
    <cellStyle name="Normal 43 10" xfId="28090"/>
    <cellStyle name="Normal 43 10 2" xfId="28091"/>
    <cellStyle name="Normal 43 10 2 2" xfId="28092"/>
    <cellStyle name="Normal 43 10 2 3" xfId="28093"/>
    <cellStyle name="Normal 43 10 3" xfId="28094"/>
    <cellStyle name="Normal 43 10 3 2" xfId="28095"/>
    <cellStyle name="Normal 43 10 3 3" xfId="28096"/>
    <cellStyle name="Normal 43 10 4" xfId="28097"/>
    <cellStyle name="Normal 43 10 4 2" xfId="28098"/>
    <cellStyle name="Normal 43 10 4 3" xfId="28099"/>
    <cellStyle name="Normal 43 10 5" xfId="28100"/>
    <cellStyle name="Normal 43 10 6" xfId="28101"/>
    <cellStyle name="Normal 43 11" xfId="28102"/>
    <cellStyle name="Normal 43 11 2" xfId="28103"/>
    <cellStyle name="Normal 43 11 3" xfId="28104"/>
    <cellStyle name="Normal 43 12" xfId="28105"/>
    <cellStyle name="Normal 43 12 2" xfId="28106"/>
    <cellStyle name="Normal 43 12 3" xfId="28107"/>
    <cellStyle name="Normal 43 13" xfId="28108"/>
    <cellStyle name="Normal 43 13 2" xfId="28109"/>
    <cellStyle name="Normal 43 13 3" xfId="28110"/>
    <cellStyle name="Normal 43 14" xfId="28111"/>
    <cellStyle name="Normal 43 14 2" xfId="28112"/>
    <cellStyle name="Normal 43 14 3" xfId="28113"/>
    <cellStyle name="Normal 43 15" xfId="28114"/>
    <cellStyle name="Normal 43 15 2" xfId="28115"/>
    <cellStyle name="Normal 43 15 3" xfId="28116"/>
    <cellStyle name="Normal 43 16" xfId="28117"/>
    <cellStyle name="Normal 43 16 2" xfId="28118"/>
    <cellStyle name="Normal 43 16 3" xfId="28119"/>
    <cellStyle name="Normal 43 17" xfId="28120"/>
    <cellStyle name="Normal 43 17 2" xfId="28121"/>
    <cellStyle name="Normal 43 17 3" xfId="28122"/>
    <cellStyle name="Normal 43 18" xfId="28123"/>
    <cellStyle name="Normal 43 19" xfId="28124"/>
    <cellStyle name="Normal 43 2" xfId="28125"/>
    <cellStyle name="Normal 43 2 10" xfId="28126"/>
    <cellStyle name="Normal 43 2 10 2" xfId="28127"/>
    <cellStyle name="Normal 43 2 10 3" xfId="28128"/>
    <cellStyle name="Normal 43 2 11" xfId="28129"/>
    <cellStyle name="Normal 43 2 11 2" xfId="28130"/>
    <cellStyle name="Normal 43 2 11 3" xfId="28131"/>
    <cellStyle name="Normal 43 2 12" xfId="28132"/>
    <cellStyle name="Normal 43 2 12 2" xfId="28133"/>
    <cellStyle name="Normal 43 2 12 3" xfId="28134"/>
    <cellStyle name="Normal 43 2 13" xfId="28135"/>
    <cellStyle name="Normal 43 2 13 2" xfId="28136"/>
    <cellStyle name="Normal 43 2 13 3" xfId="28137"/>
    <cellStyle name="Normal 43 2 14" xfId="28138"/>
    <cellStyle name="Normal 43 2 14 2" xfId="28139"/>
    <cellStyle name="Normal 43 2 14 3" xfId="28140"/>
    <cellStyle name="Normal 43 2 15" xfId="28141"/>
    <cellStyle name="Normal 43 2 16" xfId="28142"/>
    <cellStyle name="Normal 43 2 17" xfId="28143"/>
    <cellStyle name="Normal 43 2 2" xfId="28144"/>
    <cellStyle name="Normal 43 2 2 2" xfId="28145"/>
    <cellStyle name="Normal 43 2 2 2 2" xfId="28146"/>
    <cellStyle name="Normal 43 2 2 2 2 2" xfId="28147"/>
    <cellStyle name="Normal 43 2 2 2 2 2 2" xfId="28148"/>
    <cellStyle name="Normal 43 2 2 2 2 2 3" xfId="28149"/>
    <cellStyle name="Normal 43 2 2 2 2 3" xfId="28150"/>
    <cellStyle name="Normal 43 2 2 2 2 3 2" xfId="28151"/>
    <cellStyle name="Normal 43 2 2 2 2 3 3" xfId="28152"/>
    <cellStyle name="Normal 43 2 2 2 2 4" xfId="28153"/>
    <cellStyle name="Normal 43 2 2 2 2 4 2" xfId="28154"/>
    <cellStyle name="Normal 43 2 2 2 2 4 3" xfId="28155"/>
    <cellStyle name="Normal 43 2 2 2 2 5" xfId="28156"/>
    <cellStyle name="Normal 43 2 2 2 2 6" xfId="28157"/>
    <cellStyle name="Normal 43 2 2 2 3" xfId="28158"/>
    <cellStyle name="Normal 43 2 2 2 3 2" xfId="28159"/>
    <cellStyle name="Normal 43 2 2 2 3 3" xfId="28160"/>
    <cellStyle name="Normal 43 2 2 2 4" xfId="28161"/>
    <cellStyle name="Normal 43 2 2 2 4 2" xfId="28162"/>
    <cellStyle name="Normal 43 2 2 2 4 3" xfId="28163"/>
    <cellStyle name="Normal 43 2 2 2 5" xfId="28164"/>
    <cellStyle name="Normal 43 2 2 2 5 2" xfId="28165"/>
    <cellStyle name="Normal 43 2 2 2 5 3" xfId="28166"/>
    <cellStyle name="Normal 43 2 2 2 6" xfId="28167"/>
    <cellStyle name="Normal 43 2 2 2 7" xfId="28168"/>
    <cellStyle name="Normal 43 2 2 3" xfId="28169"/>
    <cellStyle name="Normal 43 2 2 3 2" xfId="28170"/>
    <cellStyle name="Normal 43 2 2 3 2 2" xfId="28171"/>
    <cellStyle name="Normal 43 2 2 3 2 3" xfId="28172"/>
    <cellStyle name="Normal 43 2 2 3 3" xfId="28173"/>
    <cellStyle name="Normal 43 2 2 3 3 2" xfId="28174"/>
    <cellStyle name="Normal 43 2 2 3 3 3" xfId="28175"/>
    <cellStyle name="Normal 43 2 2 3 4" xfId="28176"/>
    <cellStyle name="Normal 43 2 2 3 4 2" xfId="28177"/>
    <cellStyle name="Normal 43 2 2 3 4 3" xfId="28178"/>
    <cellStyle name="Normal 43 2 2 3 5" xfId="28179"/>
    <cellStyle name="Normal 43 2 2 3 6" xfId="28180"/>
    <cellStyle name="Normal 43 2 2 4" xfId="28181"/>
    <cellStyle name="Normal 43 2 2 4 2" xfId="28182"/>
    <cellStyle name="Normal 43 2 2 4 3" xfId="28183"/>
    <cellStyle name="Normal 43 2 2 5" xfId="28184"/>
    <cellStyle name="Normal 43 2 2 5 2" xfId="28185"/>
    <cellStyle name="Normal 43 2 2 5 3" xfId="28186"/>
    <cellStyle name="Normal 43 2 2 6" xfId="28187"/>
    <cellStyle name="Normal 43 2 2 6 2" xfId="28188"/>
    <cellStyle name="Normal 43 2 2 6 3" xfId="28189"/>
    <cellStyle name="Normal 43 2 2 7" xfId="28190"/>
    <cellStyle name="Normal 43 2 2 8" xfId="28191"/>
    <cellStyle name="Normal 43 2 3" xfId="28192"/>
    <cellStyle name="Normal 43 2 3 2" xfId="28193"/>
    <cellStyle name="Normal 43 2 3 2 2" xfId="28194"/>
    <cellStyle name="Normal 43 2 3 2 2 2" xfId="28195"/>
    <cellStyle name="Normal 43 2 3 2 2 2 2" xfId="28196"/>
    <cellStyle name="Normal 43 2 3 2 2 2 3" xfId="28197"/>
    <cellStyle name="Normal 43 2 3 2 2 3" xfId="28198"/>
    <cellStyle name="Normal 43 2 3 2 2 3 2" xfId="28199"/>
    <cellStyle name="Normal 43 2 3 2 2 3 3" xfId="28200"/>
    <cellStyle name="Normal 43 2 3 2 2 4" xfId="28201"/>
    <cellStyle name="Normal 43 2 3 2 2 4 2" xfId="28202"/>
    <cellStyle name="Normal 43 2 3 2 2 4 3" xfId="28203"/>
    <cellStyle name="Normal 43 2 3 2 2 5" xfId="28204"/>
    <cellStyle name="Normal 43 2 3 2 2 6" xfId="28205"/>
    <cellStyle name="Normal 43 2 3 2 3" xfId="28206"/>
    <cellStyle name="Normal 43 2 3 2 3 2" xfId="28207"/>
    <cellStyle name="Normal 43 2 3 2 3 3" xfId="28208"/>
    <cellStyle name="Normal 43 2 3 2 4" xfId="28209"/>
    <cellStyle name="Normal 43 2 3 2 4 2" xfId="28210"/>
    <cellStyle name="Normal 43 2 3 2 4 3" xfId="28211"/>
    <cellStyle name="Normal 43 2 3 2 5" xfId="28212"/>
    <cellStyle name="Normal 43 2 3 2 5 2" xfId="28213"/>
    <cellStyle name="Normal 43 2 3 2 5 3" xfId="28214"/>
    <cellStyle name="Normal 43 2 3 2 6" xfId="28215"/>
    <cellStyle name="Normal 43 2 3 2 7" xfId="28216"/>
    <cellStyle name="Normal 43 2 3 3" xfId="28217"/>
    <cellStyle name="Normal 43 2 3 3 2" xfId="28218"/>
    <cellStyle name="Normal 43 2 3 3 2 2" xfId="28219"/>
    <cellStyle name="Normal 43 2 3 3 2 3" xfId="28220"/>
    <cellStyle name="Normal 43 2 3 3 3" xfId="28221"/>
    <cellStyle name="Normal 43 2 3 3 3 2" xfId="28222"/>
    <cellStyle name="Normal 43 2 3 3 3 3" xfId="28223"/>
    <cellStyle name="Normal 43 2 3 3 4" xfId="28224"/>
    <cellStyle name="Normal 43 2 3 3 4 2" xfId="28225"/>
    <cellStyle name="Normal 43 2 3 3 4 3" xfId="28226"/>
    <cellStyle name="Normal 43 2 3 3 5" xfId="28227"/>
    <cellStyle name="Normal 43 2 3 3 6" xfId="28228"/>
    <cellStyle name="Normal 43 2 3 4" xfId="28229"/>
    <cellStyle name="Normal 43 2 3 4 2" xfId="28230"/>
    <cellStyle name="Normal 43 2 3 4 3" xfId="28231"/>
    <cellStyle name="Normal 43 2 3 5" xfId="28232"/>
    <cellStyle name="Normal 43 2 3 5 2" xfId="28233"/>
    <cellStyle name="Normal 43 2 3 5 3" xfId="28234"/>
    <cellStyle name="Normal 43 2 3 6" xfId="28235"/>
    <cellStyle name="Normal 43 2 3 6 2" xfId="28236"/>
    <cellStyle name="Normal 43 2 3 6 3" xfId="28237"/>
    <cellStyle name="Normal 43 2 3 7" xfId="28238"/>
    <cellStyle name="Normal 43 2 3 8" xfId="28239"/>
    <cellStyle name="Normal 43 2 4" xfId="28240"/>
    <cellStyle name="Normal 43 2 4 2" xfId="28241"/>
    <cellStyle name="Normal 43 2 4 2 2" xfId="28242"/>
    <cellStyle name="Normal 43 2 4 2 2 2" xfId="28243"/>
    <cellStyle name="Normal 43 2 4 2 2 2 2" xfId="28244"/>
    <cellStyle name="Normal 43 2 4 2 2 2 3" xfId="28245"/>
    <cellStyle name="Normal 43 2 4 2 2 3" xfId="28246"/>
    <cellStyle name="Normal 43 2 4 2 2 3 2" xfId="28247"/>
    <cellStyle name="Normal 43 2 4 2 2 3 3" xfId="28248"/>
    <cellStyle name="Normal 43 2 4 2 2 4" xfId="28249"/>
    <cellStyle name="Normal 43 2 4 2 2 4 2" xfId="28250"/>
    <cellStyle name="Normal 43 2 4 2 2 4 3" xfId="28251"/>
    <cellStyle name="Normal 43 2 4 2 2 5" xfId="28252"/>
    <cellStyle name="Normal 43 2 4 2 2 6" xfId="28253"/>
    <cellStyle name="Normal 43 2 4 2 3" xfId="28254"/>
    <cellStyle name="Normal 43 2 4 2 3 2" xfId="28255"/>
    <cellStyle name="Normal 43 2 4 2 3 3" xfId="28256"/>
    <cellStyle name="Normal 43 2 4 2 4" xfId="28257"/>
    <cellStyle name="Normal 43 2 4 2 4 2" xfId="28258"/>
    <cellStyle name="Normal 43 2 4 2 4 3" xfId="28259"/>
    <cellStyle name="Normal 43 2 4 2 5" xfId="28260"/>
    <cellStyle name="Normal 43 2 4 2 5 2" xfId="28261"/>
    <cellStyle name="Normal 43 2 4 2 5 3" xfId="28262"/>
    <cellStyle name="Normal 43 2 4 2 6" xfId="28263"/>
    <cellStyle name="Normal 43 2 4 2 7" xfId="28264"/>
    <cellStyle name="Normal 43 2 4 3" xfId="28265"/>
    <cellStyle name="Normal 43 2 4 3 2" xfId="28266"/>
    <cellStyle name="Normal 43 2 4 3 2 2" xfId="28267"/>
    <cellStyle name="Normal 43 2 4 3 2 3" xfId="28268"/>
    <cellStyle name="Normal 43 2 4 3 3" xfId="28269"/>
    <cellStyle name="Normal 43 2 4 3 3 2" xfId="28270"/>
    <cellStyle name="Normal 43 2 4 3 3 3" xfId="28271"/>
    <cellStyle name="Normal 43 2 4 3 4" xfId="28272"/>
    <cellStyle name="Normal 43 2 4 3 4 2" xfId="28273"/>
    <cellStyle name="Normal 43 2 4 3 4 3" xfId="28274"/>
    <cellStyle name="Normal 43 2 4 3 5" xfId="28275"/>
    <cellStyle name="Normal 43 2 4 3 6" xfId="28276"/>
    <cellStyle name="Normal 43 2 4 4" xfId="28277"/>
    <cellStyle name="Normal 43 2 4 4 2" xfId="28278"/>
    <cellStyle name="Normal 43 2 4 4 3" xfId="28279"/>
    <cellStyle name="Normal 43 2 4 5" xfId="28280"/>
    <cellStyle name="Normal 43 2 4 5 2" xfId="28281"/>
    <cellStyle name="Normal 43 2 4 5 3" xfId="28282"/>
    <cellStyle name="Normal 43 2 4 6" xfId="28283"/>
    <cellStyle name="Normal 43 2 4 6 2" xfId="28284"/>
    <cellStyle name="Normal 43 2 4 6 3" xfId="28285"/>
    <cellStyle name="Normal 43 2 4 7" xfId="28286"/>
    <cellStyle name="Normal 43 2 4 8" xfId="28287"/>
    <cellStyle name="Normal 43 2 5" xfId="28288"/>
    <cellStyle name="Normal 43 2 5 2" xfId="28289"/>
    <cellStyle name="Normal 43 2 5 2 2" xfId="28290"/>
    <cellStyle name="Normal 43 2 5 2 2 2" xfId="28291"/>
    <cellStyle name="Normal 43 2 5 2 2 3" xfId="28292"/>
    <cellStyle name="Normal 43 2 5 2 3" xfId="28293"/>
    <cellStyle name="Normal 43 2 5 2 3 2" xfId="28294"/>
    <cellStyle name="Normal 43 2 5 2 3 3" xfId="28295"/>
    <cellStyle name="Normal 43 2 5 2 4" xfId="28296"/>
    <cellStyle name="Normal 43 2 5 2 4 2" xfId="28297"/>
    <cellStyle name="Normal 43 2 5 2 4 3" xfId="28298"/>
    <cellStyle name="Normal 43 2 5 2 5" xfId="28299"/>
    <cellStyle name="Normal 43 2 5 2 6" xfId="28300"/>
    <cellStyle name="Normal 43 2 5 3" xfId="28301"/>
    <cellStyle name="Normal 43 2 5 3 2" xfId="28302"/>
    <cellStyle name="Normal 43 2 5 3 3" xfId="28303"/>
    <cellStyle name="Normal 43 2 5 4" xfId="28304"/>
    <cellStyle name="Normal 43 2 5 4 2" xfId="28305"/>
    <cellStyle name="Normal 43 2 5 4 3" xfId="28306"/>
    <cellStyle name="Normal 43 2 5 5" xfId="28307"/>
    <cellStyle name="Normal 43 2 5 5 2" xfId="28308"/>
    <cellStyle name="Normal 43 2 5 5 3" xfId="28309"/>
    <cellStyle name="Normal 43 2 5 6" xfId="28310"/>
    <cellStyle name="Normal 43 2 5 7" xfId="28311"/>
    <cellStyle name="Normal 43 2 6" xfId="28312"/>
    <cellStyle name="Normal 43 2 6 2" xfId="28313"/>
    <cellStyle name="Normal 43 2 6 2 2" xfId="28314"/>
    <cellStyle name="Normal 43 2 6 2 3" xfId="28315"/>
    <cellStyle name="Normal 43 2 6 3" xfId="28316"/>
    <cellStyle name="Normal 43 2 6 3 2" xfId="28317"/>
    <cellStyle name="Normal 43 2 6 3 3" xfId="28318"/>
    <cellStyle name="Normal 43 2 6 4" xfId="28319"/>
    <cellStyle name="Normal 43 2 6 4 2" xfId="28320"/>
    <cellStyle name="Normal 43 2 6 4 3" xfId="28321"/>
    <cellStyle name="Normal 43 2 6 5" xfId="28322"/>
    <cellStyle name="Normal 43 2 6 6" xfId="28323"/>
    <cellStyle name="Normal 43 2 7" xfId="28324"/>
    <cellStyle name="Normal 43 2 7 2" xfId="28325"/>
    <cellStyle name="Normal 43 2 7 2 2" xfId="28326"/>
    <cellStyle name="Normal 43 2 7 2 3" xfId="28327"/>
    <cellStyle name="Normal 43 2 7 3" xfId="28328"/>
    <cellStyle name="Normal 43 2 7 3 2" xfId="28329"/>
    <cellStyle name="Normal 43 2 7 3 3" xfId="28330"/>
    <cellStyle name="Normal 43 2 7 4" xfId="28331"/>
    <cellStyle name="Normal 43 2 7 4 2" xfId="28332"/>
    <cellStyle name="Normal 43 2 7 4 3" xfId="28333"/>
    <cellStyle name="Normal 43 2 7 5" xfId="28334"/>
    <cellStyle name="Normal 43 2 7 6" xfId="28335"/>
    <cellStyle name="Normal 43 2 8" xfId="28336"/>
    <cellStyle name="Normal 43 2 8 2" xfId="28337"/>
    <cellStyle name="Normal 43 2 8 3" xfId="28338"/>
    <cellStyle name="Normal 43 2 9" xfId="28339"/>
    <cellStyle name="Normal 43 2 9 2" xfId="28340"/>
    <cellStyle name="Normal 43 2 9 3" xfId="28341"/>
    <cellStyle name="Normal 43 20" xfId="28342"/>
    <cellStyle name="Normal 43 3" xfId="28343"/>
    <cellStyle name="Normal 43 4" xfId="28344"/>
    <cellStyle name="Normal 43 4 2" xfId="28345"/>
    <cellStyle name="Normal 43 4 2 2" xfId="28346"/>
    <cellStyle name="Normal 43 4 2 2 2" xfId="28347"/>
    <cellStyle name="Normal 43 4 2 2 2 2" xfId="28348"/>
    <cellStyle name="Normal 43 4 2 2 2 3" xfId="28349"/>
    <cellStyle name="Normal 43 4 2 2 3" xfId="28350"/>
    <cellStyle name="Normal 43 4 2 2 3 2" xfId="28351"/>
    <cellStyle name="Normal 43 4 2 2 3 3" xfId="28352"/>
    <cellStyle name="Normal 43 4 2 2 4" xfId="28353"/>
    <cellStyle name="Normal 43 4 2 2 4 2" xfId="28354"/>
    <cellStyle name="Normal 43 4 2 2 4 3" xfId="28355"/>
    <cellStyle name="Normal 43 4 2 2 5" xfId="28356"/>
    <cellStyle name="Normal 43 4 2 2 6" xfId="28357"/>
    <cellStyle name="Normal 43 4 2 3" xfId="28358"/>
    <cellStyle name="Normal 43 4 2 3 2" xfId="28359"/>
    <cellStyle name="Normal 43 4 2 3 3" xfId="28360"/>
    <cellStyle name="Normal 43 4 2 4" xfId="28361"/>
    <cellStyle name="Normal 43 4 2 4 2" xfId="28362"/>
    <cellStyle name="Normal 43 4 2 4 3" xfId="28363"/>
    <cellStyle name="Normal 43 4 2 5" xfId="28364"/>
    <cellStyle name="Normal 43 4 2 5 2" xfId="28365"/>
    <cellStyle name="Normal 43 4 2 5 3" xfId="28366"/>
    <cellStyle name="Normal 43 4 2 6" xfId="28367"/>
    <cellStyle name="Normal 43 4 2 7" xfId="28368"/>
    <cellStyle name="Normal 43 4 3" xfId="28369"/>
    <cellStyle name="Normal 43 4 3 2" xfId="28370"/>
    <cellStyle name="Normal 43 4 3 2 2" xfId="28371"/>
    <cellStyle name="Normal 43 4 3 2 3" xfId="28372"/>
    <cellStyle name="Normal 43 4 3 3" xfId="28373"/>
    <cellStyle name="Normal 43 4 3 3 2" xfId="28374"/>
    <cellStyle name="Normal 43 4 3 3 3" xfId="28375"/>
    <cellStyle name="Normal 43 4 3 4" xfId="28376"/>
    <cellStyle name="Normal 43 4 3 4 2" xfId="28377"/>
    <cellStyle name="Normal 43 4 3 4 3" xfId="28378"/>
    <cellStyle name="Normal 43 4 3 5" xfId="28379"/>
    <cellStyle name="Normal 43 4 3 6" xfId="28380"/>
    <cellStyle name="Normal 43 4 4" xfId="28381"/>
    <cellStyle name="Normal 43 4 4 2" xfId="28382"/>
    <cellStyle name="Normal 43 4 4 3" xfId="28383"/>
    <cellStyle name="Normal 43 4 5" xfId="28384"/>
    <cellStyle name="Normal 43 4 5 2" xfId="28385"/>
    <cellStyle name="Normal 43 4 5 3" xfId="28386"/>
    <cellStyle name="Normal 43 4 6" xfId="28387"/>
    <cellStyle name="Normal 43 4 6 2" xfId="28388"/>
    <cellStyle name="Normal 43 4 6 3" xfId="28389"/>
    <cellStyle name="Normal 43 4 7" xfId="28390"/>
    <cellStyle name="Normal 43 4 8" xfId="28391"/>
    <cellStyle name="Normal 43 5" xfId="28392"/>
    <cellStyle name="Normal 43 5 2" xfId="28393"/>
    <cellStyle name="Normal 43 5 2 2" xfId="28394"/>
    <cellStyle name="Normal 43 5 2 2 2" xfId="28395"/>
    <cellStyle name="Normal 43 5 2 2 2 2" xfId="28396"/>
    <cellStyle name="Normal 43 5 2 2 2 3" xfId="28397"/>
    <cellStyle name="Normal 43 5 2 2 3" xfId="28398"/>
    <cellStyle name="Normal 43 5 2 2 3 2" xfId="28399"/>
    <cellStyle name="Normal 43 5 2 2 3 3" xfId="28400"/>
    <cellStyle name="Normal 43 5 2 2 4" xfId="28401"/>
    <cellStyle name="Normal 43 5 2 2 4 2" xfId="28402"/>
    <cellStyle name="Normal 43 5 2 2 4 3" xfId="28403"/>
    <cellStyle name="Normal 43 5 2 2 5" xfId="28404"/>
    <cellStyle name="Normal 43 5 2 2 6" xfId="28405"/>
    <cellStyle name="Normal 43 5 2 3" xfId="28406"/>
    <cellStyle name="Normal 43 5 2 3 2" xfId="28407"/>
    <cellStyle name="Normal 43 5 2 3 3" xfId="28408"/>
    <cellStyle name="Normal 43 5 2 4" xfId="28409"/>
    <cellStyle name="Normal 43 5 2 4 2" xfId="28410"/>
    <cellStyle name="Normal 43 5 2 4 3" xfId="28411"/>
    <cellStyle name="Normal 43 5 2 5" xfId="28412"/>
    <cellStyle name="Normal 43 5 2 5 2" xfId="28413"/>
    <cellStyle name="Normal 43 5 2 5 3" xfId="28414"/>
    <cellStyle name="Normal 43 5 2 6" xfId="28415"/>
    <cellStyle name="Normal 43 5 2 7" xfId="28416"/>
    <cellStyle name="Normal 43 5 3" xfId="28417"/>
    <cellStyle name="Normal 43 5 3 2" xfId="28418"/>
    <cellStyle name="Normal 43 5 3 2 2" xfId="28419"/>
    <cellStyle name="Normal 43 5 3 2 3" xfId="28420"/>
    <cellStyle name="Normal 43 5 3 3" xfId="28421"/>
    <cellStyle name="Normal 43 5 3 3 2" xfId="28422"/>
    <cellStyle name="Normal 43 5 3 3 3" xfId="28423"/>
    <cellStyle name="Normal 43 5 3 4" xfId="28424"/>
    <cellStyle name="Normal 43 5 3 4 2" xfId="28425"/>
    <cellStyle name="Normal 43 5 3 4 3" xfId="28426"/>
    <cellStyle name="Normal 43 5 3 5" xfId="28427"/>
    <cellStyle name="Normal 43 5 3 6" xfId="28428"/>
    <cellStyle name="Normal 43 5 4" xfId="28429"/>
    <cellStyle name="Normal 43 5 4 2" xfId="28430"/>
    <cellStyle name="Normal 43 5 4 3" xfId="28431"/>
    <cellStyle name="Normal 43 5 5" xfId="28432"/>
    <cellStyle name="Normal 43 5 5 2" xfId="28433"/>
    <cellStyle name="Normal 43 5 5 3" xfId="28434"/>
    <cellStyle name="Normal 43 5 6" xfId="28435"/>
    <cellStyle name="Normal 43 5 6 2" xfId="28436"/>
    <cellStyle name="Normal 43 5 6 3" xfId="28437"/>
    <cellStyle name="Normal 43 5 7" xfId="28438"/>
    <cellStyle name="Normal 43 5 8" xfId="28439"/>
    <cellStyle name="Normal 43 6" xfId="28440"/>
    <cellStyle name="Normal 43 6 2" xfId="28441"/>
    <cellStyle name="Normal 43 6 2 2" xfId="28442"/>
    <cellStyle name="Normal 43 6 2 2 2" xfId="28443"/>
    <cellStyle name="Normal 43 6 2 2 2 2" xfId="28444"/>
    <cellStyle name="Normal 43 6 2 2 2 3" xfId="28445"/>
    <cellStyle name="Normal 43 6 2 2 3" xfId="28446"/>
    <cellStyle name="Normal 43 6 2 2 3 2" xfId="28447"/>
    <cellStyle name="Normal 43 6 2 2 3 3" xfId="28448"/>
    <cellStyle name="Normal 43 6 2 2 4" xfId="28449"/>
    <cellStyle name="Normal 43 6 2 2 4 2" xfId="28450"/>
    <cellStyle name="Normal 43 6 2 2 4 3" xfId="28451"/>
    <cellStyle name="Normal 43 6 2 2 5" xfId="28452"/>
    <cellStyle name="Normal 43 6 2 2 6" xfId="28453"/>
    <cellStyle name="Normal 43 6 2 3" xfId="28454"/>
    <cellStyle name="Normal 43 6 2 3 2" xfId="28455"/>
    <cellStyle name="Normal 43 6 2 3 3" xfId="28456"/>
    <cellStyle name="Normal 43 6 2 4" xfId="28457"/>
    <cellStyle name="Normal 43 6 2 4 2" xfId="28458"/>
    <cellStyle name="Normal 43 6 2 4 3" xfId="28459"/>
    <cellStyle name="Normal 43 6 2 5" xfId="28460"/>
    <cellStyle name="Normal 43 6 2 5 2" xfId="28461"/>
    <cellStyle name="Normal 43 6 2 5 3" xfId="28462"/>
    <cellStyle name="Normal 43 6 2 6" xfId="28463"/>
    <cellStyle name="Normal 43 6 2 7" xfId="28464"/>
    <cellStyle name="Normal 43 6 3" xfId="28465"/>
    <cellStyle name="Normal 43 6 3 2" xfId="28466"/>
    <cellStyle name="Normal 43 6 3 2 2" xfId="28467"/>
    <cellStyle name="Normal 43 6 3 2 3" xfId="28468"/>
    <cellStyle name="Normal 43 6 3 3" xfId="28469"/>
    <cellStyle name="Normal 43 6 3 3 2" xfId="28470"/>
    <cellStyle name="Normal 43 6 3 3 3" xfId="28471"/>
    <cellStyle name="Normal 43 6 3 4" xfId="28472"/>
    <cellStyle name="Normal 43 6 3 4 2" xfId="28473"/>
    <cellStyle name="Normal 43 6 3 4 3" xfId="28474"/>
    <cellStyle name="Normal 43 6 3 5" xfId="28475"/>
    <cellStyle name="Normal 43 6 3 6" xfId="28476"/>
    <cellStyle name="Normal 43 6 4" xfId="28477"/>
    <cellStyle name="Normal 43 6 4 2" xfId="28478"/>
    <cellStyle name="Normal 43 6 4 3" xfId="28479"/>
    <cellStyle name="Normal 43 6 5" xfId="28480"/>
    <cellStyle name="Normal 43 6 5 2" xfId="28481"/>
    <cellStyle name="Normal 43 6 5 3" xfId="28482"/>
    <cellStyle name="Normal 43 6 6" xfId="28483"/>
    <cellStyle name="Normal 43 6 6 2" xfId="28484"/>
    <cellStyle name="Normal 43 6 6 3" xfId="28485"/>
    <cellStyle name="Normal 43 6 7" xfId="28486"/>
    <cellStyle name="Normal 43 6 8" xfId="28487"/>
    <cellStyle name="Normal 43 7" xfId="28488"/>
    <cellStyle name="Normal 43 7 2" xfId="28489"/>
    <cellStyle name="Normal 43 7 2 2" xfId="28490"/>
    <cellStyle name="Normal 43 7 2 2 2" xfId="28491"/>
    <cellStyle name="Normal 43 7 2 2 2 2" xfId="28492"/>
    <cellStyle name="Normal 43 7 2 2 2 3" xfId="28493"/>
    <cellStyle name="Normal 43 7 2 2 3" xfId="28494"/>
    <cellStyle name="Normal 43 7 2 2 3 2" xfId="28495"/>
    <cellStyle name="Normal 43 7 2 2 3 3" xfId="28496"/>
    <cellStyle name="Normal 43 7 2 2 4" xfId="28497"/>
    <cellStyle name="Normal 43 7 2 2 4 2" xfId="28498"/>
    <cellStyle name="Normal 43 7 2 2 4 3" xfId="28499"/>
    <cellStyle name="Normal 43 7 2 2 5" xfId="28500"/>
    <cellStyle name="Normal 43 7 2 2 6" xfId="28501"/>
    <cellStyle name="Normal 43 7 2 3" xfId="28502"/>
    <cellStyle name="Normal 43 7 2 3 2" xfId="28503"/>
    <cellStyle name="Normal 43 7 2 3 3" xfId="28504"/>
    <cellStyle name="Normal 43 7 2 4" xfId="28505"/>
    <cellStyle name="Normal 43 7 2 4 2" xfId="28506"/>
    <cellStyle name="Normal 43 7 2 4 3" xfId="28507"/>
    <cellStyle name="Normal 43 7 2 5" xfId="28508"/>
    <cellStyle name="Normal 43 7 2 5 2" xfId="28509"/>
    <cellStyle name="Normal 43 7 2 5 3" xfId="28510"/>
    <cellStyle name="Normal 43 7 2 6" xfId="28511"/>
    <cellStyle name="Normal 43 7 2 7" xfId="28512"/>
    <cellStyle name="Normal 43 7 3" xfId="28513"/>
    <cellStyle name="Normal 43 7 3 2" xfId="28514"/>
    <cellStyle name="Normal 43 7 3 2 2" xfId="28515"/>
    <cellStyle name="Normal 43 7 3 2 3" xfId="28516"/>
    <cellStyle name="Normal 43 7 3 3" xfId="28517"/>
    <cellStyle name="Normal 43 7 3 3 2" xfId="28518"/>
    <cellStyle name="Normal 43 7 3 3 3" xfId="28519"/>
    <cellStyle name="Normal 43 7 3 4" xfId="28520"/>
    <cellStyle name="Normal 43 7 3 4 2" xfId="28521"/>
    <cellStyle name="Normal 43 7 3 4 3" xfId="28522"/>
    <cellStyle name="Normal 43 7 3 5" xfId="28523"/>
    <cellStyle name="Normal 43 7 3 6" xfId="28524"/>
    <cellStyle name="Normal 43 7 4" xfId="28525"/>
    <cellStyle name="Normal 43 7 4 2" xfId="28526"/>
    <cellStyle name="Normal 43 7 4 3" xfId="28527"/>
    <cellStyle name="Normal 43 7 5" xfId="28528"/>
    <cellStyle name="Normal 43 7 5 2" xfId="28529"/>
    <cellStyle name="Normal 43 7 5 3" xfId="28530"/>
    <cellStyle name="Normal 43 7 6" xfId="28531"/>
    <cellStyle name="Normal 43 7 6 2" xfId="28532"/>
    <cellStyle name="Normal 43 7 6 3" xfId="28533"/>
    <cellStyle name="Normal 43 7 7" xfId="28534"/>
    <cellStyle name="Normal 43 7 8" xfId="28535"/>
    <cellStyle name="Normal 43 8" xfId="28536"/>
    <cellStyle name="Normal 43 8 2" xfId="28537"/>
    <cellStyle name="Normal 43 8 2 2" xfId="28538"/>
    <cellStyle name="Normal 43 8 2 2 2" xfId="28539"/>
    <cellStyle name="Normal 43 8 2 2 3" xfId="28540"/>
    <cellStyle name="Normal 43 8 2 3" xfId="28541"/>
    <cellStyle name="Normal 43 8 2 3 2" xfId="28542"/>
    <cellStyle name="Normal 43 8 2 3 3" xfId="28543"/>
    <cellStyle name="Normal 43 8 2 4" xfId="28544"/>
    <cellStyle name="Normal 43 8 2 4 2" xfId="28545"/>
    <cellStyle name="Normal 43 8 2 4 3" xfId="28546"/>
    <cellStyle name="Normal 43 8 2 5" xfId="28547"/>
    <cellStyle name="Normal 43 8 2 6" xfId="28548"/>
    <cellStyle name="Normal 43 8 3" xfId="28549"/>
    <cellStyle name="Normal 43 8 3 2" xfId="28550"/>
    <cellStyle name="Normal 43 8 3 3" xfId="28551"/>
    <cellStyle name="Normal 43 8 4" xfId="28552"/>
    <cellStyle name="Normal 43 8 4 2" xfId="28553"/>
    <cellStyle name="Normal 43 8 4 3" xfId="28554"/>
    <cellStyle name="Normal 43 8 5" xfId="28555"/>
    <cellStyle name="Normal 43 8 5 2" xfId="28556"/>
    <cellStyle name="Normal 43 8 5 3" xfId="28557"/>
    <cellStyle name="Normal 43 8 6" xfId="28558"/>
    <cellStyle name="Normal 43 8 7" xfId="28559"/>
    <cellStyle name="Normal 43 9" xfId="28560"/>
    <cellStyle name="Normal 43 9 2" xfId="28561"/>
    <cellStyle name="Normal 43 9 2 2" xfId="28562"/>
    <cellStyle name="Normal 43 9 2 3" xfId="28563"/>
    <cellStyle name="Normal 43 9 3" xfId="28564"/>
    <cellStyle name="Normal 43 9 3 2" xfId="28565"/>
    <cellStyle name="Normal 43 9 3 3" xfId="28566"/>
    <cellStyle name="Normal 43 9 4" xfId="28567"/>
    <cellStyle name="Normal 43 9 4 2" xfId="28568"/>
    <cellStyle name="Normal 43 9 4 3" xfId="28569"/>
    <cellStyle name="Normal 43 9 5" xfId="28570"/>
    <cellStyle name="Normal 43 9 6" xfId="28571"/>
    <cellStyle name="Normal 44" xfId="28572"/>
    <cellStyle name="Normal 44 10" xfId="28573"/>
    <cellStyle name="Normal 44 2" xfId="28574"/>
    <cellStyle name="Normal 44 3" xfId="28575"/>
    <cellStyle name="Normal 44 4" xfId="28576"/>
    <cellStyle name="Normal 44 4 2" xfId="28577"/>
    <cellStyle name="Normal 44 4 2 2" xfId="28578"/>
    <cellStyle name="Normal 44 4 2 2 2" xfId="28579"/>
    <cellStyle name="Normal 44 4 2 2 3" xfId="28580"/>
    <cellStyle name="Normal 44 4 2 3" xfId="28581"/>
    <cellStyle name="Normal 44 4 2 3 2" xfId="28582"/>
    <cellStyle name="Normal 44 4 2 3 3" xfId="28583"/>
    <cellStyle name="Normal 44 4 2 4" xfId="28584"/>
    <cellStyle name="Normal 44 4 2 4 2" xfId="28585"/>
    <cellStyle name="Normal 44 4 2 4 3" xfId="28586"/>
    <cellStyle name="Normal 44 4 2 5" xfId="28587"/>
    <cellStyle name="Normal 44 4 2 6" xfId="28588"/>
    <cellStyle name="Normal 44 4 3" xfId="28589"/>
    <cellStyle name="Normal 44 4 3 2" xfId="28590"/>
    <cellStyle name="Normal 44 4 3 3" xfId="28591"/>
    <cellStyle name="Normal 44 4 4" xfId="28592"/>
    <cellStyle name="Normal 44 4 4 2" xfId="28593"/>
    <cellStyle name="Normal 44 4 4 3" xfId="28594"/>
    <cellStyle name="Normal 44 4 5" xfId="28595"/>
    <cellStyle name="Normal 44 4 5 2" xfId="28596"/>
    <cellStyle name="Normal 44 4 5 3" xfId="28597"/>
    <cellStyle name="Normal 44 4 6" xfId="28598"/>
    <cellStyle name="Normal 44 4 7" xfId="28599"/>
    <cellStyle name="Normal 44 5" xfId="28600"/>
    <cellStyle name="Normal 44 5 2" xfId="28601"/>
    <cellStyle name="Normal 44 5 2 2" xfId="28602"/>
    <cellStyle name="Normal 44 5 2 3" xfId="28603"/>
    <cellStyle name="Normal 44 5 3" xfId="28604"/>
    <cellStyle name="Normal 44 5 3 2" xfId="28605"/>
    <cellStyle name="Normal 44 5 3 3" xfId="28606"/>
    <cellStyle name="Normal 44 5 4" xfId="28607"/>
    <cellStyle name="Normal 44 5 4 2" xfId="28608"/>
    <cellStyle name="Normal 44 5 4 3" xfId="28609"/>
    <cellStyle name="Normal 44 5 5" xfId="28610"/>
    <cellStyle name="Normal 44 5 6" xfId="28611"/>
    <cellStyle name="Normal 44 6" xfId="28612"/>
    <cellStyle name="Normal 44 6 2" xfId="28613"/>
    <cellStyle name="Normal 44 6 3" xfId="28614"/>
    <cellStyle name="Normal 44 7" xfId="28615"/>
    <cellStyle name="Normal 44 7 2" xfId="28616"/>
    <cellStyle name="Normal 44 7 3" xfId="28617"/>
    <cellStyle name="Normal 44 8" xfId="28618"/>
    <cellStyle name="Normal 44 8 2" xfId="28619"/>
    <cellStyle name="Normal 44 8 3" xfId="28620"/>
    <cellStyle name="Normal 44 9" xfId="28621"/>
    <cellStyle name="Normal 45" xfId="28622"/>
    <cellStyle name="Normal 45 10" xfId="28623"/>
    <cellStyle name="Normal 45 10 2" xfId="28624"/>
    <cellStyle name="Normal 45 10 2 2" xfId="28625"/>
    <cellStyle name="Normal 45 10 2 3" xfId="28626"/>
    <cellStyle name="Normal 45 10 3" xfId="28627"/>
    <cellStyle name="Normal 45 10 3 2" xfId="28628"/>
    <cellStyle name="Normal 45 10 3 3" xfId="28629"/>
    <cellStyle name="Normal 45 10 4" xfId="28630"/>
    <cellStyle name="Normal 45 10 4 2" xfId="28631"/>
    <cellStyle name="Normal 45 10 4 3" xfId="28632"/>
    <cellStyle name="Normal 45 10 5" xfId="28633"/>
    <cellStyle name="Normal 45 10 6" xfId="28634"/>
    <cellStyle name="Normal 45 11" xfId="28635"/>
    <cellStyle name="Normal 45 11 2" xfId="28636"/>
    <cellStyle name="Normal 45 11 3" xfId="28637"/>
    <cellStyle name="Normal 45 12" xfId="28638"/>
    <cellStyle name="Normal 45 12 2" xfId="28639"/>
    <cellStyle name="Normal 45 12 3" xfId="28640"/>
    <cellStyle name="Normal 45 13" xfId="28641"/>
    <cellStyle name="Normal 45 13 2" xfId="28642"/>
    <cellStyle name="Normal 45 13 3" xfId="28643"/>
    <cellStyle name="Normal 45 14" xfId="28644"/>
    <cellStyle name="Normal 45 14 2" xfId="28645"/>
    <cellStyle name="Normal 45 14 3" xfId="28646"/>
    <cellStyle name="Normal 45 15" xfId="28647"/>
    <cellStyle name="Normal 45 15 2" xfId="28648"/>
    <cellStyle name="Normal 45 15 3" xfId="28649"/>
    <cellStyle name="Normal 45 16" xfId="28650"/>
    <cellStyle name="Normal 45 16 2" xfId="28651"/>
    <cellStyle name="Normal 45 16 3" xfId="28652"/>
    <cellStyle name="Normal 45 17" xfId="28653"/>
    <cellStyle name="Normal 45 17 2" xfId="28654"/>
    <cellStyle name="Normal 45 17 3" xfId="28655"/>
    <cellStyle name="Normal 45 18" xfId="28656"/>
    <cellStyle name="Normal 45 19" xfId="28657"/>
    <cellStyle name="Normal 45 2" xfId="28658"/>
    <cellStyle name="Normal 45 20" xfId="28659"/>
    <cellStyle name="Normal 45 3" xfId="28660"/>
    <cellStyle name="Normal 45 3 10" xfId="28661"/>
    <cellStyle name="Normal 45 3 10 2" xfId="28662"/>
    <cellStyle name="Normal 45 3 10 3" xfId="28663"/>
    <cellStyle name="Normal 45 3 11" xfId="28664"/>
    <cellStyle name="Normal 45 3 11 2" xfId="28665"/>
    <cellStyle name="Normal 45 3 11 3" xfId="28666"/>
    <cellStyle name="Normal 45 3 12" xfId="28667"/>
    <cellStyle name="Normal 45 3 12 2" xfId="28668"/>
    <cellStyle name="Normal 45 3 12 3" xfId="28669"/>
    <cellStyle name="Normal 45 3 13" xfId="28670"/>
    <cellStyle name="Normal 45 3 13 2" xfId="28671"/>
    <cellStyle name="Normal 45 3 13 3" xfId="28672"/>
    <cellStyle name="Normal 45 3 14" xfId="28673"/>
    <cellStyle name="Normal 45 3 14 2" xfId="28674"/>
    <cellStyle name="Normal 45 3 14 3" xfId="28675"/>
    <cellStyle name="Normal 45 3 15" xfId="28676"/>
    <cellStyle name="Normal 45 3 16" xfId="28677"/>
    <cellStyle name="Normal 45 3 17" xfId="28678"/>
    <cellStyle name="Normal 45 3 2" xfId="28679"/>
    <cellStyle name="Normal 45 3 2 2" xfId="28680"/>
    <cellStyle name="Normal 45 3 2 2 2" xfId="28681"/>
    <cellStyle name="Normal 45 3 2 2 2 2" xfId="28682"/>
    <cellStyle name="Normal 45 3 2 2 2 2 2" xfId="28683"/>
    <cellStyle name="Normal 45 3 2 2 2 2 3" xfId="28684"/>
    <cellStyle name="Normal 45 3 2 2 2 3" xfId="28685"/>
    <cellStyle name="Normal 45 3 2 2 2 3 2" xfId="28686"/>
    <cellStyle name="Normal 45 3 2 2 2 3 3" xfId="28687"/>
    <cellStyle name="Normal 45 3 2 2 2 4" xfId="28688"/>
    <cellStyle name="Normal 45 3 2 2 2 4 2" xfId="28689"/>
    <cellStyle name="Normal 45 3 2 2 2 4 3" xfId="28690"/>
    <cellStyle name="Normal 45 3 2 2 2 5" xfId="28691"/>
    <cellStyle name="Normal 45 3 2 2 2 6" xfId="28692"/>
    <cellStyle name="Normal 45 3 2 2 3" xfId="28693"/>
    <cellStyle name="Normal 45 3 2 2 3 2" xfId="28694"/>
    <cellStyle name="Normal 45 3 2 2 3 3" xfId="28695"/>
    <cellStyle name="Normal 45 3 2 2 4" xfId="28696"/>
    <cellStyle name="Normal 45 3 2 2 4 2" xfId="28697"/>
    <cellStyle name="Normal 45 3 2 2 4 3" xfId="28698"/>
    <cellStyle name="Normal 45 3 2 2 5" xfId="28699"/>
    <cellStyle name="Normal 45 3 2 2 5 2" xfId="28700"/>
    <cellStyle name="Normal 45 3 2 2 5 3" xfId="28701"/>
    <cellStyle name="Normal 45 3 2 2 6" xfId="28702"/>
    <cellStyle name="Normal 45 3 2 2 7" xfId="28703"/>
    <cellStyle name="Normal 45 3 2 3" xfId="28704"/>
    <cellStyle name="Normal 45 3 2 3 2" xfId="28705"/>
    <cellStyle name="Normal 45 3 2 3 2 2" xfId="28706"/>
    <cellStyle name="Normal 45 3 2 3 2 3" xfId="28707"/>
    <cellStyle name="Normal 45 3 2 3 3" xfId="28708"/>
    <cellStyle name="Normal 45 3 2 3 3 2" xfId="28709"/>
    <cellStyle name="Normal 45 3 2 3 3 3" xfId="28710"/>
    <cellStyle name="Normal 45 3 2 3 4" xfId="28711"/>
    <cellStyle name="Normal 45 3 2 3 4 2" xfId="28712"/>
    <cellStyle name="Normal 45 3 2 3 4 3" xfId="28713"/>
    <cellStyle name="Normal 45 3 2 3 5" xfId="28714"/>
    <cellStyle name="Normal 45 3 2 3 6" xfId="28715"/>
    <cellStyle name="Normal 45 3 2 4" xfId="28716"/>
    <cellStyle name="Normal 45 3 2 4 2" xfId="28717"/>
    <cellStyle name="Normal 45 3 2 4 3" xfId="28718"/>
    <cellStyle name="Normal 45 3 2 5" xfId="28719"/>
    <cellStyle name="Normal 45 3 2 5 2" xfId="28720"/>
    <cellStyle name="Normal 45 3 2 5 3" xfId="28721"/>
    <cellStyle name="Normal 45 3 2 6" xfId="28722"/>
    <cellStyle name="Normal 45 3 2 6 2" xfId="28723"/>
    <cellStyle name="Normal 45 3 2 6 3" xfId="28724"/>
    <cellStyle name="Normal 45 3 2 7" xfId="28725"/>
    <cellStyle name="Normal 45 3 2 8" xfId="28726"/>
    <cellStyle name="Normal 45 3 3" xfId="28727"/>
    <cellStyle name="Normal 45 3 3 2" xfId="28728"/>
    <cellStyle name="Normal 45 3 3 2 2" xfId="28729"/>
    <cellStyle name="Normal 45 3 3 2 2 2" xfId="28730"/>
    <cellStyle name="Normal 45 3 3 2 2 2 2" xfId="28731"/>
    <cellStyle name="Normal 45 3 3 2 2 2 3" xfId="28732"/>
    <cellStyle name="Normal 45 3 3 2 2 3" xfId="28733"/>
    <cellStyle name="Normal 45 3 3 2 2 3 2" xfId="28734"/>
    <cellStyle name="Normal 45 3 3 2 2 3 3" xfId="28735"/>
    <cellStyle name="Normal 45 3 3 2 2 4" xfId="28736"/>
    <cellStyle name="Normal 45 3 3 2 2 4 2" xfId="28737"/>
    <cellStyle name="Normal 45 3 3 2 2 4 3" xfId="28738"/>
    <cellStyle name="Normal 45 3 3 2 2 5" xfId="28739"/>
    <cellStyle name="Normal 45 3 3 2 2 6" xfId="28740"/>
    <cellStyle name="Normal 45 3 3 2 3" xfId="28741"/>
    <cellStyle name="Normal 45 3 3 2 3 2" xfId="28742"/>
    <cellStyle name="Normal 45 3 3 2 3 3" xfId="28743"/>
    <cellStyle name="Normal 45 3 3 2 4" xfId="28744"/>
    <cellStyle name="Normal 45 3 3 2 4 2" xfId="28745"/>
    <cellStyle name="Normal 45 3 3 2 4 3" xfId="28746"/>
    <cellStyle name="Normal 45 3 3 2 5" xfId="28747"/>
    <cellStyle name="Normal 45 3 3 2 5 2" xfId="28748"/>
    <cellStyle name="Normal 45 3 3 2 5 3" xfId="28749"/>
    <cellStyle name="Normal 45 3 3 2 6" xfId="28750"/>
    <cellStyle name="Normal 45 3 3 2 7" xfId="28751"/>
    <cellStyle name="Normal 45 3 3 3" xfId="28752"/>
    <cellStyle name="Normal 45 3 3 3 2" xfId="28753"/>
    <cellStyle name="Normal 45 3 3 3 2 2" xfId="28754"/>
    <cellStyle name="Normal 45 3 3 3 2 3" xfId="28755"/>
    <cellStyle name="Normal 45 3 3 3 3" xfId="28756"/>
    <cellStyle name="Normal 45 3 3 3 3 2" xfId="28757"/>
    <cellStyle name="Normal 45 3 3 3 3 3" xfId="28758"/>
    <cellStyle name="Normal 45 3 3 3 4" xfId="28759"/>
    <cellStyle name="Normal 45 3 3 3 4 2" xfId="28760"/>
    <cellStyle name="Normal 45 3 3 3 4 3" xfId="28761"/>
    <cellStyle name="Normal 45 3 3 3 5" xfId="28762"/>
    <cellStyle name="Normal 45 3 3 3 6" xfId="28763"/>
    <cellStyle name="Normal 45 3 3 4" xfId="28764"/>
    <cellStyle name="Normal 45 3 3 4 2" xfId="28765"/>
    <cellStyle name="Normal 45 3 3 4 3" xfId="28766"/>
    <cellStyle name="Normal 45 3 3 5" xfId="28767"/>
    <cellStyle name="Normal 45 3 3 5 2" xfId="28768"/>
    <cellStyle name="Normal 45 3 3 5 3" xfId="28769"/>
    <cellStyle name="Normal 45 3 3 6" xfId="28770"/>
    <cellStyle name="Normal 45 3 3 6 2" xfId="28771"/>
    <cellStyle name="Normal 45 3 3 6 3" xfId="28772"/>
    <cellStyle name="Normal 45 3 3 7" xfId="28773"/>
    <cellStyle name="Normal 45 3 3 8" xfId="28774"/>
    <cellStyle name="Normal 45 3 4" xfId="28775"/>
    <cellStyle name="Normal 45 3 4 2" xfId="28776"/>
    <cellStyle name="Normal 45 3 4 2 2" xfId="28777"/>
    <cellStyle name="Normal 45 3 4 2 2 2" xfId="28778"/>
    <cellStyle name="Normal 45 3 4 2 2 2 2" xfId="28779"/>
    <cellStyle name="Normal 45 3 4 2 2 2 3" xfId="28780"/>
    <cellStyle name="Normal 45 3 4 2 2 3" xfId="28781"/>
    <cellStyle name="Normal 45 3 4 2 2 3 2" xfId="28782"/>
    <cellStyle name="Normal 45 3 4 2 2 3 3" xfId="28783"/>
    <cellStyle name="Normal 45 3 4 2 2 4" xfId="28784"/>
    <cellStyle name="Normal 45 3 4 2 2 4 2" xfId="28785"/>
    <cellStyle name="Normal 45 3 4 2 2 4 3" xfId="28786"/>
    <cellStyle name="Normal 45 3 4 2 2 5" xfId="28787"/>
    <cellStyle name="Normal 45 3 4 2 2 6" xfId="28788"/>
    <cellStyle name="Normal 45 3 4 2 3" xfId="28789"/>
    <cellStyle name="Normal 45 3 4 2 3 2" xfId="28790"/>
    <cellStyle name="Normal 45 3 4 2 3 3" xfId="28791"/>
    <cellStyle name="Normal 45 3 4 2 4" xfId="28792"/>
    <cellStyle name="Normal 45 3 4 2 4 2" xfId="28793"/>
    <cellStyle name="Normal 45 3 4 2 4 3" xfId="28794"/>
    <cellStyle name="Normal 45 3 4 2 5" xfId="28795"/>
    <cellStyle name="Normal 45 3 4 2 5 2" xfId="28796"/>
    <cellStyle name="Normal 45 3 4 2 5 3" xfId="28797"/>
    <cellStyle name="Normal 45 3 4 2 6" xfId="28798"/>
    <cellStyle name="Normal 45 3 4 2 7" xfId="28799"/>
    <cellStyle name="Normal 45 3 4 3" xfId="28800"/>
    <cellStyle name="Normal 45 3 4 3 2" xfId="28801"/>
    <cellStyle name="Normal 45 3 4 3 2 2" xfId="28802"/>
    <cellStyle name="Normal 45 3 4 3 2 3" xfId="28803"/>
    <cellStyle name="Normal 45 3 4 3 3" xfId="28804"/>
    <cellStyle name="Normal 45 3 4 3 3 2" xfId="28805"/>
    <cellStyle name="Normal 45 3 4 3 3 3" xfId="28806"/>
    <cellStyle name="Normal 45 3 4 3 4" xfId="28807"/>
    <cellStyle name="Normal 45 3 4 3 4 2" xfId="28808"/>
    <cellStyle name="Normal 45 3 4 3 4 3" xfId="28809"/>
    <cellStyle name="Normal 45 3 4 3 5" xfId="28810"/>
    <cellStyle name="Normal 45 3 4 3 6" xfId="28811"/>
    <cellStyle name="Normal 45 3 4 4" xfId="28812"/>
    <cellStyle name="Normal 45 3 4 4 2" xfId="28813"/>
    <cellStyle name="Normal 45 3 4 4 3" xfId="28814"/>
    <cellStyle name="Normal 45 3 4 5" xfId="28815"/>
    <cellStyle name="Normal 45 3 4 5 2" xfId="28816"/>
    <cellStyle name="Normal 45 3 4 5 3" xfId="28817"/>
    <cellStyle name="Normal 45 3 4 6" xfId="28818"/>
    <cellStyle name="Normal 45 3 4 6 2" xfId="28819"/>
    <cellStyle name="Normal 45 3 4 6 3" xfId="28820"/>
    <cellStyle name="Normal 45 3 4 7" xfId="28821"/>
    <cellStyle name="Normal 45 3 4 8" xfId="28822"/>
    <cellStyle name="Normal 45 3 5" xfId="28823"/>
    <cellStyle name="Normal 45 3 5 2" xfId="28824"/>
    <cellStyle name="Normal 45 3 5 2 2" xfId="28825"/>
    <cellStyle name="Normal 45 3 5 2 2 2" xfId="28826"/>
    <cellStyle name="Normal 45 3 5 2 2 3" xfId="28827"/>
    <cellStyle name="Normal 45 3 5 2 3" xfId="28828"/>
    <cellStyle name="Normal 45 3 5 2 3 2" xfId="28829"/>
    <cellStyle name="Normal 45 3 5 2 3 3" xfId="28830"/>
    <cellStyle name="Normal 45 3 5 2 4" xfId="28831"/>
    <cellStyle name="Normal 45 3 5 2 4 2" xfId="28832"/>
    <cellStyle name="Normal 45 3 5 2 4 3" xfId="28833"/>
    <cellStyle name="Normal 45 3 5 2 5" xfId="28834"/>
    <cellStyle name="Normal 45 3 5 2 6" xfId="28835"/>
    <cellStyle name="Normal 45 3 5 3" xfId="28836"/>
    <cellStyle name="Normal 45 3 5 3 2" xfId="28837"/>
    <cellStyle name="Normal 45 3 5 3 3" xfId="28838"/>
    <cellStyle name="Normal 45 3 5 4" xfId="28839"/>
    <cellStyle name="Normal 45 3 5 4 2" xfId="28840"/>
    <cellStyle name="Normal 45 3 5 4 3" xfId="28841"/>
    <cellStyle name="Normal 45 3 5 5" xfId="28842"/>
    <cellStyle name="Normal 45 3 5 5 2" xfId="28843"/>
    <cellStyle name="Normal 45 3 5 5 3" xfId="28844"/>
    <cellStyle name="Normal 45 3 5 6" xfId="28845"/>
    <cellStyle name="Normal 45 3 5 7" xfId="28846"/>
    <cellStyle name="Normal 45 3 6" xfId="28847"/>
    <cellStyle name="Normal 45 3 6 2" xfId="28848"/>
    <cellStyle name="Normal 45 3 6 2 2" xfId="28849"/>
    <cellStyle name="Normal 45 3 6 2 3" xfId="28850"/>
    <cellStyle name="Normal 45 3 6 3" xfId="28851"/>
    <cellStyle name="Normal 45 3 6 3 2" xfId="28852"/>
    <cellStyle name="Normal 45 3 6 3 3" xfId="28853"/>
    <cellStyle name="Normal 45 3 6 4" xfId="28854"/>
    <cellStyle name="Normal 45 3 6 4 2" xfId="28855"/>
    <cellStyle name="Normal 45 3 6 4 3" xfId="28856"/>
    <cellStyle name="Normal 45 3 6 5" xfId="28857"/>
    <cellStyle name="Normal 45 3 6 6" xfId="28858"/>
    <cellStyle name="Normal 45 3 7" xfId="28859"/>
    <cellStyle name="Normal 45 3 7 2" xfId="28860"/>
    <cellStyle name="Normal 45 3 7 2 2" xfId="28861"/>
    <cellStyle name="Normal 45 3 7 2 3" xfId="28862"/>
    <cellStyle name="Normal 45 3 7 3" xfId="28863"/>
    <cellStyle name="Normal 45 3 7 3 2" xfId="28864"/>
    <cellStyle name="Normal 45 3 7 3 3" xfId="28865"/>
    <cellStyle name="Normal 45 3 7 4" xfId="28866"/>
    <cellStyle name="Normal 45 3 7 4 2" xfId="28867"/>
    <cellStyle name="Normal 45 3 7 4 3" xfId="28868"/>
    <cellStyle name="Normal 45 3 7 5" xfId="28869"/>
    <cellStyle name="Normal 45 3 7 6" xfId="28870"/>
    <cellStyle name="Normal 45 3 8" xfId="28871"/>
    <cellStyle name="Normal 45 3 8 2" xfId="28872"/>
    <cellStyle name="Normal 45 3 8 3" xfId="28873"/>
    <cellStyle name="Normal 45 3 9" xfId="28874"/>
    <cellStyle name="Normal 45 3 9 2" xfId="28875"/>
    <cellStyle name="Normal 45 3 9 3" xfId="28876"/>
    <cellStyle name="Normal 45 4" xfId="28877"/>
    <cellStyle name="Normal 45 4 2" xfId="28878"/>
    <cellStyle name="Normal 45 4 2 2" xfId="28879"/>
    <cellStyle name="Normal 45 4 2 2 2" xfId="28880"/>
    <cellStyle name="Normal 45 4 2 2 2 2" xfId="28881"/>
    <cellStyle name="Normal 45 4 2 2 2 3" xfId="28882"/>
    <cellStyle name="Normal 45 4 2 2 3" xfId="28883"/>
    <cellStyle name="Normal 45 4 2 2 3 2" xfId="28884"/>
    <cellStyle name="Normal 45 4 2 2 3 3" xfId="28885"/>
    <cellStyle name="Normal 45 4 2 2 4" xfId="28886"/>
    <cellStyle name="Normal 45 4 2 2 4 2" xfId="28887"/>
    <cellStyle name="Normal 45 4 2 2 4 3" xfId="28888"/>
    <cellStyle name="Normal 45 4 2 2 5" xfId="28889"/>
    <cellStyle name="Normal 45 4 2 2 6" xfId="28890"/>
    <cellStyle name="Normal 45 4 2 3" xfId="28891"/>
    <cellStyle name="Normal 45 4 2 3 2" xfId="28892"/>
    <cellStyle name="Normal 45 4 2 3 3" xfId="28893"/>
    <cellStyle name="Normal 45 4 2 4" xfId="28894"/>
    <cellStyle name="Normal 45 4 2 4 2" xfId="28895"/>
    <cellStyle name="Normal 45 4 2 4 3" xfId="28896"/>
    <cellStyle name="Normal 45 4 2 5" xfId="28897"/>
    <cellStyle name="Normal 45 4 2 5 2" xfId="28898"/>
    <cellStyle name="Normal 45 4 2 5 3" xfId="28899"/>
    <cellStyle name="Normal 45 4 2 6" xfId="28900"/>
    <cellStyle name="Normal 45 4 2 7" xfId="28901"/>
    <cellStyle name="Normal 45 4 3" xfId="28902"/>
    <cellStyle name="Normal 45 4 3 2" xfId="28903"/>
    <cellStyle name="Normal 45 4 3 2 2" xfId="28904"/>
    <cellStyle name="Normal 45 4 3 2 3" xfId="28905"/>
    <cellStyle name="Normal 45 4 3 3" xfId="28906"/>
    <cellStyle name="Normal 45 4 3 3 2" xfId="28907"/>
    <cellStyle name="Normal 45 4 3 3 3" xfId="28908"/>
    <cellStyle name="Normal 45 4 3 4" xfId="28909"/>
    <cellStyle name="Normal 45 4 3 4 2" xfId="28910"/>
    <cellStyle name="Normal 45 4 3 4 3" xfId="28911"/>
    <cellStyle name="Normal 45 4 3 5" xfId="28912"/>
    <cellStyle name="Normal 45 4 3 6" xfId="28913"/>
    <cellStyle name="Normal 45 4 4" xfId="28914"/>
    <cellStyle name="Normal 45 4 4 2" xfId="28915"/>
    <cellStyle name="Normal 45 4 4 3" xfId="28916"/>
    <cellStyle name="Normal 45 4 5" xfId="28917"/>
    <cellStyle name="Normal 45 4 5 2" xfId="28918"/>
    <cellStyle name="Normal 45 4 5 3" xfId="28919"/>
    <cellStyle name="Normal 45 4 6" xfId="28920"/>
    <cellStyle name="Normal 45 4 6 2" xfId="28921"/>
    <cellStyle name="Normal 45 4 6 3" xfId="28922"/>
    <cellStyle name="Normal 45 4 7" xfId="28923"/>
    <cellStyle name="Normal 45 4 8" xfId="28924"/>
    <cellStyle name="Normal 45 5" xfId="28925"/>
    <cellStyle name="Normal 45 5 2" xfId="28926"/>
    <cellStyle name="Normal 45 5 2 2" xfId="28927"/>
    <cellStyle name="Normal 45 5 2 2 2" xfId="28928"/>
    <cellStyle name="Normal 45 5 2 2 2 2" xfId="28929"/>
    <cellStyle name="Normal 45 5 2 2 2 3" xfId="28930"/>
    <cellStyle name="Normal 45 5 2 2 3" xfId="28931"/>
    <cellStyle name="Normal 45 5 2 2 3 2" xfId="28932"/>
    <cellStyle name="Normal 45 5 2 2 3 3" xfId="28933"/>
    <cellStyle name="Normal 45 5 2 2 4" xfId="28934"/>
    <cellStyle name="Normal 45 5 2 2 4 2" xfId="28935"/>
    <cellStyle name="Normal 45 5 2 2 4 3" xfId="28936"/>
    <cellStyle name="Normal 45 5 2 2 5" xfId="28937"/>
    <cellStyle name="Normal 45 5 2 2 6" xfId="28938"/>
    <cellStyle name="Normal 45 5 2 3" xfId="28939"/>
    <cellStyle name="Normal 45 5 2 3 2" xfId="28940"/>
    <cellStyle name="Normal 45 5 2 3 3" xfId="28941"/>
    <cellStyle name="Normal 45 5 2 4" xfId="28942"/>
    <cellStyle name="Normal 45 5 2 4 2" xfId="28943"/>
    <cellStyle name="Normal 45 5 2 4 3" xfId="28944"/>
    <cellStyle name="Normal 45 5 2 5" xfId="28945"/>
    <cellStyle name="Normal 45 5 2 5 2" xfId="28946"/>
    <cellStyle name="Normal 45 5 2 5 3" xfId="28947"/>
    <cellStyle name="Normal 45 5 2 6" xfId="28948"/>
    <cellStyle name="Normal 45 5 2 7" xfId="28949"/>
    <cellStyle name="Normal 45 5 3" xfId="28950"/>
    <cellStyle name="Normal 45 5 3 2" xfId="28951"/>
    <cellStyle name="Normal 45 5 3 2 2" xfId="28952"/>
    <cellStyle name="Normal 45 5 3 2 3" xfId="28953"/>
    <cellStyle name="Normal 45 5 3 3" xfId="28954"/>
    <cellStyle name="Normal 45 5 3 3 2" xfId="28955"/>
    <cellStyle name="Normal 45 5 3 3 3" xfId="28956"/>
    <cellStyle name="Normal 45 5 3 4" xfId="28957"/>
    <cellStyle name="Normal 45 5 3 4 2" xfId="28958"/>
    <cellStyle name="Normal 45 5 3 4 3" xfId="28959"/>
    <cellStyle name="Normal 45 5 3 5" xfId="28960"/>
    <cellStyle name="Normal 45 5 3 6" xfId="28961"/>
    <cellStyle name="Normal 45 5 4" xfId="28962"/>
    <cellStyle name="Normal 45 5 4 2" xfId="28963"/>
    <cellStyle name="Normal 45 5 4 3" xfId="28964"/>
    <cellStyle name="Normal 45 5 5" xfId="28965"/>
    <cellStyle name="Normal 45 5 5 2" xfId="28966"/>
    <cellStyle name="Normal 45 5 5 3" xfId="28967"/>
    <cellStyle name="Normal 45 5 6" xfId="28968"/>
    <cellStyle name="Normal 45 5 6 2" xfId="28969"/>
    <cellStyle name="Normal 45 5 6 3" xfId="28970"/>
    <cellStyle name="Normal 45 5 7" xfId="28971"/>
    <cellStyle name="Normal 45 5 8" xfId="28972"/>
    <cellStyle name="Normal 45 6" xfId="28973"/>
    <cellStyle name="Normal 45 6 2" xfId="28974"/>
    <cellStyle name="Normal 45 6 2 2" xfId="28975"/>
    <cellStyle name="Normal 45 6 2 2 2" xfId="28976"/>
    <cellStyle name="Normal 45 6 2 2 2 2" xfId="28977"/>
    <cellStyle name="Normal 45 6 2 2 2 3" xfId="28978"/>
    <cellStyle name="Normal 45 6 2 2 3" xfId="28979"/>
    <cellStyle name="Normal 45 6 2 2 3 2" xfId="28980"/>
    <cellStyle name="Normal 45 6 2 2 3 3" xfId="28981"/>
    <cellStyle name="Normal 45 6 2 2 4" xfId="28982"/>
    <cellStyle name="Normal 45 6 2 2 4 2" xfId="28983"/>
    <cellStyle name="Normal 45 6 2 2 4 3" xfId="28984"/>
    <cellStyle name="Normal 45 6 2 2 5" xfId="28985"/>
    <cellStyle name="Normal 45 6 2 2 6" xfId="28986"/>
    <cellStyle name="Normal 45 6 2 3" xfId="28987"/>
    <cellStyle name="Normal 45 6 2 3 2" xfId="28988"/>
    <cellStyle name="Normal 45 6 2 3 3" xfId="28989"/>
    <cellStyle name="Normal 45 6 2 4" xfId="28990"/>
    <cellStyle name="Normal 45 6 2 4 2" xfId="28991"/>
    <cellStyle name="Normal 45 6 2 4 3" xfId="28992"/>
    <cellStyle name="Normal 45 6 2 5" xfId="28993"/>
    <cellStyle name="Normal 45 6 2 5 2" xfId="28994"/>
    <cellStyle name="Normal 45 6 2 5 3" xfId="28995"/>
    <cellStyle name="Normal 45 6 2 6" xfId="28996"/>
    <cellStyle name="Normal 45 6 2 7" xfId="28997"/>
    <cellStyle name="Normal 45 6 3" xfId="28998"/>
    <cellStyle name="Normal 45 6 3 2" xfId="28999"/>
    <cellStyle name="Normal 45 6 3 2 2" xfId="29000"/>
    <cellStyle name="Normal 45 6 3 2 3" xfId="29001"/>
    <cellStyle name="Normal 45 6 3 3" xfId="29002"/>
    <cellStyle name="Normal 45 6 3 3 2" xfId="29003"/>
    <cellStyle name="Normal 45 6 3 3 3" xfId="29004"/>
    <cellStyle name="Normal 45 6 3 4" xfId="29005"/>
    <cellStyle name="Normal 45 6 3 4 2" xfId="29006"/>
    <cellStyle name="Normal 45 6 3 4 3" xfId="29007"/>
    <cellStyle name="Normal 45 6 3 5" xfId="29008"/>
    <cellStyle name="Normal 45 6 3 6" xfId="29009"/>
    <cellStyle name="Normal 45 6 4" xfId="29010"/>
    <cellStyle name="Normal 45 6 4 2" xfId="29011"/>
    <cellStyle name="Normal 45 6 4 3" xfId="29012"/>
    <cellStyle name="Normal 45 6 5" xfId="29013"/>
    <cellStyle name="Normal 45 6 5 2" xfId="29014"/>
    <cellStyle name="Normal 45 6 5 3" xfId="29015"/>
    <cellStyle name="Normal 45 6 6" xfId="29016"/>
    <cellStyle name="Normal 45 6 6 2" xfId="29017"/>
    <cellStyle name="Normal 45 6 6 3" xfId="29018"/>
    <cellStyle name="Normal 45 6 7" xfId="29019"/>
    <cellStyle name="Normal 45 6 8" xfId="29020"/>
    <cellStyle name="Normal 45 7" xfId="29021"/>
    <cellStyle name="Normal 45 7 2" xfId="29022"/>
    <cellStyle name="Normal 45 7 2 2" xfId="29023"/>
    <cellStyle name="Normal 45 7 2 2 2" xfId="29024"/>
    <cellStyle name="Normal 45 7 2 2 2 2" xfId="29025"/>
    <cellStyle name="Normal 45 7 2 2 2 3" xfId="29026"/>
    <cellStyle name="Normal 45 7 2 2 3" xfId="29027"/>
    <cellStyle name="Normal 45 7 2 2 3 2" xfId="29028"/>
    <cellStyle name="Normal 45 7 2 2 3 3" xfId="29029"/>
    <cellStyle name="Normal 45 7 2 2 4" xfId="29030"/>
    <cellStyle name="Normal 45 7 2 2 4 2" xfId="29031"/>
    <cellStyle name="Normal 45 7 2 2 4 3" xfId="29032"/>
    <cellStyle name="Normal 45 7 2 2 5" xfId="29033"/>
    <cellStyle name="Normal 45 7 2 2 6" xfId="29034"/>
    <cellStyle name="Normal 45 7 2 3" xfId="29035"/>
    <cellStyle name="Normal 45 7 2 3 2" xfId="29036"/>
    <cellStyle name="Normal 45 7 2 3 3" xfId="29037"/>
    <cellStyle name="Normal 45 7 2 4" xfId="29038"/>
    <cellStyle name="Normal 45 7 2 4 2" xfId="29039"/>
    <cellStyle name="Normal 45 7 2 4 3" xfId="29040"/>
    <cellStyle name="Normal 45 7 2 5" xfId="29041"/>
    <cellStyle name="Normal 45 7 2 5 2" xfId="29042"/>
    <cellStyle name="Normal 45 7 2 5 3" xfId="29043"/>
    <cellStyle name="Normal 45 7 2 6" xfId="29044"/>
    <cellStyle name="Normal 45 7 2 7" xfId="29045"/>
    <cellStyle name="Normal 45 7 3" xfId="29046"/>
    <cellStyle name="Normal 45 7 3 2" xfId="29047"/>
    <cellStyle name="Normal 45 7 3 2 2" xfId="29048"/>
    <cellStyle name="Normal 45 7 3 2 3" xfId="29049"/>
    <cellStyle name="Normal 45 7 3 3" xfId="29050"/>
    <cellStyle name="Normal 45 7 3 3 2" xfId="29051"/>
    <cellStyle name="Normal 45 7 3 3 3" xfId="29052"/>
    <cellStyle name="Normal 45 7 3 4" xfId="29053"/>
    <cellStyle name="Normal 45 7 3 4 2" xfId="29054"/>
    <cellStyle name="Normal 45 7 3 4 3" xfId="29055"/>
    <cellStyle name="Normal 45 7 3 5" xfId="29056"/>
    <cellStyle name="Normal 45 7 3 6" xfId="29057"/>
    <cellStyle name="Normal 45 7 4" xfId="29058"/>
    <cellStyle name="Normal 45 7 4 2" xfId="29059"/>
    <cellStyle name="Normal 45 7 4 3" xfId="29060"/>
    <cellStyle name="Normal 45 7 5" xfId="29061"/>
    <cellStyle name="Normal 45 7 5 2" xfId="29062"/>
    <cellStyle name="Normal 45 7 5 3" xfId="29063"/>
    <cellStyle name="Normal 45 7 6" xfId="29064"/>
    <cellStyle name="Normal 45 7 6 2" xfId="29065"/>
    <cellStyle name="Normal 45 7 6 3" xfId="29066"/>
    <cellStyle name="Normal 45 7 7" xfId="29067"/>
    <cellStyle name="Normal 45 7 8" xfId="29068"/>
    <cellStyle name="Normal 45 8" xfId="29069"/>
    <cellStyle name="Normal 45 8 2" xfId="29070"/>
    <cellStyle name="Normal 45 8 2 2" xfId="29071"/>
    <cellStyle name="Normal 45 8 2 2 2" xfId="29072"/>
    <cellStyle name="Normal 45 8 2 2 3" xfId="29073"/>
    <cellStyle name="Normal 45 8 2 3" xfId="29074"/>
    <cellStyle name="Normal 45 8 2 3 2" xfId="29075"/>
    <cellStyle name="Normal 45 8 2 3 3" xfId="29076"/>
    <cellStyle name="Normal 45 8 2 4" xfId="29077"/>
    <cellStyle name="Normal 45 8 2 4 2" xfId="29078"/>
    <cellStyle name="Normal 45 8 2 4 3" xfId="29079"/>
    <cellStyle name="Normal 45 8 2 5" xfId="29080"/>
    <cellStyle name="Normal 45 8 2 6" xfId="29081"/>
    <cellStyle name="Normal 45 8 3" xfId="29082"/>
    <cellStyle name="Normal 45 8 3 2" xfId="29083"/>
    <cellStyle name="Normal 45 8 3 3" xfId="29084"/>
    <cellStyle name="Normal 45 8 4" xfId="29085"/>
    <cellStyle name="Normal 45 8 4 2" xfId="29086"/>
    <cellStyle name="Normal 45 8 4 3" xfId="29087"/>
    <cellStyle name="Normal 45 8 5" xfId="29088"/>
    <cellStyle name="Normal 45 8 5 2" xfId="29089"/>
    <cellStyle name="Normal 45 8 5 3" xfId="29090"/>
    <cellStyle name="Normal 45 8 6" xfId="29091"/>
    <cellStyle name="Normal 45 8 7" xfId="29092"/>
    <cellStyle name="Normal 45 9" xfId="29093"/>
    <cellStyle name="Normal 45 9 2" xfId="29094"/>
    <cellStyle name="Normal 45 9 2 2" xfId="29095"/>
    <cellStyle name="Normal 45 9 2 3" xfId="29096"/>
    <cellStyle name="Normal 45 9 3" xfId="29097"/>
    <cellStyle name="Normal 45 9 3 2" xfId="29098"/>
    <cellStyle name="Normal 45 9 3 3" xfId="29099"/>
    <cellStyle name="Normal 45 9 4" xfId="29100"/>
    <cellStyle name="Normal 45 9 4 2" xfId="29101"/>
    <cellStyle name="Normal 45 9 4 3" xfId="29102"/>
    <cellStyle name="Normal 45 9 5" xfId="29103"/>
    <cellStyle name="Normal 45 9 6" xfId="29104"/>
    <cellStyle name="Normal 46" xfId="29105"/>
    <cellStyle name="Normal 46 10" xfId="29106"/>
    <cellStyle name="Normal 46 10 2" xfId="29107"/>
    <cellStyle name="Normal 46 10 3" xfId="29108"/>
    <cellStyle name="Normal 46 11" xfId="29109"/>
    <cellStyle name="Normal 46 12" xfId="29110"/>
    <cellStyle name="Normal 46 2" xfId="29111"/>
    <cellStyle name="Normal 46 3" xfId="29112"/>
    <cellStyle name="Normal 46 4" xfId="29113"/>
    <cellStyle name="Normal 46 5" xfId="29114"/>
    <cellStyle name="Normal 46 6" xfId="29115"/>
    <cellStyle name="Normal 46 6 2" xfId="29116"/>
    <cellStyle name="Normal 46 6 2 2" xfId="29117"/>
    <cellStyle name="Normal 46 6 2 2 2" xfId="29118"/>
    <cellStyle name="Normal 46 6 2 2 3" xfId="29119"/>
    <cellStyle name="Normal 46 6 2 3" xfId="29120"/>
    <cellStyle name="Normal 46 6 2 3 2" xfId="29121"/>
    <cellStyle name="Normal 46 6 2 3 3" xfId="29122"/>
    <cellStyle name="Normal 46 6 2 4" xfId="29123"/>
    <cellStyle name="Normal 46 6 2 4 2" xfId="29124"/>
    <cellStyle name="Normal 46 6 2 4 3" xfId="29125"/>
    <cellStyle name="Normal 46 6 2 5" xfId="29126"/>
    <cellStyle name="Normal 46 6 2 6" xfId="29127"/>
    <cellStyle name="Normal 46 6 3" xfId="29128"/>
    <cellStyle name="Normal 46 6 3 2" xfId="29129"/>
    <cellStyle name="Normal 46 6 3 3" xfId="29130"/>
    <cellStyle name="Normal 46 6 4" xfId="29131"/>
    <cellStyle name="Normal 46 6 4 2" xfId="29132"/>
    <cellStyle name="Normal 46 6 4 3" xfId="29133"/>
    <cellStyle name="Normal 46 6 5" xfId="29134"/>
    <cellStyle name="Normal 46 6 5 2" xfId="29135"/>
    <cellStyle name="Normal 46 6 5 3" xfId="29136"/>
    <cellStyle name="Normal 46 6 6" xfId="29137"/>
    <cellStyle name="Normal 46 6 7" xfId="29138"/>
    <cellStyle name="Normal 46 7" xfId="29139"/>
    <cellStyle name="Normal 46 7 2" xfId="29140"/>
    <cellStyle name="Normal 46 7 2 2" xfId="29141"/>
    <cellStyle name="Normal 46 7 2 3" xfId="29142"/>
    <cellStyle name="Normal 46 7 3" xfId="29143"/>
    <cellStyle name="Normal 46 7 3 2" xfId="29144"/>
    <cellStyle name="Normal 46 7 3 3" xfId="29145"/>
    <cellStyle name="Normal 46 7 4" xfId="29146"/>
    <cellStyle name="Normal 46 7 4 2" xfId="29147"/>
    <cellStyle name="Normal 46 7 4 3" xfId="29148"/>
    <cellStyle name="Normal 46 7 5" xfId="29149"/>
    <cellStyle name="Normal 46 7 6" xfId="29150"/>
    <cellStyle name="Normal 46 8" xfId="29151"/>
    <cellStyle name="Normal 46 8 2" xfId="29152"/>
    <cellStyle name="Normal 46 8 3" xfId="29153"/>
    <cellStyle name="Normal 46 9" xfId="29154"/>
    <cellStyle name="Normal 46 9 2" xfId="29155"/>
    <cellStyle name="Normal 46 9 3" xfId="29156"/>
    <cellStyle name="Normal 47" xfId="29157"/>
    <cellStyle name="Normal 47 10" xfId="29158"/>
    <cellStyle name="Normal 47 11" xfId="29159"/>
    <cellStyle name="Normal 47 2" xfId="29160"/>
    <cellStyle name="Normal 47 3" xfId="29161"/>
    <cellStyle name="Normal 47 4" xfId="29162"/>
    <cellStyle name="Normal 47 5" xfId="29163"/>
    <cellStyle name="Normal 47 5 2" xfId="29164"/>
    <cellStyle name="Normal 47 5 2 2" xfId="29165"/>
    <cellStyle name="Normal 47 5 2 2 2" xfId="29166"/>
    <cellStyle name="Normal 47 5 2 2 3" xfId="29167"/>
    <cellStyle name="Normal 47 5 2 3" xfId="29168"/>
    <cellStyle name="Normal 47 5 2 3 2" xfId="29169"/>
    <cellStyle name="Normal 47 5 2 3 3" xfId="29170"/>
    <cellStyle name="Normal 47 5 2 4" xfId="29171"/>
    <cellStyle name="Normal 47 5 2 4 2" xfId="29172"/>
    <cellStyle name="Normal 47 5 2 4 3" xfId="29173"/>
    <cellStyle name="Normal 47 5 2 5" xfId="29174"/>
    <cellStyle name="Normal 47 5 2 6" xfId="29175"/>
    <cellStyle name="Normal 47 5 3" xfId="29176"/>
    <cellStyle name="Normal 47 5 3 2" xfId="29177"/>
    <cellStyle name="Normal 47 5 3 3" xfId="29178"/>
    <cellStyle name="Normal 47 5 4" xfId="29179"/>
    <cellStyle name="Normal 47 5 4 2" xfId="29180"/>
    <cellStyle name="Normal 47 5 4 3" xfId="29181"/>
    <cellStyle name="Normal 47 5 5" xfId="29182"/>
    <cellStyle name="Normal 47 5 5 2" xfId="29183"/>
    <cellStyle name="Normal 47 5 5 3" xfId="29184"/>
    <cellStyle name="Normal 47 5 6" xfId="29185"/>
    <cellStyle name="Normal 47 5 7" xfId="29186"/>
    <cellStyle name="Normal 47 6" xfId="29187"/>
    <cellStyle name="Normal 47 6 2" xfId="29188"/>
    <cellStyle name="Normal 47 6 2 2" xfId="29189"/>
    <cellStyle name="Normal 47 6 2 3" xfId="29190"/>
    <cellStyle name="Normal 47 6 3" xfId="29191"/>
    <cellStyle name="Normal 47 6 3 2" xfId="29192"/>
    <cellStyle name="Normal 47 6 3 3" xfId="29193"/>
    <cellStyle name="Normal 47 6 4" xfId="29194"/>
    <cellStyle name="Normal 47 6 4 2" xfId="29195"/>
    <cellStyle name="Normal 47 6 4 3" xfId="29196"/>
    <cellStyle name="Normal 47 6 5" xfId="29197"/>
    <cellStyle name="Normal 47 6 6" xfId="29198"/>
    <cellStyle name="Normal 47 7" xfId="29199"/>
    <cellStyle name="Normal 47 7 2" xfId="29200"/>
    <cellStyle name="Normal 47 7 3" xfId="29201"/>
    <cellStyle name="Normal 47 8" xfId="29202"/>
    <cellStyle name="Normal 47 8 2" xfId="29203"/>
    <cellStyle name="Normal 47 8 3" xfId="29204"/>
    <cellStyle name="Normal 47 9" xfId="29205"/>
    <cellStyle name="Normal 47 9 2" xfId="29206"/>
    <cellStyle name="Normal 47 9 3" xfId="29207"/>
    <cellStyle name="Normal 48" xfId="29208"/>
    <cellStyle name="Normal 48 10" xfId="29209"/>
    <cellStyle name="Normal 48 11" xfId="29210"/>
    <cellStyle name="Normal 48 2" xfId="29211"/>
    <cellStyle name="Normal 48 3" xfId="29212"/>
    <cellStyle name="Normal 48 4" xfId="29213"/>
    <cellStyle name="Normal 48 5" xfId="29214"/>
    <cellStyle name="Normal 48 5 2" xfId="29215"/>
    <cellStyle name="Normal 48 5 2 2" xfId="29216"/>
    <cellStyle name="Normal 48 5 2 2 2" xfId="29217"/>
    <cellStyle name="Normal 48 5 2 2 3" xfId="29218"/>
    <cellStyle name="Normal 48 5 2 3" xfId="29219"/>
    <cellStyle name="Normal 48 5 2 3 2" xfId="29220"/>
    <cellStyle name="Normal 48 5 2 3 3" xfId="29221"/>
    <cellStyle name="Normal 48 5 2 4" xfId="29222"/>
    <cellStyle name="Normal 48 5 2 4 2" xfId="29223"/>
    <cellStyle name="Normal 48 5 2 4 3" xfId="29224"/>
    <cellStyle name="Normal 48 5 2 5" xfId="29225"/>
    <cellStyle name="Normal 48 5 2 6" xfId="29226"/>
    <cellStyle name="Normal 48 5 3" xfId="29227"/>
    <cellStyle name="Normal 48 5 3 2" xfId="29228"/>
    <cellStyle name="Normal 48 5 3 3" xfId="29229"/>
    <cellStyle name="Normal 48 5 4" xfId="29230"/>
    <cellStyle name="Normal 48 5 4 2" xfId="29231"/>
    <cellStyle name="Normal 48 5 4 3" xfId="29232"/>
    <cellStyle name="Normal 48 5 5" xfId="29233"/>
    <cellStyle name="Normal 48 5 5 2" xfId="29234"/>
    <cellStyle name="Normal 48 5 5 3" xfId="29235"/>
    <cellStyle name="Normal 48 5 6" xfId="29236"/>
    <cellStyle name="Normal 48 5 7" xfId="29237"/>
    <cellStyle name="Normal 48 6" xfId="29238"/>
    <cellStyle name="Normal 48 6 2" xfId="29239"/>
    <cellStyle name="Normal 48 6 2 2" xfId="29240"/>
    <cellStyle name="Normal 48 6 2 3" xfId="29241"/>
    <cellStyle name="Normal 48 6 3" xfId="29242"/>
    <cellStyle name="Normal 48 6 3 2" xfId="29243"/>
    <cellStyle name="Normal 48 6 3 3" xfId="29244"/>
    <cellStyle name="Normal 48 6 4" xfId="29245"/>
    <cellStyle name="Normal 48 6 4 2" xfId="29246"/>
    <cellStyle name="Normal 48 6 4 3" xfId="29247"/>
    <cellStyle name="Normal 48 6 5" xfId="29248"/>
    <cellStyle name="Normal 48 6 6" xfId="29249"/>
    <cellStyle name="Normal 48 7" xfId="29250"/>
    <cellStyle name="Normal 48 7 2" xfId="29251"/>
    <cellStyle name="Normal 48 7 3" xfId="29252"/>
    <cellStyle name="Normal 48 8" xfId="29253"/>
    <cellStyle name="Normal 48 8 2" xfId="29254"/>
    <cellStyle name="Normal 48 8 3" xfId="29255"/>
    <cellStyle name="Normal 48 9" xfId="29256"/>
    <cellStyle name="Normal 48 9 2" xfId="29257"/>
    <cellStyle name="Normal 48 9 3" xfId="29258"/>
    <cellStyle name="Normal 49" xfId="29259"/>
    <cellStyle name="Normal 49 2" xfId="29260"/>
    <cellStyle name="Normal 49 3" xfId="29261"/>
    <cellStyle name="Normal 49 3 2" xfId="29262"/>
    <cellStyle name="Normal 49 3 2 2" xfId="29263"/>
    <cellStyle name="Normal 49 3 2 2 2" xfId="29264"/>
    <cellStyle name="Normal 49 3 2 2 3" xfId="29265"/>
    <cellStyle name="Normal 49 3 2 3" xfId="29266"/>
    <cellStyle name="Normal 49 3 2 3 2" xfId="29267"/>
    <cellStyle name="Normal 49 3 2 3 3" xfId="29268"/>
    <cellStyle name="Normal 49 3 2 4" xfId="29269"/>
    <cellStyle name="Normal 49 3 2 4 2" xfId="29270"/>
    <cellStyle name="Normal 49 3 2 4 3" xfId="29271"/>
    <cellStyle name="Normal 49 3 2 5" xfId="29272"/>
    <cellStyle name="Normal 49 3 2 6" xfId="29273"/>
    <cellStyle name="Normal 49 3 3" xfId="29274"/>
    <cellStyle name="Normal 49 3 3 2" xfId="29275"/>
    <cellStyle name="Normal 49 3 3 3" xfId="29276"/>
    <cellStyle name="Normal 49 3 4" xfId="29277"/>
    <cellStyle name="Normal 49 3 4 2" xfId="29278"/>
    <cellStyle name="Normal 49 3 4 3" xfId="29279"/>
    <cellStyle name="Normal 49 3 5" xfId="29280"/>
    <cellStyle name="Normal 49 3 5 2" xfId="29281"/>
    <cellStyle name="Normal 49 3 5 3" xfId="29282"/>
    <cellStyle name="Normal 49 3 6" xfId="29283"/>
    <cellStyle name="Normal 49 3 7" xfId="29284"/>
    <cellStyle name="Normal 49 4" xfId="29285"/>
    <cellStyle name="Normal 49 4 2" xfId="29286"/>
    <cellStyle name="Normal 49 4 2 2" xfId="29287"/>
    <cellStyle name="Normal 49 4 2 3" xfId="29288"/>
    <cellStyle name="Normal 49 4 3" xfId="29289"/>
    <cellStyle name="Normal 49 4 3 2" xfId="29290"/>
    <cellStyle name="Normal 49 4 3 3" xfId="29291"/>
    <cellStyle name="Normal 49 4 4" xfId="29292"/>
    <cellStyle name="Normal 49 4 4 2" xfId="29293"/>
    <cellStyle name="Normal 49 4 4 3" xfId="29294"/>
    <cellStyle name="Normal 49 4 5" xfId="29295"/>
    <cellStyle name="Normal 49 4 6" xfId="29296"/>
    <cellStyle name="Normal 49 5" xfId="29297"/>
    <cellStyle name="Normal 49 5 2" xfId="29298"/>
    <cellStyle name="Normal 49 5 3" xfId="29299"/>
    <cellStyle name="Normal 49 6" xfId="29300"/>
    <cellStyle name="Normal 49 6 2" xfId="29301"/>
    <cellStyle name="Normal 49 6 3" xfId="29302"/>
    <cellStyle name="Normal 49 7" xfId="29303"/>
    <cellStyle name="Normal 49 7 2" xfId="29304"/>
    <cellStyle name="Normal 49 7 3" xfId="29305"/>
    <cellStyle name="Normal 49 8" xfId="29306"/>
    <cellStyle name="Normal 49 9" xfId="29307"/>
    <cellStyle name="Normal 5" xfId="93"/>
    <cellStyle name="Normal 5 2" xfId="29308"/>
    <cellStyle name="Normal 5 2 2" xfId="29309"/>
    <cellStyle name="Normal 5 2 3" xfId="29310"/>
    <cellStyle name="Normal 5 3" xfId="29311"/>
    <cellStyle name="Normal 5 3 2" xfId="29312"/>
    <cellStyle name="Normal 5 4" xfId="29313"/>
    <cellStyle name="Normal 5 4 2" xfId="29314"/>
    <cellStyle name="Normal 5 5" xfId="29315"/>
    <cellStyle name="Normal 50" xfId="29316"/>
    <cellStyle name="Normal 50 10" xfId="29317"/>
    <cellStyle name="Normal 50 10 2" xfId="29318"/>
    <cellStyle name="Normal 50 10 2 2" xfId="29319"/>
    <cellStyle name="Normal 50 10 2 3" xfId="29320"/>
    <cellStyle name="Normal 50 10 3" xfId="29321"/>
    <cellStyle name="Normal 50 10 3 2" xfId="29322"/>
    <cellStyle name="Normal 50 10 3 3" xfId="29323"/>
    <cellStyle name="Normal 50 10 4" xfId="29324"/>
    <cellStyle name="Normal 50 10 4 2" xfId="29325"/>
    <cellStyle name="Normal 50 10 4 3" xfId="29326"/>
    <cellStyle name="Normal 50 10 5" xfId="29327"/>
    <cellStyle name="Normal 50 10 6" xfId="29328"/>
    <cellStyle name="Normal 50 11" xfId="29329"/>
    <cellStyle name="Normal 50 11 2" xfId="29330"/>
    <cellStyle name="Normal 50 11 3" xfId="29331"/>
    <cellStyle name="Normal 50 12" xfId="29332"/>
    <cellStyle name="Normal 50 12 2" xfId="29333"/>
    <cellStyle name="Normal 50 12 3" xfId="29334"/>
    <cellStyle name="Normal 50 13" xfId="29335"/>
    <cellStyle name="Normal 50 13 2" xfId="29336"/>
    <cellStyle name="Normal 50 13 3" xfId="29337"/>
    <cellStyle name="Normal 50 14" xfId="29338"/>
    <cellStyle name="Normal 50 14 2" xfId="29339"/>
    <cellStyle name="Normal 50 14 3" xfId="29340"/>
    <cellStyle name="Normal 50 15" xfId="29341"/>
    <cellStyle name="Normal 50 15 2" xfId="29342"/>
    <cellStyle name="Normal 50 15 3" xfId="29343"/>
    <cellStyle name="Normal 50 16" xfId="29344"/>
    <cellStyle name="Normal 50 16 2" xfId="29345"/>
    <cellStyle name="Normal 50 16 3" xfId="29346"/>
    <cellStyle name="Normal 50 17" xfId="29347"/>
    <cellStyle name="Normal 50 17 2" xfId="29348"/>
    <cellStyle name="Normal 50 17 3" xfId="29349"/>
    <cellStyle name="Normal 50 18" xfId="29350"/>
    <cellStyle name="Normal 50 19" xfId="29351"/>
    <cellStyle name="Normal 50 2" xfId="29352"/>
    <cellStyle name="Normal 50 2 10" xfId="29353"/>
    <cellStyle name="Normal 50 2 10 2" xfId="29354"/>
    <cellStyle name="Normal 50 2 10 3" xfId="29355"/>
    <cellStyle name="Normal 50 2 11" xfId="29356"/>
    <cellStyle name="Normal 50 2 11 2" xfId="29357"/>
    <cellStyle name="Normal 50 2 11 3" xfId="29358"/>
    <cellStyle name="Normal 50 2 12" xfId="29359"/>
    <cellStyle name="Normal 50 2 12 2" xfId="29360"/>
    <cellStyle name="Normal 50 2 12 3" xfId="29361"/>
    <cellStyle name="Normal 50 2 13" xfId="29362"/>
    <cellStyle name="Normal 50 2 13 2" xfId="29363"/>
    <cellStyle name="Normal 50 2 13 3" xfId="29364"/>
    <cellStyle name="Normal 50 2 14" xfId="29365"/>
    <cellStyle name="Normal 50 2 14 2" xfId="29366"/>
    <cellStyle name="Normal 50 2 14 3" xfId="29367"/>
    <cellStyle name="Normal 50 2 15" xfId="29368"/>
    <cellStyle name="Normal 50 2 16" xfId="29369"/>
    <cellStyle name="Normal 50 2 17" xfId="29370"/>
    <cellStyle name="Normal 50 2 2" xfId="29371"/>
    <cellStyle name="Normal 50 2 2 2" xfId="29372"/>
    <cellStyle name="Normal 50 2 2 2 2" xfId="29373"/>
    <cellStyle name="Normal 50 2 2 2 2 2" xfId="29374"/>
    <cellStyle name="Normal 50 2 2 2 2 2 2" xfId="29375"/>
    <cellStyle name="Normal 50 2 2 2 2 2 3" xfId="29376"/>
    <cellStyle name="Normal 50 2 2 2 2 3" xfId="29377"/>
    <cellStyle name="Normal 50 2 2 2 2 3 2" xfId="29378"/>
    <cellStyle name="Normal 50 2 2 2 2 3 3" xfId="29379"/>
    <cellStyle name="Normal 50 2 2 2 2 4" xfId="29380"/>
    <cellStyle name="Normal 50 2 2 2 2 4 2" xfId="29381"/>
    <cellStyle name="Normal 50 2 2 2 2 4 3" xfId="29382"/>
    <cellStyle name="Normal 50 2 2 2 2 5" xfId="29383"/>
    <cellStyle name="Normal 50 2 2 2 2 6" xfId="29384"/>
    <cellStyle name="Normal 50 2 2 2 3" xfId="29385"/>
    <cellStyle name="Normal 50 2 2 2 3 2" xfId="29386"/>
    <cellStyle name="Normal 50 2 2 2 3 3" xfId="29387"/>
    <cellStyle name="Normal 50 2 2 2 4" xfId="29388"/>
    <cellStyle name="Normal 50 2 2 2 4 2" xfId="29389"/>
    <cellStyle name="Normal 50 2 2 2 4 3" xfId="29390"/>
    <cellStyle name="Normal 50 2 2 2 5" xfId="29391"/>
    <cellStyle name="Normal 50 2 2 2 5 2" xfId="29392"/>
    <cellStyle name="Normal 50 2 2 2 5 3" xfId="29393"/>
    <cellStyle name="Normal 50 2 2 2 6" xfId="29394"/>
    <cellStyle name="Normal 50 2 2 2 7" xfId="29395"/>
    <cellStyle name="Normal 50 2 2 3" xfId="29396"/>
    <cellStyle name="Normal 50 2 2 3 2" xfId="29397"/>
    <cellStyle name="Normal 50 2 2 3 2 2" xfId="29398"/>
    <cellStyle name="Normal 50 2 2 3 2 3" xfId="29399"/>
    <cellStyle name="Normal 50 2 2 3 3" xfId="29400"/>
    <cellStyle name="Normal 50 2 2 3 3 2" xfId="29401"/>
    <cellStyle name="Normal 50 2 2 3 3 3" xfId="29402"/>
    <cellStyle name="Normal 50 2 2 3 4" xfId="29403"/>
    <cellStyle name="Normal 50 2 2 3 4 2" xfId="29404"/>
    <cellStyle name="Normal 50 2 2 3 4 3" xfId="29405"/>
    <cellStyle name="Normal 50 2 2 3 5" xfId="29406"/>
    <cellStyle name="Normal 50 2 2 3 6" xfId="29407"/>
    <cellStyle name="Normal 50 2 2 4" xfId="29408"/>
    <cellStyle name="Normal 50 2 2 4 2" xfId="29409"/>
    <cellStyle name="Normal 50 2 2 4 3" xfId="29410"/>
    <cellStyle name="Normal 50 2 2 5" xfId="29411"/>
    <cellStyle name="Normal 50 2 2 5 2" xfId="29412"/>
    <cellStyle name="Normal 50 2 2 5 3" xfId="29413"/>
    <cellStyle name="Normal 50 2 2 6" xfId="29414"/>
    <cellStyle name="Normal 50 2 2 6 2" xfId="29415"/>
    <cellStyle name="Normal 50 2 2 6 3" xfId="29416"/>
    <cellStyle name="Normal 50 2 2 7" xfId="29417"/>
    <cellStyle name="Normal 50 2 2 8" xfId="29418"/>
    <cellStyle name="Normal 50 2 3" xfId="29419"/>
    <cellStyle name="Normal 50 2 3 2" xfId="29420"/>
    <cellStyle name="Normal 50 2 3 2 2" xfId="29421"/>
    <cellStyle name="Normal 50 2 3 2 2 2" xfId="29422"/>
    <cellStyle name="Normal 50 2 3 2 2 2 2" xfId="29423"/>
    <cellStyle name="Normal 50 2 3 2 2 2 3" xfId="29424"/>
    <cellStyle name="Normal 50 2 3 2 2 3" xfId="29425"/>
    <cellStyle name="Normal 50 2 3 2 2 3 2" xfId="29426"/>
    <cellStyle name="Normal 50 2 3 2 2 3 3" xfId="29427"/>
    <cellStyle name="Normal 50 2 3 2 2 4" xfId="29428"/>
    <cellStyle name="Normal 50 2 3 2 2 4 2" xfId="29429"/>
    <cellStyle name="Normal 50 2 3 2 2 4 3" xfId="29430"/>
    <cellStyle name="Normal 50 2 3 2 2 5" xfId="29431"/>
    <cellStyle name="Normal 50 2 3 2 2 6" xfId="29432"/>
    <cellStyle name="Normal 50 2 3 2 3" xfId="29433"/>
    <cellStyle name="Normal 50 2 3 2 3 2" xfId="29434"/>
    <cellStyle name="Normal 50 2 3 2 3 3" xfId="29435"/>
    <cellStyle name="Normal 50 2 3 2 4" xfId="29436"/>
    <cellStyle name="Normal 50 2 3 2 4 2" xfId="29437"/>
    <cellStyle name="Normal 50 2 3 2 4 3" xfId="29438"/>
    <cellStyle name="Normal 50 2 3 2 5" xfId="29439"/>
    <cellStyle name="Normal 50 2 3 2 5 2" xfId="29440"/>
    <cellStyle name="Normal 50 2 3 2 5 3" xfId="29441"/>
    <cellStyle name="Normal 50 2 3 2 6" xfId="29442"/>
    <cellStyle name="Normal 50 2 3 2 7" xfId="29443"/>
    <cellStyle name="Normal 50 2 3 3" xfId="29444"/>
    <cellStyle name="Normal 50 2 3 3 2" xfId="29445"/>
    <cellStyle name="Normal 50 2 3 3 2 2" xfId="29446"/>
    <cellStyle name="Normal 50 2 3 3 2 3" xfId="29447"/>
    <cellStyle name="Normal 50 2 3 3 3" xfId="29448"/>
    <cellStyle name="Normal 50 2 3 3 3 2" xfId="29449"/>
    <cellStyle name="Normal 50 2 3 3 3 3" xfId="29450"/>
    <cellStyle name="Normal 50 2 3 3 4" xfId="29451"/>
    <cellStyle name="Normal 50 2 3 3 4 2" xfId="29452"/>
    <cellStyle name="Normal 50 2 3 3 4 3" xfId="29453"/>
    <cellStyle name="Normal 50 2 3 3 5" xfId="29454"/>
    <cellStyle name="Normal 50 2 3 3 6" xfId="29455"/>
    <cellStyle name="Normal 50 2 3 4" xfId="29456"/>
    <cellStyle name="Normal 50 2 3 4 2" xfId="29457"/>
    <cellStyle name="Normal 50 2 3 4 3" xfId="29458"/>
    <cellStyle name="Normal 50 2 3 5" xfId="29459"/>
    <cellStyle name="Normal 50 2 3 5 2" xfId="29460"/>
    <cellStyle name="Normal 50 2 3 5 3" xfId="29461"/>
    <cellStyle name="Normal 50 2 3 6" xfId="29462"/>
    <cellStyle name="Normal 50 2 3 6 2" xfId="29463"/>
    <cellStyle name="Normal 50 2 3 6 3" xfId="29464"/>
    <cellStyle name="Normal 50 2 3 7" xfId="29465"/>
    <cellStyle name="Normal 50 2 3 8" xfId="29466"/>
    <cellStyle name="Normal 50 2 4" xfId="29467"/>
    <cellStyle name="Normal 50 2 4 2" xfId="29468"/>
    <cellStyle name="Normal 50 2 4 2 2" xfId="29469"/>
    <cellStyle name="Normal 50 2 4 2 2 2" xfId="29470"/>
    <cellStyle name="Normal 50 2 4 2 2 2 2" xfId="29471"/>
    <cellStyle name="Normal 50 2 4 2 2 2 3" xfId="29472"/>
    <cellStyle name="Normal 50 2 4 2 2 3" xfId="29473"/>
    <cellStyle name="Normal 50 2 4 2 2 3 2" xfId="29474"/>
    <cellStyle name="Normal 50 2 4 2 2 3 3" xfId="29475"/>
    <cellStyle name="Normal 50 2 4 2 2 4" xfId="29476"/>
    <cellStyle name="Normal 50 2 4 2 2 4 2" xfId="29477"/>
    <cellStyle name="Normal 50 2 4 2 2 4 3" xfId="29478"/>
    <cellStyle name="Normal 50 2 4 2 2 5" xfId="29479"/>
    <cellStyle name="Normal 50 2 4 2 2 6" xfId="29480"/>
    <cellStyle name="Normal 50 2 4 2 3" xfId="29481"/>
    <cellStyle name="Normal 50 2 4 2 3 2" xfId="29482"/>
    <cellStyle name="Normal 50 2 4 2 3 3" xfId="29483"/>
    <cellStyle name="Normal 50 2 4 2 4" xfId="29484"/>
    <cellStyle name="Normal 50 2 4 2 4 2" xfId="29485"/>
    <cellStyle name="Normal 50 2 4 2 4 3" xfId="29486"/>
    <cellStyle name="Normal 50 2 4 2 5" xfId="29487"/>
    <cellStyle name="Normal 50 2 4 2 5 2" xfId="29488"/>
    <cellStyle name="Normal 50 2 4 2 5 3" xfId="29489"/>
    <cellStyle name="Normal 50 2 4 2 6" xfId="29490"/>
    <cellStyle name="Normal 50 2 4 2 7" xfId="29491"/>
    <cellStyle name="Normal 50 2 4 3" xfId="29492"/>
    <cellStyle name="Normal 50 2 4 3 2" xfId="29493"/>
    <cellStyle name="Normal 50 2 4 3 2 2" xfId="29494"/>
    <cellStyle name="Normal 50 2 4 3 2 3" xfId="29495"/>
    <cellStyle name="Normal 50 2 4 3 3" xfId="29496"/>
    <cellStyle name="Normal 50 2 4 3 3 2" xfId="29497"/>
    <cellStyle name="Normal 50 2 4 3 3 3" xfId="29498"/>
    <cellStyle name="Normal 50 2 4 3 4" xfId="29499"/>
    <cellStyle name="Normal 50 2 4 3 4 2" xfId="29500"/>
    <cellStyle name="Normal 50 2 4 3 4 3" xfId="29501"/>
    <cellStyle name="Normal 50 2 4 3 5" xfId="29502"/>
    <cellStyle name="Normal 50 2 4 3 6" xfId="29503"/>
    <cellStyle name="Normal 50 2 4 4" xfId="29504"/>
    <cellStyle name="Normal 50 2 4 4 2" xfId="29505"/>
    <cellStyle name="Normal 50 2 4 4 3" xfId="29506"/>
    <cellStyle name="Normal 50 2 4 5" xfId="29507"/>
    <cellStyle name="Normal 50 2 4 5 2" xfId="29508"/>
    <cellStyle name="Normal 50 2 4 5 3" xfId="29509"/>
    <cellStyle name="Normal 50 2 4 6" xfId="29510"/>
    <cellStyle name="Normal 50 2 4 6 2" xfId="29511"/>
    <cellStyle name="Normal 50 2 4 6 3" xfId="29512"/>
    <cellStyle name="Normal 50 2 4 7" xfId="29513"/>
    <cellStyle name="Normal 50 2 4 8" xfId="29514"/>
    <cellStyle name="Normal 50 2 5" xfId="29515"/>
    <cellStyle name="Normal 50 2 5 2" xfId="29516"/>
    <cellStyle name="Normal 50 2 5 2 2" xfId="29517"/>
    <cellStyle name="Normal 50 2 5 2 2 2" xfId="29518"/>
    <cellStyle name="Normal 50 2 5 2 2 3" xfId="29519"/>
    <cellStyle name="Normal 50 2 5 2 3" xfId="29520"/>
    <cellStyle name="Normal 50 2 5 2 3 2" xfId="29521"/>
    <cellStyle name="Normal 50 2 5 2 3 3" xfId="29522"/>
    <cellStyle name="Normal 50 2 5 2 4" xfId="29523"/>
    <cellStyle name="Normal 50 2 5 2 4 2" xfId="29524"/>
    <cellStyle name="Normal 50 2 5 2 4 3" xfId="29525"/>
    <cellStyle name="Normal 50 2 5 2 5" xfId="29526"/>
    <cellStyle name="Normal 50 2 5 2 6" xfId="29527"/>
    <cellStyle name="Normal 50 2 5 3" xfId="29528"/>
    <cellStyle name="Normal 50 2 5 3 2" xfId="29529"/>
    <cellStyle name="Normal 50 2 5 3 3" xfId="29530"/>
    <cellStyle name="Normal 50 2 5 4" xfId="29531"/>
    <cellStyle name="Normal 50 2 5 4 2" xfId="29532"/>
    <cellStyle name="Normal 50 2 5 4 3" xfId="29533"/>
    <cellStyle name="Normal 50 2 5 5" xfId="29534"/>
    <cellStyle name="Normal 50 2 5 5 2" xfId="29535"/>
    <cellStyle name="Normal 50 2 5 5 3" xfId="29536"/>
    <cellStyle name="Normal 50 2 5 6" xfId="29537"/>
    <cellStyle name="Normal 50 2 5 7" xfId="29538"/>
    <cellStyle name="Normal 50 2 6" xfId="29539"/>
    <cellStyle name="Normal 50 2 6 2" xfId="29540"/>
    <cellStyle name="Normal 50 2 6 2 2" xfId="29541"/>
    <cellStyle name="Normal 50 2 6 2 3" xfId="29542"/>
    <cellStyle name="Normal 50 2 6 3" xfId="29543"/>
    <cellStyle name="Normal 50 2 6 3 2" xfId="29544"/>
    <cellStyle name="Normal 50 2 6 3 3" xfId="29545"/>
    <cellStyle name="Normal 50 2 6 4" xfId="29546"/>
    <cellStyle name="Normal 50 2 6 4 2" xfId="29547"/>
    <cellStyle name="Normal 50 2 6 4 3" xfId="29548"/>
    <cellStyle name="Normal 50 2 6 5" xfId="29549"/>
    <cellStyle name="Normal 50 2 6 6" xfId="29550"/>
    <cellStyle name="Normal 50 2 7" xfId="29551"/>
    <cellStyle name="Normal 50 2 7 2" xfId="29552"/>
    <cellStyle name="Normal 50 2 7 2 2" xfId="29553"/>
    <cellStyle name="Normal 50 2 7 2 3" xfId="29554"/>
    <cellStyle name="Normal 50 2 7 3" xfId="29555"/>
    <cellStyle name="Normal 50 2 7 3 2" xfId="29556"/>
    <cellStyle name="Normal 50 2 7 3 3" xfId="29557"/>
    <cellStyle name="Normal 50 2 7 4" xfId="29558"/>
    <cellStyle name="Normal 50 2 7 4 2" xfId="29559"/>
    <cellStyle name="Normal 50 2 7 4 3" xfId="29560"/>
    <cellStyle name="Normal 50 2 7 5" xfId="29561"/>
    <cellStyle name="Normal 50 2 7 6" xfId="29562"/>
    <cellStyle name="Normal 50 2 8" xfId="29563"/>
    <cellStyle name="Normal 50 2 8 2" xfId="29564"/>
    <cellStyle name="Normal 50 2 8 3" xfId="29565"/>
    <cellStyle name="Normal 50 2 9" xfId="29566"/>
    <cellStyle name="Normal 50 2 9 2" xfId="29567"/>
    <cellStyle name="Normal 50 2 9 3" xfId="29568"/>
    <cellStyle name="Normal 50 20" xfId="29569"/>
    <cellStyle name="Normal 50 3" xfId="29570"/>
    <cellStyle name="Normal 50 4" xfId="29571"/>
    <cellStyle name="Normal 50 4 2" xfId="29572"/>
    <cellStyle name="Normal 50 4 2 2" xfId="29573"/>
    <cellStyle name="Normal 50 4 2 2 2" xfId="29574"/>
    <cellStyle name="Normal 50 4 2 2 2 2" xfId="29575"/>
    <cellStyle name="Normal 50 4 2 2 2 3" xfId="29576"/>
    <cellStyle name="Normal 50 4 2 2 3" xfId="29577"/>
    <cellStyle name="Normal 50 4 2 2 3 2" xfId="29578"/>
    <cellStyle name="Normal 50 4 2 2 3 3" xfId="29579"/>
    <cellStyle name="Normal 50 4 2 2 4" xfId="29580"/>
    <cellStyle name="Normal 50 4 2 2 4 2" xfId="29581"/>
    <cellStyle name="Normal 50 4 2 2 4 3" xfId="29582"/>
    <cellStyle name="Normal 50 4 2 2 5" xfId="29583"/>
    <cellStyle name="Normal 50 4 2 2 6" xfId="29584"/>
    <cellStyle name="Normal 50 4 2 3" xfId="29585"/>
    <cellStyle name="Normal 50 4 2 3 2" xfId="29586"/>
    <cellStyle name="Normal 50 4 2 3 3" xfId="29587"/>
    <cellStyle name="Normal 50 4 2 4" xfId="29588"/>
    <cellStyle name="Normal 50 4 2 4 2" xfId="29589"/>
    <cellStyle name="Normal 50 4 2 4 3" xfId="29590"/>
    <cellStyle name="Normal 50 4 2 5" xfId="29591"/>
    <cellStyle name="Normal 50 4 2 5 2" xfId="29592"/>
    <cellStyle name="Normal 50 4 2 5 3" xfId="29593"/>
    <cellStyle name="Normal 50 4 2 6" xfId="29594"/>
    <cellStyle name="Normal 50 4 2 7" xfId="29595"/>
    <cellStyle name="Normal 50 4 3" xfId="29596"/>
    <cellStyle name="Normal 50 4 3 2" xfId="29597"/>
    <cellStyle name="Normal 50 4 3 2 2" xfId="29598"/>
    <cellStyle name="Normal 50 4 3 2 3" xfId="29599"/>
    <cellStyle name="Normal 50 4 3 3" xfId="29600"/>
    <cellStyle name="Normal 50 4 3 3 2" xfId="29601"/>
    <cellStyle name="Normal 50 4 3 3 3" xfId="29602"/>
    <cellStyle name="Normal 50 4 3 4" xfId="29603"/>
    <cellStyle name="Normal 50 4 3 4 2" xfId="29604"/>
    <cellStyle name="Normal 50 4 3 4 3" xfId="29605"/>
    <cellStyle name="Normal 50 4 3 5" xfId="29606"/>
    <cellStyle name="Normal 50 4 3 6" xfId="29607"/>
    <cellStyle name="Normal 50 4 4" xfId="29608"/>
    <cellStyle name="Normal 50 4 4 2" xfId="29609"/>
    <cellStyle name="Normal 50 4 4 3" xfId="29610"/>
    <cellStyle name="Normal 50 4 5" xfId="29611"/>
    <cellStyle name="Normal 50 4 5 2" xfId="29612"/>
    <cellStyle name="Normal 50 4 5 3" xfId="29613"/>
    <cellStyle name="Normal 50 4 6" xfId="29614"/>
    <cellStyle name="Normal 50 4 6 2" xfId="29615"/>
    <cellStyle name="Normal 50 4 6 3" xfId="29616"/>
    <cellStyle name="Normal 50 4 7" xfId="29617"/>
    <cellStyle name="Normal 50 4 8" xfId="29618"/>
    <cellStyle name="Normal 50 5" xfId="29619"/>
    <cellStyle name="Normal 50 5 2" xfId="29620"/>
    <cellStyle name="Normal 50 5 2 2" xfId="29621"/>
    <cellStyle name="Normal 50 5 2 2 2" xfId="29622"/>
    <cellStyle name="Normal 50 5 2 2 2 2" xfId="29623"/>
    <cellStyle name="Normal 50 5 2 2 2 3" xfId="29624"/>
    <cellStyle name="Normal 50 5 2 2 3" xfId="29625"/>
    <cellStyle name="Normal 50 5 2 2 3 2" xfId="29626"/>
    <cellStyle name="Normal 50 5 2 2 3 3" xfId="29627"/>
    <cellStyle name="Normal 50 5 2 2 4" xfId="29628"/>
    <cellStyle name="Normal 50 5 2 2 4 2" xfId="29629"/>
    <cellStyle name="Normal 50 5 2 2 4 3" xfId="29630"/>
    <cellStyle name="Normal 50 5 2 2 5" xfId="29631"/>
    <cellStyle name="Normal 50 5 2 2 6" xfId="29632"/>
    <cellStyle name="Normal 50 5 2 3" xfId="29633"/>
    <cellStyle name="Normal 50 5 2 3 2" xfId="29634"/>
    <cellStyle name="Normal 50 5 2 3 3" xfId="29635"/>
    <cellStyle name="Normal 50 5 2 4" xfId="29636"/>
    <cellStyle name="Normal 50 5 2 4 2" xfId="29637"/>
    <cellStyle name="Normal 50 5 2 4 3" xfId="29638"/>
    <cellStyle name="Normal 50 5 2 5" xfId="29639"/>
    <cellStyle name="Normal 50 5 2 5 2" xfId="29640"/>
    <cellStyle name="Normal 50 5 2 5 3" xfId="29641"/>
    <cellStyle name="Normal 50 5 2 6" xfId="29642"/>
    <cellStyle name="Normal 50 5 2 7" xfId="29643"/>
    <cellStyle name="Normal 50 5 3" xfId="29644"/>
    <cellStyle name="Normal 50 5 3 2" xfId="29645"/>
    <cellStyle name="Normal 50 5 3 2 2" xfId="29646"/>
    <cellStyle name="Normal 50 5 3 2 3" xfId="29647"/>
    <cellStyle name="Normal 50 5 3 3" xfId="29648"/>
    <cellStyle name="Normal 50 5 3 3 2" xfId="29649"/>
    <cellStyle name="Normal 50 5 3 3 3" xfId="29650"/>
    <cellStyle name="Normal 50 5 3 4" xfId="29651"/>
    <cellStyle name="Normal 50 5 3 4 2" xfId="29652"/>
    <cellStyle name="Normal 50 5 3 4 3" xfId="29653"/>
    <cellStyle name="Normal 50 5 3 5" xfId="29654"/>
    <cellStyle name="Normal 50 5 3 6" xfId="29655"/>
    <cellStyle name="Normal 50 5 4" xfId="29656"/>
    <cellStyle name="Normal 50 5 4 2" xfId="29657"/>
    <cellStyle name="Normal 50 5 4 3" xfId="29658"/>
    <cellStyle name="Normal 50 5 5" xfId="29659"/>
    <cellStyle name="Normal 50 5 5 2" xfId="29660"/>
    <cellStyle name="Normal 50 5 5 3" xfId="29661"/>
    <cellStyle name="Normal 50 5 6" xfId="29662"/>
    <cellStyle name="Normal 50 5 6 2" xfId="29663"/>
    <cellStyle name="Normal 50 5 6 3" xfId="29664"/>
    <cellStyle name="Normal 50 5 7" xfId="29665"/>
    <cellStyle name="Normal 50 5 8" xfId="29666"/>
    <cellStyle name="Normal 50 6" xfId="29667"/>
    <cellStyle name="Normal 50 6 2" xfId="29668"/>
    <cellStyle name="Normal 50 6 2 2" xfId="29669"/>
    <cellStyle name="Normal 50 6 2 2 2" xfId="29670"/>
    <cellStyle name="Normal 50 6 2 2 2 2" xfId="29671"/>
    <cellStyle name="Normal 50 6 2 2 2 3" xfId="29672"/>
    <cellStyle name="Normal 50 6 2 2 3" xfId="29673"/>
    <cellStyle name="Normal 50 6 2 2 3 2" xfId="29674"/>
    <cellStyle name="Normal 50 6 2 2 3 3" xfId="29675"/>
    <cellStyle name="Normal 50 6 2 2 4" xfId="29676"/>
    <cellStyle name="Normal 50 6 2 2 4 2" xfId="29677"/>
    <cellStyle name="Normal 50 6 2 2 4 3" xfId="29678"/>
    <cellStyle name="Normal 50 6 2 2 5" xfId="29679"/>
    <cellStyle name="Normal 50 6 2 2 6" xfId="29680"/>
    <cellStyle name="Normal 50 6 2 3" xfId="29681"/>
    <cellStyle name="Normal 50 6 2 3 2" xfId="29682"/>
    <cellStyle name="Normal 50 6 2 3 3" xfId="29683"/>
    <cellStyle name="Normal 50 6 2 4" xfId="29684"/>
    <cellStyle name="Normal 50 6 2 4 2" xfId="29685"/>
    <cellStyle name="Normal 50 6 2 4 3" xfId="29686"/>
    <cellStyle name="Normal 50 6 2 5" xfId="29687"/>
    <cellStyle name="Normal 50 6 2 5 2" xfId="29688"/>
    <cellStyle name="Normal 50 6 2 5 3" xfId="29689"/>
    <cellStyle name="Normal 50 6 2 6" xfId="29690"/>
    <cellStyle name="Normal 50 6 2 7" xfId="29691"/>
    <cellStyle name="Normal 50 6 3" xfId="29692"/>
    <cellStyle name="Normal 50 6 3 2" xfId="29693"/>
    <cellStyle name="Normal 50 6 3 2 2" xfId="29694"/>
    <cellStyle name="Normal 50 6 3 2 3" xfId="29695"/>
    <cellStyle name="Normal 50 6 3 3" xfId="29696"/>
    <cellStyle name="Normal 50 6 3 3 2" xfId="29697"/>
    <cellStyle name="Normal 50 6 3 3 3" xfId="29698"/>
    <cellStyle name="Normal 50 6 3 4" xfId="29699"/>
    <cellStyle name="Normal 50 6 3 4 2" xfId="29700"/>
    <cellStyle name="Normal 50 6 3 4 3" xfId="29701"/>
    <cellStyle name="Normal 50 6 3 5" xfId="29702"/>
    <cellStyle name="Normal 50 6 3 6" xfId="29703"/>
    <cellStyle name="Normal 50 6 4" xfId="29704"/>
    <cellStyle name="Normal 50 6 4 2" xfId="29705"/>
    <cellStyle name="Normal 50 6 4 3" xfId="29706"/>
    <cellStyle name="Normal 50 6 5" xfId="29707"/>
    <cellStyle name="Normal 50 6 5 2" xfId="29708"/>
    <cellStyle name="Normal 50 6 5 3" xfId="29709"/>
    <cellStyle name="Normal 50 6 6" xfId="29710"/>
    <cellStyle name="Normal 50 6 6 2" xfId="29711"/>
    <cellStyle name="Normal 50 6 6 3" xfId="29712"/>
    <cellStyle name="Normal 50 6 7" xfId="29713"/>
    <cellStyle name="Normal 50 6 8" xfId="29714"/>
    <cellStyle name="Normal 50 7" xfId="29715"/>
    <cellStyle name="Normal 50 7 2" xfId="29716"/>
    <cellStyle name="Normal 50 7 2 2" xfId="29717"/>
    <cellStyle name="Normal 50 7 2 2 2" xfId="29718"/>
    <cellStyle name="Normal 50 7 2 2 2 2" xfId="29719"/>
    <cellStyle name="Normal 50 7 2 2 2 3" xfId="29720"/>
    <cellStyle name="Normal 50 7 2 2 3" xfId="29721"/>
    <cellStyle name="Normal 50 7 2 2 3 2" xfId="29722"/>
    <cellStyle name="Normal 50 7 2 2 3 3" xfId="29723"/>
    <cellStyle name="Normal 50 7 2 2 4" xfId="29724"/>
    <cellStyle name="Normal 50 7 2 2 4 2" xfId="29725"/>
    <cellStyle name="Normal 50 7 2 2 4 3" xfId="29726"/>
    <cellStyle name="Normal 50 7 2 2 5" xfId="29727"/>
    <cellStyle name="Normal 50 7 2 2 6" xfId="29728"/>
    <cellStyle name="Normal 50 7 2 3" xfId="29729"/>
    <cellStyle name="Normal 50 7 2 3 2" xfId="29730"/>
    <cellStyle name="Normal 50 7 2 3 3" xfId="29731"/>
    <cellStyle name="Normal 50 7 2 4" xfId="29732"/>
    <cellStyle name="Normal 50 7 2 4 2" xfId="29733"/>
    <cellStyle name="Normal 50 7 2 4 3" xfId="29734"/>
    <cellStyle name="Normal 50 7 2 5" xfId="29735"/>
    <cellStyle name="Normal 50 7 2 5 2" xfId="29736"/>
    <cellStyle name="Normal 50 7 2 5 3" xfId="29737"/>
    <cellStyle name="Normal 50 7 2 6" xfId="29738"/>
    <cellStyle name="Normal 50 7 2 7" xfId="29739"/>
    <cellStyle name="Normal 50 7 3" xfId="29740"/>
    <cellStyle name="Normal 50 7 3 2" xfId="29741"/>
    <cellStyle name="Normal 50 7 3 2 2" xfId="29742"/>
    <cellStyle name="Normal 50 7 3 2 3" xfId="29743"/>
    <cellStyle name="Normal 50 7 3 3" xfId="29744"/>
    <cellStyle name="Normal 50 7 3 3 2" xfId="29745"/>
    <cellStyle name="Normal 50 7 3 3 3" xfId="29746"/>
    <cellStyle name="Normal 50 7 3 4" xfId="29747"/>
    <cellStyle name="Normal 50 7 3 4 2" xfId="29748"/>
    <cellStyle name="Normal 50 7 3 4 3" xfId="29749"/>
    <cellStyle name="Normal 50 7 3 5" xfId="29750"/>
    <cellStyle name="Normal 50 7 3 6" xfId="29751"/>
    <cellStyle name="Normal 50 7 4" xfId="29752"/>
    <cellStyle name="Normal 50 7 4 2" xfId="29753"/>
    <cellStyle name="Normal 50 7 4 3" xfId="29754"/>
    <cellStyle name="Normal 50 7 5" xfId="29755"/>
    <cellStyle name="Normal 50 7 5 2" xfId="29756"/>
    <cellStyle name="Normal 50 7 5 3" xfId="29757"/>
    <cellStyle name="Normal 50 7 6" xfId="29758"/>
    <cellStyle name="Normal 50 7 6 2" xfId="29759"/>
    <cellStyle name="Normal 50 7 6 3" xfId="29760"/>
    <cellStyle name="Normal 50 7 7" xfId="29761"/>
    <cellStyle name="Normal 50 7 8" xfId="29762"/>
    <cellStyle name="Normal 50 8" xfId="29763"/>
    <cellStyle name="Normal 50 8 2" xfId="29764"/>
    <cellStyle name="Normal 50 8 2 2" xfId="29765"/>
    <cellStyle name="Normal 50 8 2 2 2" xfId="29766"/>
    <cellStyle name="Normal 50 8 2 2 3" xfId="29767"/>
    <cellStyle name="Normal 50 8 2 3" xfId="29768"/>
    <cellStyle name="Normal 50 8 2 3 2" xfId="29769"/>
    <cellStyle name="Normal 50 8 2 3 3" xfId="29770"/>
    <cellStyle name="Normal 50 8 2 4" xfId="29771"/>
    <cellStyle name="Normal 50 8 2 4 2" xfId="29772"/>
    <cellStyle name="Normal 50 8 2 4 3" xfId="29773"/>
    <cellStyle name="Normal 50 8 2 5" xfId="29774"/>
    <cellStyle name="Normal 50 8 2 6" xfId="29775"/>
    <cellStyle name="Normal 50 8 3" xfId="29776"/>
    <cellStyle name="Normal 50 8 3 2" xfId="29777"/>
    <cellStyle name="Normal 50 8 3 3" xfId="29778"/>
    <cellStyle name="Normal 50 8 4" xfId="29779"/>
    <cellStyle name="Normal 50 8 4 2" xfId="29780"/>
    <cellStyle name="Normal 50 8 4 3" xfId="29781"/>
    <cellStyle name="Normal 50 8 5" xfId="29782"/>
    <cellStyle name="Normal 50 8 5 2" xfId="29783"/>
    <cellStyle name="Normal 50 8 5 3" xfId="29784"/>
    <cellStyle name="Normal 50 8 6" xfId="29785"/>
    <cellStyle name="Normal 50 8 7" xfId="29786"/>
    <cellStyle name="Normal 50 9" xfId="29787"/>
    <cellStyle name="Normal 50 9 2" xfId="29788"/>
    <cellStyle name="Normal 50 9 2 2" xfId="29789"/>
    <cellStyle name="Normal 50 9 2 3" xfId="29790"/>
    <cellStyle name="Normal 50 9 3" xfId="29791"/>
    <cellStyle name="Normal 50 9 3 2" xfId="29792"/>
    <cellStyle name="Normal 50 9 3 3" xfId="29793"/>
    <cellStyle name="Normal 50 9 4" xfId="29794"/>
    <cellStyle name="Normal 50 9 4 2" xfId="29795"/>
    <cellStyle name="Normal 50 9 4 3" xfId="29796"/>
    <cellStyle name="Normal 50 9 5" xfId="29797"/>
    <cellStyle name="Normal 50 9 6" xfId="29798"/>
    <cellStyle name="Normal 51" xfId="29799"/>
    <cellStyle name="Normal 51 10" xfId="29800"/>
    <cellStyle name="Normal 51 10 2" xfId="29801"/>
    <cellStyle name="Normal 51 10 2 2" xfId="29802"/>
    <cellStyle name="Normal 51 10 2 3" xfId="29803"/>
    <cellStyle name="Normal 51 10 3" xfId="29804"/>
    <cellStyle name="Normal 51 10 3 2" xfId="29805"/>
    <cellStyle name="Normal 51 10 3 3" xfId="29806"/>
    <cellStyle name="Normal 51 10 4" xfId="29807"/>
    <cellStyle name="Normal 51 10 4 2" xfId="29808"/>
    <cellStyle name="Normal 51 10 4 3" xfId="29809"/>
    <cellStyle name="Normal 51 10 5" xfId="29810"/>
    <cellStyle name="Normal 51 10 6" xfId="29811"/>
    <cellStyle name="Normal 51 11" xfId="29812"/>
    <cellStyle name="Normal 51 11 2" xfId="29813"/>
    <cellStyle name="Normal 51 11 3" xfId="29814"/>
    <cellStyle name="Normal 51 12" xfId="29815"/>
    <cellStyle name="Normal 51 12 2" xfId="29816"/>
    <cellStyle name="Normal 51 12 3" xfId="29817"/>
    <cellStyle name="Normal 51 13" xfId="29818"/>
    <cellStyle name="Normal 51 13 2" xfId="29819"/>
    <cellStyle name="Normal 51 13 3" xfId="29820"/>
    <cellStyle name="Normal 51 14" xfId="29821"/>
    <cellStyle name="Normal 51 14 2" xfId="29822"/>
    <cellStyle name="Normal 51 14 3" xfId="29823"/>
    <cellStyle name="Normal 51 15" xfId="29824"/>
    <cellStyle name="Normal 51 15 2" xfId="29825"/>
    <cellStyle name="Normal 51 15 3" xfId="29826"/>
    <cellStyle name="Normal 51 16" xfId="29827"/>
    <cellStyle name="Normal 51 16 2" xfId="29828"/>
    <cellStyle name="Normal 51 16 3" xfId="29829"/>
    <cellStyle name="Normal 51 17" xfId="29830"/>
    <cellStyle name="Normal 51 17 2" xfId="29831"/>
    <cellStyle name="Normal 51 17 3" xfId="29832"/>
    <cellStyle name="Normal 51 18" xfId="29833"/>
    <cellStyle name="Normal 51 19" xfId="29834"/>
    <cellStyle name="Normal 51 2" xfId="29835"/>
    <cellStyle name="Normal 51 2 10" xfId="29836"/>
    <cellStyle name="Normal 51 2 10 2" xfId="29837"/>
    <cellStyle name="Normal 51 2 10 3" xfId="29838"/>
    <cellStyle name="Normal 51 2 11" xfId="29839"/>
    <cellStyle name="Normal 51 2 11 2" xfId="29840"/>
    <cellStyle name="Normal 51 2 11 3" xfId="29841"/>
    <cellStyle name="Normal 51 2 12" xfId="29842"/>
    <cellStyle name="Normal 51 2 12 2" xfId="29843"/>
    <cellStyle name="Normal 51 2 12 3" xfId="29844"/>
    <cellStyle name="Normal 51 2 13" xfId="29845"/>
    <cellStyle name="Normal 51 2 13 2" xfId="29846"/>
    <cellStyle name="Normal 51 2 13 3" xfId="29847"/>
    <cellStyle name="Normal 51 2 14" xfId="29848"/>
    <cellStyle name="Normal 51 2 14 2" xfId="29849"/>
    <cellStyle name="Normal 51 2 14 3" xfId="29850"/>
    <cellStyle name="Normal 51 2 15" xfId="29851"/>
    <cellStyle name="Normal 51 2 16" xfId="29852"/>
    <cellStyle name="Normal 51 2 17" xfId="29853"/>
    <cellStyle name="Normal 51 2 2" xfId="29854"/>
    <cellStyle name="Normal 51 2 2 2" xfId="29855"/>
    <cellStyle name="Normal 51 2 2 2 2" xfId="29856"/>
    <cellStyle name="Normal 51 2 2 2 2 2" xfId="29857"/>
    <cellStyle name="Normal 51 2 2 2 2 2 2" xfId="29858"/>
    <cellStyle name="Normal 51 2 2 2 2 2 3" xfId="29859"/>
    <cellStyle name="Normal 51 2 2 2 2 3" xfId="29860"/>
    <cellStyle name="Normal 51 2 2 2 2 3 2" xfId="29861"/>
    <cellStyle name="Normal 51 2 2 2 2 3 3" xfId="29862"/>
    <cellStyle name="Normal 51 2 2 2 2 4" xfId="29863"/>
    <cellStyle name="Normal 51 2 2 2 2 4 2" xfId="29864"/>
    <cellStyle name="Normal 51 2 2 2 2 4 3" xfId="29865"/>
    <cellStyle name="Normal 51 2 2 2 2 5" xfId="29866"/>
    <cellStyle name="Normal 51 2 2 2 2 6" xfId="29867"/>
    <cellStyle name="Normal 51 2 2 2 3" xfId="29868"/>
    <cellStyle name="Normal 51 2 2 2 3 2" xfId="29869"/>
    <cellStyle name="Normal 51 2 2 2 3 3" xfId="29870"/>
    <cellStyle name="Normal 51 2 2 2 4" xfId="29871"/>
    <cellStyle name="Normal 51 2 2 2 4 2" xfId="29872"/>
    <cellStyle name="Normal 51 2 2 2 4 3" xfId="29873"/>
    <cellStyle name="Normal 51 2 2 2 5" xfId="29874"/>
    <cellStyle name="Normal 51 2 2 2 5 2" xfId="29875"/>
    <cellStyle name="Normal 51 2 2 2 5 3" xfId="29876"/>
    <cellStyle name="Normal 51 2 2 2 6" xfId="29877"/>
    <cellStyle name="Normal 51 2 2 2 7" xfId="29878"/>
    <cellStyle name="Normal 51 2 2 3" xfId="29879"/>
    <cellStyle name="Normal 51 2 2 3 2" xfId="29880"/>
    <cellStyle name="Normal 51 2 2 3 2 2" xfId="29881"/>
    <cellStyle name="Normal 51 2 2 3 2 3" xfId="29882"/>
    <cellStyle name="Normal 51 2 2 3 3" xfId="29883"/>
    <cellStyle name="Normal 51 2 2 3 3 2" xfId="29884"/>
    <cellStyle name="Normal 51 2 2 3 3 3" xfId="29885"/>
    <cellStyle name="Normal 51 2 2 3 4" xfId="29886"/>
    <cellStyle name="Normal 51 2 2 3 4 2" xfId="29887"/>
    <cellStyle name="Normal 51 2 2 3 4 3" xfId="29888"/>
    <cellStyle name="Normal 51 2 2 3 5" xfId="29889"/>
    <cellStyle name="Normal 51 2 2 3 6" xfId="29890"/>
    <cellStyle name="Normal 51 2 2 4" xfId="29891"/>
    <cellStyle name="Normal 51 2 2 4 2" xfId="29892"/>
    <cellStyle name="Normal 51 2 2 4 3" xfId="29893"/>
    <cellStyle name="Normal 51 2 2 5" xfId="29894"/>
    <cellStyle name="Normal 51 2 2 5 2" xfId="29895"/>
    <cellStyle name="Normal 51 2 2 5 3" xfId="29896"/>
    <cellStyle name="Normal 51 2 2 6" xfId="29897"/>
    <cellStyle name="Normal 51 2 2 6 2" xfId="29898"/>
    <cellStyle name="Normal 51 2 2 6 3" xfId="29899"/>
    <cellStyle name="Normal 51 2 2 7" xfId="29900"/>
    <cellStyle name="Normal 51 2 2 8" xfId="29901"/>
    <cellStyle name="Normal 51 2 3" xfId="29902"/>
    <cellStyle name="Normal 51 2 3 2" xfId="29903"/>
    <cellStyle name="Normal 51 2 3 2 2" xfId="29904"/>
    <cellStyle name="Normal 51 2 3 2 2 2" xfId="29905"/>
    <cellStyle name="Normal 51 2 3 2 2 2 2" xfId="29906"/>
    <cellStyle name="Normal 51 2 3 2 2 2 3" xfId="29907"/>
    <cellStyle name="Normal 51 2 3 2 2 3" xfId="29908"/>
    <cellStyle name="Normal 51 2 3 2 2 3 2" xfId="29909"/>
    <cellStyle name="Normal 51 2 3 2 2 3 3" xfId="29910"/>
    <cellStyle name="Normal 51 2 3 2 2 4" xfId="29911"/>
    <cellStyle name="Normal 51 2 3 2 2 4 2" xfId="29912"/>
    <cellStyle name="Normal 51 2 3 2 2 4 3" xfId="29913"/>
    <cellStyle name="Normal 51 2 3 2 2 5" xfId="29914"/>
    <cellStyle name="Normal 51 2 3 2 2 6" xfId="29915"/>
    <cellStyle name="Normal 51 2 3 2 3" xfId="29916"/>
    <cellStyle name="Normal 51 2 3 2 3 2" xfId="29917"/>
    <cellStyle name="Normal 51 2 3 2 3 3" xfId="29918"/>
    <cellStyle name="Normal 51 2 3 2 4" xfId="29919"/>
    <cellStyle name="Normal 51 2 3 2 4 2" xfId="29920"/>
    <cellStyle name="Normal 51 2 3 2 4 3" xfId="29921"/>
    <cellStyle name="Normal 51 2 3 2 5" xfId="29922"/>
    <cellStyle name="Normal 51 2 3 2 5 2" xfId="29923"/>
    <cellStyle name="Normal 51 2 3 2 5 3" xfId="29924"/>
    <cellStyle name="Normal 51 2 3 2 6" xfId="29925"/>
    <cellStyle name="Normal 51 2 3 2 7" xfId="29926"/>
    <cellStyle name="Normal 51 2 3 3" xfId="29927"/>
    <cellStyle name="Normal 51 2 3 3 2" xfId="29928"/>
    <cellStyle name="Normal 51 2 3 3 2 2" xfId="29929"/>
    <cellStyle name="Normal 51 2 3 3 2 3" xfId="29930"/>
    <cellStyle name="Normal 51 2 3 3 3" xfId="29931"/>
    <cellStyle name="Normal 51 2 3 3 3 2" xfId="29932"/>
    <cellStyle name="Normal 51 2 3 3 3 3" xfId="29933"/>
    <cellStyle name="Normal 51 2 3 3 4" xfId="29934"/>
    <cellStyle name="Normal 51 2 3 3 4 2" xfId="29935"/>
    <cellStyle name="Normal 51 2 3 3 4 3" xfId="29936"/>
    <cellStyle name="Normal 51 2 3 3 5" xfId="29937"/>
    <cellStyle name="Normal 51 2 3 3 6" xfId="29938"/>
    <cellStyle name="Normal 51 2 3 4" xfId="29939"/>
    <cellStyle name="Normal 51 2 3 4 2" xfId="29940"/>
    <cellStyle name="Normal 51 2 3 4 3" xfId="29941"/>
    <cellStyle name="Normal 51 2 3 5" xfId="29942"/>
    <cellStyle name="Normal 51 2 3 5 2" xfId="29943"/>
    <cellStyle name="Normal 51 2 3 5 3" xfId="29944"/>
    <cellStyle name="Normal 51 2 3 6" xfId="29945"/>
    <cellStyle name="Normal 51 2 3 6 2" xfId="29946"/>
    <cellStyle name="Normal 51 2 3 6 3" xfId="29947"/>
    <cellStyle name="Normal 51 2 3 7" xfId="29948"/>
    <cellStyle name="Normal 51 2 3 8" xfId="29949"/>
    <cellStyle name="Normal 51 2 4" xfId="29950"/>
    <cellStyle name="Normal 51 2 4 2" xfId="29951"/>
    <cellStyle name="Normal 51 2 4 2 2" xfId="29952"/>
    <cellStyle name="Normal 51 2 4 2 2 2" xfId="29953"/>
    <cellStyle name="Normal 51 2 4 2 2 2 2" xfId="29954"/>
    <cellStyle name="Normal 51 2 4 2 2 2 3" xfId="29955"/>
    <cellStyle name="Normal 51 2 4 2 2 3" xfId="29956"/>
    <cellStyle name="Normal 51 2 4 2 2 3 2" xfId="29957"/>
    <cellStyle name="Normal 51 2 4 2 2 3 3" xfId="29958"/>
    <cellStyle name="Normal 51 2 4 2 2 4" xfId="29959"/>
    <cellStyle name="Normal 51 2 4 2 2 4 2" xfId="29960"/>
    <cellStyle name="Normal 51 2 4 2 2 4 3" xfId="29961"/>
    <cellStyle name="Normal 51 2 4 2 2 5" xfId="29962"/>
    <cellStyle name="Normal 51 2 4 2 2 6" xfId="29963"/>
    <cellStyle name="Normal 51 2 4 2 3" xfId="29964"/>
    <cellStyle name="Normal 51 2 4 2 3 2" xfId="29965"/>
    <cellStyle name="Normal 51 2 4 2 3 3" xfId="29966"/>
    <cellStyle name="Normal 51 2 4 2 4" xfId="29967"/>
    <cellStyle name="Normal 51 2 4 2 4 2" xfId="29968"/>
    <cellStyle name="Normal 51 2 4 2 4 3" xfId="29969"/>
    <cellStyle name="Normal 51 2 4 2 5" xfId="29970"/>
    <cellStyle name="Normal 51 2 4 2 5 2" xfId="29971"/>
    <cellStyle name="Normal 51 2 4 2 5 3" xfId="29972"/>
    <cellStyle name="Normal 51 2 4 2 6" xfId="29973"/>
    <cellStyle name="Normal 51 2 4 2 7" xfId="29974"/>
    <cellStyle name="Normal 51 2 4 3" xfId="29975"/>
    <cellStyle name="Normal 51 2 4 3 2" xfId="29976"/>
    <cellStyle name="Normal 51 2 4 3 2 2" xfId="29977"/>
    <cellStyle name="Normal 51 2 4 3 2 3" xfId="29978"/>
    <cellStyle name="Normal 51 2 4 3 3" xfId="29979"/>
    <cellStyle name="Normal 51 2 4 3 3 2" xfId="29980"/>
    <cellStyle name="Normal 51 2 4 3 3 3" xfId="29981"/>
    <cellStyle name="Normal 51 2 4 3 4" xfId="29982"/>
    <cellStyle name="Normal 51 2 4 3 4 2" xfId="29983"/>
    <cellStyle name="Normal 51 2 4 3 4 3" xfId="29984"/>
    <cellStyle name="Normal 51 2 4 3 5" xfId="29985"/>
    <cellStyle name="Normal 51 2 4 3 6" xfId="29986"/>
    <cellStyle name="Normal 51 2 4 4" xfId="29987"/>
    <cellStyle name="Normal 51 2 4 4 2" xfId="29988"/>
    <cellStyle name="Normal 51 2 4 4 3" xfId="29989"/>
    <cellStyle name="Normal 51 2 4 5" xfId="29990"/>
    <cellStyle name="Normal 51 2 4 5 2" xfId="29991"/>
    <cellStyle name="Normal 51 2 4 5 3" xfId="29992"/>
    <cellStyle name="Normal 51 2 4 6" xfId="29993"/>
    <cellStyle name="Normal 51 2 4 6 2" xfId="29994"/>
    <cellStyle name="Normal 51 2 4 6 3" xfId="29995"/>
    <cellStyle name="Normal 51 2 4 7" xfId="29996"/>
    <cellStyle name="Normal 51 2 4 8" xfId="29997"/>
    <cellStyle name="Normal 51 2 5" xfId="29998"/>
    <cellStyle name="Normal 51 2 5 2" xfId="29999"/>
    <cellStyle name="Normal 51 2 5 2 2" xfId="30000"/>
    <cellStyle name="Normal 51 2 5 2 2 2" xfId="30001"/>
    <cellStyle name="Normal 51 2 5 2 2 3" xfId="30002"/>
    <cellStyle name="Normal 51 2 5 2 3" xfId="30003"/>
    <cellStyle name="Normal 51 2 5 2 3 2" xfId="30004"/>
    <cellStyle name="Normal 51 2 5 2 3 3" xfId="30005"/>
    <cellStyle name="Normal 51 2 5 2 4" xfId="30006"/>
    <cellStyle name="Normal 51 2 5 2 4 2" xfId="30007"/>
    <cellStyle name="Normal 51 2 5 2 4 3" xfId="30008"/>
    <cellStyle name="Normal 51 2 5 2 5" xfId="30009"/>
    <cellStyle name="Normal 51 2 5 2 6" xfId="30010"/>
    <cellStyle name="Normal 51 2 5 3" xfId="30011"/>
    <cellStyle name="Normal 51 2 5 3 2" xfId="30012"/>
    <cellStyle name="Normal 51 2 5 3 3" xfId="30013"/>
    <cellStyle name="Normal 51 2 5 4" xfId="30014"/>
    <cellStyle name="Normal 51 2 5 4 2" xfId="30015"/>
    <cellStyle name="Normal 51 2 5 4 3" xfId="30016"/>
    <cellStyle name="Normal 51 2 5 5" xfId="30017"/>
    <cellStyle name="Normal 51 2 5 5 2" xfId="30018"/>
    <cellStyle name="Normal 51 2 5 5 3" xfId="30019"/>
    <cellStyle name="Normal 51 2 5 6" xfId="30020"/>
    <cellStyle name="Normal 51 2 5 7" xfId="30021"/>
    <cellStyle name="Normal 51 2 6" xfId="30022"/>
    <cellStyle name="Normal 51 2 6 2" xfId="30023"/>
    <cellStyle name="Normal 51 2 6 2 2" xfId="30024"/>
    <cellStyle name="Normal 51 2 6 2 3" xfId="30025"/>
    <cellStyle name="Normal 51 2 6 3" xfId="30026"/>
    <cellStyle name="Normal 51 2 6 3 2" xfId="30027"/>
    <cellStyle name="Normal 51 2 6 3 3" xfId="30028"/>
    <cellStyle name="Normal 51 2 6 4" xfId="30029"/>
    <cellStyle name="Normal 51 2 6 4 2" xfId="30030"/>
    <cellStyle name="Normal 51 2 6 4 3" xfId="30031"/>
    <cellStyle name="Normal 51 2 6 5" xfId="30032"/>
    <cellStyle name="Normal 51 2 6 6" xfId="30033"/>
    <cellStyle name="Normal 51 2 7" xfId="30034"/>
    <cellStyle name="Normal 51 2 7 2" xfId="30035"/>
    <cellStyle name="Normal 51 2 7 2 2" xfId="30036"/>
    <cellStyle name="Normal 51 2 7 2 3" xfId="30037"/>
    <cellStyle name="Normal 51 2 7 3" xfId="30038"/>
    <cellStyle name="Normal 51 2 7 3 2" xfId="30039"/>
    <cellStyle name="Normal 51 2 7 3 3" xfId="30040"/>
    <cellStyle name="Normal 51 2 7 4" xfId="30041"/>
    <cellStyle name="Normal 51 2 7 4 2" xfId="30042"/>
    <cellStyle name="Normal 51 2 7 4 3" xfId="30043"/>
    <cellStyle name="Normal 51 2 7 5" xfId="30044"/>
    <cellStyle name="Normal 51 2 7 6" xfId="30045"/>
    <cellStyle name="Normal 51 2 8" xfId="30046"/>
    <cellStyle name="Normal 51 2 8 2" xfId="30047"/>
    <cellStyle name="Normal 51 2 8 3" xfId="30048"/>
    <cellStyle name="Normal 51 2 9" xfId="30049"/>
    <cellStyle name="Normal 51 2 9 2" xfId="30050"/>
    <cellStyle name="Normal 51 2 9 3" xfId="30051"/>
    <cellStyle name="Normal 51 20" xfId="30052"/>
    <cellStyle name="Normal 51 3" xfId="30053"/>
    <cellStyle name="Normal 51 4" xfId="30054"/>
    <cellStyle name="Normal 51 4 2" xfId="30055"/>
    <cellStyle name="Normal 51 4 2 2" xfId="30056"/>
    <cellStyle name="Normal 51 4 2 2 2" xfId="30057"/>
    <cellStyle name="Normal 51 4 2 2 2 2" xfId="30058"/>
    <cellStyle name="Normal 51 4 2 2 2 3" xfId="30059"/>
    <cellStyle name="Normal 51 4 2 2 3" xfId="30060"/>
    <cellStyle name="Normal 51 4 2 2 3 2" xfId="30061"/>
    <cellStyle name="Normal 51 4 2 2 3 3" xfId="30062"/>
    <cellStyle name="Normal 51 4 2 2 4" xfId="30063"/>
    <cellStyle name="Normal 51 4 2 2 4 2" xfId="30064"/>
    <cellStyle name="Normal 51 4 2 2 4 3" xfId="30065"/>
    <cellStyle name="Normal 51 4 2 2 5" xfId="30066"/>
    <cellStyle name="Normal 51 4 2 2 6" xfId="30067"/>
    <cellStyle name="Normal 51 4 2 3" xfId="30068"/>
    <cellStyle name="Normal 51 4 2 3 2" xfId="30069"/>
    <cellStyle name="Normal 51 4 2 3 3" xfId="30070"/>
    <cellStyle name="Normal 51 4 2 4" xfId="30071"/>
    <cellStyle name="Normal 51 4 2 4 2" xfId="30072"/>
    <cellStyle name="Normal 51 4 2 4 3" xfId="30073"/>
    <cellStyle name="Normal 51 4 2 5" xfId="30074"/>
    <cellStyle name="Normal 51 4 2 5 2" xfId="30075"/>
    <cellStyle name="Normal 51 4 2 5 3" xfId="30076"/>
    <cellStyle name="Normal 51 4 2 6" xfId="30077"/>
    <cellStyle name="Normal 51 4 2 7" xfId="30078"/>
    <cellStyle name="Normal 51 4 3" xfId="30079"/>
    <cellStyle name="Normal 51 4 3 2" xfId="30080"/>
    <cellStyle name="Normal 51 4 3 2 2" xfId="30081"/>
    <cellStyle name="Normal 51 4 3 2 3" xfId="30082"/>
    <cellStyle name="Normal 51 4 3 3" xfId="30083"/>
    <cellStyle name="Normal 51 4 3 3 2" xfId="30084"/>
    <cellStyle name="Normal 51 4 3 3 3" xfId="30085"/>
    <cellStyle name="Normal 51 4 3 4" xfId="30086"/>
    <cellStyle name="Normal 51 4 3 4 2" xfId="30087"/>
    <cellStyle name="Normal 51 4 3 4 3" xfId="30088"/>
    <cellStyle name="Normal 51 4 3 5" xfId="30089"/>
    <cellStyle name="Normal 51 4 3 6" xfId="30090"/>
    <cellStyle name="Normal 51 4 4" xfId="30091"/>
    <cellStyle name="Normal 51 4 4 2" xfId="30092"/>
    <cellStyle name="Normal 51 4 4 3" xfId="30093"/>
    <cellStyle name="Normal 51 4 5" xfId="30094"/>
    <cellStyle name="Normal 51 4 5 2" xfId="30095"/>
    <cellStyle name="Normal 51 4 5 3" xfId="30096"/>
    <cellStyle name="Normal 51 4 6" xfId="30097"/>
    <cellStyle name="Normal 51 4 6 2" xfId="30098"/>
    <cellStyle name="Normal 51 4 6 3" xfId="30099"/>
    <cellStyle name="Normal 51 4 7" xfId="30100"/>
    <cellStyle name="Normal 51 4 8" xfId="30101"/>
    <cellStyle name="Normal 51 5" xfId="30102"/>
    <cellStyle name="Normal 51 5 2" xfId="30103"/>
    <cellStyle name="Normal 51 5 2 2" xfId="30104"/>
    <cellStyle name="Normal 51 5 2 2 2" xfId="30105"/>
    <cellStyle name="Normal 51 5 2 2 2 2" xfId="30106"/>
    <cellStyle name="Normal 51 5 2 2 2 3" xfId="30107"/>
    <cellStyle name="Normal 51 5 2 2 3" xfId="30108"/>
    <cellStyle name="Normal 51 5 2 2 3 2" xfId="30109"/>
    <cellStyle name="Normal 51 5 2 2 3 3" xfId="30110"/>
    <cellStyle name="Normal 51 5 2 2 4" xfId="30111"/>
    <cellStyle name="Normal 51 5 2 2 4 2" xfId="30112"/>
    <cellStyle name="Normal 51 5 2 2 4 3" xfId="30113"/>
    <cellStyle name="Normal 51 5 2 2 5" xfId="30114"/>
    <cellStyle name="Normal 51 5 2 2 6" xfId="30115"/>
    <cellStyle name="Normal 51 5 2 3" xfId="30116"/>
    <cellStyle name="Normal 51 5 2 3 2" xfId="30117"/>
    <cellStyle name="Normal 51 5 2 3 3" xfId="30118"/>
    <cellStyle name="Normal 51 5 2 4" xfId="30119"/>
    <cellStyle name="Normal 51 5 2 4 2" xfId="30120"/>
    <cellStyle name="Normal 51 5 2 4 3" xfId="30121"/>
    <cellStyle name="Normal 51 5 2 5" xfId="30122"/>
    <cellStyle name="Normal 51 5 2 5 2" xfId="30123"/>
    <cellStyle name="Normal 51 5 2 5 3" xfId="30124"/>
    <cellStyle name="Normal 51 5 2 6" xfId="30125"/>
    <cellStyle name="Normal 51 5 2 7" xfId="30126"/>
    <cellStyle name="Normal 51 5 3" xfId="30127"/>
    <cellStyle name="Normal 51 5 3 2" xfId="30128"/>
    <cellStyle name="Normal 51 5 3 2 2" xfId="30129"/>
    <cellStyle name="Normal 51 5 3 2 3" xfId="30130"/>
    <cellStyle name="Normal 51 5 3 3" xfId="30131"/>
    <cellStyle name="Normal 51 5 3 3 2" xfId="30132"/>
    <cellStyle name="Normal 51 5 3 3 3" xfId="30133"/>
    <cellStyle name="Normal 51 5 3 4" xfId="30134"/>
    <cellStyle name="Normal 51 5 3 4 2" xfId="30135"/>
    <cellStyle name="Normal 51 5 3 4 3" xfId="30136"/>
    <cellStyle name="Normal 51 5 3 5" xfId="30137"/>
    <cellStyle name="Normal 51 5 3 6" xfId="30138"/>
    <cellStyle name="Normal 51 5 4" xfId="30139"/>
    <cellStyle name="Normal 51 5 4 2" xfId="30140"/>
    <cellStyle name="Normal 51 5 4 3" xfId="30141"/>
    <cellStyle name="Normal 51 5 5" xfId="30142"/>
    <cellStyle name="Normal 51 5 5 2" xfId="30143"/>
    <cellStyle name="Normal 51 5 5 3" xfId="30144"/>
    <cellStyle name="Normal 51 5 6" xfId="30145"/>
    <cellStyle name="Normal 51 5 6 2" xfId="30146"/>
    <cellStyle name="Normal 51 5 6 3" xfId="30147"/>
    <cellStyle name="Normal 51 5 7" xfId="30148"/>
    <cellStyle name="Normal 51 5 8" xfId="30149"/>
    <cellStyle name="Normal 51 6" xfId="30150"/>
    <cellStyle name="Normal 51 6 2" xfId="30151"/>
    <cellStyle name="Normal 51 6 2 2" xfId="30152"/>
    <cellStyle name="Normal 51 6 2 2 2" xfId="30153"/>
    <cellStyle name="Normal 51 6 2 2 2 2" xfId="30154"/>
    <cellStyle name="Normal 51 6 2 2 2 3" xfId="30155"/>
    <cellStyle name="Normal 51 6 2 2 3" xfId="30156"/>
    <cellStyle name="Normal 51 6 2 2 3 2" xfId="30157"/>
    <cellStyle name="Normal 51 6 2 2 3 3" xfId="30158"/>
    <cellStyle name="Normal 51 6 2 2 4" xfId="30159"/>
    <cellStyle name="Normal 51 6 2 2 4 2" xfId="30160"/>
    <cellStyle name="Normal 51 6 2 2 4 3" xfId="30161"/>
    <cellStyle name="Normal 51 6 2 2 5" xfId="30162"/>
    <cellStyle name="Normal 51 6 2 2 6" xfId="30163"/>
    <cellStyle name="Normal 51 6 2 3" xfId="30164"/>
    <cellStyle name="Normal 51 6 2 3 2" xfId="30165"/>
    <cellStyle name="Normal 51 6 2 3 3" xfId="30166"/>
    <cellStyle name="Normal 51 6 2 4" xfId="30167"/>
    <cellStyle name="Normal 51 6 2 4 2" xfId="30168"/>
    <cellStyle name="Normal 51 6 2 4 3" xfId="30169"/>
    <cellStyle name="Normal 51 6 2 5" xfId="30170"/>
    <cellStyle name="Normal 51 6 2 5 2" xfId="30171"/>
    <cellStyle name="Normal 51 6 2 5 3" xfId="30172"/>
    <cellStyle name="Normal 51 6 2 6" xfId="30173"/>
    <cellStyle name="Normal 51 6 2 7" xfId="30174"/>
    <cellStyle name="Normal 51 6 3" xfId="30175"/>
    <cellStyle name="Normal 51 6 3 2" xfId="30176"/>
    <cellStyle name="Normal 51 6 3 2 2" xfId="30177"/>
    <cellStyle name="Normal 51 6 3 2 3" xfId="30178"/>
    <cellStyle name="Normal 51 6 3 3" xfId="30179"/>
    <cellStyle name="Normal 51 6 3 3 2" xfId="30180"/>
    <cellStyle name="Normal 51 6 3 3 3" xfId="30181"/>
    <cellStyle name="Normal 51 6 3 4" xfId="30182"/>
    <cellStyle name="Normal 51 6 3 4 2" xfId="30183"/>
    <cellStyle name="Normal 51 6 3 4 3" xfId="30184"/>
    <cellStyle name="Normal 51 6 3 5" xfId="30185"/>
    <cellStyle name="Normal 51 6 3 6" xfId="30186"/>
    <cellStyle name="Normal 51 6 4" xfId="30187"/>
    <cellStyle name="Normal 51 6 4 2" xfId="30188"/>
    <cellStyle name="Normal 51 6 4 3" xfId="30189"/>
    <cellStyle name="Normal 51 6 5" xfId="30190"/>
    <cellStyle name="Normal 51 6 5 2" xfId="30191"/>
    <cellStyle name="Normal 51 6 5 3" xfId="30192"/>
    <cellStyle name="Normal 51 6 6" xfId="30193"/>
    <cellStyle name="Normal 51 6 6 2" xfId="30194"/>
    <cellStyle name="Normal 51 6 6 3" xfId="30195"/>
    <cellStyle name="Normal 51 6 7" xfId="30196"/>
    <cellStyle name="Normal 51 6 8" xfId="30197"/>
    <cellStyle name="Normal 51 7" xfId="30198"/>
    <cellStyle name="Normal 51 7 2" xfId="30199"/>
    <cellStyle name="Normal 51 7 2 2" xfId="30200"/>
    <cellStyle name="Normal 51 7 2 2 2" xfId="30201"/>
    <cellStyle name="Normal 51 7 2 2 2 2" xfId="30202"/>
    <cellStyle name="Normal 51 7 2 2 2 3" xfId="30203"/>
    <cellStyle name="Normal 51 7 2 2 3" xfId="30204"/>
    <cellStyle name="Normal 51 7 2 2 3 2" xfId="30205"/>
    <cellStyle name="Normal 51 7 2 2 3 3" xfId="30206"/>
    <cellStyle name="Normal 51 7 2 2 4" xfId="30207"/>
    <cellStyle name="Normal 51 7 2 2 4 2" xfId="30208"/>
    <cellStyle name="Normal 51 7 2 2 4 3" xfId="30209"/>
    <cellStyle name="Normal 51 7 2 2 5" xfId="30210"/>
    <cellStyle name="Normal 51 7 2 2 6" xfId="30211"/>
    <cellStyle name="Normal 51 7 2 3" xfId="30212"/>
    <cellStyle name="Normal 51 7 2 3 2" xfId="30213"/>
    <cellStyle name="Normal 51 7 2 3 3" xfId="30214"/>
    <cellStyle name="Normal 51 7 2 4" xfId="30215"/>
    <cellStyle name="Normal 51 7 2 4 2" xfId="30216"/>
    <cellStyle name="Normal 51 7 2 4 3" xfId="30217"/>
    <cellStyle name="Normal 51 7 2 5" xfId="30218"/>
    <cellStyle name="Normal 51 7 2 5 2" xfId="30219"/>
    <cellStyle name="Normal 51 7 2 5 3" xfId="30220"/>
    <cellStyle name="Normal 51 7 2 6" xfId="30221"/>
    <cellStyle name="Normal 51 7 2 7" xfId="30222"/>
    <cellStyle name="Normal 51 7 3" xfId="30223"/>
    <cellStyle name="Normal 51 7 3 2" xfId="30224"/>
    <cellStyle name="Normal 51 7 3 2 2" xfId="30225"/>
    <cellStyle name="Normal 51 7 3 2 3" xfId="30226"/>
    <cellStyle name="Normal 51 7 3 3" xfId="30227"/>
    <cellStyle name="Normal 51 7 3 3 2" xfId="30228"/>
    <cellStyle name="Normal 51 7 3 3 3" xfId="30229"/>
    <cellStyle name="Normal 51 7 3 4" xfId="30230"/>
    <cellStyle name="Normal 51 7 3 4 2" xfId="30231"/>
    <cellStyle name="Normal 51 7 3 4 3" xfId="30232"/>
    <cellStyle name="Normal 51 7 3 5" xfId="30233"/>
    <cellStyle name="Normal 51 7 3 6" xfId="30234"/>
    <cellStyle name="Normal 51 7 4" xfId="30235"/>
    <cellStyle name="Normal 51 7 4 2" xfId="30236"/>
    <cellStyle name="Normal 51 7 4 3" xfId="30237"/>
    <cellStyle name="Normal 51 7 5" xfId="30238"/>
    <cellStyle name="Normal 51 7 5 2" xfId="30239"/>
    <cellStyle name="Normal 51 7 5 3" xfId="30240"/>
    <cellStyle name="Normal 51 7 6" xfId="30241"/>
    <cellStyle name="Normal 51 7 6 2" xfId="30242"/>
    <cellStyle name="Normal 51 7 6 3" xfId="30243"/>
    <cellStyle name="Normal 51 7 7" xfId="30244"/>
    <cellStyle name="Normal 51 7 8" xfId="30245"/>
    <cellStyle name="Normal 51 8" xfId="30246"/>
    <cellStyle name="Normal 51 8 2" xfId="30247"/>
    <cellStyle name="Normal 51 8 2 2" xfId="30248"/>
    <cellStyle name="Normal 51 8 2 2 2" xfId="30249"/>
    <cellStyle name="Normal 51 8 2 2 3" xfId="30250"/>
    <cellStyle name="Normal 51 8 2 3" xfId="30251"/>
    <cellStyle name="Normal 51 8 2 3 2" xfId="30252"/>
    <cellStyle name="Normal 51 8 2 3 3" xfId="30253"/>
    <cellStyle name="Normal 51 8 2 4" xfId="30254"/>
    <cellStyle name="Normal 51 8 2 4 2" xfId="30255"/>
    <cellStyle name="Normal 51 8 2 4 3" xfId="30256"/>
    <cellStyle name="Normal 51 8 2 5" xfId="30257"/>
    <cellStyle name="Normal 51 8 2 6" xfId="30258"/>
    <cellStyle name="Normal 51 8 3" xfId="30259"/>
    <cellStyle name="Normal 51 8 3 2" xfId="30260"/>
    <cellStyle name="Normal 51 8 3 3" xfId="30261"/>
    <cellStyle name="Normal 51 8 4" xfId="30262"/>
    <cellStyle name="Normal 51 8 4 2" xfId="30263"/>
    <cellStyle name="Normal 51 8 4 3" xfId="30264"/>
    <cellStyle name="Normal 51 8 5" xfId="30265"/>
    <cellStyle name="Normal 51 8 5 2" xfId="30266"/>
    <cellStyle name="Normal 51 8 5 3" xfId="30267"/>
    <cellStyle name="Normal 51 8 6" xfId="30268"/>
    <cellStyle name="Normal 51 8 7" xfId="30269"/>
    <cellStyle name="Normal 51 9" xfId="30270"/>
    <cellStyle name="Normal 51 9 2" xfId="30271"/>
    <cellStyle name="Normal 51 9 2 2" xfId="30272"/>
    <cellStyle name="Normal 51 9 2 3" xfId="30273"/>
    <cellStyle name="Normal 51 9 3" xfId="30274"/>
    <cellStyle name="Normal 51 9 3 2" xfId="30275"/>
    <cellStyle name="Normal 51 9 3 3" xfId="30276"/>
    <cellStyle name="Normal 51 9 4" xfId="30277"/>
    <cellStyle name="Normal 51 9 4 2" xfId="30278"/>
    <cellStyle name="Normal 51 9 4 3" xfId="30279"/>
    <cellStyle name="Normal 51 9 5" xfId="30280"/>
    <cellStyle name="Normal 51 9 6" xfId="30281"/>
    <cellStyle name="Normal 52" xfId="30282"/>
    <cellStyle name="Normal 52 10" xfId="30283"/>
    <cellStyle name="Normal 52 10 2" xfId="30284"/>
    <cellStyle name="Normal 52 10 2 2" xfId="30285"/>
    <cellStyle name="Normal 52 10 2 3" xfId="30286"/>
    <cellStyle name="Normal 52 10 3" xfId="30287"/>
    <cellStyle name="Normal 52 10 3 2" xfId="30288"/>
    <cellStyle name="Normal 52 10 3 3" xfId="30289"/>
    <cellStyle name="Normal 52 10 4" xfId="30290"/>
    <cellStyle name="Normal 52 10 4 2" xfId="30291"/>
    <cellStyle name="Normal 52 10 4 3" xfId="30292"/>
    <cellStyle name="Normal 52 10 5" xfId="30293"/>
    <cellStyle name="Normal 52 10 6" xfId="30294"/>
    <cellStyle name="Normal 52 11" xfId="30295"/>
    <cellStyle name="Normal 52 11 2" xfId="30296"/>
    <cellStyle name="Normal 52 11 3" xfId="30297"/>
    <cellStyle name="Normal 52 12" xfId="30298"/>
    <cellStyle name="Normal 52 12 2" xfId="30299"/>
    <cellStyle name="Normal 52 12 3" xfId="30300"/>
    <cellStyle name="Normal 52 13" xfId="30301"/>
    <cellStyle name="Normal 52 13 2" xfId="30302"/>
    <cellStyle name="Normal 52 13 3" xfId="30303"/>
    <cellStyle name="Normal 52 14" xfId="30304"/>
    <cellStyle name="Normal 52 14 2" xfId="30305"/>
    <cellStyle name="Normal 52 14 3" xfId="30306"/>
    <cellStyle name="Normal 52 15" xfId="30307"/>
    <cellStyle name="Normal 52 15 2" xfId="30308"/>
    <cellStyle name="Normal 52 15 3" xfId="30309"/>
    <cellStyle name="Normal 52 16" xfId="30310"/>
    <cellStyle name="Normal 52 16 2" xfId="30311"/>
    <cellStyle name="Normal 52 16 3" xfId="30312"/>
    <cellStyle name="Normal 52 17" xfId="30313"/>
    <cellStyle name="Normal 52 17 2" xfId="30314"/>
    <cellStyle name="Normal 52 17 3" xfId="30315"/>
    <cellStyle name="Normal 52 18" xfId="30316"/>
    <cellStyle name="Normal 52 19" xfId="30317"/>
    <cellStyle name="Normal 52 2" xfId="30318"/>
    <cellStyle name="Normal 52 2 10" xfId="30319"/>
    <cellStyle name="Normal 52 2 10 2" xfId="30320"/>
    <cellStyle name="Normal 52 2 10 3" xfId="30321"/>
    <cellStyle name="Normal 52 2 11" xfId="30322"/>
    <cellStyle name="Normal 52 2 11 2" xfId="30323"/>
    <cellStyle name="Normal 52 2 11 3" xfId="30324"/>
    <cellStyle name="Normal 52 2 12" xfId="30325"/>
    <cellStyle name="Normal 52 2 12 2" xfId="30326"/>
    <cellStyle name="Normal 52 2 12 3" xfId="30327"/>
    <cellStyle name="Normal 52 2 13" xfId="30328"/>
    <cellStyle name="Normal 52 2 13 2" xfId="30329"/>
    <cellStyle name="Normal 52 2 13 3" xfId="30330"/>
    <cellStyle name="Normal 52 2 14" xfId="30331"/>
    <cellStyle name="Normal 52 2 14 2" xfId="30332"/>
    <cellStyle name="Normal 52 2 14 3" xfId="30333"/>
    <cellStyle name="Normal 52 2 15" xfId="30334"/>
    <cellStyle name="Normal 52 2 16" xfId="30335"/>
    <cellStyle name="Normal 52 2 17" xfId="30336"/>
    <cellStyle name="Normal 52 2 2" xfId="30337"/>
    <cellStyle name="Normal 52 2 2 2" xfId="30338"/>
    <cellStyle name="Normal 52 2 2 2 2" xfId="30339"/>
    <cellStyle name="Normal 52 2 2 2 2 2" xfId="30340"/>
    <cellStyle name="Normal 52 2 2 2 2 2 2" xfId="30341"/>
    <cellStyle name="Normal 52 2 2 2 2 2 3" xfId="30342"/>
    <cellStyle name="Normal 52 2 2 2 2 3" xfId="30343"/>
    <cellStyle name="Normal 52 2 2 2 2 3 2" xfId="30344"/>
    <cellStyle name="Normal 52 2 2 2 2 3 3" xfId="30345"/>
    <cellStyle name="Normal 52 2 2 2 2 4" xfId="30346"/>
    <cellStyle name="Normal 52 2 2 2 2 4 2" xfId="30347"/>
    <cellStyle name="Normal 52 2 2 2 2 4 3" xfId="30348"/>
    <cellStyle name="Normal 52 2 2 2 2 5" xfId="30349"/>
    <cellStyle name="Normal 52 2 2 2 2 6" xfId="30350"/>
    <cellStyle name="Normal 52 2 2 2 3" xfId="30351"/>
    <cellStyle name="Normal 52 2 2 2 3 2" xfId="30352"/>
    <cellStyle name="Normal 52 2 2 2 3 3" xfId="30353"/>
    <cellStyle name="Normal 52 2 2 2 4" xfId="30354"/>
    <cellStyle name="Normal 52 2 2 2 4 2" xfId="30355"/>
    <cellStyle name="Normal 52 2 2 2 4 3" xfId="30356"/>
    <cellStyle name="Normal 52 2 2 2 5" xfId="30357"/>
    <cellStyle name="Normal 52 2 2 2 5 2" xfId="30358"/>
    <cellStyle name="Normal 52 2 2 2 5 3" xfId="30359"/>
    <cellStyle name="Normal 52 2 2 2 6" xfId="30360"/>
    <cellStyle name="Normal 52 2 2 2 7" xfId="30361"/>
    <cellStyle name="Normal 52 2 2 3" xfId="30362"/>
    <cellStyle name="Normal 52 2 2 3 2" xfId="30363"/>
    <cellStyle name="Normal 52 2 2 3 2 2" xfId="30364"/>
    <cellStyle name="Normal 52 2 2 3 2 3" xfId="30365"/>
    <cellStyle name="Normal 52 2 2 3 3" xfId="30366"/>
    <cellStyle name="Normal 52 2 2 3 3 2" xfId="30367"/>
    <cellStyle name="Normal 52 2 2 3 3 3" xfId="30368"/>
    <cellStyle name="Normal 52 2 2 3 4" xfId="30369"/>
    <cellStyle name="Normal 52 2 2 3 4 2" xfId="30370"/>
    <cellStyle name="Normal 52 2 2 3 4 3" xfId="30371"/>
    <cellStyle name="Normal 52 2 2 3 5" xfId="30372"/>
    <cellStyle name="Normal 52 2 2 3 6" xfId="30373"/>
    <cellStyle name="Normal 52 2 2 4" xfId="30374"/>
    <cellStyle name="Normal 52 2 2 4 2" xfId="30375"/>
    <cellStyle name="Normal 52 2 2 4 3" xfId="30376"/>
    <cellStyle name="Normal 52 2 2 5" xfId="30377"/>
    <cellStyle name="Normal 52 2 2 5 2" xfId="30378"/>
    <cellStyle name="Normal 52 2 2 5 3" xfId="30379"/>
    <cellStyle name="Normal 52 2 2 6" xfId="30380"/>
    <cellStyle name="Normal 52 2 2 6 2" xfId="30381"/>
    <cellStyle name="Normal 52 2 2 6 3" xfId="30382"/>
    <cellStyle name="Normal 52 2 2 7" xfId="30383"/>
    <cellStyle name="Normal 52 2 2 8" xfId="30384"/>
    <cellStyle name="Normal 52 2 3" xfId="30385"/>
    <cellStyle name="Normal 52 2 3 2" xfId="30386"/>
    <cellStyle name="Normal 52 2 3 2 2" xfId="30387"/>
    <cellStyle name="Normal 52 2 3 2 2 2" xfId="30388"/>
    <cellStyle name="Normal 52 2 3 2 2 2 2" xfId="30389"/>
    <cellStyle name="Normal 52 2 3 2 2 2 3" xfId="30390"/>
    <cellStyle name="Normal 52 2 3 2 2 3" xfId="30391"/>
    <cellStyle name="Normal 52 2 3 2 2 3 2" xfId="30392"/>
    <cellStyle name="Normal 52 2 3 2 2 3 3" xfId="30393"/>
    <cellStyle name="Normal 52 2 3 2 2 4" xfId="30394"/>
    <cellStyle name="Normal 52 2 3 2 2 4 2" xfId="30395"/>
    <cellStyle name="Normal 52 2 3 2 2 4 3" xfId="30396"/>
    <cellStyle name="Normal 52 2 3 2 2 5" xfId="30397"/>
    <cellStyle name="Normal 52 2 3 2 2 6" xfId="30398"/>
    <cellStyle name="Normal 52 2 3 2 3" xfId="30399"/>
    <cellStyle name="Normal 52 2 3 2 3 2" xfId="30400"/>
    <cellStyle name="Normal 52 2 3 2 3 3" xfId="30401"/>
    <cellStyle name="Normal 52 2 3 2 4" xfId="30402"/>
    <cellStyle name="Normal 52 2 3 2 4 2" xfId="30403"/>
    <cellStyle name="Normal 52 2 3 2 4 3" xfId="30404"/>
    <cellStyle name="Normal 52 2 3 2 5" xfId="30405"/>
    <cellStyle name="Normal 52 2 3 2 5 2" xfId="30406"/>
    <cellStyle name="Normal 52 2 3 2 5 3" xfId="30407"/>
    <cellStyle name="Normal 52 2 3 2 6" xfId="30408"/>
    <cellStyle name="Normal 52 2 3 2 7" xfId="30409"/>
    <cellStyle name="Normal 52 2 3 3" xfId="30410"/>
    <cellStyle name="Normal 52 2 3 3 2" xfId="30411"/>
    <cellStyle name="Normal 52 2 3 3 2 2" xfId="30412"/>
    <cellStyle name="Normal 52 2 3 3 2 3" xfId="30413"/>
    <cellStyle name="Normal 52 2 3 3 3" xfId="30414"/>
    <cellStyle name="Normal 52 2 3 3 3 2" xfId="30415"/>
    <cellStyle name="Normal 52 2 3 3 3 3" xfId="30416"/>
    <cellStyle name="Normal 52 2 3 3 4" xfId="30417"/>
    <cellStyle name="Normal 52 2 3 3 4 2" xfId="30418"/>
    <cellStyle name="Normal 52 2 3 3 4 3" xfId="30419"/>
    <cellStyle name="Normal 52 2 3 3 5" xfId="30420"/>
    <cellStyle name="Normal 52 2 3 3 6" xfId="30421"/>
    <cellStyle name="Normal 52 2 3 4" xfId="30422"/>
    <cellStyle name="Normal 52 2 3 4 2" xfId="30423"/>
    <cellStyle name="Normal 52 2 3 4 3" xfId="30424"/>
    <cellStyle name="Normal 52 2 3 5" xfId="30425"/>
    <cellStyle name="Normal 52 2 3 5 2" xfId="30426"/>
    <cellStyle name="Normal 52 2 3 5 3" xfId="30427"/>
    <cellStyle name="Normal 52 2 3 6" xfId="30428"/>
    <cellStyle name="Normal 52 2 3 6 2" xfId="30429"/>
    <cellStyle name="Normal 52 2 3 6 3" xfId="30430"/>
    <cellStyle name="Normal 52 2 3 7" xfId="30431"/>
    <cellStyle name="Normal 52 2 3 8" xfId="30432"/>
    <cellStyle name="Normal 52 2 4" xfId="30433"/>
    <cellStyle name="Normal 52 2 4 2" xfId="30434"/>
    <cellStyle name="Normal 52 2 4 2 2" xfId="30435"/>
    <cellStyle name="Normal 52 2 4 2 2 2" xfId="30436"/>
    <cellStyle name="Normal 52 2 4 2 2 2 2" xfId="30437"/>
    <cellStyle name="Normal 52 2 4 2 2 2 3" xfId="30438"/>
    <cellStyle name="Normal 52 2 4 2 2 3" xfId="30439"/>
    <cellStyle name="Normal 52 2 4 2 2 3 2" xfId="30440"/>
    <cellStyle name="Normal 52 2 4 2 2 3 3" xfId="30441"/>
    <cellStyle name="Normal 52 2 4 2 2 4" xfId="30442"/>
    <cellStyle name="Normal 52 2 4 2 2 4 2" xfId="30443"/>
    <cellStyle name="Normal 52 2 4 2 2 4 3" xfId="30444"/>
    <cellStyle name="Normal 52 2 4 2 2 5" xfId="30445"/>
    <cellStyle name="Normal 52 2 4 2 2 6" xfId="30446"/>
    <cellStyle name="Normal 52 2 4 2 3" xfId="30447"/>
    <cellStyle name="Normal 52 2 4 2 3 2" xfId="30448"/>
    <cellStyle name="Normal 52 2 4 2 3 3" xfId="30449"/>
    <cellStyle name="Normal 52 2 4 2 4" xfId="30450"/>
    <cellStyle name="Normal 52 2 4 2 4 2" xfId="30451"/>
    <cellStyle name="Normal 52 2 4 2 4 3" xfId="30452"/>
    <cellStyle name="Normal 52 2 4 2 5" xfId="30453"/>
    <cellStyle name="Normal 52 2 4 2 5 2" xfId="30454"/>
    <cellStyle name="Normal 52 2 4 2 5 3" xfId="30455"/>
    <cellStyle name="Normal 52 2 4 2 6" xfId="30456"/>
    <cellStyle name="Normal 52 2 4 2 7" xfId="30457"/>
    <cellStyle name="Normal 52 2 4 3" xfId="30458"/>
    <cellStyle name="Normal 52 2 4 3 2" xfId="30459"/>
    <cellStyle name="Normal 52 2 4 3 2 2" xfId="30460"/>
    <cellStyle name="Normal 52 2 4 3 2 3" xfId="30461"/>
    <cellStyle name="Normal 52 2 4 3 3" xfId="30462"/>
    <cellStyle name="Normal 52 2 4 3 3 2" xfId="30463"/>
    <cellStyle name="Normal 52 2 4 3 3 3" xfId="30464"/>
    <cellStyle name="Normal 52 2 4 3 4" xfId="30465"/>
    <cellStyle name="Normal 52 2 4 3 4 2" xfId="30466"/>
    <cellStyle name="Normal 52 2 4 3 4 3" xfId="30467"/>
    <cellStyle name="Normal 52 2 4 3 5" xfId="30468"/>
    <cellStyle name="Normal 52 2 4 3 6" xfId="30469"/>
    <cellStyle name="Normal 52 2 4 4" xfId="30470"/>
    <cellStyle name="Normal 52 2 4 4 2" xfId="30471"/>
    <cellStyle name="Normal 52 2 4 4 3" xfId="30472"/>
    <cellStyle name="Normal 52 2 4 5" xfId="30473"/>
    <cellStyle name="Normal 52 2 4 5 2" xfId="30474"/>
    <cellStyle name="Normal 52 2 4 5 3" xfId="30475"/>
    <cellStyle name="Normal 52 2 4 6" xfId="30476"/>
    <cellStyle name="Normal 52 2 4 6 2" xfId="30477"/>
    <cellStyle name="Normal 52 2 4 6 3" xfId="30478"/>
    <cellStyle name="Normal 52 2 4 7" xfId="30479"/>
    <cellStyle name="Normal 52 2 4 8" xfId="30480"/>
    <cellStyle name="Normal 52 2 5" xfId="30481"/>
    <cellStyle name="Normal 52 2 5 2" xfId="30482"/>
    <cellStyle name="Normal 52 2 5 2 2" xfId="30483"/>
    <cellStyle name="Normal 52 2 5 2 2 2" xfId="30484"/>
    <cellStyle name="Normal 52 2 5 2 2 3" xfId="30485"/>
    <cellStyle name="Normal 52 2 5 2 3" xfId="30486"/>
    <cellStyle name="Normal 52 2 5 2 3 2" xfId="30487"/>
    <cellStyle name="Normal 52 2 5 2 3 3" xfId="30488"/>
    <cellStyle name="Normal 52 2 5 2 4" xfId="30489"/>
    <cellStyle name="Normal 52 2 5 2 4 2" xfId="30490"/>
    <cellStyle name="Normal 52 2 5 2 4 3" xfId="30491"/>
    <cellStyle name="Normal 52 2 5 2 5" xfId="30492"/>
    <cellStyle name="Normal 52 2 5 2 6" xfId="30493"/>
    <cellStyle name="Normal 52 2 5 3" xfId="30494"/>
    <cellStyle name="Normal 52 2 5 3 2" xfId="30495"/>
    <cellStyle name="Normal 52 2 5 3 3" xfId="30496"/>
    <cellStyle name="Normal 52 2 5 4" xfId="30497"/>
    <cellStyle name="Normal 52 2 5 4 2" xfId="30498"/>
    <cellStyle name="Normal 52 2 5 4 3" xfId="30499"/>
    <cellStyle name="Normal 52 2 5 5" xfId="30500"/>
    <cellStyle name="Normal 52 2 5 5 2" xfId="30501"/>
    <cellStyle name="Normal 52 2 5 5 3" xfId="30502"/>
    <cellStyle name="Normal 52 2 5 6" xfId="30503"/>
    <cellStyle name="Normal 52 2 5 7" xfId="30504"/>
    <cellStyle name="Normal 52 2 6" xfId="30505"/>
    <cellStyle name="Normal 52 2 6 2" xfId="30506"/>
    <cellStyle name="Normal 52 2 6 2 2" xfId="30507"/>
    <cellStyle name="Normal 52 2 6 2 3" xfId="30508"/>
    <cellStyle name="Normal 52 2 6 3" xfId="30509"/>
    <cellStyle name="Normal 52 2 6 3 2" xfId="30510"/>
    <cellStyle name="Normal 52 2 6 3 3" xfId="30511"/>
    <cellStyle name="Normal 52 2 6 4" xfId="30512"/>
    <cellStyle name="Normal 52 2 6 4 2" xfId="30513"/>
    <cellStyle name="Normal 52 2 6 4 3" xfId="30514"/>
    <cellStyle name="Normal 52 2 6 5" xfId="30515"/>
    <cellStyle name="Normal 52 2 6 6" xfId="30516"/>
    <cellStyle name="Normal 52 2 7" xfId="30517"/>
    <cellStyle name="Normal 52 2 7 2" xfId="30518"/>
    <cellStyle name="Normal 52 2 7 2 2" xfId="30519"/>
    <cellStyle name="Normal 52 2 7 2 3" xfId="30520"/>
    <cellStyle name="Normal 52 2 7 3" xfId="30521"/>
    <cellStyle name="Normal 52 2 7 3 2" xfId="30522"/>
    <cellStyle name="Normal 52 2 7 3 3" xfId="30523"/>
    <cellStyle name="Normal 52 2 7 4" xfId="30524"/>
    <cellStyle name="Normal 52 2 7 4 2" xfId="30525"/>
    <cellStyle name="Normal 52 2 7 4 3" xfId="30526"/>
    <cellStyle name="Normal 52 2 7 5" xfId="30527"/>
    <cellStyle name="Normal 52 2 7 6" xfId="30528"/>
    <cellStyle name="Normal 52 2 8" xfId="30529"/>
    <cellStyle name="Normal 52 2 8 2" xfId="30530"/>
    <cellStyle name="Normal 52 2 8 3" xfId="30531"/>
    <cellStyle name="Normal 52 2 9" xfId="30532"/>
    <cellStyle name="Normal 52 2 9 2" xfId="30533"/>
    <cellStyle name="Normal 52 2 9 3" xfId="30534"/>
    <cellStyle name="Normal 52 20" xfId="30535"/>
    <cellStyle name="Normal 52 3" xfId="30536"/>
    <cellStyle name="Normal 52 4" xfId="30537"/>
    <cellStyle name="Normal 52 4 2" xfId="30538"/>
    <cellStyle name="Normal 52 4 2 2" xfId="30539"/>
    <cellStyle name="Normal 52 4 2 2 2" xfId="30540"/>
    <cellStyle name="Normal 52 4 2 2 2 2" xfId="30541"/>
    <cellStyle name="Normal 52 4 2 2 2 3" xfId="30542"/>
    <cellStyle name="Normal 52 4 2 2 3" xfId="30543"/>
    <cellStyle name="Normal 52 4 2 2 3 2" xfId="30544"/>
    <cellStyle name="Normal 52 4 2 2 3 3" xfId="30545"/>
    <cellStyle name="Normal 52 4 2 2 4" xfId="30546"/>
    <cellStyle name="Normal 52 4 2 2 4 2" xfId="30547"/>
    <cellStyle name="Normal 52 4 2 2 4 3" xfId="30548"/>
    <cellStyle name="Normal 52 4 2 2 5" xfId="30549"/>
    <cellStyle name="Normal 52 4 2 2 6" xfId="30550"/>
    <cellStyle name="Normal 52 4 2 3" xfId="30551"/>
    <cellStyle name="Normal 52 4 2 3 2" xfId="30552"/>
    <cellStyle name="Normal 52 4 2 3 3" xfId="30553"/>
    <cellStyle name="Normal 52 4 2 4" xfId="30554"/>
    <cellStyle name="Normal 52 4 2 4 2" xfId="30555"/>
    <cellStyle name="Normal 52 4 2 4 3" xfId="30556"/>
    <cellStyle name="Normal 52 4 2 5" xfId="30557"/>
    <cellStyle name="Normal 52 4 2 5 2" xfId="30558"/>
    <cellStyle name="Normal 52 4 2 5 3" xfId="30559"/>
    <cellStyle name="Normal 52 4 2 6" xfId="30560"/>
    <cellStyle name="Normal 52 4 2 7" xfId="30561"/>
    <cellStyle name="Normal 52 4 3" xfId="30562"/>
    <cellStyle name="Normal 52 4 3 2" xfId="30563"/>
    <cellStyle name="Normal 52 4 3 2 2" xfId="30564"/>
    <cellStyle name="Normal 52 4 3 2 3" xfId="30565"/>
    <cellStyle name="Normal 52 4 3 3" xfId="30566"/>
    <cellStyle name="Normal 52 4 3 3 2" xfId="30567"/>
    <cellStyle name="Normal 52 4 3 3 3" xfId="30568"/>
    <cellStyle name="Normal 52 4 3 4" xfId="30569"/>
    <cellStyle name="Normal 52 4 3 4 2" xfId="30570"/>
    <cellStyle name="Normal 52 4 3 4 3" xfId="30571"/>
    <cellStyle name="Normal 52 4 3 5" xfId="30572"/>
    <cellStyle name="Normal 52 4 3 6" xfId="30573"/>
    <cellStyle name="Normal 52 4 4" xfId="30574"/>
    <cellStyle name="Normal 52 4 4 2" xfId="30575"/>
    <cellStyle name="Normal 52 4 4 3" xfId="30576"/>
    <cellStyle name="Normal 52 4 5" xfId="30577"/>
    <cellStyle name="Normal 52 4 5 2" xfId="30578"/>
    <cellStyle name="Normal 52 4 5 3" xfId="30579"/>
    <cellStyle name="Normal 52 4 6" xfId="30580"/>
    <cellStyle name="Normal 52 4 6 2" xfId="30581"/>
    <cellStyle name="Normal 52 4 6 3" xfId="30582"/>
    <cellStyle name="Normal 52 4 7" xfId="30583"/>
    <cellStyle name="Normal 52 4 8" xfId="30584"/>
    <cellStyle name="Normal 52 5" xfId="30585"/>
    <cellStyle name="Normal 52 5 2" xfId="30586"/>
    <cellStyle name="Normal 52 5 2 2" xfId="30587"/>
    <cellStyle name="Normal 52 5 2 2 2" xfId="30588"/>
    <cellStyle name="Normal 52 5 2 2 2 2" xfId="30589"/>
    <cellStyle name="Normal 52 5 2 2 2 3" xfId="30590"/>
    <cellStyle name="Normal 52 5 2 2 3" xfId="30591"/>
    <cellStyle name="Normal 52 5 2 2 3 2" xfId="30592"/>
    <cellStyle name="Normal 52 5 2 2 3 3" xfId="30593"/>
    <cellStyle name="Normal 52 5 2 2 4" xfId="30594"/>
    <cellStyle name="Normal 52 5 2 2 4 2" xfId="30595"/>
    <cellStyle name="Normal 52 5 2 2 4 3" xfId="30596"/>
    <cellStyle name="Normal 52 5 2 2 5" xfId="30597"/>
    <cellStyle name="Normal 52 5 2 2 6" xfId="30598"/>
    <cellStyle name="Normal 52 5 2 3" xfId="30599"/>
    <cellStyle name="Normal 52 5 2 3 2" xfId="30600"/>
    <cellStyle name="Normal 52 5 2 3 3" xfId="30601"/>
    <cellStyle name="Normal 52 5 2 4" xfId="30602"/>
    <cellStyle name="Normal 52 5 2 4 2" xfId="30603"/>
    <cellStyle name="Normal 52 5 2 4 3" xfId="30604"/>
    <cellStyle name="Normal 52 5 2 5" xfId="30605"/>
    <cellStyle name="Normal 52 5 2 5 2" xfId="30606"/>
    <cellStyle name="Normal 52 5 2 5 3" xfId="30607"/>
    <cellStyle name="Normal 52 5 2 6" xfId="30608"/>
    <cellStyle name="Normal 52 5 2 7" xfId="30609"/>
    <cellStyle name="Normal 52 5 3" xfId="30610"/>
    <cellStyle name="Normal 52 5 3 2" xfId="30611"/>
    <cellStyle name="Normal 52 5 3 2 2" xfId="30612"/>
    <cellStyle name="Normal 52 5 3 2 3" xfId="30613"/>
    <cellStyle name="Normal 52 5 3 3" xfId="30614"/>
    <cellStyle name="Normal 52 5 3 3 2" xfId="30615"/>
    <cellStyle name="Normal 52 5 3 3 3" xfId="30616"/>
    <cellStyle name="Normal 52 5 3 4" xfId="30617"/>
    <cellStyle name="Normal 52 5 3 4 2" xfId="30618"/>
    <cellStyle name="Normal 52 5 3 4 3" xfId="30619"/>
    <cellStyle name="Normal 52 5 3 5" xfId="30620"/>
    <cellStyle name="Normal 52 5 3 6" xfId="30621"/>
    <cellStyle name="Normal 52 5 4" xfId="30622"/>
    <cellStyle name="Normal 52 5 4 2" xfId="30623"/>
    <cellStyle name="Normal 52 5 4 3" xfId="30624"/>
    <cellStyle name="Normal 52 5 5" xfId="30625"/>
    <cellStyle name="Normal 52 5 5 2" xfId="30626"/>
    <cellStyle name="Normal 52 5 5 3" xfId="30627"/>
    <cellStyle name="Normal 52 5 6" xfId="30628"/>
    <cellStyle name="Normal 52 5 6 2" xfId="30629"/>
    <cellStyle name="Normal 52 5 6 3" xfId="30630"/>
    <cellStyle name="Normal 52 5 7" xfId="30631"/>
    <cellStyle name="Normal 52 5 8" xfId="30632"/>
    <cellStyle name="Normal 52 6" xfId="30633"/>
    <cellStyle name="Normal 52 6 2" xfId="30634"/>
    <cellStyle name="Normal 52 6 2 2" xfId="30635"/>
    <cellStyle name="Normal 52 6 2 2 2" xfId="30636"/>
    <cellStyle name="Normal 52 6 2 2 2 2" xfId="30637"/>
    <cellStyle name="Normal 52 6 2 2 2 3" xfId="30638"/>
    <cellStyle name="Normal 52 6 2 2 3" xfId="30639"/>
    <cellStyle name="Normal 52 6 2 2 3 2" xfId="30640"/>
    <cellStyle name="Normal 52 6 2 2 3 3" xfId="30641"/>
    <cellStyle name="Normal 52 6 2 2 4" xfId="30642"/>
    <cellStyle name="Normal 52 6 2 2 4 2" xfId="30643"/>
    <cellStyle name="Normal 52 6 2 2 4 3" xfId="30644"/>
    <cellStyle name="Normal 52 6 2 2 5" xfId="30645"/>
    <cellStyle name="Normal 52 6 2 2 6" xfId="30646"/>
    <cellStyle name="Normal 52 6 2 3" xfId="30647"/>
    <cellStyle name="Normal 52 6 2 3 2" xfId="30648"/>
    <cellStyle name="Normal 52 6 2 3 3" xfId="30649"/>
    <cellStyle name="Normal 52 6 2 4" xfId="30650"/>
    <cellStyle name="Normal 52 6 2 4 2" xfId="30651"/>
    <cellStyle name="Normal 52 6 2 4 3" xfId="30652"/>
    <cellStyle name="Normal 52 6 2 5" xfId="30653"/>
    <cellStyle name="Normal 52 6 2 5 2" xfId="30654"/>
    <cellStyle name="Normal 52 6 2 5 3" xfId="30655"/>
    <cellStyle name="Normal 52 6 2 6" xfId="30656"/>
    <cellStyle name="Normal 52 6 2 7" xfId="30657"/>
    <cellStyle name="Normal 52 6 3" xfId="30658"/>
    <cellStyle name="Normal 52 6 3 2" xfId="30659"/>
    <cellStyle name="Normal 52 6 3 2 2" xfId="30660"/>
    <cellStyle name="Normal 52 6 3 2 3" xfId="30661"/>
    <cellStyle name="Normal 52 6 3 3" xfId="30662"/>
    <cellStyle name="Normal 52 6 3 3 2" xfId="30663"/>
    <cellStyle name="Normal 52 6 3 3 3" xfId="30664"/>
    <cellStyle name="Normal 52 6 3 4" xfId="30665"/>
    <cellStyle name="Normal 52 6 3 4 2" xfId="30666"/>
    <cellStyle name="Normal 52 6 3 4 3" xfId="30667"/>
    <cellStyle name="Normal 52 6 3 5" xfId="30668"/>
    <cellStyle name="Normal 52 6 3 6" xfId="30669"/>
    <cellStyle name="Normal 52 6 4" xfId="30670"/>
    <cellStyle name="Normal 52 6 4 2" xfId="30671"/>
    <cellStyle name="Normal 52 6 4 3" xfId="30672"/>
    <cellStyle name="Normal 52 6 5" xfId="30673"/>
    <cellStyle name="Normal 52 6 5 2" xfId="30674"/>
    <cellStyle name="Normal 52 6 5 3" xfId="30675"/>
    <cellStyle name="Normal 52 6 6" xfId="30676"/>
    <cellStyle name="Normal 52 6 6 2" xfId="30677"/>
    <cellStyle name="Normal 52 6 6 3" xfId="30678"/>
    <cellStyle name="Normal 52 6 7" xfId="30679"/>
    <cellStyle name="Normal 52 6 8" xfId="30680"/>
    <cellStyle name="Normal 52 7" xfId="30681"/>
    <cellStyle name="Normal 52 7 2" xfId="30682"/>
    <cellStyle name="Normal 52 7 2 2" xfId="30683"/>
    <cellStyle name="Normal 52 7 2 2 2" xfId="30684"/>
    <cellStyle name="Normal 52 7 2 2 2 2" xfId="30685"/>
    <cellStyle name="Normal 52 7 2 2 2 3" xfId="30686"/>
    <cellStyle name="Normal 52 7 2 2 3" xfId="30687"/>
    <cellStyle name="Normal 52 7 2 2 3 2" xfId="30688"/>
    <cellStyle name="Normal 52 7 2 2 3 3" xfId="30689"/>
    <cellStyle name="Normal 52 7 2 2 4" xfId="30690"/>
    <cellStyle name="Normal 52 7 2 2 4 2" xfId="30691"/>
    <cellStyle name="Normal 52 7 2 2 4 3" xfId="30692"/>
    <cellStyle name="Normal 52 7 2 2 5" xfId="30693"/>
    <cellStyle name="Normal 52 7 2 2 6" xfId="30694"/>
    <cellStyle name="Normal 52 7 2 3" xfId="30695"/>
    <cellStyle name="Normal 52 7 2 3 2" xfId="30696"/>
    <cellStyle name="Normal 52 7 2 3 3" xfId="30697"/>
    <cellStyle name="Normal 52 7 2 4" xfId="30698"/>
    <cellStyle name="Normal 52 7 2 4 2" xfId="30699"/>
    <cellStyle name="Normal 52 7 2 4 3" xfId="30700"/>
    <cellStyle name="Normal 52 7 2 5" xfId="30701"/>
    <cellStyle name="Normal 52 7 2 5 2" xfId="30702"/>
    <cellStyle name="Normal 52 7 2 5 3" xfId="30703"/>
    <cellStyle name="Normal 52 7 2 6" xfId="30704"/>
    <cellStyle name="Normal 52 7 2 7" xfId="30705"/>
    <cellStyle name="Normal 52 7 3" xfId="30706"/>
    <cellStyle name="Normal 52 7 3 2" xfId="30707"/>
    <cellStyle name="Normal 52 7 3 2 2" xfId="30708"/>
    <cellStyle name="Normal 52 7 3 2 3" xfId="30709"/>
    <cellStyle name="Normal 52 7 3 3" xfId="30710"/>
    <cellStyle name="Normal 52 7 3 3 2" xfId="30711"/>
    <cellStyle name="Normal 52 7 3 3 3" xfId="30712"/>
    <cellStyle name="Normal 52 7 3 4" xfId="30713"/>
    <cellStyle name="Normal 52 7 3 4 2" xfId="30714"/>
    <cellStyle name="Normal 52 7 3 4 3" xfId="30715"/>
    <cellStyle name="Normal 52 7 3 5" xfId="30716"/>
    <cellStyle name="Normal 52 7 3 6" xfId="30717"/>
    <cellStyle name="Normal 52 7 4" xfId="30718"/>
    <cellStyle name="Normal 52 7 4 2" xfId="30719"/>
    <cellStyle name="Normal 52 7 4 3" xfId="30720"/>
    <cellStyle name="Normal 52 7 5" xfId="30721"/>
    <cellStyle name="Normal 52 7 5 2" xfId="30722"/>
    <cellStyle name="Normal 52 7 5 3" xfId="30723"/>
    <cellStyle name="Normal 52 7 6" xfId="30724"/>
    <cellStyle name="Normal 52 7 6 2" xfId="30725"/>
    <cellStyle name="Normal 52 7 6 3" xfId="30726"/>
    <cellStyle name="Normal 52 7 7" xfId="30727"/>
    <cellStyle name="Normal 52 7 8" xfId="30728"/>
    <cellStyle name="Normal 52 8" xfId="30729"/>
    <cellStyle name="Normal 52 8 2" xfId="30730"/>
    <cellStyle name="Normal 52 8 2 2" xfId="30731"/>
    <cellStyle name="Normal 52 8 2 2 2" xfId="30732"/>
    <cellStyle name="Normal 52 8 2 2 3" xfId="30733"/>
    <cellStyle name="Normal 52 8 2 3" xfId="30734"/>
    <cellStyle name="Normal 52 8 2 3 2" xfId="30735"/>
    <cellStyle name="Normal 52 8 2 3 3" xfId="30736"/>
    <cellStyle name="Normal 52 8 2 4" xfId="30737"/>
    <cellStyle name="Normal 52 8 2 4 2" xfId="30738"/>
    <cellStyle name="Normal 52 8 2 4 3" xfId="30739"/>
    <cellStyle name="Normal 52 8 2 5" xfId="30740"/>
    <cellStyle name="Normal 52 8 2 6" xfId="30741"/>
    <cellStyle name="Normal 52 8 3" xfId="30742"/>
    <cellStyle name="Normal 52 8 3 2" xfId="30743"/>
    <cellStyle name="Normal 52 8 3 3" xfId="30744"/>
    <cellStyle name="Normal 52 8 4" xfId="30745"/>
    <cellStyle name="Normal 52 8 4 2" xfId="30746"/>
    <cellStyle name="Normal 52 8 4 3" xfId="30747"/>
    <cellStyle name="Normal 52 8 5" xfId="30748"/>
    <cellStyle name="Normal 52 8 5 2" xfId="30749"/>
    <cellStyle name="Normal 52 8 5 3" xfId="30750"/>
    <cellStyle name="Normal 52 8 6" xfId="30751"/>
    <cellStyle name="Normal 52 8 7" xfId="30752"/>
    <cellStyle name="Normal 52 9" xfId="30753"/>
    <cellStyle name="Normal 52 9 2" xfId="30754"/>
    <cellStyle name="Normal 52 9 2 2" xfId="30755"/>
    <cellStyle name="Normal 52 9 2 3" xfId="30756"/>
    <cellStyle name="Normal 52 9 3" xfId="30757"/>
    <cellStyle name="Normal 52 9 3 2" xfId="30758"/>
    <cellStyle name="Normal 52 9 3 3" xfId="30759"/>
    <cellStyle name="Normal 52 9 4" xfId="30760"/>
    <cellStyle name="Normal 52 9 4 2" xfId="30761"/>
    <cellStyle name="Normal 52 9 4 3" xfId="30762"/>
    <cellStyle name="Normal 52 9 5" xfId="30763"/>
    <cellStyle name="Normal 52 9 6" xfId="30764"/>
    <cellStyle name="Normal 53" xfId="30765"/>
    <cellStyle name="Normal 53 10" xfId="30766"/>
    <cellStyle name="Normal 53 10 2" xfId="30767"/>
    <cellStyle name="Normal 53 10 2 2" xfId="30768"/>
    <cellStyle name="Normal 53 10 2 3" xfId="30769"/>
    <cellStyle name="Normal 53 10 3" xfId="30770"/>
    <cellStyle name="Normal 53 10 3 2" xfId="30771"/>
    <cellStyle name="Normal 53 10 3 3" xfId="30772"/>
    <cellStyle name="Normal 53 10 4" xfId="30773"/>
    <cellStyle name="Normal 53 10 4 2" xfId="30774"/>
    <cellStyle name="Normal 53 10 4 3" xfId="30775"/>
    <cellStyle name="Normal 53 10 5" xfId="30776"/>
    <cellStyle name="Normal 53 10 6" xfId="30777"/>
    <cellStyle name="Normal 53 11" xfId="30778"/>
    <cellStyle name="Normal 53 11 2" xfId="30779"/>
    <cellStyle name="Normal 53 11 3" xfId="30780"/>
    <cellStyle name="Normal 53 12" xfId="30781"/>
    <cellStyle name="Normal 53 12 2" xfId="30782"/>
    <cellStyle name="Normal 53 12 3" xfId="30783"/>
    <cellStyle name="Normal 53 13" xfId="30784"/>
    <cellStyle name="Normal 53 13 2" xfId="30785"/>
    <cellStyle name="Normal 53 13 3" xfId="30786"/>
    <cellStyle name="Normal 53 14" xfId="30787"/>
    <cellStyle name="Normal 53 14 2" xfId="30788"/>
    <cellStyle name="Normal 53 14 3" xfId="30789"/>
    <cellStyle name="Normal 53 15" xfId="30790"/>
    <cellStyle name="Normal 53 15 2" xfId="30791"/>
    <cellStyle name="Normal 53 15 3" xfId="30792"/>
    <cellStyle name="Normal 53 16" xfId="30793"/>
    <cellStyle name="Normal 53 16 2" xfId="30794"/>
    <cellStyle name="Normal 53 16 3" xfId="30795"/>
    <cellStyle name="Normal 53 17" xfId="30796"/>
    <cellStyle name="Normal 53 17 2" xfId="30797"/>
    <cellStyle name="Normal 53 17 3" xfId="30798"/>
    <cellStyle name="Normal 53 18" xfId="30799"/>
    <cellStyle name="Normal 53 19" xfId="30800"/>
    <cellStyle name="Normal 53 2" xfId="30801"/>
    <cellStyle name="Normal 53 2 10" xfId="30802"/>
    <cellStyle name="Normal 53 2 10 2" xfId="30803"/>
    <cellStyle name="Normal 53 2 10 3" xfId="30804"/>
    <cellStyle name="Normal 53 2 11" xfId="30805"/>
    <cellStyle name="Normal 53 2 11 2" xfId="30806"/>
    <cellStyle name="Normal 53 2 11 3" xfId="30807"/>
    <cellStyle name="Normal 53 2 12" xfId="30808"/>
    <cellStyle name="Normal 53 2 12 2" xfId="30809"/>
    <cellStyle name="Normal 53 2 12 3" xfId="30810"/>
    <cellStyle name="Normal 53 2 13" xfId="30811"/>
    <cellStyle name="Normal 53 2 13 2" xfId="30812"/>
    <cellStyle name="Normal 53 2 13 3" xfId="30813"/>
    <cellStyle name="Normal 53 2 14" xfId="30814"/>
    <cellStyle name="Normal 53 2 14 2" xfId="30815"/>
    <cellStyle name="Normal 53 2 14 3" xfId="30816"/>
    <cellStyle name="Normal 53 2 15" xfId="30817"/>
    <cellStyle name="Normal 53 2 16" xfId="30818"/>
    <cellStyle name="Normal 53 2 17" xfId="30819"/>
    <cellStyle name="Normal 53 2 2" xfId="30820"/>
    <cellStyle name="Normal 53 2 2 2" xfId="30821"/>
    <cellStyle name="Normal 53 2 2 2 2" xfId="30822"/>
    <cellStyle name="Normal 53 2 2 2 2 2" xfId="30823"/>
    <cellStyle name="Normal 53 2 2 2 2 2 2" xfId="30824"/>
    <cellStyle name="Normal 53 2 2 2 2 2 3" xfId="30825"/>
    <cellStyle name="Normal 53 2 2 2 2 3" xfId="30826"/>
    <cellStyle name="Normal 53 2 2 2 2 3 2" xfId="30827"/>
    <cellStyle name="Normal 53 2 2 2 2 3 3" xfId="30828"/>
    <cellStyle name="Normal 53 2 2 2 2 4" xfId="30829"/>
    <cellStyle name="Normal 53 2 2 2 2 4 2" xfId="30830"/>
    <cellStyle name="Normal 53 2 2 2 2 4 3" xfId="30831"/>
    <cellStyle name="Normal 53 2 2 2 2 5" xfId="30832"/>
    <cellStyle name="Normal 53 2 2 2 2 6" xfId="30833"/>
    <cellStyle name="Normal 53 2 2 2 3" xfId="30834"/>
    <cellStyle name="Normal 53 2 2 2 3 2" xfId="30835"/>
    <cellStyle name="Normal 53 2 2 2 3 3" xfId="30836"/>
    <cellStyle name="Normal 53 2 2 2 4" xfId="30837"/>
    <cellStyle name="Normal 53 2 2 2 4 2" xfId="30838"/>
    <cellStyle name="Normal 53 2 2 2 4 3" xfId="30839"/>
    <cellStyle name="Normal 53 2 2 2 5" xfId="30840"/>
    <cellStyle name="Normal 53 2 2 2 5 2" xfId="30841"/>
    <cellStyle name="Normal 53 2 2 2 5 3" xfId="30842"/>
    <cellStyle name="Normal 53 2 2 2 6" xfId="30843"/>
    <cellStyle name="Normal 53 2 2 2 7" xfId="30844"/>
    <cellStyle name="Normal 53 2 2 3" xfId="30845"/>
    <cellStyle name="Normal 53 2 2 3 2" xfId="30846"/>
    <cellStyle name="Normal 53 2 2 3 2 2" xfId="30847"/>
    <cellStyle name="Normal 53 2 2 3 2 3" xfId="30848"/>
    <cellStyle name="Normal 53 2 2 3 3" xfId="30849"/>
    <cellStyle name="Normal 53 2 2 3 3 2" xfId="30850"/>
    <cellStyle name="Normal 53 2 2 3 3 3" xfId="30851"/>
    <cellStyle name="Normal 53 2 2 3 4" xfId="30852"/>
    <cellStyle name="Normal 53 2 2 3 4 2" xfId="30853"/>
    <cellStyle name="Normal 53 2 2 3 4 3" xfId="30854"/>
    <cellStyle name="Normal 53 2 2 3 5" xfId="30855"/>
    <cellStyle name="Normal 53 2 2 3 6" xfId="30856"/>
    <cellStyle name="Normal 53 2 2 4" xfId="30857"/>
    <cellStyle name="Normal 53 2 2 4 2" xfId="30858"/>
    <cellStyle name="Normal 53 2 2 4 3" xfId="30859"/>
    <cellStyle name="Normal 53 2 2 5" xfId="30860"/>
    <cellStyle name="Normal 53 2 2 5 2" xfId="30861"/>
    <cellStyle name="Normal 53 2 2 5 3" xfId="30862"/>
    <cellStyle name="Normal 53 2 2 6" xfId="30863"/>
    <cellStyle name="Normal 53 2 2 6 2" xfId="30864"/>
    <cellStyle name="Normal 53 2 2 6 3" xfId="30865"/>
    <cellStyle name="Normal 53 2 2 7" xfId="30866"/>
    <cellStyle name="Normal 53 2 2 8" xfId="30867"/>
    <cellStyle name="Normal 53 2 3" xfId="30868"/>
    <cellStyle name="Normal 53 2 3 2" xfId="30869"/>
    <cellStyle name="Normal 53 2 3 2 2" xfId="30870"/>
    <cellStyle name="Normal 53 2 3 2 2 2" xfId="30871"/>
    <cellStyle name="Normal 53 2 3 2 2 2 2" xfId="30872"/>
    <cellStyle name="Normal 53 2 3 2 2 2 3" xfId="30873"/>
    <cellStyle name="Normal 53 2 3 2 2 3" xfId="30874"/>
    <cellStyle name="Normal 53 2 3 2 2 3 2" xfId="30875"/>
    <cellStyle name="Normal 53 2 3 2 2 3 3" xfId="30876"/>
    <cellStyle name="Normal 53 2 3 2 2 4" xfId="30877"/>
    <cellStyle name="Normal 53 2 3 2 2 4 2" xfId="30878"/>
    <cellStyle name="Normal 53 2 3 2 2 4 3" xfId="30879"/>
    <cellStyle name="Normal 53 2 3 2 2 5" xfId="30880"/>
    <cellStyle name="Normal 53 2 3 2 2 6" xfId="30881"/>
    <cellStyle name="Normal 53 2 3 2 3" xfId="30882"/>
    <cellStyle name="Normal 53 2 3 2 3 2" xfId="30883"/>
    <cellStyle name="Normal 53 2 3 2 3 3" xfId="30884"/>
    <cellStyle name="Normal 53 2 3 2 4" xfId="30885"/>
    <cellStyle name="Normal 53 2 3 2 4 2" xfId="30886"/>
    <cellStyle name="Normal 53 2 3 2 4 3" xfId="30887"/>
    <cellStyle name="Normal 53 2 3 2 5" xfId="30888"/>
    <cellStyle name="Normal 53 2 3 2 5 2" xfId="30889"/>
    <cellStyle name="Normal 53 2 3 2 5 3" xfId="30890"/>
    <cellStyle name="Normal 53 2 3 2 6" xfId="30891"/>
    <cellStyle name="Normal 53 2 3 2 7" xfId="30892"/>
    <cellStyle name="Normal 53 2 3 3" xfId="30893"/>
    <cellStyle name="Normal 53 2 3 3 2" xfId="30894"/>
    <cellStyle name="Normal 53 2 3 3 2 2" xfId="30895"/>
    <cellStyle name="Normal 53 2 3 3 2 3" xfId="30896"/>
    <cellStyle name="Normal 53 2 3 3 3" xfId="30897"/>
    <cellStyle name="Normal 53 2 3 3 3 2" xfId="30898"/>
    <cellStyle name="Normal 53 2 3 3 3 3" xfId="30899"/>
    <cellStyle name="Normal 53 2 3 3 4" xfId="30900"/>
    <cellStyle name="Normal 53 2 3 3 4 2" xfId="30901"/>
    <cellStyle name="Normal 53 2 3 3 4 3" xfId="30902"/>
    <cellStyle name="Normal 53 2 3 3 5" xfId="30903"/>
    <cellStyle name="Normal 53 2 3 3 6" xfId="30904"/>
    <cellStyle name="Normal 53 2 3 4" xfId="30905"/>
    <cellStyle name="Normal 53 2 3 4 2" xfId="30906"/>
    <cellStyle name="Normal 53 2 3 4 3" xfId="30907"/>
    <cellStyle name="Normal 53 2 3 5" xfId="30908"/>
    <cellStyle name="Normal 53 2 3 5 2" xfId="30909"/>
    <cellStyle name="Normal 53 2 3 5 3" xfId="30910"/>
    <cellStyle name="Normal 53 2 3 6" xfId="30911"/>
    <cellStyle name="Normal 53 2 3 6 2" xfId="30912"/>
    <cellStyle name="Normal 53 2 3 6 3" xfId="30913"/>
    <cellStyle name="Normal 53 2 3 7" xfId="30914"/>
    <cellStyle name="Normal 53 2 3 8" xfId="30915"/>
    <cellStyle name="Normal 53 2 4" xfId="30916"/>
    <cellStyle name="Normal 53 2 4 2" xfId="30917"/>
    <cellStyle name="Normal 53 2 4 2 2" xfId="30918"/>
    <cellStyle name="Normal 53 2 4 2 2 2" xfId="30919"/>
    <cellStyle name="Normal 53 2 4 2 2 2 2" xfId="30920"/>
    <cellStyle name="Normal 53 2 4 2 2 2 3" xfId="30921"/>
    <cellStyle name="Normal 53 2 4 2 2 3" xfId="30922"/>
    <cellStyle name="Normal 53 2 4 2 2 3 2" xfId="30923"/>
    <cellStyle name="Normal 53 2 4 2 2 3 3" xfId="30924"/>
    <cellStyle name="Normal 53 2 4 2 2 4" xfId="30925"/>
    <cellStyle name="Normal 53 2 4 2 2 4 2" xfId="30926"/>
    <cellStyle name="Normal 53 2 4 2 2 4 3" xfId="30927"/>
    <cellStyle name="Normal 53 2 4 2 2 5" xfId="30928"/>
    <cellStyle name="Normal 53 2 4 2 2 6" xfId="30929"/>
    <cellStyle name="Normal 53 2 4 2 3" xfId="30930"/>
    <cellStyle name="Normal 53 2 4 2 3 2" xfId="30931"/>
    <cellStyle name="Normal 53 2 4 2 3 3" xfId="30932"/>
    <cellStyle name="Normal 53 2 4 2 4" xfId="30933"/>
    <cellStyle name="Normal 53 2 4 2 4 2" xfId="30934"/>
    <cellStyle name="Normal 53 2 4 2 4 3" xfId="30935"/>
    <cellStyle name="Normal 53 2 4 2 5" xfId="30936"/>
    <cellStyle name="Normal 53 2 4 2 5 2" xfId="30937"/>
    <cellStyle name="Normal 53 2 4 2 5 3" xfId="30938"/>
    <cellStyle name="Normal 53 2 4 2 6" xfId="30939"/>
    <cellStyle name="Normal 53 2 4 2 7" xfId="30940"/>
    <cellStyle name="Normal 53 2 4 3" xfId="30941"/>
    <cellStyle name="Normal 53 2 4 3 2" xfId="30942"/>
    <cellStyle name="Normal 53 2 4 3 2 2" xfId="30943"/>
    <cellStyle name="Normal 53 2 4 3 2 3" xfId="30944"/>
    <cellStyle name="Normal 53 2 4 3 3" xfId="30945"/>
    <cellStyle name="Normal 53 2 4 3 3 2" xfId="30946"/>
    <cellStyle name="Normal 53 2 4 3 3 3" xfId="30947"/>
    <cellStyle name="Normal 53 2 4 3 4" xfId="30948"/>
    <cellStyle name="Normal 53 2 4 3 4 2" xfId="30949"/>
    <cellStyle name="Normal 53 2 4 3 4 3" xfId="30950"/>
    <cellStyle name="Normal 53 2 4 3 5" xfId="30951"/>
    <cellStyle name="Normal 53 2 4 3 6" xfId="30952"/>
    <cellStyle name="Normal 53 2 4 4" xfId="30953"/>
    <cellStyle name="Normal 53 2 4 4 2" xfId="30954"/>
    <cellStyle name="Normal 53 2 4 4 3" xfId="30955"/>
    <cellStyle name="Normal 53 2 4 5" xfId="30956"/>
    <cellStyle name="Normal 53 2 4 5 2" xfId="30957"/>
    <cellStyle name="Normal 53 2 4 5 3" xfId="30958"/>
    <cellStyle name="Normal 53 2 4 6" xfId="30959"/>
    <cellStyle name="Normal 53 2 4 6 2" xfId="30960"/>
    <cellStyle name="Normal 53 2 4 6 3" xfId="30961"/>
    <cellStyle name="Normal 53 2 4 7" xfId="30962"/>
    <cellStyle name="Normal 53 2 4 8" xfId="30963"/>
    <cellStyle name="Normal 53 2 5" xfId="30964"/>
    <cellStyle name="Normal 53 2 5 2" xfId="30965"/>
    <cellStyle name="Normal 53 2 5 2 2" xfId="30966"/>
    <cellStyle name="Normal 53 2 5 2 2 2" xfId="30967"/>
    <cellStyle name="Normal 53 2 5 2 2 3" xfId="30968"/>
    <cellStyle name="Normal 53 2 5 2 3" xfId="30969"/>
    <cellStyle name="Normal 53 2 5 2 3 2" xfId="30970"/>
    <cellStyle name="Normal 53 2 5 2 3 3" xfId="30971"/>
    <cellStyle name="Normal 53 2 5 2 4" xfId="30972"/>
    <cellStyle name="Normal 53 2 5 2 4 2" xfId="30973"/>
    <cellStyle name="Normal 53 2 5 2 4 3" xfId="30974"/>
    <cellStyle name="Normal 53 2 5 2 5" xfId="30975"/>
    <cellStyle name="Normal 53 2 5 2 6" xfId="30976"/>
    <cellStyle name="Normal 53 2 5 3" xfId="30977"/>
    <cellStyle name="Normal 53 2 5 3 2" xfId="30978"/>
    <cellStyle name="Normal 53 2 5 3 3" xfId="30979"/>
    <cellStyle name="Normal 53 2 5 4" xfId="30980"/>
    <cellStyle name="Normal 53 2 5 4 2" xfId="30981"/>
    <cellStyle name="Normal 53 2 5 4 3" xfId="30982"/>
    <cellStyle name="Normal 53 2 5 5" xfId="30983"/>
    <cellStyle name="Normal 53 2 5 5 2" xfId="30984"/>
    <cellStyle name="Normal 53 2 5 5 3" xfId="30985"/>
    <cellStyle name="Normal 53 2 5 6" xfId="30986"/>
    <cellStyle name="Normal 53 2 5 7" xfId="30987"/>
    <cellStyle name="Normal 53 2 6" xfId="30988"/>
    <cellStyle name="Normal 53 2 6 2" xfId="30989"/>
    <cellStyle name="Normal 53 2 6 2 2" xfId="30990"/>
    <cellStyle name="Normal 53 2 6 2 3" xfId="30991"/>
    <cellStyle name="Normal 53 2 6 3" xfId="30992"/>
    <cellStyle name="Normal 53 2 6 3 2" xfId="30993"/>
    <cellStyle name="Normal 53 2 6 3 3" xfId="30994"/>
    <cellStyle name="Normal 53 2 6 4" xfId="30995"/>
    <cellStyle name="Normal 53 2 6 4 2" xfId="30996"/>
    <cellStyle name="Normal 53 2 6 4 3" xfId="30997"/>
    <cellStyle name="Normal 53 2 6 5" xfId="30998"/>
    <cellStyle name="Normal 53 2 6 6" xfId="30999"/>
    <cellStyle name="Normal 53 2 7" xfId="31000"/>
    <cellStyle name="Normal 53 2 7 2" xfId="31001"/>
    <cellStyle name="Normal 53 2 7 2 2" xfId="31002"/>
    <cellStyle name="Normal 53 2 7 2 3" xfId="31003"/>
    <cellStyle name="Normal 53 2 7 3" xfId="31004"/>
    <cellStyle name="Normal 53 2 7 3 2" xfId="31005"/>
    <cellStyle name="Normal 53 2 7 3 3" xfId="31006"/>
    <cellStyle name="Normal 53 2 7 4" xfId="31007"/>
    <cellStyle name="Normal 53 2 7 4 2" xfId="31008"/>
    <cellStyle name="Normal 53 2 7 4 3" xfId="31009"/>
    <cellStyle name="Normal 53 2 7 5" xfId="31010"/>
    <cellStyle name="Normal 53 2 7 6" xfId="31011"/>
    <cellStyle name="Normal 53 2 8" xfId="31012"/>
    <cellStyle name="Normal 53 2 8 2" xfId="31013"/>
    <cellStyle name="Normal 53 2 8 3" xfId="31014"/>
    <cellStyle name="Normal 53 2 9" xfId="31015"/>
    <cellStyle name="Normal 53 2 9 2" xfId="31016"/>
    <cellStyle name="Normal 53 2 9 3" xfId="31017"/>
    <cellStyle name="Normal 53 20" xfId="31018"/>
    <cellStyle name="Normal 53 3" xfId="31019"/>
    <cellStyle name="Normal 53 4" xfId="31020"/>
    <cellStyle name="Normal 53 4 2" xfId="31021"/>
    <cellStyle name="Normal 53 4 2 2" xfId="31022"/>
    <cellStyle name="Normal 53 4 2 2 2" xfId="31023"/>
    <cellStyle name="Normal 53 4 2 2 2 2" xfId="31024"/>
    <cellStyle name="Normal 53 4 2 2 2 3" xfId="31025"/>
    <cellStyle name="Normal 53 4 2 2 3" xfId="31026"/>
    <cellStyle name="Normal 53 4 2 2 3 2" xfId="31027"/>
    <cellStyle name="Normal 53 4 2 2 3 3" xfId="31028"/>
    <cellStyle name="Normal 53 4 2 2 4" xfId="31029"/>
    <cellStyle name="Normal 53 4 2 2 4 2" xfId="31030"/>
    <cellStyle name="Normal 53 4 2 2 4 3" xfId="31031"/>
    <cellStyle name="Normal 53 4 2 2 5" xfId="31032"/>
    <cellStyle name="Normal 53 4 2 2 6" xfId="31033"/>
    <cellStyle name="Normal 53 4 2 3" xfId="31034"/>
    <cellStyle name="Normal 53 4 2 3 2" xfId="31035"/>
    <cellStyle name="Normal 53 4 2 3 3" xfId="31036"/>
    <cellStyle name="Normal 53 4 2 4" xfId="31037"/>
    <cellStyle name="Normal 53 4 2 4 2" xfId="31038"/>
    <cellStyle name="Normal 53 4 2 4 3" xfId="31039"/>
    <cellStyle name="Normal 53 4 2 5" xfId="31040"/>
    <cellStyle name="Normal 53 4 2 5 2" xfId="31041"/>
    <cellStyle name="Normal 53 4 2 5 3" xfId="31042"/>
    <cellStyle name="Normal 53 4 2 6" xfId="31043"/>
    <cellStyle name="Normal 53 4 2 7" xfId="31044"/>
    <cellStyle name="Normal 53 4 3" xfId="31045"/>
    <cellStyle name="Normal 53 4 3 2" xfId="31046"/>
    <cellStyle name="Normal 53 4 3 2 2" xfId="31047"/>
    <cellStyle name="Normal 53 4 3 2 3" xfId="31048"/>
    <cellStyle name="Normal 53 4 3 3" xfId="31049"/>
    <cellStyle name="Normal 53 4 3 3 2" xfId="31050"/>
    <cellStyle name="Normal 53 4 3 3 3" xfId="31051"/>
    <cellStyle name="Normal 53 4 3 4" xfId="31052"/>
    <cellStyle name="Normal 53 4 3 4 2" xfId="31053"/>
    <cellStyle name="Normal 53 4 3 4 3" xfId="31054"/>
    <cellStyle name="Normal 53 4 3 5" xfId="31055"/>
    <cellStyle name="Normal 53 4 3 6" xfId="31056"/>
    <cellStyle name="Normal 53 4 4" xfId="31057"/>
    <cellStyle name="Normal 53 4 4 2" xfId="31058"/>
    <cellStyle name="Normal 53 4 4 3" xfId="31059"/>
    <cellStyle name="Normal 53 4 5" xfId="31060"/>
    <cellStyle name="Normal 53 4 5 2" xfId="31061"/>
    <cellStyle name="Normal 53 4 5 3" xfId="31062"/>
    <cellStyle name="Normal 53 4 6" xfId="31063"/>
    <cellStyle name="Normal 53 4 6 2" xfId="31064"/>
    <cellStyle name="Normal 53 4 6 3" xfId="31065"/>
    <cellStyle name="Normal 53 4 7" xfId="31066"/>
    <cellStyle name="Normal 53 4 8" xfId="31067"/>
    <cellStyle name="Normal 53 5" xfId="31068"/>
    <cellStyle name="Normal 53 5 2" xfId="31069"/>
    <cellStyle name="Normal 53 5 2 2" xfId="31070"/>
    <cellStyle name="Normal 53 5 2 2 2" xfId="31071"/>
    <cellStyle name="Normal 53 5 2 2 2 2" xfId="31072"/>
    <cellStyle name="Normal 53 5 2 2 2 3" xfId="31073"/>
    <cellStyle name="Normal 53 5 2 2 3" xfId="31074"/>
    <cellStyle name="Normal 53 5 2 2 3 2" xfId="31075"/>
    <cellStyle name="Normal 53 5 2 2 3 3" xfId="31076"/>
    <cellStyle name="Normal 53 5 2 2 4" xfId="31077"/>
    <cellStyle name="Normal 53 5 2 2 4 2" xfId="31078"/>
    <cellStyle name="Normal 53 5 2 2 4 3" xfId="31079"/>
    <cellStyle name="Normal 53 5 2 2 5" xfId="31080"/>
    <cellStyle name="Normal 53 5 2 2 6" xfId="31081"/>
    <cellStyle name="Normal 53 5 2 3" xfId="31082"/>
    <cellStyle name="Normal 53 5 2 3 2" xfId="31083"/>
    <cellStyle name="Normal 53 5 2 3 3" xfId="31084"/>
    <cellStyle name="Normal 53 5 2 4" xfId="31085"/>
    <cellStyle name="Normal 53 5 2 4 2" xfId="31086"/>
    <cellStyle name="Normal 53 5 2 4 3" xfId="31087"/>
    <cellStyle name="Normal 53 5 2 5" xfId="31088"/>
    <cellStyle name="Normal 53 5 2 5 2" xfId="31089"/>
    <cellStyle name="Normal 53 5 2 5 3" xfId="31090"/>
    <cellStyle name="Normal 53 5 2 6" xfId="31091"/>
    <cellStyle name="Normal 53 5 2 7" xfId="31092"/>
    <cellStyle name="Normal 53 5 3" xfId="31093"/>
    <cellStyle name="Normal 53 5 3 2" xfId="31094"/>
    <cellStyle name="Normal 53 5 3 2 2" xfId="31095"/>
    <cellStyle name="Normal 53 5 3 2 3" xfId="31096"/>
    <cellStyle name="Normal 53 5 3 3" xfId="31097"/>
    <cellStyle name="Normal 53 5 3 3 2" xfId="31098"/>
    <cellStyle name="Normal 53 5 3 3 3" xfId="31099"/>
    <cellStyle name="Normal 53 5 3 4" xfId="31100"/>
    <cellStyle name="Normal 53 5 3 4 2" xfId="31101"/>
    <cellStyle name="Normal 53 5 3 4 3" xfId="31102"/>
    <cellStyle name="Normal 53 5 3 5" xfId="31103"/>
    <cellStyle name="Normal 53 5 3 6" xfId="31104"/>
    <cellStyle name="Normal 53 5 4" xfId="31105"/>
    <cellStyle name="Normal 53 5 4 2" xfId="31106"/>
    <cellStyle name="Normal 53 5 4 3" xfId="31107"/>
    <cellStyle name="Normal 53 5 5" xfId="31108"/>
    <cellStyle name="Normal 53 5 5 2" xfId="31109"/>
    <cellStyle name="Normal 53 5 5 3" xfId="31110"/>
    <cellStyle name="Normal 53 5 6" xfId="31111"/>
    <cellStyle name="Normal 53 5 6 2" xfId="31112"/>
    <cellStyle name="Normal 53 5 6 3" xfId="31113"/>
    <cellStyle name="Normal 53 5 7" xfId="31114"/>
    <cellStyle name="Normal 53 5 8" xfId="31115"/>
    <cellStyle name="Normal 53 6" xfId="31116"/>
    <cellStyle name="Normal 53 6 2" xfId="31117"/>
    <cellStyle name="Normal 53 6 2 2" xfId="31118"/>
    <cellStyle name="Normal 53 6 2 2 2" xfId="31119"/>
    <cellStyle name="Normal 53 6 2 2 2 2" xfId="31120"/>
    <cellStyle name="Normal 53 6 2 2 2 3" xfId="31121"/>
    <cellStyle name="Normal 53 6 2 2 3" xfId="31122"/>
    <cellStyle name="Normal 53 6 2 2 3 2" xfId="31123"/>
    <cellStyle name="Normal 53 6 2 2 3 3" xfId="31124"/>
    <cellStyle name="Normal 53 6 2 2 4" xfId="31125"/>
    <cellStyle name="Normal 53 6 2 2 4 2" xfId="31126"/>
    <cellStyle name="Normal 53 6 2 2 4 3" xfId="31127"/>
    <cellStyle name="Normal 53 6 2 2 5" xfId="31128"/>
    <cellStyle name="Normal 53 6 2 2 6" xfId="31129"/>
    <cellStyle name="Normal 53 6 2 3" xfId="31130"/>
    <cellStyle name="Normal 53 6 2 3 2" xfId="31131"/>
    <cellStyle name="Normal 53 6 2 3 3" xfId="31132"/>
    <cellStyle name="Normal 53 6 2 4" xfId="31133"/>
    <cellStyle name="Normal 53 6 2 4 2" xfId="31134"/>
    <cellStyle name="Normal 53 6 2 4 3" xfId="31135"/>
    <cellStyle name="Normal 53 6 2 5" xfId="31136"/>
    <cellStyle name="Normal 53 6 2 5 2" xfId="31137"/>
    <cellStyle name="Normal 53 6 2 5 3" xfId="31138"/>
    <cellStyle name="Normal 53 6 2 6" xfId="31139"/>
    <cellStyle name="Normal 53 6 2 7" xfId="31140"/>
    <cellStyle name="Normal 53 6 3" xfId="31141"/>
    <cellStyle name="Normal 53 6 3 2" xfId="31142"/>
    <cellStyle name="Normal 53 6 3 2 2" xfId="31143"/>
    <cellStyle name="Normal 53 6 3 2 3" xfId="31144"/>
    <cellStyle name="Normal 53 6 3 3" xfId="31145"/>
    <cellStyle name="Normal 53 6 3 3 2" xfId="31146"/>
    <cellStyle name="Normal 53 6 3 3 3" xfId="31147"/>
    <cellStyle name="Normal 53 6 3 4" xfId="31148"/>
    <cellStyle name="Normal 53 6 3 4 2" xfId="31149"/>
    <cellStyle name="Normal 53 6 3 4 3" xfId="31150"/>
    <cellStyle name="Normal 53 6 3 5" xfId="31151"/>
    <cellStyle name="Normal 53 6 3 6" xfId="31152"/>
    <cellStyle name="Normal 53 6 4" xfId="31153"/>
    <cellStyle name="Normal 53 6 4 2" xfId="31154"/>
    <cellStyle name="Normal 53 6 4 3" xfId="31155"/>
    <cellStyle name="Normal 53 6 5" xfId="31156"/>
    <cellStyle name="Normal 53 6 5 2" xfId="31157"/>
    <cellStyle name="Normal 53 6 5 3" xfId="31158"/>
    <cellStyle name="Normal 53 6 6" xfId="31159"/>
    <cellStyle name="Normal 53 6 6 2" xfId="31160"/>
    <cellStyle name="Normal 53 6 6 3" xfId="31161"/>
    <cellStyle name="Normal 53 6 7" xfId="31162"/>
    <cellStyle name="Normal 53 6 8" xfId="31163"/>
    <cellStyle name="Normal 53 7" xfId="31164"/>
    <cellStyle name="Normal 53 7 2" xfId="31165"/>
    <cellStyle name="Normal 53 7 2 2" xfId="31166"/>
    <cellStyle name="Normal 53 7 2 2 2" xfId="31167"/>
    <cellStyle name="Normal 53 7 2 2 2 2" xfId="31168"/>
    <cellStyle name="Normal 53 7 2 2 2 3" xfId="31169"/>
    <cellStyle name="Normal 53 7 2 2 3" xfId="31170"/>
    <cellStyle name="Normal 53 7 2 2 3 2" xfId="31171"/>
    <cellStyle name="Normal 53 7 2 2 3 3" xfId="31172"/>
    <cellStyle name="Normal 53 7 2 2 4" xfId="31173"/>
    <cellStyle name="Normal 53 7 2 2 4 2" xfId="31174"/>
    <cellStyle name="Normal 53 7 2 2 4 3" xfId="31175"/>
    <cellStyle name="Normal 53 7 2 2 5" xfId="31176"/>
    <cellStyle name="Normal 53 7 2 2 6" xfId="31177"/>
    <cellStyle name="Normal 53 7 2 3" xfId="31178"/>
    <cellStyle name="Normal 53 7 2 3 2" xfId="31179"/>
    <cellStyle name="Normal 53 7 2 3 3" xfId="31180"/>
    <cellStyle name="Normal 53 7 2 4" xfId="31181"/>
    <cellStyle name="Normal 53 7 2 4 2" xfId="31182"/>
    <cellStyle name="Normal 53 7 2 4 3" xfId="31183"/>
    <cellStyle name="Normal 53 7 2 5" xfId="31184"/>
    <cellStyle name="Normal 53 7 2 5 2" xfId="31185"/>
    <cellStyle name="Normal 53 7 2 5 3" xfId="31186"/>
    <cellStyle name="Normal 53 7 2 6" xfId="31187"/>
    <cellStyle name="Normal 53 7 2 7" xfId="31188"/>
    <cellStyle name="Normal 53 7 3" xfId="31189"/>
    <cellStyle name="Normal 53 7 3 2" xfId="31190"/>
    <cellStyle name="Normal 53 7 3 2 2" xfId="31191"/>
    <cellStyle name="Normal 53 7 3 2 3" xfId="31192"/>
    <cellStyle name="Normal 53 7 3 3" xfId="31193"/>
    <cellStyle name="Normal 53 7 3 3 2" xfId="31194"/>
    <cellStyle name="Normal 53 7 3 3 3" xfId="31195"/>
    <cellStyle name="Normal 53 7 3 4" xfId="31196"/>
    <cellStyle name="Normal 53 7 3 4 2" xfId="31197"/>
    <cellStyle name="Normal 53 7 3 4 3" xfId="31198"/>
    <cellStyle name="Normal 53 7 3 5" xfId="31199"/>
    <cellStyle name="Normal 53 7 3 6" xfId="31200"/>
    <cellStyle name="Normal 53 7 4" xfId="31201"/>
    <cellStyle name="Normal 53 7 4 2" xfId="31202"/>
    <cellStyle name="Normal 53 7 4 3" xfId="31203"/>
    <cellStyle name="Normal 53 7 5" xfId="31204"/>
    <cellStyle name="Normal 53 7 5 2" xfId="31205"/>
    <cellStyle name="Normal 53 7 5 3" xfId="31206"/>
    <cellStyle name="Normal 53 7 6" xfId="31207"/>
    <cellStyle name="Normal 53 7 6 2" xfId="31208"/>
    <cellStyle name="Normal 53 7 6 3" xfId="31209"/>
    <cellStyle name="Normal 53 7 7" xfId="31210"/>
    <cellStyle name="Normal 53 7 8" xfId="31211"/>
    <cellStyle name="Normal 53 8" xfId="31212"/>
    <cellStyle name="Normal 53 8 2" xfId="31213"/>
    <cellStyle name="Normal 53 8 2 2" xfId="31214"/>
    <cellStyle name="Normal 53 8 2 2 2" xfId="31215"/>
    <cellStyle name="Normal 53 8 2 2 3" xfId="31216"/>
    <cellStyle name="Normal 53 8 2 3" xfId="31217"/>
    <cellStyle name="Normal 53 8 2 3 2" xfId="31218"/>
    <cellStyle name="Normal 53 8 2 3 3" xfId="31219"/>
    <cellStyle name="Normal 53 8 2 4" xfId="31220"/>
    <cellStyle name="Normal 53 8 2 4 2" xfId="31221"/>
    <cellStyle name="Normal 53 8 2 4 3" xfId="31222"/>
    <cellStyle name="Normal 53 8 2 5" xfId="31223"/>
    <cellStyle name="Normal 53 8 2 6" xfId="31224"/>
    <cellStyle name="Normal 53 8 3" xfId="31225"/>
    <cellStyle name="Normal 53 8 3 2" xfId="31226"/>
    <cellStyle name="Normal 53 8 3 3" xfId="31227"/>
    <cellStyle name="Normal 53 8 4" xfId="31228"/>
    <cellStyle name="Normal 53 8 4 2" xfId="31229"/>
    <cellStyle name="Normal 53 8 4 3" xfId="31230"/>
    <cellStyle name="Normal 53 8 5" xfId="31231"/>
    <cellStyle name="Normal 53 8 5 2" xfId="31232"/>
    <cellStyle name="Normal 53 8 5 3" xfId="31233"/>
    <cellStyle name="Normal 53 8 6" xfId="31234"/>
    <cellStyle name="Normal 53 8 7" xfId="31235"/>
    <cellStyle name="Normal 53 9" xfId="31236"/>
    <cellStyle name="Normal 53 9 2" xfId="31237"/>
    <cellStyle name="Normal 53 9 2 2" xfId="31238"/>
    <cellStyle name="Normal 53 9 2 3" xfId="31239"/>
    <cellStyle name="Normal 53 9 3" xfId="31240"/>
    <cellStyle name="Normal 53 9 3 2" xfId="31241"/>
    <cellStyle name="Normal 53 9 3 3" xfId="31242"/>
    <cellStyle name="Normal 53 9 4" xfId="31243"/>
    <cellStyle name="Normal 53 9 4 2" xfId="31244"/>
    <cellStyle name="Normal 53 9 4 3" xfId="31245"/>
    <cellStyle name="Normal 53 9 5" xfId="31246"/>
    <cellStyle name="Normal 53 9 6" xfId="31247"/>
    <cellStyle name="Normal 54" xfId="31248"/>
    <cellStyle name="Normal 54 2" xfId="31249"/>
    <cellStyle name="Normal 54 3" xfId="31250"/>
    <cellStyle name="Normal 54 3 2" xfId="31251"/>
    <cellStyle name="Normal 54 3 2 2" xfId="31252"/>
    <cellStyle name="Normal 54 3 2 2 2" xfId="31253"/>
    <cellStyle name="Normal 54 3 2 2 3" xfId="31254"/>
    <cellStyle name="Normal 54 3 2 3" xfId="31255"/>
    <cellStyle name="Normal 54 3 2 3 2" xfId="31256"/>
    <cellStyle name="Normal 54 3 2 3 3" xfId="31257"/>
    <cellStyle name="Normal 54 3 2 4" xfId="31258"/>
    <cellStyle name="Normal 54 3 2 4 2" xfId="31259"/>
    <cellStyle name="Normal 54 3 2 4 3" xfId="31260"/>
    <cellStyle name="Normal 54 3 2 5" xfId="31261"/>
    <cellStyle name="Normal 54 3 2 6" xfId="31262"/>
    <cellStyle name="Normal 54 3 3" xfId="31263"/>
    <cellStyle name="Normal 54 3 3 2" xfId="31264"/>
    <cellStyle name="Normal 54 3 3 3" xfId="31265"/>
    <cellStyle name="Normal 54 3 4" xfId="31266"/>
    <cellStyle name="Normal 54 3 4 2" xfId="31267"/>
    <cellStyle name="Normal 54 3 4 3" xfId="31268"/>
    <cellStyle name="Normal 54 3 5" xfId="31269"/>
    <cellStyle name="Normal 54 3 5 2" xfId="31270"/>
    <cellStyle name="Normal 54 3 5 3" xfId="31271"/>
    <cellStyle name="Normal 54 3 6" xfId="31272"/>
    <cellStyle name="Normal 54 3 7" xfId="31273"/>
    <cellStyle name="Normal 54 4" xfId="31274"/>
    <cellStyle name="Normal 54 4 2" xfId="31275"/>
    <cellStyle name="Normal 54 4 2 2" xfId="31276"/>
    <cellStyle name="Normal 54 4 2 3" xfId="31277"/>
    <cellStyle name="Normal 54 4 3" xfId="31278"/>
    <cellStyle name="Normal 54 4 3 2" xfId="31279"/>
    <cellStyle name="Normal 54 4 3 3" xfId="31280"/>
    <cellStyle name="Normal 54 4 4" xfId="31281"/>
    <cellStyle name="Normal 54 4 4 2" xfId="31282"/>
    <cellStyle name="Normal 54 4 4 3" xfId="31283"/>
    <cellStyle name="Normal 54 4 5" xfId="31284"/>
    <cellStyle name="Normal 54 4 6" xfId="31285"/>
    <cellStyle name="Normal 54 5" xfId="31286"/>
    <cellStyle name="Normal 54 5 2" xfId="31287"/>
    <cellStyle name="Normal 54 5 3" xfId="31288"/>
    <cellStyle name="Normal 54 6" xfId="31289"/>
    <cellStyle name="Normal 54 6 2" xfId="31290"/>
    <cellStyle name="Normal 54 6 3" xfId="31291"/>
    <cellStyle name="Normal 54 7" xfId="31292"/>
    <cellStyle name="Normal 54 7 2" xfId="31293"/>
    <cellStyle name="Normal 54 7 3" xfId="31294"/>
    <cellStyle name="Normal 54 8" xfId="31295"/>
    <cellStyle name="Normal 54 9" xfId="31296"/>
    <cellStyle name="Normal 55" xfId="31297"/>
    <cellStyle name="Normal 55 2" xfId="31298"/>
    <cellStyle name="Normal 55 3" xfId="31299"/>
    <cellStyle name="Normal 55 3 2" xfId="31300"/>
    <cellStyle name="Normal 55 3 2 2" xfId="31301"/>
    <cellStyle name="Normal 55 3 2 2 2" xfId="31302"/>
    <cellStyle name="Normal 55 3 2 2 3" xfId="31303"/>
    <cellStyle name="Normal 55 3 2 3" xfId="31304"/>
    <cellStyle name="Normal 55 3 2 3 2" xfId="31305"/>
    <cellStyle name="Normal 55 3 2 3 3" xfId="31306"/>
    <cellStyle name="Normal 55 3 2 4" xfId="31307"/>
    <cellStyle name="Normal 55 3 2 4 2" xfId="31308"/>
    <cellStyle name="Normal 55 3 2 4 3" xfId="31309"/>
    <cellStyle name="Normal 55 3 2 5" xfId="31310"/>
    <cellStyle name="Normal 55 3 2 6" xfId="31311"/>
    <cellStyle name="Normal 55 3 3" xfId="31312"/>
    <cellStyle name="Normal 55 3 3 2" xfId="31313"/>
    <cellStyle name="Normal 55 3 3 3" xfId="31314"/>
    <cellStyle name="Normal 55 3 4" xfId="31315"/>
    <cellStyle name="Normal 55 3 4 2" xfId="31316"/>
    <cellStyle name="Normal 55 3 4 3" xfId="31317"/>
    <cellStyle name="Normal 55 3 5" xfId="31318"/>
    <cellStyle name="Normal 55 3 5 2" xfId="31319"/>
    <cellStyle name="Normal 55 3 5 3" xfId="31320"/>
    <cellStyle name="Normal 55 3 6" xfId="31321"/>
    <cellStyle name="Normal 55 3 7" xfId="31322"/>
    <cellStyle name="Normal 55 4" xfId="31323"/>
    <cellStyle name="Normal 55 4 2" xfId="31324"/>
    <cellStyle name="Normal 55 4 2 2" xfId="31325"/>
    <cellStyle name="Normal 55 4 2 3" xfId="31326"/>
    <cellStyle name="Normal 55 4 3" xfId="31327"/>
    <cellStyle name="Normal 55 4 3 2" xfId="31328"/>
    <cellStyle name="Normal 55 4 3 3" xfId="31329"/>
    <cellStyle name="Normal 55 4 4" xfId="31330"/>
    <cellStyle name="Normal 55 4 4 2" xfId="31331"/>
    <cellStyle name="Normal 55 4 4 3" xfId="31332"/>
    <cellStyle name="Normal 55 4 5" xfId="31333"/>
    <cellStyle name="Normal 55 4 6" xfId="31334"/>
    <cellStyle name="Normal 55 5" xfId="31335"/>
    <cellStyle name="Normal 55 5 2" xfId="31336"/>
    <cellStyle name="Normal 55 5 3" xfId="31337"/>
    <cellStyle name="Normal 55 6" xfId="31338"/>
    <cellStyle name="Normal 55 6 2" xfId="31339"/>
    <cellStyle name="Normal 55 6 3" xfId="31340"/>
    <cellStyle name="Normal 55 7" xfId="31341"/>
    <cellStyle name="Normal 55 7 2" xfId="31342"/>
    <cellStyle name="Normal 55 7 3" xfId="31343"/>
    <cellStyle name="Normal 55 8" xfId="31344"/>
    <cellStyle name="Normal 55 9" xfId="31345"/>
    <cellStyle name="Normal 56" xfId="31346"/>
    <cellStyle name="Normal 56 2" xfId="31347"/>
    <cellStyle name="Normal 57" xfId="31348"/>
    <cellStyle name="Normal 57 2" xfId="31349"/>
    <cellStyle name="Normal 58" xfId="31350"/>
    <cellStyle name="Normal 58 2" xfId="31351"/>
    <cellStyle name="Normal 58 3" xfId="31352"/>
    <cellStyle name="Normal 58 3 10" xfId="31353"/>
    <cellStyle name="Normal 58 3 10 2" xfId="31354"/>
    <cellStyle name="Normal 58 3 10 3" xfId="31355"/>
    <cellStyle name="Normal 58 3 11" xfId="31356"/>
    <cellStyle name="Normal 58 3 11 2" xfId="31357"/>
    <cellStyle name="Normal 58 3 11 3" xfId="31358"/>
    <cellStyle name="Normal 58 3 12" xfId="31359"/>
    <cellStyle name="Normal 58 3 12 2" xfId="31360"/>
    <cellStyle name="Normal 58 3 12 3" xfId="31361"/>
    <cellStyle name="Normal 58 3 13" xfId="31362"/>
    <cellStyle name="Normal 58 3 13 2" xfId="31363"/>
    <cellStyle name="Normal 58 3 13 3" xfId="31364"/>
    <cellStyle name="Normal 58 3 14" xfId="31365"/>
    <cellStyle name="Normal 58 3 14 2" xfId="31366"/>
    <cellStyle name="Normal 58 3 14 3" xfId="31367"/>
    <cellStyle name="Normal 58 3 15" xfId="31368"/>
    <cellStyle name="Normal 58 3 16" xfId="31369"/>
    <cellStyle name="Normal 58 3 17" xfId="31370"/>
    <cellStyle name="Normal 58 3 2" xfId="31371"/>
    <cellStyle name="Normal 58 3 2 2" xfId="31372"/>
    <cellStyle name="Normal 58 3 2 2 2" xfId="31373"/>
    <cellStyle name="Normal 58 3 2 2 2 2" xfId="31374"/>
    <cellStyle name="Normal 58 3 2 2 2 2 2" xfId="31375"/>
    <cellStyle name="Normal 58 3 2 2 2 2 3" xfId="31376"/>
    <cellStyle name="Normal 58 3 2 2 2 3" xfId="31377"/>
    <cellStyle name="Normal 58 3 2 2 2 3 2" xfId="31378"/>
    <cellStyle name="Normal 58 3 2 2 2 3 3" xfId="31379"/>
    <cellStyle name="Normal 58 3 2 2 2 4" xfId="31380"/>
    <cellStyle name="Normal 58 3 2 2 2 4 2" xfId="31381"/>
    <cellStyle name="Normal 58 3 2 2 2 4 3" xfId="31382"/>
    <cellStyle name="Normal 58 3 2 2 2 5" xfId="31383"/>
    <cellStyle name="Normal 58 3 2 2 2 6" xfId="31384"/>
    <cellStyle name="Normal 58 3 2 2 3" xfId="31385"/>
    <cellStyle name="Normal 58 3 2 2 3 2" xfId="31386"/>
    <cellStyle name="Normal 58 3 2 2 3 3" xfId="31387"/>
    <cellStyle name="Normal 58 3 2 2 4" xfId="31388"/>
    <cellStyle name="Normal 58 3 2 2 4 2" xfId="31389"/>
    <cellStyle name="Normal 58 3 2 2 4 3" xfId="31390"/>
    <cellStyle name="Normal 58 3 2 2 5" xfId="31391"/>
    <cellStyle name="Normal 58 3 2 2 5 2" xfId="31392"/>
    <cellStyle name="Normal 58 3 2 2 5 3" xfId="31393"/>
    <cellStyle name="Normal 58 3 2 2 6" xfId="31394"/>
    <cellStyle name="Normal 58 3 2 2 7" xfId="31395"/>
    <cellStyle name="Normal 58 3 2 3" xfId="31396"/>
    <cellStyle name="Normal 58 3 2 3 2" xfId="31397"/>
    <cellStyle name="Normal 58 3 2 3 2 2" xfId="31398"/>
    <cellStyle name="Normal 58 3 2 3 2 3" xfId="31399"/>
    <cellStyle name="Normal 58 3 2 3 3" xfId="31400"/>
    <cellStyle name="Normal 58 3 2 3 3 2" xfId="31401"/>
    <cellStyle name="Normal 58 3 2 3 3 3" xfId="31402"/>
    <cellStyle name="Normal 58 3 2 3 4" xfId="31403"/>
    <cellStyle name="Normal 58 3 2 3 4 2" xfId="31404"/>
    <cellStyle name="Normal 58 3 2 3 4 3" xfId="31405"/>
    <cellStyle name="Normal 58 3 2 3 5" xfId="31406"/>
    <cellStyle name="Normal 58 3 2 3 6" xfId="31407"/>
    <cellStyle name="Normal 58 3 2 4" xfId="31408"/>
    <cellStyle name="Normal 58 3 2 4 2" xfId="31409"/>
    <cellStyle name="Normal 58 3 2 4 3" xfId="31410"/>
    <cellStyle name="Normal 58 3 2 5" xfId="31411"/>
    <cellStyle name="Normal 58 3 2 5 2" xfId="31412"/>
    <cellStyle name="Normal 58 3 2 5 3" xfId="31413"/>
    <cellStyle name="Normal 58 3 2 6" xfId="31414"/>
    <cellStyle name="Normal 58 3 2 6 2" xfId="31415"/>
    <cellStyle name="Normal 58 3 2 6 3" xfId="31416"/>
    <cellStyle name="Normal 58 3 2 7" xfId="31417"/>
    <cellStyle name="Normal 58 3 2 8" xfId="31418"/>
    <cellStyle name="Normal 58 3 3" xfId="31419"/>
    <cellStyle name="Normal 58 3 3 2" xfId="31420"/>
    <cellStyle name="Normal 58 3 3 2 2" xfId="31421"/>
    <cellStyle name="Normal 58 3 3 2 2 2" xfId="31422"/>
    <cellStyle name="Normal 58 3 3 2 2 2 2" xfId="31423"/>
    <cellStyle name="Normal 58 3 3 2 2 2 3" xfId="31424"/>
    <cellStyle name="Normal 58 3 3 2 2 3" xfId="31425"/>
    <cellStyle name="Normal 58 3 3 2 2 3 2" xfId="31426"/>
    <cellStyle name="Normal 58 3 3 2 2 3 3" xfId="31427"/>
    <cellStyle name="Normal 58 3 3 2 2 4" xfId="31428"/>
    <cellStyle name="Normal 58 3 3 2 2 4 2" xfId="31429"/>
    <cellStyle name="Normal 58 3 3 2 2 4 3" xfId="31430"/>
    <cellStyle name="Normal 58 3 3 2 2 5" xfId="31431"/>
    <cellStyle name="Normal 58 3 3 2 2 6" xfId="31432"/>
    <cellStyle name="Normal 58 3 3 2 3" xfId="31433"/>
    <cellStyle name="Normal 58 3 3 2 3 2" xfId="31434"/>
    <cellStyle name="Normal 58 3 3 2 3 3" xfId="31435"/>
    <cellStyle name="Normal 58 3 3 2 4" xfId="31436"/>
    <cellStyle name="Normal 58 3 3 2 4 2" xfId="31437"/>
    <cellStyle name="Normal 58 3 3 2 4 3" xfId="31438"/>
    <cellStyle name="Normal 58 3 3 2 5" xfId="31439"/>
    <cellStyle name="Normal 58 3 3 2 5 2" xfId="31440"/>
    <cellStyle name="Normal 58 3 3 2 5 3" xfId="31441"/>
    <cellStyle name="Normal 58 3 3 2 6" xfId="31442"/>
    <cellStyle name="Normal 58 3 3 2 7" xfId="31443"/>
    <cellStyle name="Normal 58 3 3 3" xfId="31444"/>
    <cellStyle name="Normal 58 3 3 3 2" xfId="31445"/>
    <cellStyle name="Normal 58 3 3 3 2 2" xfId="31446"/>
    <cellStyle name="Normal 58 3 3 3 2 3" xfId="31447"/>
    <cellStyle name="Normal 58 3 3 3 3" xfId="31448"/>
    <cellStyle name="Normal 58 3 3 3 3 2" xfId="31449"/>
    <cellStyle name="Normal 58 3 3 3 3 3" xfId="31450"/>
    <cellStyle name="Normal 58 3 3 3 4" xfId="31451"/>
    <cellStyle name="Normal 58 3 3 3 4 2" xfId="31452"/>
    <cellStyle name="Normal 58 3 3 3 4 3" xfId="31453"/>
    <cellStyle name="Normal 58 3 3 3 5" xfId="31454"/>
    <cellStyle name="Normal 58 3 3 3 6" xfId="31455"/>
    <cellStyle name="Normal 58 3 3 4" xfId="31456"/>
    <cellStyle name="Normal 58 3 3 4 2" xfId="31457"/>
    <cellStyle name="Normal 58 3 3 4 3" xfId="31458"/>
    <cellStyle name="Normal 58 3 3 5" xfId="31459"/>
    <cellStyle name="Normal 58 3 3 5 2" xfId="31460"/>
    <cellStyle name="Normal 58 3 3 5 3" xfId="31461"/>
    <cellStyle name="Normal 58 3 3 6" xfId="31462"/>
    <cellStyle name="Normal 58 3 3 6 2" xfId="31463"/>
    <cellStyle name="Normal 58 3 3 6 3" xfId="31464"/>
    <cellStyle name="Normal 58 3 3 7" xfId="31465"/>
    <cellStyle name="Normal 58 3 3 8" xfId="31466"/>
    <cellStyle name="Normal 58 3 4" xfId="31467"/>
    <cellStyle name="Normal 58 3 4 2" xfId="31468"/>
    <cellStyle name="Normal 58 3 4 2 2" xfId="31469"/>
    <cellStyle name="Normal 58 3 4 2 2 2" xfId="31470"/>
    <cellStyle name="Normal 58 3 4 2 2 2 2" xfId="31471"/>
    <cellStyle name="Normal 58 3 4 2 2 2 3" xfId="31472"/>
    <cellStyle name="Normal 58 3 4 2 2 3" xfId="31473"/>
    <cellStyle name="Normal 58 3 4 2 2 3 2" xfId="31474"/>
    <cellStyle name="Normal 58 3 4 2 2 3 3" xfId="31475"/>
    <cellStyle name="Normal 58 3 4 2 2 4" xfId="31476"/>
    <cellStyle name="Normal 58 3 4 2 2 4 2" xfId="31477"/>
    <cellStyle name="Normal 58 3 4 2 2 4 3" xfId="31478"/>
    <cellStyle name="Normal 58 3 4 2 2 5" xfId="31479"/>
    <cellStyle name="Normal 58 3 4 2 2 6" xfId="31480"/>
    <cellStyle name="Normal 58 3 4 2 3" xfId="31481"/>
    <cellStyle name="Normal 58 3 4 2 3 2" xfId="31482"/>
    <cellStyle name="Normal 58 3 4 2 3 3" xfId="31483"/>
    <cellStyle name="Normal 58 3 4 2 4" xfId="31484"/>
    <cellStyle name="Normal 58 3 4 2 4 2" xfId="31485"/>
    <cellStyle name="Normal 58 3 4 2 4 3" xfId="31486"/>
    <cellStyle name="Normal 58 3 4 2 5" xfId="31487"/>
    <cellStyle name="Normal 58 3 4 2 5 2" xfId="31488"/>
    <cellStyle name="Normal 58 3 4 2 5 3" xfId="31489"/>
    <cellStyle name="Normal 58 3 4 2 6" xfId="31490"/>
    <cellStyle name="Normal 58 3 4 2 7" xfId="31491"/>
    <cellStyle name="Normal 58 3 4 3" xfId="31492"/>
    <cellStyle name="Normal 58 3 4 3 2" xfId="31493"/>
    <cellStyle name="Normal 58 3 4 3 2 2" xfId="31494"/>
    <cellStyle name="Normal 58 3 4 3 2 3" xfId="31495"/>
    <cellStyle name="Normal 58 3 4 3 3" xfId="31496"/>
    <cellStyle name="Normal 58 3 4 3 3 2" xfId="31497"/>
    <cellStyle name="Normal 58 3 4 3 3 3" xfId="31498"/>
    <cellStyle name="Normal 58 3 4 3 4" xfId="31499"/>
    <cellStyle name="Normal 58 3 4 3 4 2" xfId="31500"/>
    <cellStyle name="Normal 58 3 4 3 4 3" xfId="31501"/>
    <cellStyle name="Normal 58 3 4 3 5" xfId="31502"/>
    <cellStyle name="Normal 58 3 4 3 6" xfId="31503"/>
    <cellStyle name="Normal 58 3 4 4" xfId="31504"/>
    <cellStyle name="Normal 58 3 4 4 2" xfId="31505"/>
    <cellStyle name="Normal 58 3 4 4 3" xfId="31506"/>
    <cellStyle name="Normal 58 3 4 5" xfId="31507"/>
    <cellStyle name="Normal 58 3 4 5 2" xfId="31508"/>
    <cellStyle name="Normal 58 3 4 5 3" xfId="31509"/>
    <cellStyle name="Normal 58 3 4 6" xfId="31510"/>
    <cellStyle name="Normal 58 3 4 6 2" xfId="31511"/>
    <cellStyle name="Normal 58 3 4 6 3" xfId="31512"/>
    <cellStyle name="Normal 58 3 4 7" xfId="31513"/>
    <cellStyle name="Normal 58 3 4 8" xfId="31514"/>
    <cellStyle name="Normal 58 3 5" xfId="31515"/>
    <cellStyle name="Normal 58 3 5 2" xfId="31516"/>
    <cellStyle name="Normal 58 3 5 2 2" xfId="31517"/>
    <cellStyle name="Normal 58 3 5 2 2 2" xfId="31518"/>
    <cellStyle name="Normal 58 3 5 2 2 3" xfId="31519"/>
    <cellStyle name="Normal 58 3 5 2 3" xfId="31520"/>
    <cellStyle name="Normal 58 3 5 2 3 2" xfId="31521"/>
    <cellStyle name="Normal 58 3 5 2 3 3" xfId="31522"/>
    <cellStyle name="Normal 58 3 5 2 4" xfId="31523"/>
    <cellStyle name="Normal 58 3 5 2 4 2" xfId="31524"/>
    <cellStyle name="Normal 58 3 5 2 4 3" xfId="31525"/>
    <cellStyle name="Normal 58 3 5 2 5" xfId="31526"/>
    <cellStyle name="Normal 58 3 5 2 6" xfId="31527"/>
    <cellStyle name="Normal 58 3 5 3" xfId="31528"/>
    <cellStyle name="Normal 58 3 5 3 2" xfId="31529"/>
    <cellStyle name="Normal 58 3 5 3 3" xfId="31530"/>
    <cellStyle name="Normal 58 3 5 4" xfId="31531"/>
    <cellStyle name="Normal 58 3 5 4 2" xfId="31532"/>
    <cellStyle name="Normal 58 3 5 4 3" xfId="31533"/>
    <cellStyle name="Normal 58 3 5 5" xfId="31534"/>
    <cellStyle name="Normal 58 3 5 5 2" xfId="31535"/>
    <cellStyle name="Normal 58 3 5 5 3" xfId="31536"/>
    <cellStyle name="Normal 58 3 5 6" xfId="31537"/>
    <cellStyle name="Normal 58 3 5 7" xfId="31538"/>
    <cellStyle name="Normal 58 3 6" xfId="31539"/>
    <cellStyle name="Normal 58 3 6 2" xfId="31540"/>
    <cellStyle name="Normal 58 3 6 2 2" xfId="31541"/>
    <cellStyle name="Normal 58 3 6 2 3" xfId="31542"/>
    <cellStyle name="Normal 58 3 6 3" xfId="31543"/>
    <cellStyle name="Normal 58 3 6 3 2" xfId="31544"/>
    <cellStyle name="Normal 58 3 6 3 3" xfId="31545"/>
    <cellStyle name="Normal 58 3 6 4" xfId="31546"/>
    <cellStyle name="Normal 58 3 6 4 2" xfId="31547"/>
    <cellStyle name="Normal 58 3 6 4 3" xfId="31548"/>
    <cellStyle name="Normal 58 3 6 5" xfId="31549"/>
    <cellStyle name="Normal 58 3 6 6" xfId="31550"/>
    <cellStyle name="Normal 58 3 7" xfId="31551"/>
    <cellStyle name="Normal 58 3 7 2" xfId="31552"/>
    <cellStyle name="Normal 58 3 7 2 2" xfId="31553"/>
    <cellStyle name="Normal 58 3 7 2 3" xfId="31554"/>
    <cellStyle name="Normal 58 3 7 3" xfId="31555"/>
    <cellStyle name="Normal 58 3 7 3 2" xfId="31556"/>
    <cellStyle name="Normal 58 3 7 3 3" xfId="31557"/>
    <cellStyle name="Normal 58 3 7 4" xfId="31558"/>
    <cellStyle name="Normal 58 3 7 4 2" xfId="31559"/>
    <cellStyle name="Normal 58 3 7 4 3" xfId="31560"/>
    <cellStyle name="Normal 58 3 7 5" xfId="31561"/>
    <cellStyle name="Normal 58 3 7 6" xfId="31562"/>
    <cellStyle name="Normal 58 3 8" xfId="31563"/>
    <cellStyle name="Normal 58 3 8 2" xfId="31564"/>
    <cellStyle name="Normal 58 3 8 3" xfId="31565"/>
    <cellStyle name="Normal 58 3 9" xfId="31566"/>
    <cellStyle name="Normal 58 3 9 2" xfId="31567"/>
    <cellStyle name="Normal 58 3 9 3" xfId="31568"/>
    <cellStyle name="Normal 58 4" xfId="31569"/>
    <cellStyle name="Normal 58 4 10" xfId="31570"/>
    <cellStyle name="Normal 58 4 10 2" xfId="31571"/>
    <cellStyle name="Normal 58 4 10 3" xfId="31572"/>
    <cellStyle name="Normal 58 4 11" xfId="31573"/>
    <cellStyle name="Normal 58 4 11 2" xfId="31574"/>
    <cellStyle name="Normal 58 4 11 3" xfId="31575"/>
    <cellStyle name="Normal 58 4 12" xfId="31576"/>
    <cellStyle name="Normal 58 4 12 2" xfId="31577"/>
    <cellStyle name="Normal 58 4 12 3" xfId="31578"/>
    <cellStyle name="Normal 58 4 13" xfId="31579"/>
    <cellStyle name="Normal 58 4 13 2" xfId="31580"/>
    <cellStyle name="Normal 58 4 13 3" xfId="31581"/>
    <cellStyle name="Normal 58 4 14" xfId="31582"/>
    <cellStyle name="Normal 58 4 14 2" xfId="31583"/>
    <cellStyle name="Normal 58 4 14 3" xfId="31584"/>
    <cellStyle name="Normal 58 4 15" xfId="31585"/>
    <cellStyle name="Normal 58 4 16" xfId="31586"/>
    <cellStyle name="Normal 58 4 17" xfId="31587"/>
    <cellStyle name="Normal 58 4 2" xfId="31588"/>
    <cellStyle name="Normal 58 4 2 2" xfId="31589"/>
    <cellStyle name="Normal 58 4 2 2 2" xfId="31590"/>
    <cellStyle name="Normal 58 4 2 2 2 2" xfId="31591"/>
    <cellStyle name="Normal 58 4 2 2 2 2 2" xfId="31592"/>
    <cellStyle name="Normal 58 4 2 2 2 2 3" xfId="31593"/>
    <cellStyle name="Normal 58 4 2 2 2 3" xfId="31594"/>
    <cellStyle name="Normal 58 4 2 2 2 3 2" xfId="31595"/>
    <cellStyle name="Normal 58 4 2 2 2 3 3" xfId="31596"/>
    <cellStyle name="Normal 58 4 2 2 2 4" xfId="31597"/>
    <cellStyle name="Normal 58 4 2 2 2 4 2" xfId="31598"/>
    <cellStyle name="Normal 58 4 2 2 2 4 3" xfId="31599"/>
    <cellStyle name="Normal 58 4 2 2 2 5" xfId="31600"/>
    <cellStyle name="Normal 58 4 2 2 2 6" xfId="31601"/>
    <cellStyle name="Normal 58 4 2 2 3" xfId="31602"/>
    <cellStyle name="Normal 58 4 2 2 3 2" xfId="31603"/>
    <cellStyle name="Normal 58 4 2 2 3 3" xfId="31604"/>
    <cellStyle name="Normal 58 4 2 2 4" xfId="31605"/>
    <cellStyle name="Normal 58 4 2 2 4 2" xfId="31606"/>
    <cellStyle name="Normal 58 4 2 2 4 3" xfId="31607"/>
    <cellStyle name="Normal 58 4 2 2 5" xfId="31608"/>
    <cellStyle name="Normal 58 4 2 2 5 2" xfId="31609"/>
    <cellStyle name="Normal 58 4 2 2 5 3" xfId="31610"/>
    <cellStyle name="Normal 58 4 2 2 6" xfId="31611"/>
    <cellStyle name="Normal 58 4 2 2 7" xfId="31612"/>
    <cellStyle name="Normal 58 4 2 3" xfId="31613"/>
    <cellStyle name="Normal 58 4 2 3 2" xfId="31614"/>
    <cellStyle name="Normal 58 4 2 3 2 2" xfId="31615"/>
    <cellStyle name="Normal 58 4 2 3 2 3" xfId="31616"/>
    <cellStyle name="Normal 58 4 2 3 3" xfId="31617"/>
    <cellStyle name="Normal 58 4 2 3 3 2" xfId="31618"/>
    <cellStyle name="Normal 58 4 2 3 3 3" xfId="31619"/>
    <cellStyle name="Normal 58 4 2 3 4" xfId="31620"/>
    <cellStyle name="Normal 58 4 2 3 4 2" xfId="31621"/>
    <cellStyle name="Normal 58 4 2 3 4 3" xfId="31622"/>
    <cellStyle name="Normal 58 4 2 3 5" xfId="31623"/>
    <cellStyle name="Normal 58 4 2 3 6" xfId="31624"/>
    <cellStyle name="Normal 58 4 2 4" xfId="31625"/>
    <cellStyle name="Normal 58 4 2 4 2" xfId="31626"/>
    <cellStyle name="Normal 58 4 2 4 3" xfId="31627"/>
    <cellStyle name="Normal 58 4 2 5" xfId="31628"/>
    <cellStyle name="Normal 58 4 2 5 2" xfId="31629"/>
    <cellStyle name="Normal 58 4 2 5 3" xfId="31630"/>
    <cellStyle name="Normal 58 4 2 6" xfId="31631"/>
    <cellStyle name="Normal 58 4 2 6 2" xfId="31632"/>
    <cellStyle name="Normal 58 4 2 6 3" xfId="31633"/>
    <cellStyle name="Normal 58 4 2 7" xfId="31634"/>
    <cellStyle name="Normal 58 4 2 8" xfId="31635"/>
    <cellStyle name="Normal 58 4 3" xfId="31636"/>
    <cellStyle name="Normal 58 4 3 2" xfId="31637"/>
    <cellStyle name="Normal 58 4 3 2 2" xfId="31638"/>
    <cellStyle name="Normal 58 4 3 2 2 2" xfId="31639"/>
    <cellStyle name="Normal 58 4 3 2 2 2 2" xfId="31640"/>
    <cellStyle name="Normal 58 4 3 2 2 2 3" xfId="31641"/>
    <cellStyle name="Normal 58 4 3 2 2 3" xfId="31642"/>
    <cellStyle name="Normal 58 4 3 2 2 3 2" xfId="31643"/>
    <cellStyle name="Normal 58 4 3 2 2 3 3" xfId="31644"/>
    <cellStyle name="Normal 58 4 3 2 2 4" xfId="31645"/>
    <cellStyle name="Normal 58 4 3 2 2 4 2" xfId="31646"/>
    <cellStyle name="Normal 58 4 3 2 2 4 3" xfId="31647"/>
    <cellStyle name="Normal 58 4 3 2 2 5" xfId="31648"/>
    <cellStyle name="Normal 58 4 3 2 2 6" xfId="31649"/>
    <cellStyle name="Normal 58 4 3 2 3" xfId="31650"/>
    <cellStyle name="Normal 58 4 3 2 3 2" xfId="31651"/>
    <cellStyle name="Normal 58 4 3 2 3 3" xfId="31652"/>
    <cellStyle name="Normal 58 4 3 2 4" xfId="31653"/>
    <cellStyle name="Normal 58 4 3 2 4 2" xfId="31654"/>
    <cellStyle name="Normal 58 4 3 2 4 3" xfId="31655"/>
    <cellStyle name="Normal 58 4 3 2 5" xfId="31656"/>
    <cellStyle name="Normal 58 4 3 2 5 2" xfId="31657"/>
    <cellStyle name="Normal 58 4 3 2 5 3" xfId="31658"/>
    <cellStyle name="Normal 58 4 3 2 6" xfId="31659"/>
    <cellStyle name="Normal 58 4 3 2 7" xfId="31660"/>
    <cellStyle name="Normal 58 4 3 3" xfId="31661"/>
    <cellStyle name="Normal 58 4 3 3 2" xfId="31662"/>
    <cellStyle name="Normal 58 4 3 3 2 2" xfId="31663"/>
    <cellStyle name="Normal 58 4 3 3 2 3" xfId="31664"/>
    <cellStyle name="Normal 58 4 3 3 3" xfId="31665"/>
    <cellStyle name="Normal 58 4 3 3 3 2" xfId="31666"/>
    <cellStyle name="Normal 58 4 3 3 3 3" xfId="31667"/>
    <cellStyle name="Normal 58 4 3 3 4" xfId="31668"/>
    <cellStyle name="Normal 58 4 3 3 4 2" xfId="31669"/>
    <cellStyle name="Normal 58 4 3 3 4 3" xfId="31670"/>
    <cellStyle name="Normal 58 4 3 3 5" xfId="31671"/>
    <cellStyle name="Normal 58 4 3 3 6" xfId="31672"/>
    <cellStyle name="Normal 58 4 3 4" xfId="31673"/>
    <cellStyle name="Normal 58 4 3 4 2" xfId="31674"/>
    <cellStyle name="Normal 58 4 3 4 3" xfId="31675"/>
    <cellStyle name="Normal 58 4 3 5" xfId="31676"/>
    <cellStyle name="Normal 58 4 3 5 2" xfId="31677"/>
    <cellStyle name="Normal 58 4 3 5 3" xfId="31678"/>
    <cellStyle name="Normal 58 4 3 6" xfId="31679"/>
    <cellStyle name="Normal 58 4 3 6 2" xfId="31680"/>
    <cellStyle name="Normal 58 4 3 6 3" xfId="31681"/>
    <cellStyle name="Normal 58 4 3 7" xfId="31682"/>
    <cellStyle name="Normal 58 4 3 8" xfId="31683"/>
    <cellStyle name="Normal 58 4 4" xfId="31684"/>
    <cellStyle name="Normal 58 4 4 2" xfId="31685"/>
    <cellStyle name="Normal 58 4 4 2 2" xfId="31686"/>
    <cellStyle name="Normal 58 4 4 2 2 2" xfId="31687"/>
    <cellStyle name="Normal 58 4 4 2 2 2 2" xfId="31688"/>
    <cellStyle name="Normal 58 4 4 2 2 2 3" xfId="31689"/>
    <cellStyle name="Normal 58 4 4 2 2 3" xfId="31690"/>
    <cellStyle name="Normal 58 4 4 2 2 3 2" xfId="31691"/>
    <cellStyle name="Normal 58 4 4 2 2 3 3" xfId="31692"/>
    <cellStyle name="Normal 58 4 4 2 2 4" xfId="31693"/>
    <cellStyle name="Normal 58 4 4 2 2 4 2" xfId="31694"/>
    <cellStyle name="Normal 58 4 4 2 2 4 3" xfId="31695"/>
    <cellStyle name="Normal 58 4 4 2 2 5" xfId="31696"/>
    <cellStyle name="Normal 58 4 4 2 2 6" xfId="31697"/>
    <cellStyle name="Normal 58 4 4 2 3" xfId="31698"/>
    <cellStyle name="Normal 58 4 4 2 3 2" xfId="31699"/>
    <cellStyle name="Normal 58 4 4 2 3 3" xfId="31700"/>
    <cellStyle name="Normal 58 4 4 2 4" xfId="31701"/>
    <cellStyle name="Normal 58 4 4 2 4 2" xfId="31702"/>
    <cellStyle name="Normal 58 4 4 2 4 3" xfId="31703"/>
    <cellStyle name="Normal 58 4 4 2 5" xfId="31704"/>
    <cellStyle name="Normal 58 4 4 2 5 2" xfId="31705"/>
    <cellStyle name="Normal 58 4 4 2 5 3" xfId="31706"/>
    <cellStyle name="Normal 58 4 4 2 6" xfId="31707"/>
    <cellStyle name="Normal 58 4 4 2 7" xfId="31708"/>
    <cellStyle name="Normal 58 4 4 3" xfId="31709"/>
    <cellStyle name="Normal 58 4 4 3 2" xfId="31710"/>
    <cellStyle name="Normal 58 4 4 3 2 2" xfId="31711"/>
    <cellStyle name="Normal 58 4 4 3 2 3" xfId="31712"/>
    <cellStyle name="Normal 58 4 4 3 3" xfId="31713"/>
    <cellStyle name="Normal 58 4 4 3 3 2" xfId="31714"/>
    <cellStyle name="Normal 58 4 4 3 3 3" xfId="31715"/>
    <cellStyle name="Normal 58 4 4 3 4" xfId="31716"/>
    <cellStyle name="Normal 58 4 4 3 4 2" xfId="31717"/>
    <cellStyle name="Normal 58 4 4 3 4 3" xfId="31718"/>
    <cellStyle name="Normal 58 4 4 3 5" xfId="31719"/>
    <cellStyle name="Normal 58 4 4 3 6" xfId="31720"/>
    <cellStyle name="Normal 58 4 4 4" xfId="31721"/>
    <cellStyle name="Normal 58 4 4 4 2" xfId="31722"/>
    <cellStyle name="Normal 58 4 4 4 3" xfId="31723"/>
    <cellStyle name="Normal 58 4 4 5" xfId="31724"/>
    <cellStyle name="Normal 58 4 4 5 2" xfId="31725"/>
    <cellStyle name="Normal 58 4 4 5 3" xfId="31726"/>
    <cellStyle name="Normal 58 4 4 6" xfId="31727"/>
    <cellStyle name="Normal 58 4 4 6 2" xfId="31728"/>
    <cellStyle name="Normal 58 4 4 6 3" xfId="31729"/>
    <cellStyle name="Normal 58 4 4 7" xfId="31730"/>
    <cellStyle name="Normal 58 4 4 8" xfId="31731"/>
    <cellStyle name="Normal 58 4 5" xfId="31732"/>
    <cellStyle name="Normal 58 4 5 2" xfId="31733"/>
    <cellStyle name="Normal 58 4 5 2 2" xfId="31734"/>
    <cellStyle name="Normal 58 4 5 2 2 2" xfId="31735"/>
    <cellStyle name="Normal 58 4 5 2 2 3" xfId="31736"/>
    <cellStyle name="Normal 58 4 5 2 3" xfId="31737"/>
    <cellStyle name="Normal 58 4 5 2 3 2" xfId="31738"/>
    <cellStyle name="Normal 58 4 5 2 3 3" xfId="31739"/>
    <cellStyle name="Normal 58 4 5 2 4" xfId="31740"/>
    <cellStyle name="Normal 58 4 5 2 4 2" xfId="31741"/>
    <cellStyle name="Normal 58 4 5 2 4 3" xfId="31742"/>
    <cellStyle name="Normal 58 4 5 2 5" xfId="31743"/>
    <cellStyle name="Normal 58 4 5 2 6" xfId="31744"/>
    <cellStyle name="Normal 58 4 5 3" xfId="31745"/>
    <cellStyle name="Normal 58 4 5 3 2" xfId="31746"/>
    <cellStyle name="Normal 58 4 5 3 3" xfId="31747"/>
    <cellStyle name="Normal 58 4 5 4" xfId="31748"/>
    <cellStyle name="Normal 58 4 5 4 2" xfId="31749"/>
    <cellStyle name="Normal 58 4 5 4 3" xfId="31750"/>
    <cellStyle name="Normal 58 4 5 5" xfId="31751"/>
    <cellStyle name="Normal 58 4 5 5 2" xfId="31752"/>
    <cellStyle name="Normal 58 4 5 5 3" xfId="31753"/>
    <cellStyle name="Normal 58 4 5 6" xfId="31754"/>
    <cellStyle name="Normal 58 4 5 7" xfId="31755"/>
    <cellStyle name="Normal 58 4 6" xfId="31756"/>
    <cellStyle name="Normal 58 4 6 2" xfId="31757"/>
    <cellStyle name="Normal 58 4 6 2 2" xfId="31758"/>
    <cellStyle name="Normal 58 4 6 2 3" xfId="31759"/>
    <cellStyle name="Normal 58 4 6 3" xfId="31760"/>
    <cellStyle name="Normal 58 4 6 3 2" xfId="31761"/>
    <cellStyle name="Normal 58 4 6 3 3" xfId="31762"/>
    <cellStyle name="Normal 58 4 6 4" xfId="31763"/>
    <cellStyle name="Normal 58 4 6 4 2" xfId="31764"/>
    <cellStyle name="Normal 58 4 6 4 3" xfId="31765"/>
    <cellStyle name="Normal 58 4 6 5" xfId="31766"/>
    <cellStyle name="Normal 58 4 6 6" xfId="31767"/>
    <cellStyle name="Normal 58 4 7" xfId="31768"/>
    <cellStyle name="Normal 58 4 7 2" xfId="31769"/>
    <cellStyle name="Normal 58 4 7 2 2" xfId="31770"/>
    <cellStyle name="Normal 58 4 7 2 3" xfId="31771"/>
    <cellStyle name="Normal 58 4 7 3" xfId="31772"/>
    <cellStyle name="Normal 58 4 7 3 2" xfId="31773"/>
    <cellStyle name="Normal 58 4 7 3 3" xfId="31774"/>
    <cellStyle name="Normal 58 4 7 4" xfId="31775"/>
    <cellStyle name="Normal 58 4 7 4 2" xfId="31776"/>
    <cellStyle name="Normal 58 4 7 4 3" xfId="31777"/>
    <cellStyle name="Normal 58 4 7 5" xfId="31778"/>
    <cellStyle name="Normal 58 4 7 6" xfId="31779"/>
    <cellStyle name="Normal 58 4 8" xfId="31780"/>
    <cellStyle name="Normal 58 4 8 2" xfId="31781"/>
    <cellStyle name="Normal 58 4 8 3" xfId="31782"/>
    <cellStyle name="Normal 58 4 9" xfId="31783"/>
    <cellStyle name="Normal 58 4 9 2" xfId="31784"/>
    <cellStyle name="Normal 58 4 9 3" xfId="31785"/>
    <cellStyle name="Normal 58 5" xfId="31786"/>
    <cellStyle name="Normal 58 5 2" xfId="31787"/>
    <cellStyle name="Normal 58 5 3" xfId="31788"/>
    <cellStyle name="Normal 58 6" xfId="31789"/>
    <cellStyle name="Normal 58 6 2" xfId="31790"/>
    <cellStyle name="Normal 58 6 3" xfId="31791"/>
    <cellStyle name="Normal 59" xfId="31792"/>
    <cellStyle name="Normal 59 2" xfId="31793"/>
    <cellStyle name="Normal 59 3" xfId="31794"/>
    <cellStyle name="Normal 59 3 10" xfId="31795"/>
    <cellStyle name="Normal 59 3 10 2" xfId="31796"/>
    <cellStyle name="Normal 59 3 10 3" xfId="31797"/>
    <cellStyle name="Normal 59 3 11" xfId="31798"/>
    <cellStyle name="Normal 59 3 11 2" xfId="31799"/>
    <cellStyle name="Normal 59 3 11 3" xfId="31800"/>
    <cellStyle name="Normal 59 3 12" xfId="31801"/>
    <cellStyle name="Normal 59 3 12 2" xfId="31802"/>
    <cellStyle name="Normal 59 3 12 3" xfId="31803"/>
    <cellStyle name="Normal 59 3 13" xfId="31804"/>
    <cellStyle name="Normal 59 3 13 2" xfId="31805"/>
    <cellStyle name="Normal 59 3 13 3" xfId="31806"/>
    <cellStyle name="Normal 59 3 14" xfId="31807"/>
    <cellStyle name="Normal 59 3 14 2" xfId="31808"/>
    <cellStyle name="Normal 59 3 14 3" xfId="31809"/>
    <cellStyle name="Normal 59 3 15" xfId="31810"/>
    <cellStyle name="Normal 59 3 16" xfId="31811"/>
    <cellStyle name="Normal 59 3 17" xfId="31812"/>
    <cellStyle name="Normal 59 3 2" xfId="31813"/>
    <cellStyle name="Normal 59 3 2 2" xfId="31814"/>
    <cellStyle name="Normal 59 3 2 2 2" xfId="31815"/>
    <cellStyle name="Normal 59 3 2 2 2 2" xfId="31816"/>
    <cellStyle name="Normal 59 3 2 2 2 2 2" xfId="31817"/>
    <cellStyle name="Normal 59 3 2 2 2 2 3" xfId="31818"/>
    <cellStyle name="Normal 59 3 2 2 2 3" xfId="31819"/>
    <cellStyle name="Normal 59 3 2 2 2 3 2" xfId="31820"/>
    <cellStyle name="Normal 59 3 2 2 2 3 3" xfId="31821"/>
    <cellStyle name="Normal 59 3 2 2 2 4" xfId="31822"/>
    <cellStyle name="Normal 59 3 2 2 2 4 2" xfId="31823"/>
    <cellStyle name="Normal 59 3 2 2 2 4 3" xfId="31824"/>
    <cellStyle name="Normal 59 3 2 2 2 5" xfId="31825"/>
    <cellStyle name="Normal 59 3 2 2 2 6" xfId="31826"/>
    <cellStyle name="Normal 59 3 2 2 3" xfId="31827"/>
    <cellStyle name="Normal 59 3 2 2 3 2" xfId="31828"/>
    <cellStyle name="Normal 59 3 2 2 3 3" xfId="31829"/>
    <cellStyle name="Normal 59 3 2 2 4" xfId="31830"/>
    <cellStyle name="Normal 59 3 2 2 4 2" xfId="31831"/>
    <cellStyle name="Normal 59 3 2 2 4 3" xfId="31832"/>
    <cellStyle name="Normal 59 3 2 2 5" xfId="31833"/>
    <cellStyle name="Normal 59 3 2 2 5 2" xfId="31834"/>
    <cellStyle name="Normal 59 3 2 2 5 3" xfId="31835"/>
    <cellStyle name="Normal 59 3 2 2 6" xfId="31836"/>
    <cellStyle name="Normal 59 3 2 2 7" xfId="31837"/>
    <cellStyle name="Normal 59 3 2 3" xfId="31838"/>
    <cellStyle name="Normal 59 3 2 3 2" xfId="31839"/>
    <cellStyle name="Normal 59 3 2 3 2 2" xfId="31840"/>
    <cellStyle name="Normal 59 3 2 3 2 3" xfId="31841"/>
    <cellStyle name="Normal 59 3 2 3 3" xfId="31842"/>
    <cellStyle name="Normal 59 3 2 3 3 2" xfId="31843"/>
    <cellStyle name="Normal 59 3 2 3 3 3" xfId="31844"/>
    <cellStyle name="Normal 59 3 2 3 4" xfId="31845"/>
    <cellStyle name="Normal 59 3 2 3 4 2" xfId="31846"/>
    <cellStyle name="Normal 59 3 2 3 4 3" xfId="31847"/>
    <cellStyle name="Normal 59 3 2 3 5" xfId="31848"/>
    <cellStyle name="Normal 59 3 2 3 6" xfId="31849"/>
    <cellStyle name="Normal 59 3 2 4" xfId="31850"/>
    <cellStyle name="Normal 59 3 2 4 2" xfId="31851"/>
    <cellStyle name="Normal 59 3 2 4 3" xfId="31852"/>
    <cellStyle name="Normal 59 3 2 5" xfId="31853"/>
    <cellStyle name="Normal 59 3 2 5 2" xfId="31854"/>
    <cellStyle name="Normal 59 3 2 5 3" xfId="31855"/>
    <cellStyle name="Normal 59 3 2 6" xfId="31856"/>
    <cellStyle name="Normal 59 3 2 6 2" xfId="31857"/>
    <cellStyle name="Normal 59 3 2 6 3" xfId="31858"/>
    <cellStyle name="Normal 59 3 2 7" xfId="31859"/>
    <cellStyle name="Normal 59 3 2 8" xfId="31860"/>
    <cellStyle name="Normal 59 3 3" xfId="31861"/>
    <cellStyle name="Normal 59 3 3 2" xfId="31862"/>
    <cellStyle name="Normal 59 3 3 2 2" xfId="31863"/>
    <cellStyle name="Normal 59 3 3 2 2 2" xfId="31864"/>
    <cellStyle name="Normal 59 3 3 2 2 2 2" xfId="31865"/>
    <cellStyle name="Normal 59 3 3 2 2 2 3" xfId="31866"/>
    <cellStyle name="Normal 59 3 3 2 2 3" xfId="31867"/>
    <cellStyle name="Normal 59 3 3 2 2 3 2" xfId="31868"/>
    <cellStyle name="Normal 59 3 3 2 2 3 3" xfId="31869"/>
    <cellStyle name="Normal 59 3 3 2 2 4" xfId="31870"/>
    <cellStyle name="Normal 59 3 3 2 2 4 2" xfId="31871"/>
    <cellStyle name="Normal 59 3 3 2 2 4 3" xfId="31872"/>
    <cellStyle name="Normal 59 3 3 2 2 5" xfId="31873"/>
    <cellStyle name="Normal 59 3 3 2 2 6" xfId="31874"/>
    <cellStyle name="Normal 59 3 3 2 3" xfId="31875"/>
    <cellStyle name="Normal 59 3 3 2 3 2" xfId="31876"/>
    <cellStyle name="Normal 59 3 3 2 3 3" xfId="31877"/>
    <cellStyle name="Normal 59 3 3 2 4" xfId="31878"/>
    <cellStyle name="Normal 59 3 3 2 4 2" xfId="31879"/>
    <cellStyle name="Normal 59 3 3 2 4 3" xfId="31880"/>
    <cellStyle name="Normal 59 3 3 2 5" xfId="31881"/>
    <cellStyle name="Normal 59 3 3 2 5 2" xfId="31882"/>
    <cellStyle name="Normal 59 3 3 2 5 3" xfId="31883"/>
    <cellStyle name="Normal 59 3 3 2 6" xfId="31884"/>
    <cellStyle name="Normal 59 3 3 2 7" xfId="31885"/>
    <cellStyle name="Normal 59 3 3 3" xfId="31886"/>
    <cellStyle name="Normal 59 3 3 3 2" xfId="31887"/>
    <cellStyle name="Normal 59 3 3 3 2 2" xfId="31888"/>
    <cellStyle name="Normal 59 3 3 3 2 3" xfId="31889"/>
    <cellStyle name="Normal 59 3 3 3 3" xfId="31890"/>
    <cellStyle name="Normal 59 3 3 3 3 2" xfId="31891"/>
    <cellStyle name="Normal 59 3 3 3 3 3" xfId="31892"/>
    <cellStyle name="Normal 59 3 3 3 4" xfId="31893"/>
    <cellStyle name="Normal 59 3 3 3 4 2" xfId="31894"/>
    <cellStyle name="Normal 59 3 3 3 4 3" xfId="31895"/>
    <cellStyle name="Normal 59 3 3 3 5" xfId="31896"/>
    <cellStyle name="Normal 59 3 3 3 6" xfId="31897"/>
    <cellStyle name="Normal 59 3 3 4" xfId="31898"/>
    <cellStyle name="Normal 59 3 3 4 2" xfId="31899"/>
    <cellStyle name="Normal 59 3 3 4 3" xfId="31900"/>
    <cellStyle name="Normal 59 3 3 5" xfId="31901"/>
    <cellStyle name="Normal 59 3 3 5 2" xfId="31902"/>
    <cellStyle name="Normal 59 3 3 5 3" xfId="31903"/>
    <cellStyle name="Normal 59 3 3 6" xfId="31904"/>
    <cellStyle name="Normal 59 3 3 6 2" xfId="31905"/>
    <cellStyle name="Normal 59 3 3 6 3" xfId="31906"/>
    <cellStyle name="Normal 59 3 3 7" xfId="31907"/>
    <cellStyle name="Normal 59 3 3 8" xfId="31908"/>
    <cellStyle name="Normal 59 3 4" xfId="31909"/>
    <cellStyle name="Normal 59 3 4 2" xfId="31910"/>
    <cellStyle name="Normal 59 3 4 2 2" xfId="31911"/>
    <cellStyle name="Normal 59 3 4 2 2 2" xfId="31912"/>
    <cellStyle name="Normal 59 3 4 2 2 2 2" xfId="31913"/>
    <cellStyle name="Normal 59 3 4 2 2 2 3" xfId="31914"/>
    <cellStyle name="Normal 59 3 4 2 2 3" xfId="31915"/>
    <cellStyle name="Normal 59 3 4 2 2 3 2" xfId="31916"/>
    <cellStyle name="Normal 59 3 4 2 2 3 3" xfId="31917"/>
    <cellStyle name="Normal 59 3 4 2 2 4" xfId="31918"/>
    <cellStyle name="Normal 59 3 4 2 2 4 2" xfId="31919"/>
    <cellStyle name="Normal 59 3 4 2 2 4 3" xfId="31920"/>
    <cellStyle name="Normal 59 3 4 2 2 5" xfId="31921"/>
    <cellStyle name="Normal 59 3 4 2 2 6" xfId="31922"/>
    <cellStyle name="Normal 59 3 4 2 3" xfId="31923"/>
    <cellStyle name="Normal 59 3 4 2 3 2" xfId="31924"/>
    <cellStyle name="Normal 59 3 4 2 3 3" xfId="31925"/>
    <cellStyle name="Normal 59 3 4 2 4" xfId="31926"/>
    <cellStyle name="Normal 59 3 4 2 4 2" xfId="31927"/>
    <cellStyle name="Normal 59 3 4 2 4 3" xfId="31928"/>
    <cellStyle name="Normal 59 3 4 2 5" xfId="31929"/>
    <cellStyle name="Normal 59 3 4 2 5 2" xfId="31930"/>
    <cellStyle name="Normal 59 3 4 2 5 3" xfId="31931"/>
    <cellStyle name="Normal 59 3 4 2 6" xfId="31932"/>
    <cellStyle name="Normal 59 3 4 2 7" xfId="31933"/>
    <cellStyle name="Normal 59 3 4 3" xfId="31934"/>
    <cellStyle name="Normal 59 3 4 3 2" xfId="31935"/>
    <cellStyle name="Normal 59 3 4 3 2 2" xfId="31936"/>
    <cellStyle name="Normal 59 3 4 3 2 3" xfId="31937"/>
    <cellStyle name="Normal 59 3 4 3 3" xfId="31938"/>
    <cellStyle name="Normal 59 3 4 3 3 2" xfId="31939"/>
    <cellStyle name="Normal 59 3 4 3 3 3" xfId="31940"/>
    <cellStyle name="Normal 59 3 4 3 4" xfId="31941"/>
    <cellStyle name="Normal 59 3 4 3 4 2" xfId="31942"/>
    <cellStyle name="Normal 59 3 4 3 4 3" xfId="31943"/>
    <cellStyle name="Normal 59 3 4 3 5" xfId="31944"/>
    <cellStyle name="Normal 59 3 4 3 6" xfId="31945"/>
    <cellStyle name="Normal 59 3 4 4" xfId="31946"/>
    <cellStyle name="Normal 59 3 4 4 2" xfId="31947"/>
    <cellStyle name="Normal 59 3 4 4 3" xfId="31948"/>
    <cellStyle name="Normal 59 3 4 5" xfId="31949"/>
    <cellStyle name="Normal 59 3 4 5 2" xfId="31950"/>
    <cellStyle name="Normal 59 3 4 5 3" xfId="31951"/>
    <cellStyle name="Normal 59 3 4 6" xfId="31952"/>
    <cellStyle name="Normal 59 3 4 6 2" xfId="31953"/>
    <cellStyle name="Normal 59 3 4 6 3" xfId="31954"/>
    <cellStyle name="Normal 59 3 4 7" xfId="31955"/>
    <cellStyle name="Normal 59 3 4 8" xfId="31956"/>
    <cellStyle name="Normal 59 3 5" xfId="31957"/>
    <cellStyle name="Normal 59 3 5 2" xfId="31958"/>
    <cellStyle name="Normal 59 3 5 2 2" xfId="31959"/>
    <cellStyle name="Normal 59 3 5 2 2 2" xfId="31960"/>
    <cellStyle name="Normal 59 3 5 2 2 3" xfId="31961"/>
    <cellStyle name="Normal 59 3 5 2 3" xfId="31962"/>
    <cellStyle name="Normal 59 3 5 2 3 2" xfId="31963"/>
    <cellStyle name="Normal 59 3 5 2 3 3" xfId="31964"/>
    <cellStyle name="Normal 59 3 5 2 4" xfId="31965"/>
    <cellStyle name="Normal 59 3 5 2 4 2" xfId="31966"/>
    <cellStyle name="Normal 59 3 5 2 4 3" xfId="31967"/>
    <cellStyle name="Normal 59 3 5 2 5" xfId="31968"/>
    <cellStyle name="Normal 59 3 5 2 6" xfId="31969"/>
    <cellStyle name="Normal 59 3 5 3" xfId="31970"/>
    <cellStyle name="Normal 59 3 5 3 2" xfId="31971"/>
    <cellStyle name="Normal 59 3 5 3 3" xfId="31972"/>
    <cellStyle name="Normal 59 3 5 4" xfId="31973"/>
    <cellStyle name="Normal 59 3 5 4 2" xfId="31974"/>
    <cellStyle name="Normal 59 3 5 4 3" xfId="31975"/>
    <cellStyle name="Normal 59 3 5 5" xfId="31976"/>
    <cellStyle name="Normal 59 3 5 5 2" xfId="31977"/>
    <cellStyle name="Normal 59 3 5 5 3" xfId="31978"/>
    <cellStyle name="Normal 59 3 5 6" xfId="31979"/>
    <cellStyle name="Normal 59 3 5 7" xfId="31980"/>
    <cellStyle name="Normal 59 3 6" xfId="31981"/>
    <cellStyle name="Normal 59 3 6 2" xfId="31982"/>
    <cellStyle name="Normal 59 3 6 2 2" xfId="31983"/>
    <cellStyle name="Normal 59 3 6 2 3" xfId="31984"/>
    <cellStyle name="Normal 59 3 6 3" xfId="31985"/>
    <cellStyle name="Normal 59 3 6 3 2" xfId="31986"/>
    <cellStyle name="Normal 59 3 6 3 3" xfId="31987"/>
    <cellStyle name="Normal 59 3 6 4" xfId="31988"/>
    <cellStyle name="Normal 59 3 6 4 2" xfId="31989"/>
    <cellStyle name="Normal 59 3 6 4 3" xfId="31990"/>
    <cellStyle name="Normal 59 3 6 5" xfId="31991"/>
    <cellStyle name="Normal 59 3 6 6" xfId="31992"/>
    <cellStyle name="Normal 59 3 7" xfId="31993"/>
    <cellStyle name="Normal 59 3 7 2" xfId="31994"/>
    <cellStyle name="Normal 59 3 7 2 2" xfId="31995"/>
    <cellStyle name="Normal 59 3 7 2 3" xfId="31996"/>
    <cellStyle name="Normal 59 3 7 3" xfId="31997"/>
    <cellStyle name="Normal 59 3 7 3 2" xfId="31998"/>
    <cellStyle name="Normal 59 3 7 3 3" xfId="31999"/>
    <cellStyle name="Normal 59 3 7 4" xfId="32000"/>
    <cellStyle name="Normal 59 3 7 4 2" xfId="32001"/>
    <cellStyle name="Normal 59 3 7 4 3" xfId="32002"/>
    <cellStyle name="Normal 59 3 7 5" xfId="32003"/>
    <cellStyle name="Normal 59 3 7 6" xfId="32004"/>
    <cellStyle name="Normal 59 3 8" xfId="32005"/>
    <cellStyle name="Normal 59 3 8 2" xfId="32006"/>
    <cellStyle name="Normal 59 3 8 3" xfId="32007"/>
    <cellStyle name="Normal 59 3 9" xfId="32008"/>
    <cellStyle name="Normal 59 3 9 2" xfId="32009"/>
    <cellStyle name="Normal 59 3 9 3" xfId="32010"/>
    <cellStyle name="Normal 59 4" xfId="32011"/>
    <cellStyle name="Normal 59 4 10" xfId="32012"/>
    <cellStyle name="Normal 59 4 10 2" xfId="32013"/>
    <cellStyle name="Normal 59 4 10 3" xfId="32014"/>
    <cellStyle name="Normal 59 4 11" xfId="32015"/>
    <cellStyle name="Normal 59 4 11 2" xfId="32016"/>
    <cellStyle name="Normal 59 4 11 3" xfId="32017"/>
    <cellStyle name="Normal 59 4 12" xfId="32018"/>
    <cellStyle name="Normal 59 4 12 2" xfId="32019"/>
    <cellStyle name="Normal 59 4 12 3" xfId="32020"/>
    <cellStyle name="Normal 59 4 13" xfId="32021"/>
    <cellStyle name="Normal 59 4 13 2" xfId="32022"/>
    <cellStyle name="Normal 59 4 13 3" xfId="32023"/>
    <cellStyle name="Normal 59 4 14" xfId="32024"/>
    <cellStyle name="Normal 59 4 14 2" xfId="32025"/>
    <cellStyle name="Normal 59 4 14 3" xfId="32026"/>
    <cellStyle name="Normal 59 4 15" xfId="32027"/>
    <cellStyle name="Normal 59 4 16" xfId="32028"/>
    <cellStyle name="Normal 59 4 17" xfId="32029"/>
    <cellStyle name="Normal 59 4 2" xfId="32030"/>
    <cellStyle name="Normal 59 4 2 2" xfId="32031"/>
    <cellStyle name="Normal 59 4 2 2 2" xfId="32032"/>
    <cellStyle name="Normal 59 4 2 2 2 2" xfId="32033"/>
    <cellStyle name="Normal 59 4 2 2 2 2 2" xfId="32034"/>
    <cellStyle name="Normal 59 4 2 2 2 2 3" xfId="32035"/>
    <cellStyle name="Normal 59 4 2 2 2 3" xfId="32036"/>
    <cellStyle name="Normal 59 4 2 2 2 3 2" xfId="32037"/>
    <cellStyle name="Normal 59 4 2 2 2 3 3" xfId="32038"/>
    <cellStyle name="Normal 59 4 2 2 2 4" xfId="32039"/>
    <cellStyle name="Normal 59 4 2 2 2 4 2" xfId="32040"/>
    <cellStyle name="Normal 59 4 2 2 2 4 3" xfId="32041"/>
    <cellStyle name="Normal 59 4 2 2 2 5" xfId="32042"/>
    <cellStyle name="Normal 59 4 2 2 2 6" xfId="32043"/>
    <cellStyle name="Normal 59 4 2 2 3" xfId="32044"/>
    <cellStyle name="Normal 59 4 2 2 3 2" xfId="32045"/>
    <cellStyle name="Normal 59 4 2 2 3 3" xfId="32046"/>
    <cellStyle name="Normal 59 4 2 2 4" xfId="32047"/>
    <cellStyle name="Normal 59 4 2 2 4 2" xfId="32048"/>
    <cellStyle name="Normal 59 4 2 2 4 3" xfId="32049"/>
    <cellStyle name="Normal 59 4 2 2 5" xfId="32050"/>
    <cellStyle name="Normal 59 4 2 2 5 2" xfId="32051"/>
    <cellStyle name="Normal 59 4 2 2 5 3" xfId="32052"/>
    <cellStyle name="Normal 59 4 2 2 6" xfId="32053"/>
    <cellStyle name="Normal 59 4 2 2 7" xfId="32054"/>
    <cellStyle name="Normal 59 4 2 3" xfId="32055"/>
    <cellStyle name="Normal 59 4 2 3 2" xfId="32056"/>
    <cellStyle name="Normal 59 4 2 3 2 2" xfId="32057"/>
    <cellStyle name="Normal 59 4 2 3 2 3" xfId="32058"/>
    <cellStyle name="Normal 59 4 2 3 3" xfId="32059"/>
    <cellStyle name="Normal 59 4 2 3 3 2" xfId="32060"/>
    <cellStyle name="Normal 59 4 2 3 3 3" xfId="32061"/>
    <cellStyle name="Normal 59 4 2 3 4" xfId="32062"/>
    <cellStyle name="Normal 59 4 2 3 4 2" xfId="32063"/>
    <cellStyle name="Normal 59 4 2 3 4 3" xfId="32064"/>
    <cellStyle name="Normal 59 4 2 3 5" xfId="32065"/>
    <cellStyle name="Normal 59 4 2 3 6" xfId="32066"/>
    <cellStyle name="Normal 59 4 2 4" xfId="32067"/>
    <cellStyle name="Normal 59 4 2 4 2" xfId="32068"/>
    <cellStyle name="Normal 59 4 2 4 3" xfId="32069"/>
    <cellStyle name="Normal 59 4 2 5" xfId="32070"/>
    <cellStyle name="Normal 59 4 2 5 2" xfId="32071"/>
    <cellStyle name="Normal 59 4 2 5 3" xfId="32072"/>
    <cellStyle name="Normal 59 4 2 6" xfId="32073"/>
    <cellStyle name="Normal 59 4 2 6 2" xfId="32074"/>
    <cellStyle name="Normal 59 4 2 6 3" xfId="32075"/>
    <cellStyle name="Normal 59 4 2 7" xfId="32076"/>
    <cellStyle name="Normal 59 4 2 8" xfId="32077"/>
    <cellStyle name="Normal 59 4 3" xfId="32078"/>
    <cellStyle name="Normal 59 4 3 2" xfId="32079"/>
    <cellStyle name="Normal 59 4 3 2 2" xfId="32080"/>
    <cellStyle name="Normal 59 4 3 2 2 2" xfId="32081"/>
    <cellStyle name="Normal 59 4 3 2 2 2 2" xfId="32082"/>
    <cellStyle name="Normal 59 4 3 2 2 2 3" xfId="32083"/>
    <cellStyle name="Normal 59 4 3 2 2 3" xfId="32084"/>
    <cellStyle name="Normal 59 4 3 2 2 3 2" xfId="32085"/>
    <cellStyle name="Normal 59 4 3 2 2 3 3" xfId="32086"/>
    <cellStyle name="Normal 59 4 3 2 2 4" xfId="32087"/>
    <cellStyle name="Normal 59 4 3 2 2 4 2" xfId="32088"/>
    <cellStyle name="Normal 59 4 3 2 2 4 3" xfId="32089"/>
    <cellStyle name="Normal 59 4 3 2 2 5" xfId="32090"/>
    <cellStyle name="Normal 59 4 3 2 2 6" xfId="32091"/>
    <cellStyle name="Normal 59 4 3 2 3" xfId="32092"/>
    <cellStyle name="Normal 59 4 3 2 3 2" xfId="32093"/>
    <cellStyle name="Normal 59 4 3 2 3 3" xfId="32094"/>
    <cellStyle name="Normal 59 4 3 2 4" xfId="32095"/>
    <cellStyle name="Normal 59 4 3 2 4 2" xfId="32096"/>
    <cellStyle name="Normal 59 4 3 2 4 3" xfId="32097"/>
    <cellStyle name="Normal 59 4 3 2 5" xfId="32098"/>
    <cellStyle name="Normal 59 4 3 2 5 2" xfId="32099"/>
    <cellStyle name="Normal 59 4 3 2 5 3" xfId="32100"/>
    <cellStyle name="Normal 59 4 3 2 6" xfId="32101"/>
    <cellStyle name="Normal 59 4 3 2 7" xfId="32102"/>
    <cellStyle name="Normal 59 4 3 3" xfId="32103"/>
    <cellStyle name="Normal 59 4 3 3 2" xfId="32104"/>
    <cellStyle name="Normal 59 4 3 3 2 2" xfId="32105"/>
    <cellStyle name="Normal 59 4 3 3 2 3" xfId="32106"/>
    <cellStyle name="Normal 59 4 3 3 3" xfId="32107"/>
    <cellStyle name="Normal 59 4 3 3 3 2" xfId="32108"/>
    <cellStyle name="Normal 59 4 3 3 3 3" xfId="32109"/>
    <cellStyle name="Normal 59 4 3 3 4" xfId="32110"/>
    <cellStyle name="Normal 59 4 3 3 4 2" xfId="32111"/>
    <cellStyle name="Normal 59 4 3 3 4 3" xfId="32112"/>
    <cellStyle name="Normal 59 4 3 3 5" xfId="32113"/>
    <cellStyle name="Normal 59 4 3 3 6" xfId="32114"/>
    <cellStyle name="Normal 59 4 3 4" xfId="32115"/>
    <cellStyle name="Normal 59 4 3 4 2" xfId="32116"/>
    <cellStyle name="Normal 59 4 3 4 3" xfId="32117"/>
    <cellStyle name="Normal 59 4 3 5" xfId="32118"/>
    <cellStyle name="Normal 59 4 3 5 2" xfId="32119"/>
    <cellStyle name="Normal 59 4 3 5 3" xfId="32120"/>
    <cellStyle name="Normal 59 4 3 6" xfId="32121"/>
    <cellStyle name="Normal 59 4 3 6 2" xfId="32122"/>
    <cellStyle name="Normal 59 4 3 6 3" xfId="32123"/>
    <cellStyle name="Normal 59 4 3 7" xfId="32124"/>
    <cellStyle name="Normal 59 4 3 8" xfId="32125"/>
    <cellStyle name="Normal 59 4 4" xfId="32126"/>
    <cellStyle name="Normal 59 4 4 2" xfId="32127"/>
    <cellStyle name="Normal 59 4 4 2 2" xfId="32128"/>
    <cellStyle name="Normal 59 4 4 2 2 2" xfId="32129"/>
    <cellStyle name="Normal 59 4 4 2 2 2 2" xfId="32130"/>
    <cellStyle name="Normal 59 4 4 2 2 2 3" xfId="32131"/>
    <cellStyle name="Normal 59 4 4 2 2 3" xfId="32132"/>
    <cellStyle name="Normal 59 4 4 2 2 3 2" xfId="32133"/>
    <cellStyle name="Normal 59 4 4 2 2 3 3" xfId="32134"/>
    <cellStyle name="Normal 59 4 4 2 2 4" xfId="32135"/>
    <cellStyle name="Normal 59 4 4 2 2 4 2" xfId="32136"/>
    <cellStyle name="Normal 59 4 4 2 2 4 3" xfId="32137"/>
    <cellStyle name="Normal 59 4 4 2 2 5" xfId="32138"/>
    <cellStyle name="Normal 59 4 4 2 2 6" xfId="32139"/>
    <cellStyle name="Normal 59 4 4 2 3" xfId="32140"/>
    <cellStyle name="Normal 59 4 4 2 3 2" xfId="32141"/>
    <cellStyle name="Normal 59 4 4 2 3 3" xfId="32142"/>
    <cellStyle name="Normal 59 4 4 2 4" xfId="32143"/>
    <cellStyle name="Normal 59 4 4 2 4 2" xfId="32144"/>
    <cellStyle name="Normal 59 4 4 2 4 3" xfId="32145"/>
    <cellStyle name="Normal 59 4 4 2 5" xfId="32146"/>
    <cellStyle name="Normal 59 4 4 2 5 2" xfId="32147"/>
    <cellStyle name="Normal 59 4 4 2 5 3" xfId="32148"/>
    <cellStyle name="Normal 59 4 4 2 6" xfId="32149"/>
    <cellStyle name="Normal 59 4 4 2 7" xfId="32150"/>
    <cellStyle name="Normal 59 4 4 3" xfId="32151"/>
    <cellStyle name="Normal 59 4 4 3 2" xfId="32152"/>
    <cellStyle name="Normal 59 4 4 3 2 2" xfId="32153"/>
    <cellStyle name="Normal 59 4 4 3 2 3" xfId="32154"/>
    <cellStyle name="Normal 59 4 4 3 3" xfId="32155"/>
    <cellStyle name="Normal 59 4 4 3 3 2" xfId="32156"/>
    <cellStyle name="Normal 59 4 4 3 3 3" xfId="32157"/>
    <cellStyle name="Normal 59 4 4 3 4" xfId="32158"/>
    <cellStyle name="Normal 59 4 4 3 4 2" xfId="32159"/>
    <cellStyle name="Normal 59 4 4 3 4 3" xfId="32160"/>
    <cellStyle name="Normal 59 4 4 3 5" xfId="32161"/>
    <cellStyle name="Normal 59 4 4 3 6" xfId="32162"/>
    <cellStyle name="Normal 59 4 4 4" xfId="32163"/>
    <cellStyle name="Normal 59 4 4 4 2" xfId="32164"/>
    <cellStyle name="Normal 59 4 4 4 3" xfId="32165"/>
    <cellStyle name="Normal 59 4 4 5" xfId="32166"/>
    <cellStyle name="Normal 59 4 4 5 2" xfId="32167"/>
    <cellStyle name="Normal 59 4 4 5 3" xfId="32168"/>
    <cellStyle name="Normal 59 4 4 6" xfId="32169"/>
    <cellStyle name="Normal 59 4 4 6 2" xfId="32170"/>
    <cellStyle name="Normal 59 4 4 6 3" xfId="32171"/>
    <cellStyle name="Normal 59 4 4 7" xfId="32172"/>
    <cellStyle name="Normal 59 4 4 8" xfId="32173"/>
    <cellStyle name="Normal 59 4 5" xfId="32174"/>
    <cellStyle name="Normal 59 4 5 2" xfId="32175"/>
    <cellStyle name="Normal 59 4 5 2 2" xfId="32176"/>
    <cellStyle name="Normal 59 4 5 2 2 2" xfId="32177"/>
    <cellStyle name="Normal 59 4 5 2 2 3" xfId="32178"/>
    <cellStyle name="Normal 59 4 5 2 3" xfId="32179"/>
    <cellStyle name="Normal 59 4 5 2 3 2" xfId="32180"/>
    <cellStyle name="Normal 59 4 5 2 3 3" xfId="32181"/>
    <cellStyle name="Normal 59 4 5 2 4" xfId="32182"/>
    <cellStyle name="Normal 59 4 5 2 4 2" xfId="32183"/>
    <cellStyle name="Normal 59 4 5 2 4 3" xfId="32184"/>
    <cellStyle name="Normal 59 4 5 2 5" xfId="32185"/>
    <cellStyle name="Normal 59 4 5 2 6" xfId="32186"/>
    <cellStyle name="Normal 59 4 5 3" xfId="32187"/>
    <cellStyle name="Normal 59 4 5 3 2" xfId="32188"/>
    <cellStyle name="Normal 59 4 5 3 3" xfId="32189"/>
    <cellStyle name="Normal 59 4 5 4" xfId="32190"/>
    <cellStyle name="Normal 59 4 5 4 2" xfId="32191"/>
    <cellStyle name="Normal 59 4 5 4 3" xfId="32192"/>
    <cellStyle name="Normal 59 4 5 5" xfId="32193"/>
    <cellStyle name="Normal 59 4 5 5 2" xfId="32194"/>
    <cellStyle name="Normal 59 4 5 5 3" xfId="32195"/>
    <cellStyle name="Normal 59 4 5 6" xfId="32196"/>
    <cellStyle name="Normal 59 4 5 7" xfId="32197"/>
    <cellStyle name="Normal 59 4 6" xfId="32198"/>
    <cellStyle name="Normal 59 4 6 2" xfId="32199"/>
    <cellStyle name="Normal 59 4 6 2 2" xfId="32200"/>
    <cellStyle name="Normal 59 4 6 2 3" xfId="32201"/>
    <cellStyle name="Normal 59 4 6 3" xfId="32202"/>
    <cellStyle name="Normal 59 4 6 3 2" xfId="32203"/>
    <cellStyle name="Normal 59 4 6 3 3" xfId="32204"/>
    <cellStyle name="Normal 59 4 6 4" xfId="32205"/>
    <cellStyle name="Normal 59 4 6 4 2" xfId="32206"/>
    <cellStyle name="Normal 59 4 6 4 3" xfId="32207"/>
    <cellStyle name="Normal 59 4 6 5" xfId="32208"/>
    <cellStyle name="Normal 59 4 6 6" xfId="32209"/>
    <cellStyle name="Normal 59 4 7" xfId="32210"/>
    <cellStyle name="Normal 59 4 7 2" xfId="32211"/>
    <cellStyle name="Normal 59 4 7 2 2" xfId="32212"/>
    <cellStyle name="Normal 59 4 7 2 3" xfId="32213"/>
    <cellStyle name="Normal 59 4 7 3" xfId="32214"/>
    <cellStyle name="Normal 59 4 7 3 2" xfId="32215"/>
    <cellStyle name="Normal 59 4 7 3 3" xfId="32216"/>
    <cellStyle name="Normal 59 4 7 4" xfId="32217"/>
    <cellStyle name="Normal 59 4 7 4 2" xfId="32218"/>
    <cellStyle name="Normal 59 4 7 4 3" xfId="32219"/>
    <cellStyle name="Normal 59 4 7 5" xfId="32220"/>
    <cellStyle name="Normal 59 4 7 6" xfId="32221"/>
    <cellStyle name="Normal 59 4 8" xfId="32222"/>
    <cellStyle name="Normal 59 4 8 2" xfId="32223"/>
    <cellStyle name="Normal 59 4 8 3" xfId="32224"/>
    <cellStyle name="Normal 59 4 9" xfId="32225"/>
    <cellStyle name="Normal 59 4 9 2" xfId="32226"/>
    <cellStyle name="Normal 59 4 9 3" xfId="32227"/>
    <cellStyle name="Normal 59 5" xfId="32228"/>
    <cellStyle name="Normal 59 5 2" xfId="32229"/>
    <cellStyle name="Normal 59 5 3" xfId="32230"/>
    <cellStyle name="Normal 59 6" xfId="32231"/>
    <cellStyle name="Normal 59 6 2" xfId="32232"/>
    <cellStyle name="Normal 59 6 3" xfId="32233"/>
    <cellStyle name="Normal 6" xfId="96"/>
    <cellStyle name="Normal 6 2" xfId="32234"/>
    <cellStyle name="Normal 6 3" xfId="32235"/>
    <cellStyle name="Normal 6 3 2" xfId="32236"/>
    <cellStyle name="Normal 6 4" xfId="32237"/>
    <cellStyle name="Normal 6 5" xfId="32238"/>
    <cellStyle name="Normal 60" xfId="32239"/>
    <cellStyle name="Normal 60 10" xfId="32240"/>
    <cellStyle name="Normal 60 10 2" xfId="32241"/>
    <cellStyle name="Normal 60 10 2 2" xfId="32242"/>
    <cellStyle name="Normal 60 10 2 3" xfId="32243"/>
    <cellStyle name="Normal 60 10 3" xfId="32244"/>
    <cellStyle name="Normal 60 10 3 2" xfId="32245"/>
    <cellStyle name="Normal 60 10 3 3" xfId="32246"/>
    <cellStyle name="Normal 60 10 4" xfId="32247"/>
    <cellStyle name="Normal 60 10 4 2" xfId="32248"/>
    <cellStyle name="Normal 60 10 4 3" xfId="32249"/>
    <cellStyle name="Normal 60 10 5" xfId="32250"/>
    <cellStyle name="Normal 60 10 6" xfId="32251"/>
    <cellStyle name="Normal 60 11" xfId="32252"/>
    <cellStyle name="Normal 60 11 2" xfId="32253"/>
    <cellStyle name="Normal 60 11 3" xfId="32254"/>
    <cellStyle name="Normal 60 12" xfId="32255"/>
    <cellStyle name="Normal 60 12 2" xfId="32256"/>
    <cellStyle name="Normal 60 12 3" xfId="32257"/>
    <cellStyle name="Normal 60 13" xfId="32258"/>
    <cellStyle name="Normal 60 13 2" xfId="32259"/>
    <cellStyle name="Normal 60 13 3" xfId="32260"/>
    <cellStyle name="Normal 60 14" xfId="32261"/>
    <cellStyle name="Normal 60 14 2" xfId="32262"/>
    <cellStyle name="Normal 60 14 3" xfId="32263"/>
    <cellStyle name="Normal 60 15" xfId="32264"/>
    <cellStyle name="Normal 60 15 2" xfId="32265"/>
    <cellStyle name="Normal 60 15 3" xfId="32266"/>
    <cellStyle name="Normal 60 16" xfId="32267"/>
    <cellStyle name="Normal 60 17" xfId="32268"/>
    <cellStyle name="Normal 60 18" xfId="32269"/>
    <cellStyle name="Normal 60 2" xfId="32270"/>
    <cellStyle name="Normal 60 2 10" xfId="32271"/>
    <cellStyle name="Normal 60 2 10 2" xfId="32272"/>
    <cellStyle name="Normal 60 2 10 3" xfId="32273"/>
    <cellStyle name="Normal 60 2 11" xfId="32274"/>
    <cellStyle name="Normal 60 2 11 2" xfId="32275"/>
    <cellStyle name="Normal 60 2 11 3" xfId="32276"/>
    <cellStyle name="Normal 60 2 12" xfId="32277"/>
    <cellStyle name="Normal 60 2 12 2" xfId="32278"/>
    <cellStyle name="Normal 60 2 12 3" xfId="32279"/>
    <cellStyle name="Normal 60 2 13" xfId="32280"/>
    <cellStyle name="Normal 60 2 13 2" xfId="32281"/>
    <cellStyle name="Normal 60 2 13 3" xfId="32282"/>
    <cellStyle name="Normal 60 2 14" xfId="32283"/>
    <cellStyle name="Normal 60 2 14 2" xfId="32284"/>
    <cellStyle name="Normal 60 2 14 3" xfId="32285"/>
    <cellStyle name="Normal 60 2 15" xfId="32286"/>
    <cellStyle name="Normal 60 2 16" xfId="32287"/>
    <cellStyle name="Normal 60 2 17" xfId="32288"/>
    <cellStyle name="Normal 60 2 2" xfId="32289"/>
    <cellStyle name="Normal 60 2 2 2" xfId="32290"/>
    <cellStyle name="Normal 60 2 2 2 2" xfId="32291"/>
    <cellStyle name="Normal 60 2 2 2 2 2" xfId="32292"/>
    <cellStyle name="Normal 60 2 2 2 2 2 2" xfId="32293"/>
    <cellStyle name="Normal 60 2 2 2 2 2 3" xfId="32294"/>
    <cellStyle name="Normal 60 2 2 2 2 3" xfId="32295"/>
    <cellStyle name="Normal 60 2 2 2 2 3 2" xfId="32296"/>
    <cellStyle name="Normal 60 2 2 2 2 3 3" xfId="32297"/>
    <cellStyle name="Normal 60 2 2 2 2 4" xfId="32298"/>
    <cellStyle name="Normal 60 2 2 2 2 4 2" xfId="32299"/>
    <cellStyle name="Normal 60 2 2 2 2 4 3" xfId="32300"/>
    <cellStyle name="Normal 60 2 2 2 2 5" xfId="32301"/>
    <cellStyle name="Normal 60 2 2 2 2 6" xfId="32302"/>
    <cellStyle name="Normal 60 2 2 2 3" xfId="32303"/>
    <cellStyle name="Normal 60 2 2 2 3 2" xfId="32304"/>
    <cellStyle name="Normal 60 2 2 2 3 3" xfId="32305"/>
    <cellStyle name="Normal 60 2 2 2 4" xfId="32306"/>
    <cellStyle name="Normal 60 2 2 2 4 2" xfId="32307"/>
    <cellStyle name="Normal 60 2 2 2 4 3" xfId="32308"/>
    <cellStyle name="Normal 60 2 2 2 5" xfId="32309"/>
    <cellStyle name="Normal 60 2 2 2 5 2" xfId="32310"/>
    <cellStyle name="Normal 60 2 2 2 5 3" xfId="32311"/>
    <cellStyle name="Normal 60 2 2 2 6" xfId="32312"/>
    <cellStyle name="Normal 60 2 2 2 7" xfId="32313"/>
    <cellStyle name="Normal 60 2 2 3" xfId="32314"/>
    <cellStyle name="Normal 60 2 2 3 2" xfId="32315"/>
    <cellStyle name="Normal 60 2 2 3 2 2" xfId="32316"/>
    <cellStyle name="Normal 60 2 2 3 2 3" xfId="32317"/>
    <cellStyle name="Normal 60 2 2 3 3" xfId="32318"/>
    <cellStyle name="Normal 60 2 2 3 3 2" xfId="32319"/>
    <cellStyle name="Normal 60 2 2 3 3 3" xfId="32320"/>
    <cellStyle name="Normal 60 2 2 3 4" xfId="32321"/>
    <cellStyle name="Normal 60 2 2 3 4 2" xfId="32322"/>
    <cellStyle name="Normal 60 2 2 3 4 3" xfId="32323"/>
    <cellStyle name="Normal 60 2 2 3 5" xfId="32324"/>
    <cellStyle name="Normal 60 2 2 3 6" xfId="32325"/>
    <cellStyle name="Normal 60 2 2 4" xfId="32326"/>
    <cellStyle name="Normal 60 2 2 4 2" xfId="32327"/>
    <cellStyle name="Normal 60 2 2 4 3" xfId="32328"/>
    <cellStyle name="Normal 60 2 2 5" xfId="32329"/>
    <cellStyle name="Normal 60 2 2 5 2" xfId="32330"/>
    <cellStyle name="Normal 60 2 2 5 3" xfId="32331"/>
    <cellStyle name="Normal 60 2 2 6" xfId="32332"/>
    <cellStyle name="Normal 60 2 2 6 2" xfId="32333"/>
    <cellStyle name="Normal 60 2 2 6 3" xfId="32334"/>
    <cellStyle name="Normal 60 2 2 7" xfId="32335"/>
    <cellStyle name="Normal 60 2 2 8" xfId="32336"/>
    <cellStyle name="Normal 60 2 3" xfId="32337"/>
    <cellStyle name="Normal 60 2 3 2" xfId="32338"/>
    <cellStyle name="Normal 60 2 3 2 2" xfId="32339"/>
    <cellStyle name="Normal 60 2 3 2 2 2" xfId="32340"/>
    <cellStyle name="Normal 60 2 3 2 2 2 2" xfId="32341"/>
    <cellStyle name="Normal 60 2 3 2 2 2 3" xfId="32342"/>
    <cellStyle name="Normal 60 2 3 2 2 3" xfId="32343"/>
    <cellStyle name="Normal 60 2 3 2 2 3 2" xfId="32344"/>
    <cellStyle name="Normal 60 2 3 2 2 3 3" xfId="32345"/>
    <cellStyle name="Normal 60 2 3 2 2 4" xfId="32346"/>
    <cellStyle name="Normal 60 2 3 2 2 4 2" xfId="32347"/>
    <cellStyle name="Normal 60 2 3 2 2 4 3" xfId="32348"/>
    <cellStyle name="Normal 60 2 3 2 2 5" xfId="32349"/>
    <cellStyle name="Normal 60 2 3 2 2 6" xfId="32350"/>
    <cellStyle name="Normal 60 2 3 2 3" xfId="32351"/>
    <cellStyle name="Normal 60 2 3 2 3 2" xfId="32352"/>
    <cellStyle name="Normal 60 2 3 2 3 3" xfId="32353"/>
    <cellStyle name="Normal 60 2 3 2 4" xfId="32354"/>
    <cellStyle name="Normal 60 2 3 2 4 2" xfId="32355"/>
    <cellStyle name="Normal 60 2 3 2 4 3" xfId="32356"/>
    <cellStyle name="Normal 60 2 3 2 5" xfId="32357"/>
    <cellStyle name="Normal 60 2 3 2 5 2" xfId="32358"/>
    <cellStyle name="Normal 60 2 3 2 5 3" xfId="32359"/>
    <cellStyle name="Normal 60 2 3 2 6" xfId="32360"/>
    <cellStyle name="Normal 60 2 3 2 7" xfId="32361"/>
    <cellStyle name="Normal 60 2 3 3" xfId="32362"/>
    <cellStyle name="Normal 60 2 3 3 2" xfId="32363"/>
    <cellStyle name="Normal 60 2 3 3 2 2" xfId="32364"/>
    <cellStyle name="Normal 60 2 3 3 2 3" xfId="32365"/>
    <cellStyle name="Normal 60 2 3 3 3" xfId="32366"/>
    <cellStyle name="Normal 60 2 3 3 3 2" xfId="32367"/>
    <cellStyle name="Normal 60 2 3 3 3 3" xfId="32368"/>
    <cellStyle name="Normal 60 2 3 3 4" xfId="32369"/>
    <cellStyle name="Normal 60 2 3 3 4 2" xfId="32370"/>
    <cellStyle name="Normal 60 2 3 3 4 3" xfId="32371"/>
    <cellStyle name="Normal 60 2 3 3 5" xfId="32372"/>
    <cellStyle name="Normal 60 2 3 3 6" xfId="32373"/>
    <cellStyle name="Normal 60 2 3 4" xfId="32374"/>
    <cellStyle name="Normal 60 2 3 4 2" xfId="32375"/>
    <cellStyle name="Normal 60 2 3 4 3" xfId="32376"/>
    <cellStyle name="Normal 60 2 3 5" xfId="32377"/>
    <cellStyle name="Normal 60 2 3 5 2" xfId="32378"/>
    <cellStyle name="Normal 60 2 3 5 3" xfId="32379"/>
    <cellStyle name="Normal 60 2 3 6" xfId="32380"/>
    <cellStyle name="Normal 60 2 3 6 2" xfId="32381"/>
    <cellStyle name="Normal 60 2 3 6 3" xfId="32382"/>
    <cellStyle name="Normal 60 2 3 7" xfId="32383"/>
    <cellStyle name="Normal 60 2 3 8" xfId="32384"/>
    <cellStyle name="Normal 60 2 4" xfId="32385"/>
    <cellStyle name="Normal 60 2 4 2" xfId="32386"/>
    <cellStyle name="Normal 60 2 4 2 2" xfId="32387"/>
    <cellStyle name="Normal 60 2 4 2 2 2" xfId="32388"/>
    <cellStyle name="Normal 60 2 4 2 2 2 2" xfId="32389"/>
    <cellStyle name="Normal 60 2 4 2 2 2 3" xfId="32390"/>
    <cellStyle name="Normal 60 2 4 2 2 3" xfId="32391"/>
    <cellStyle name="Normal 60 2 4 2 2 3 2" xfId="32392"/>
    <cellStyle name="Normal 60 2 4 2 2 3 3" xfId="32393"/>
    <cellStyle name="Normal 60 2 4 2 2 4" xfId="32394"/>
    <cellStyle name="Normal 60 2 4 2 2 4 2" xfId="32395"/>
    <cellStyle name="Normal 60 2 4 2 2 4 3" xfId="32396"/>
    <cellStyle name="Normal 60 2 4 2 2 5" xfId="32397"/>
    <cellStyle name="Normal 60 2 4 2 2 6" xfId="32398"/>
    <cellStyle name="Normal 60 2 4 2 3" xfId="32399"/>
    <cellStyle name="Normal 60 2 4 2 3 2" xfId="32400"/>
    <cellStyle name="Normal 60 2 4 2 3 3" xfId="32401"/>
    <cellStyle name="Normal 60 2 4 2 4" xfId="32402"/>
    <cellStyle name="Normal 60 2 4 2 4 2" xfId="32403"/>
    <cellStyle name="Normal 60 2 4 2 4 3" xfId="32404"/>
    <cellStyle name="Normal 60 2 4 2 5" xfId="32405"/>
    <cellStyle name="Normal 60 2 4 2 5 2" xfId="32406"/>
    <cellStyle name="Normal 60 2 4 2 5 3" xfId="32407"/>
    <cellStyle name="Normal 60 2 4 2 6" xfId="32408"/>
    <cellStyle name="Normal 60 2 4 2 7" xfId="32409"/>
    <cellStyle name="Normal 60 2 4 3" xfId="32410"/>
    <cellStyle name="Normal 60 2 4 3 2" xfId="32411"/>
    <cellStyle name="Normal 60 2 4 3 2 2" xfId="32412"/>
    <cellStyle name="Normal 60 2 4 3 2 3" xfId="32413"/>
    <cellStyle name="Normal 60 2 4 3 3" xfId="32414"/>
    <cellStyle name="Normal 60 2 4 3 3 2" xfId="32415"/>
    <cellStyle name="Normal 60 2 4 3 3 3" xfId="32416"/>
    <cellStyle name="Normal 60 2 4 3 4" xfId="32417"/>
    <cellStyle name="Normal 60 2 4 3 4 2" xfId="32418"/>
    <cellStyle name="Normal 60 2 4 3 4 3" xfId="32419"/>
    <cellStyle name="Normal 60 2 4 3 5" xfId="32420"/>
    <cellStyle name="Normal 60 2 4 3 6" xfId="32421"/>
    <cellStyle name="Normal 60 2 4 4" xfId="32422"/>
    <cellStyle name="Normal 60 2 4 4 2" xfId="32423"/>
    <cellStyle name="Normal 60 2 4 4 3" xfId="32424"/>
    <cellStyle name="Normal 60 2 4 5" xfId="32425"/>
    <cellStyle name="Normal 60 2 4 5 2" xfId="32426"/>
    <cellStyle name="Normal 60 2 4 5 3" xfId="32427"/>
    <cellStyle name="Normal 60 2 4 6" xfId="32428"/>
    <cellStyle name="Normal 60 2 4 6 2" xfId="32429"/>
    <cellStyle name="Normal 60 2 4 6 3" xfId="32430"/>
    <cellStyle name="Normal 60 2 4 7" xfId="32431"/>
    <cellStyle name="Normal 60 2 4 8" xfId="32432"/>
    <cellStyle name="Normal 60 2 5" xfId="32433"/>
    <cellStyle name="Normal 60 2 5 2" xfId="32434"/>
    <cellStyle name="Normal 60 2 5 2 2" xfId="32435"/>
    <cellStyle name="Normal 60 2 5 2 2 2" xfId="32436"/>
    <cellStyle name="Normal 60 2 5 2 2 3" xfId="32437"/>
    <cellStyle name="Normal 60 2 5 2 3" xfId="32438"/>
    <cellStyle name="Normal 60 2 5 2 3 2" xfId="32439"/>
    <cellStyle name="Normal 60 2 5 2 3 3" xfId="32440"/>
    <cellStyle name="Normal 60 2 5 2 4" xfId="32441"/>
    <cellStyle name="Normal 60 2 5 2 4 2" xfId="32442"/>
    <cellStyle name="Normal 60 2 5 2 4 3" xfId="32443"/>
    <cellStyle name="Normal 60 2 5 2 5" xfId="32444"/>
    <cellStyle name="Normal 60 2 5 2 6" xfId="32445"/>
    <cellStyle name="Normal 60 2 5 3" xfId="32446"/>
    <cellStyle name="Normal 60 2 5 3 2" xfId="32447"/>
    <cellStyle name="Normal 60 2 5 3 3" xfId="32448"/>
    <cellStyle name="Normal 60 2 5 4" xfId="32449"/>
    <cellStyle name="Normal 60 2 5 4 2" xfId="32450"/>
    <cellStyle name="Normal 60 2 5 4 3" xfId="32451"/>
    <cellStyle name="Normal 60 2 5 5" xfId="32452"/>
    <cellStyle name="Normal 60 2 5 5 2" xfId="32453"/>
    <cellStyle name="Normal 60 2 5 5 3" xfId="32454"/>
    <cellStyle name="Normal 60 2 5 6" xfId="32455"/>
    <cellStyle name="Normal 60 2 5 7" xfId="32456"/>
    <cellStyle name="Normal 60 2 6" xfId="32457"/>
    <cellStyle name="Normal 60 2 6 2" xfId="32458"/>
    <cellStyle name="Normal 60 2 6 2 2" xfId="32459"/>
    <cellStyle name="Normal 60 2 6 2 3" xfId="32460"/>
    <cellStyle name="Normal 60 2 6 3" xfId="32461"/>
    <cellStyle name="Normal 60 2 6 3 2" xfId="32462"/>
    <cellStyle name="Normal 60 2 6 3 3" xfId="32463"/>
    <cellStyle name="Normal 60 2 6 4" xfId="32464"/>
    <cellStyle name="Normal 60 2 6 4 2" xfId="32465"/>
    <cellStyle name="Normal 60 2 6 4 3" xfId="32466"/>
    <cellStyle name="Normal 60 2 6 5" xfId="32467"/>
    <cellStyle name="Normal 60 2 6 6" xfId="32468"/>
    <cellStyle name="Normal 60 2 7" xfId="32469"/>
    <cellStyle name="Normal 60 2 7 2" xfId="32470"/>
    <cellStyle name="Normal 60 2 7 2 2" xfId="32471"/>
    <cellStyle name="Normal 60 2 7 2 3" xfId="32472"/>
    <cellStyle name="Normal 60 2 7 3" xfId="32473"/>
    <cellStyle name="Normal 60 2 7 3 2" xfId="32474"/>
    <cellStyle name="Normal 60 2 7 3 3" xfId="32475"/>
    <cellStyle name="Normal 60 2 7 4" xfId="32476"/>
    <cellStyle name="Normal 60 2 7 4 2" xfId="32477"/>
    <cellStyle name="Normal 60 2 7 4 3" xfId="32478"/>
    <cellStyle name="Normal 60 2 7 5" xfId="32479"/>
    <cellStyle name="Normal 60 2 7 6" xfId="32480"/>
    <cellStyle name="Normal 60 2 8" xfId="32481"/>
    <cellStyle name="Normal 60 2 8 2" xfId="32482"/>
    <cellStyle name="Normal 60 2 8 3" xfId="32483"/>
    <cellStyle name="Normal 60 2 9" xfId="32484"/>
    <cellStyle name="Normal 60 2 9 2" xfId="32485"/>
    <cellStyle name="Normal 60 2 9 3" xfId="32486"/>
    <cellStyle name="Normal 60 3" xfId="32487"/>
    <cellStyle name="Normal 60 4" xfId="32488"/>
    <cellStyle name="Normal 60 5" xfId="32489"/>
    <cellStyle name="Normal 60 5 2" xfId="32490"/>
    <cellStyle name="Normal 60 5 2 2" xfId="32491"/>
    <cellStyle name="Normal 60 5 2 2 2" xfId="32492"/>
    <cellStyle name="Normal 60 5 2 2 2 2" xfId="32493"/>
    <cellStyle name="Normal 60 5 2 2 2 3" xfId="32494"/>
    <cellStyle name="Normal 60 5 2 2 3" xfId="32495"/>
    <cellStyle name="Normal 60 5 2 2 3 2" xfId="32496"/>
    <cellStyle name="Normal 60 5 2 2 3 3" xfId="32497"/>
    <cellStyle name="Normal 60 5 2 2 4" xfId="32498"/>
    <cellStyle name="Normal 60 5 2 2 4 2" xfId="32499"/>
    <cellStyle name="Normal 60 5 2 2 4 3" xfId="32500"/>
    <cellStyle name="Normal 60 5 2 2 5" xfId="32501"/>
    <cellStyle name="Normal 60 5 2 2 6" xfId="32502"/>
    <cellStyle name="Normal 60 5 2 3" xfId="32503"/>
    <cellStyle name="Normal 60 5 2 3 2" xfId="32504"/>
    <cellStyle name="Normal 60 5 2 3 3" xfId="32505"/>
    <cellStyle name="Normal 60 5 2 4" xfId="32506"/>
    <cellStyle name="Normal 60 5 2 4 2" xfId="32507"/>
    <cellStyle name="Normal 60 5 2 4 3" xfId="32508"/>
    <cellStyle name="Normal 60 5 2 5" xfId="32509"/>
    <cellStyle name="Normal 60 5 2 5 2" xfId="32510"/>
    <cellStyle name="Normal 60 5 2 5 3" xfId="32511"/>
    <cellStyle name="Normal 60 5 2 6" xfId="32512"/>
    <cellStyle name="Normal 60 5 2 7" xfId="32513"/>
    <cellStyle name="Normal 60 5 3" xfId="32514"/>
    <cellStyle name="Normal 60 5 3 2" xfId="32515"/>
    <cellStyle name="Normal 60 5 3 2 2" xfId="32516"/>
    <cellStyle name="Normal 60 5 3 2 3" xfId="32517"/>
    <cellStyle name="Normal 60 5 3 3" xfId="32518"/>
    <cellStyle name="Normal 60 5 3 3 2" xfId="32519"/>
    <cellStyle name="Normal 60 5 3 3 3" xfId="32520"/>
    <cellStyle name="Normal 60 5 3 4" xfId="32521"/>
    <cellStyle name="Normal 60 5 3 4 2" xfId="32522"/>
    <cellStyle name="Normal 60 5 3 4 3" xfId="32523"/>
    <cellStyle name="Normal 60 5 3 5" xfId="32524"/>
    <cellStyle name="Normal 60 5 3 6" xfId="32525"/>
    <cellStyle name="Normal 60 5 4" xfId="32526"/>
    <cellStyle name="Normal 60 5 4 2" xfId="32527"/>
    <cellStyle name="Normal 60 5 4 3" xfId="32528"/>
    <cellStyle name="Normal 60 5 5" xfId="32529"/>
    <cellStyle name="Normal 60 5 5 2" xfId="32530"/>
    <cellStyle name="Normal 60 5 5 3" xfId="32531"/>
    <cellStyle name="Normal 60 5 6" xfId="32532"/>
    <cellStyle name="Normal 60 5 6 2" xfId="32533"/>
    <cellStyle name="Normal 60 5 6 3" xfId="32534"/>
    <cellStyle name="Normal 60 5 7" xfId="32535"/>
    <cellStyle name="Normal 60 5 8" xfId="32536"/>
    <cellStyle name="Normal 60 6" xfId="32537"/>
    <cellStyle name="Normal 60 6 2" xfId="32538"/>
    <cellStyle name="Normal 60 6 2 2" xfId="32539"/>
    <cellStyle name="Normal 60 6 2 2 2" xfId="32540"/>
    <cellStyle name="Normal 60 6 2 2 2 2" xfId="32541"/>
    <cellStyle name="Normal 60 6 2 2 2 3" xfId="32542"/>
    <cellStyle name="Normal 60 6 2 2 3" xfId="32543"/>
    <cellStyle name="Normal 60 6 2 2 3 2" xfId="32544"/>
    <cellStyle name="Normal 60 6 2 2 3 3" xfId="32545"/>
    <cellStyle name="Normal 60 6 2 2 4" xfId="32546"/>
    <cellStyle name="Normal 60 6 2 2 4 2" xfId="32547"/>
    <cellStyle name="Normal 60 6 2 2 4 3" xfId="32548"/>
    <cellStyle name="Normal 60 6 2 2 5" xfId="32549"/>
    <cellStyle name="Normal 60 6 2 2 6" xfId="32550"/>
    <cellStyle name="Normal 60 6 2 3" xfId="32551"/>
    <cellStyle name="Normal 60 6 2 3 2" xfId="32552"/>
    <cellStyle name="Normal 60 6 2 3 3" xfId="32553"/>
    <cellStyle name="Normal 60 6 2 4" xfId="32554"/>
    <cellStyle name="Normal 60 6 2 4 2" xfId="32555"/>
    <cellStyle name="Normal 60 6 2 4 3" xfId="32556"/>
    <cellStyle name="Normal 60 6 2 5" xfId="32557"/>
    <cellStyle name="Normal 60 6 2 5 2" xfId="32558"/>
    <cellStyle name="Normal 60 6 2 5 3" xfId="32559"/>
    <cellStyle name="Normal 60 6 2 6" xfId="32560"/>
    <cellStyle name="Normal 60 6 2 7" xfId="32561"/>
    <cellStyle name="Normal 60 6 3" xfId="32562"/>
    <cellStyle name="Normal 60 6 3 2" xfId="32563"/>
    <cellStyle name="Normal 60 6 3 2 2" xfId="32564"/>
    <cellStyle name="Normal 60 6 3 2 3" xfId="32565"/>
    <cellStyle name="Normal 60 6 3 3" xfId="32566"/>
    <cellStyle name="Normal 60 6 3 3 2" xfId="32567"/>
    <cellStyle name="Normal 60 6 3 3 3" xfId="32568"/>
    <cellStyle name="Normal 60 6 3 4" xfId="32569"/>
    <cellStyle name="Normal 60 6 3 4 2" xfId="32570"/>
    <cellStyle name="Normal 60 6 3 4 3" xfId="32571"/>
    <cellStyle name="Normal 60 6 3 5" xfId="32572"/>
    <cellStyle name="Normal 60 6 3 6" xfId="32573"/>
    <cellStyle name="Normal 60 6 4" xfId="32574"/>
    <cellStyle name="Normal 60 6 4 2" xfId="32575"/>
    <cellStyle name="Normal 60 6 4 3" xfId="32576"/>
    <cellStyle name="Normal 60 6 5" xfId="32577"/>
    <cellStyle name="Normal 60 6 5 2" xfId="32578"/>
    <cellStyle name="Normal 60 6 5 3" xfId="32579"/>
    <cellStyle name="Normal 60 6 6" xfId="32580"/>
    <cellStyle name="Normal 60 6 6 2" xfId="32581"/>
    <cellStyle name="Normal 60 6 6 3" xfId="32582"/>
    <cellStyle name="Normal 60 6 7" xfId="32583"/>
    <cellStyle name="Normal 60 6 8" xfId="32584"/>
    <cellStyle name="Normal 60 7" xfId="32585"/>
    <cellStyle name="Normal 60 7 2" xfId="32586"/>
    <cellStyle name="Normal 60 7 2 2" xfId="32587"/>
    <cellStyle name="Normal 60 7 2 2 2" xfId="32588"/>
    <cellStyle name="Normal 60 7 2 2 2 2" xfId="32589"/>
    <cellStyle name="Normal 60 7 2 2 2 3" xfId="32590"/>
    <cellStyle name="Normal 60 7 2 2 3" xfId="32591"/>
    <cellStyle name="Normal 60 7 2 2 3 2" xfId="32592"/>
    <cellStyle name="Normal 60 7 2 2 3 3" xfId="32593"/>
    <cellStyle name="Normal 60 7 2 2 4" xfId="32594"/>
    <cellStyle name="Normal 60 7 2 2 4 2" xfId="32595"/>
    <cellStyle name="Normal 60 7 2 2 4 3" xfId="32596"/>
    <cellStyle name="Normal 60 7 2 2 5" xfId="32597"/>
    <cellStyle name="Normal 60 7 2 2 6" xfId="32598"/>
    <cellStyle name="Normal 60 7 2 3" xfId="32599"/>
    <cellStyle name="Normal 60 7 2 3 2" xfId="32600"/>
    <cellStyle name="Normal 60 7 2 3 3" xfId="32601"/>
    <cellStyle name="Normal 60 7 2 4" xfId="32602"/>
    <cellStyle name="Normal 60 7 2 4 2" xfId="32603"/>
    <cellStyle name="Normal 60 7 2 4 3" xfId="32604"/>
    <cellStyle name="Normal 60 7 2 5" xfId="32605"/>
    <cellStyle name="Normal 60 7 2 5 2" xfId="32606"/>
    <cellStyle name="Normal 60 7 2 5 3" xfId="32607"/>
    <cellStyle name="Normal 60 7 2 6" xfId="32608"/>
    <cellStyle name="Normal 60 7 2 7" xfId="32609"/>
    <cellStyle name="Normal 60 7 3" xfId="32610"/>
    <cellStyle name="Normal 60 7 3 2" xfId="32611"/>
    <cellStyle name="Normal 60 7 3 2 2" xfId="32612"/>
    <cellStyle name="Normal 60 7 3 2 3" xfId="32613"/>
    <cellStyle name="Normal 60 7 3 3" xfId="32614"/>
    <cellStyle name="Normal 60 7 3 3 2" xfId="32615"/>
    <cellStyle name="Normal 60 7 3 3 3" xfId="32616"/>
    <cellStyle name="Normal 60 7 3 4" xfId="32617"/>
    <cellStyle name="Normal 60 7 3 4 2" xfId="32618"/>
    <cellStyle name="Normal 60 7 3 4 3" xfId="32619"/>
    <cellStyle name="Normal 60 7 3 5" xfId="32620"/>
    <cellStyle name="Normal 60 7 3 6" xfId="32621"/>
    <cellStyle name="Normal 60 7 4" xfId="32622"/>
    <cellStyle name="Normal 60 7 4 2" xfId="32623"/>
    <cellStyle name="Normal 60 7 4 3" xfId="32624"/>
    <cellStyle name="Normal 60 7 5" xfId="32625"/>
    <cellStyle name="Normal 60 7 5 2" xfId="32626"/>
    <cellStyle name="Normal 60 7 5 3" xfId="32627"/>
    <cellStyle name="Normal 60 7 6" xfId="32628"/>
    <cellStyle name="Normal 60 7 6 2" xfId="32629"/>
    <cellStyle name="Normal 60 7 6 3" xfId="32630"/>
    <cellStyle name="Normal 60 7 7" xfId="32631"/>
    <cellStyle name="Normal 60 7 8" xfId="32632"/>
    <cellStyle name="Normal 60 8" xfId="32633"/>
    <cellStyle name="Normal 60 8 2" xfId="32634"/>
    <cellStyle name="Normal 60 8 2 2" xfId="32635"/>
    <cellStyle name="Normal 60 8 2 2 2" xfId="32636"/>
    <cellStyle name="Normal 60 8 2 2 3" xfId="32637"/>
    <cellStyle name="Normal 60 8 2 3" xfId="32638"/>
    <cellStyle name="Normal 60 8 2 3 2" xfId="32639"/>
    <cellStyle name="Normal 60 8 2 3 3" xfId="32640"/>
    <cellStyle name="Normal 60 8 2 4" xfId="32641"/>
    <cellStyle name="Normal 60 8 2 4 2" xfId="32642"/>
    <cellStyle name="Normal 60 8 2 4 3" xfId="32643"/>
    <cellStyle name="Normal 60 8 2 5" xfId="32644"/>
    <cellStyle name="Normal 60 8 2 6" xfId="32645"/>
    <cellStyle name="Normal 60 8 3" xfId="32646"/>
    <cellStyle name="Normal 60 8 3 2" xfId="32647"/>
    <cellStyle name="Normal 60 8 3 3" xfId="32648"/>
    <cellStyle name="Normal 60 8 4" xfId="32649"/>
    <cellStyle name="Normal 60 8 4 2" xfId="32650"/>
    <cellStyle name="Normal 60 8 4 3" xfId="32651"/>
    <cellStyle name="Normal 60 8 5" xfId="32652"/>
    <cellStyle name="Normal 60 8 5 2" xfId="32653"/>
    <cellStyle name="Normal 60 8 5 3" xfId="32654"/>
    <cellStyle name="Normal 60 8 6" xfId="32655"/>
    <cellStyle name="Normal 60 8 7" xfId="32656"/>
    <cellStyle name="Normal 60 9" xfId="32657"/>
    <cellStyle name="Normal 60 9 2" xfId="32658"/>
    <cellStyle name="Normal 60 9 2 2" xfId="32659"/>
    <cellStyle name="Normal 60 9 2 3" xfId="32660"/>
    <cellStyle name="Normal 60 9 3" xfId="32661"/>
    <cellStyle name="Normal 60 9 3 2" xfId="32662"/>
    <cellStyle name="Normal 60 9 3 3" xfId="32663"/>
    <cellStyle name="Normal 60 9 4" xfId="32664"/>
    <cellStyle name="Normal 60 9 4 2" xfId="32665"/>
    <cellStyle name="Normal 60 9 4 3" xfId="32666"/>
    <cellStyle name="Normal 60 9 5" xfId="32667"/>
    <cellStyle name="Normal 60 9 6" xfId="32668"/>
    <cellStyle name="Normal 61" xfId="32669"/>
    <cellStyle name="Normal 61 2" xfId="32670"/>
    <cellStyle name="Normal 61 2 2" xfId="32671"/>
    <cellStyle name="Normal 61 2 3" xfId="32672"/>
    <cellStyle name="Normal 61 3" xfId="32673"/>
    <cellStyle name="Normal 61 4" xfId="32674"/>
    <cellStyle name="Normal 62" xfId="32675"/>
    <cellStyle name="Normal 62 2" xfId="32676"/>
    <cellStyle name="Normal 62 3" xfId="32677"/>
    <cellStyle name="Normal 62 4" xfId="32678"/>
    <cellStyle name="Normal 63" xfId="32679"/>
    <cellStyle name="Normal 63 2" xfId="32680"/>
    <cellStyle name="Normal 64" xfId="32681"/>
    <cellStyle name="Normal 64 2" xfId="32682"/>
    <cellStyle name="Normal 65" xfId="32683"/>
    <cellStyle name="Normal 65 2" xfId="32684"/>
    <cellStyle name="Normal 66" xfId="32685"/>
    <cellStyle name="Normal 66 10" xfId="32686"/>
    <cellStyle name="Normal 66 10 2" xfId="32687"/>
    <cellStyle name="Normal 66 10 2 2" xfId="32688"/>
    <cellStyle name="Normal 66 10 2 3" xfId="32689"/>
    <cellStyle name="Normal 66 10 3" xfId="32690"/>
    <cellStyle name="Normal 66 10 3 2" xfId="32691"/>
    <cellStyle name="Normal 66 10 3 3" xfId="32692"/>
    <cellStyle name="Normal 66 10 4" xfId="32693"/>
    <cellStyle name="Normal 66 10 4 2" xfId="32694"/>
    <cellStyle name="Normal 66 10 4 3" xfId="32695"/>
    <cellStyle name="Normal 66 10 5" xfId="32696"/>
    <cellStyle name="Normal 66 10 6" xfId="32697"/>
    <cellStyle name="Normal 66 11" xfId="32698"/>
    <cellStyle name="Normal 66 11 2" xfId="32699"/>
    <cellStyle name="Normal 66 11 3" xfId="32700"/>
    <cellStyle name="Normal 66 12" xfId="32701"/>
    <cellStyle name="Normal 66 12 2" xfId="32702"/>
    <cellStyle name="Normal 66 12 3" xfId="32703"/>
    <cellStyle name="Normal 66 13" xfId="32704"/>
    <cellStyle name="Normal 66 13 2" xfId="32705"/>
    <cellStyle name="Normal 66 13 3" xfId="32706"/>
    <cellStyle name="Normal 66 14" xfId="32707"/>
    <cellStyle name="Normal 66 14 2" xfId="32708"/>
    <cellStyle name="Normal 66 14 3" xfId="32709"/>
    <cellStyle name="Normal 66 15" xfId="32710"/>
    <cellStyle name="Normal 66 15 2" xfId="32711"/>
    <cellStyle name="Normal 66 15 3" xfId="32712"/>
    <cellStyle name="Normal 66 16" xfId="32713"/>
    <cellStyle name="Normal 66 16 2" xfId="32714"/>
    <cellStyle name="Normal 66 16 3" xfId="32715"/>
    <cellStyle name="Normal 66 17" xfId="32716"/>
    <cellStyle name="Normal 66 17 2" xfId="32717"/>
    <cellStyle name="Normal 66 17 3" xfId="32718"/>
    <cellStyle name="Normal 66 18" xfId="32719"/>
    <cellStyle name="Normal 66 19" xfId="32720"/>
    <cellStyle name="Normal 66 2" xfId="32721"/>
    <cellStyle name="Normal 66 2 2" xfId="32722"/>
    <cellStyle name="Normal 66 20" xfId="32723"/>
    <cellStyle name="Normal 66 3" xfId="32724"/>
    <cellStyle name="Normal 66 3 10" xfId="32725"/>
    <cellStyle name="Normal 66 3 10 2" xfId="32726"/>
    <cellStyle name="Normal 66 3 10 3" xfId="32727"/>
    <cellStyle name="Normal 66 3 11" xfId="32728"/>
    <cellStyle name="Normal 66 3 11 2" xfId="32729"/>
    <cellStyle name="Normal 66 3 11 3" xfId="32730"/>
    <cellStyle name="Normal 66 3 12" xfId="32731"/>
    <cellStyle name="Normal 66 3 12 2" xfId="32732"/>
    <cellStyle name="Normal 66 3 12 3" xfId="32733"/>
    <cellStyle name="Normal 66 3 13" xfId="32734"/>
    <cellStyle name="Normal 66 3 13 2" xfId="32735"/>
    <cellStyle name="Normal 66 3 13 3" xfId="32736"/>
    <cellStyle name="Normal 66 3 14" xfId="32737"/>
    <cellStyle name="Normal 66 3 14 2" xfId="32738"/>
    <cellStyle name="Normal 66 3 14 3" xfId="32739"/>
    <cellStyle name="Normal 66 3 15" xfId="32740"/>
    <cellStyle name="Normal 66 3 16" xfId="32741"/>
    <cellStyle name="Normal 66 3 17" xfId="32742"/>
    <cellStyle name="Normal 66 3 2" xfId="32743"/>
    <cellStyle name="Normal 66 3 2 2" xfId="32744"/>
    <cellStyle name="Normal 66 3 2 2 2" xfId="32745"/>
    <cellStyle name="Normal 66 3 2 2 2 2" xfId="32746"/>
    <cellStyle name="Normal 66 3 2 2 2 2 2" xfId="32747"/>
    <cellStyle name="Normal 66 3 2 2 2 2 3" xfId="32748"/>
    <cellStyle name="Normal 66 3 2 2 2 3" xfId="32749"/>
    <cellStyle name="Normal 66 3 2 2 2 3 2" xfId="32750"/>
    <cellStyle name="Normal 66 3 2 2 2 3 3" xfId="32751"/>
    <cellStyle name="Normal 66 3 2 2 2 4" xfId="32752"/>
    <cellStyle name="Normal 66 3 2 2 2 4 2" xfId="32753"/>
    <cellStyle name="Normal 66 3 2 2 2 4 3" xfId="32754"/>
    <cellStyle name="Normal 66 3 2 2 2 5" xfId="32755"/>
    <cellStyle name="Normal 66 3 2 2 2 6" xfId="32756"/>
    <cellStyle name="Normal 66 3 2 2 3" xfId="32757"/>
    <cellStyle name="Normal 66 3 2 2 3 2" xfId="32758"/>
    <cellStyle name="Normal 66 3 2 2 3 3" xfId="32759"/>
    <cellStyle name="Normal 66 3 2 2 4" xfId="32760"/>
    <cellStyle name="Normal 66 3 2 2 4 2" xfId="32761"/>
    <cellStyle name="Normal 66 3 2 2 4 3" xfId="32762"/>
    <cellStyle name="Normal 66 3 2 2 5" xfId="32763"/>
    <cellStyle name="Normal 66 3 2 2 5 2" xfId="32764"/>
    <cellStyle name="Normal 66 3 2 2 5 3" xfId="32765"/>
    <cellStyle name="Normal 66 3 2 2 6" xfId="32766"/>
    <cellStyle name="Normal 66 3 2 2 7" xfId="32767"/>
    <cellStyle name="Normal 66 3 2 3" xfId="32768"/>
    <cellStyle name="Normal 66 3 2 3 2" xfId="32769"/>
    <cellStyle name="Normal 66 3 2 3 2 2" xfId="32770"/>
    <cellStyle name="Normal 66 3 2 3 2 3" xfId="32771"/>
    <cellStyle name="Normal 66 3 2 3 3" xfId="32772"/>
    <cellStyle name="Normal 66 3 2 3 3 2" xfId="32773"/>
    <cellStyle name="Normal 66 3 2 3 3 3" xfId="32774"/>
    <cellStyle name="Normal 66 3 2 3 4" xfId="32775"/>
    <cellStyle name="Normal 66 3 2 3 4 2" xfId="32776"/>
    <cellStyle name="Normal 66 3 2 3 4 3" xfId="32777"/>
    <cellStyle name="Normal 66 3 2 3 5" xfId="32778"/>
    <cellStyle name="Normal 66 3 2 3 6" xfId="32779"/>
    <cellStyle name="Normal 66 3 2 4" xfId="32780"/>
    <cellStyle name="Normal 66 3 2 4 2" xfId="32781"/>
    <cellStyle name="Normal 66 3 2 4 3" xfId="32782"/>
    <cellStyle name="Normal 66 3 2 5" xfId="32783"/>
    <cellStyle name="Normal 66 3 2 5 2" xfId="32784"/>
    <cellStyle name="Normal 66 3 2 5 3" xfId="32785"/>
    <cellStyle name="Normal 66 3 2 6" xfId="32786"/>
    <cellStyle name="Normal 66 3 2 6 2" xfId="32787"/>
    <cellStyle name="Normal 66 3 2 6 3" xfId="32788"/>
    <cellStyle name="Normal 66 3 2 7" xfId="32789"/>
    <cellStyle name="Normal 66 3 2 8" xfId="32790"/>
    <cellStyle name="Normal 66 3 3" xfId="32791"/>
    <cellStyle name="Normal 66 3 3 2" xfId="32792"/>
    <cellStyle name="Normal 66 3 3 2 2" xfId="32793"/>
    <cellStyle name="Normal 66 3 3 2 2 2" xfId="32794"/>
    <cellStyle name="Normal 66 3 3 2 2 2 2" xfId="32795"/>
    <cellStyle name="Normal 66 3 3 2 2 2 3" xfId="32796"/>
    <cellStyle name="Normal 66 3 3 2 2 3" xfId="32797"/>
    <cellStyle name="Normal 66 3 3 2 2 3 2" xfId="32798"/>
    <cellStyle name="Normal 66 3 3 2 2 3 3" xfId="32799"/>
    <cellStyle name="Normal 66 3 3 2 2 4" xfId="32800"/>
    <cellStyle name="Normal 66 3 3 2 2 4 2" xfId="32801"/>
    <cellStyle name="Normal 66 3 3 2 2 4 3" xfId="32802"/>
    <cellStyle name="Normal 66 3 3 2 2 5" xfId="32803"/>
    <cellStyle name="Normal 66 3 3 2 2 6" xfId="32804"/>
    <cellStyle name="Normal 66 3 3 2 3" xfId="32805"/>
    <cellStyle name="Normal 66 3 3 2 3 2" xfId="32806"/>
    <cellStyle name="Normal 66 3 3 2 3 3" xfId="32807"/>
    <cellStyle name="Normal 66 3 3 2 4" xfId="32808"/>
    <cellStyle name="Normal 66 3 3 2 4 2" xfId="32809"/>
    <cellStyle name="Normal 66 3 3 2 4 3" xfId="32810"/>
    <cellStyle name="Normal 66 3 3 2 5" xfId="32811"/>
    <cellStyle name="Normal 66 3 3 2 5 2" xfId="32812"/>
    <cellStyle name="Normal 66 3 3 2 5 3" xfId="32813"/>
    <cellStyle name="Normal 66 3 3 2 6" xfId="32814"/>
    <cellStyle name="Normal 66 3 3 2 7" xfId="32815"/>
    <cellStyle name="Normal 66 3 3 3" xfId="32816"/>
    <cellStyle name="Normal 66 3 3 3 2" xfId="32817"/>
    <cellStyle name="Normal 66 3 3 3 2 2" xfId="32818"/>
    <cellStyle name="Normal 66 3 3 3 2 3" xfId="32819"/>
    <cellStyle name="Normal 66 3 3 3 3" xfId="32820"/>
    <cellStyle name="Normal 66 3 3 3 3 2" xfId="32821"/>
    <cellStyle name="Normal 66 3 3 3 3 3" xfId="32822"/>
    <cellStyle name="Normal 66 3 3 3 4" xfId="32823"/>
    <cellStyle name="Normal 66 3 3 3 4 2" xfId="32824"/>
    <cellStyle name="Normal 66 3 3 3 4 3" xfId="32825"/>
    <cellStyle name="Normal 66 3 3 3 5" xfId="32826"/>
    <cellStyle name="Normal 66 3 3 3 6" xfId="32827"/>
    <cellStyle name="Normal 66 3 3 4" xfId="32828"/>
    <cellStyle name="Normal 66 3 3 4 2" xfId="32829"/>
    <cellStyle name="Normal 66 3 3 4 3" xfId="32830"/>
    <cellStyle name="Normal 66 3 3 5" xfId="32831"/>
    <cellStyle name="Normal 66 3 3 5 2" xfId="32832"/>
    <cellStyle name="Normal 66 3 3 5 3" xfId="32833"/>
    <cellStyle name="Normal 66 3 3 6" xfId="32834"/>
    <cellStyle name="Normal 66 3 3 6 2" xfId="32835"/>
    <cellStyle name="Normal 66 3 3 6 3" xfId="32836"/>
    <cellStyle name="Normal 66 3 3 7" xfId="32837"/>
    <cellStyle name="Normal 66 3 3 8" xfId="32838"/>
    <cellStyle name="Normal 66 3 4" xfId="32839"/>
    <cellStyle name="Normal 66 3 4 2" xfId="32840"/>
    <cellStyle name="Normal 66 3 4 2 2" xfId="32841"/>
    <cellStyle name="Normal 66 3 4 2 2 2" xfId="32842"/>
    <cellStyle name="Normal 66 3 4 2 2 2 2" xfId="32843"/>
    <cellStyle name="Normal 66 3 4 2 2 2 3" xfId="32844"/>
    <cellStyle name="Normal 66 3 4 2 2 3" xfId="32845"/>
    <cellStyle name="Normal 66 3 4 2 2 3 2" xfId="32846"/>
    <cellStyle name="Normal 66 3 4 2 2 3 3" xfId="32847"/>
    <cellStyle name="Normal 66 3 4 2 2 4" xfId="32848"/>
    <cellStyle name="Normal 66 3 4 2 2 4 2" xfId="32849"/>
    <cellStyle name="Normal 66 3 4 2 2 4 3" xfId="32850"/>
    <cellStyle name="Normal 66 3 4 2 2 5" xfId="32851"/>
    <cellStyle name="Normal 66 3 4 2 2 6" xfId="32852"/>
    <cellStyle name="Normal 66 3 4 2 3" xfId="32853"/>
    <cellStyle name="Normal 66 3 4 2 3 2" xfId="32854"/>
    <cellStyle name="Normal 66 3 4 2 3 3" xfId="32855"/>
    <cellStyle name="Normal 66 3 4 2 4" xfId="32856"/>
    <cellStyle name="Normal 66 3 4 2 4 2" xfId="32857"/>
    <cellStyle name="Normal 66 3 4 2 4 3" xfId="32858"/>
    <cellStyle name="Normal 66 3 4 2 5" xfId="32859"/>
    <cellStyle name="Normal 66 3 4 2 5 2" xfId="32860"/>
    <cellStyle name="Normal 66 3 4 2 5 3" xfId="32861"/>
    <cellStyle name="Normal 66 3 4 2 6" xfId="32862"/>
    <cellStyle name="Normal 66 3 4 2 7" xfId="32863"/>
    <cellStyle name="Normal 66 3 4 3" xfId="32864"/>
    <cellStyle name="Normal 66 3 4 3 2" xfId="32865"/>
    <cellStyle name="Normal 66 3 4 3 2 2" xfId="32866"/>
    <cellStyle name="Normal 66 3 4 3 2 3" xfId="32867"/>
    <cellStyle name="Normal 66 3 4 3 3" xfId="32868"/>
    <cellStyle name="Normal 66 3 4 3 3 2" xfId="32869"/>
    <cellStyle name="Normal 66 3 4 3 3 3" xfId="32870"/>
    <cellStyle name="Normal 66 3 4 3 4" xfId="32871"/>
    <cellStyle name="Normal 66 3 4 3 4 2" xfId="32872"/>
    <cellStyle name="Normal 66 3 4 3 4 3" xfId="32873"/>
    <cellStyle name="Normal 66 3 4 3 5" xfId="32874"/>
    <cellStyle name="Normal 66 3 4 3 6" xfId="32875"/>
    <cellStyle name="Normal 66 3 4 4" xfId="32876"/>
    <cellStyle name="Normal 66 3 4 4 2" xfId="32877"/>
    <cellStyle name="Normal 66 3 4 4 3" xfId="32878"/>
    <cellStyle name="Normal 66 3 4 5" xfId="32879"/>
    <cellStyle name="Normal 66 3 4 5 2" xfId="32880"/>
    <cellStyle name="Normal 66 3 4 5 3" xfId="32881"/>
    <cellStyle name="Normal 66 3 4 6" xfId="32882"/>
    <cellStyle name="Normal 66 3 4 6 2" xfId="32883"/>
    <cellStyle name="Normal 66 3 4 6 3" xfId="32884"/>
    <cellStyle name="Normal 66 3 4 7" xfId="32885"/>
    <cellStyle name="Normal 66 3 4 8" xfId="32886"/>
    <cellStyle name="Normal 66 3 5" xfId="32887"/>
    <cellStyle name="Normal 66 3 5 2" xfId="32888"/>
    <cellStyle name="Normal 66 3 5 2 2" xfId="32889"/>
    <cellStyle name="Normal 66 3 5 2 2 2" xfId="32890"/>
    <cellStyle name="Normal 66 3 5 2 2 3" xfId="32891"/>
    <cellStyle name="Normal 66 3 5 2 3" xfId="32892"/>
    <cellStyle name="Normal 66 3 5 2 3 2" xfId="32893"/>
    <cellStyle name="Normal 66 3 5 2 3 3" xfId="32894"/>
    <cellStyle name="Normal 66 3 5 2 4" xfId="32895"/>
    <cellStyle name="Normal 66 3 5 2 4 2" xfId="32896"/>
    <cellStyle name="Normal 66 3 5 2 4 3" xfId="32897"/>
    <cellStyle name="Normal 66 3 5 2 5" xfId="32898"/>
    <cellStyle name="Normal 66 3 5 2 6" xfId="32899"/>
    <cellStyle name="Normal 66 3 5 3" xfId="32900"/>
    <cellStyle name="Normal 66 3 5 3 2" xfId="32901"/>
    <cellStyle name="Normal 66 3 5 3 3" xfId="32902"/>
    <cellStyle name="Normal 66 3 5 4" xfId="32903"/>
    <cellStyle name="Normal 66 3 5 4 2" xfId="32904"/>
    <cellStyle name="Normal 66 3 5 4 3" xfId="32905"/>
    <cellStyle name="Normal 66 3 5 5" xfId="32906"/>
    <cellStyle name="Normal 66 3 5 5 2" xfId="32907"/>
    <cellStyle name="Normal 66 3 5 5 3" xfId="32908"/>
    <cellStyle name="Normal 66 3 5 6" xfId="32909"/>
    <cellStyle name="Normal 66 3 5 7" xfId="32910"/>
    <cellStyle name="Normal 66 3 6" xfId="32911"/>
    <cellStyle name="Normal 66 3 6 2" xfId="32912"/>
    <cellStyle name="Normal 66 3 6 2 2" xfId="32913"/>
    <cellStyle name="Normal 66 3 6 2 3" xfId="32914"/>
    <cellStyle name="Normal 66 3 6 3" xfId="32915"/>
    <cellStyle name="Normal 66 3 6 3 2" xfId="32916"/>
    <cellStyle name="Normal 66 3 6 3 3" xfId="32917"/>
    <cellStyle name="Normal 66 3 6 4" xfId="32918"/>
    <cellStyle name="Normal 66 3 6 4 2" xfId="32919"/>
    <cellStyle name="Normal 66 3 6 4 3" xfId="32920"/>
    <cellStyle name="Normal 66 3 6 5" xfId="32921"/>
    <cellStyle name="Normal 66 3 6 6" xfId="32922"/>
    <cellStyle name="Normal 66 3 7" xfId="32923"/>
    <cellStyle name="Normal 66 3 7 2" xfId="32924"/>
    <cellStyle name="Normal 66 3 7 2 2" xfId="32925"/>
    <cellStyle name="Normal 66 3 7 2 3" xfId="32926"/>
    <cellStyle name="Normal 66 3 7 3" xfId="32927"/>
    <cellStyle name="Normal 66 3 7 3 2" xfId="32928"/>
    <cellStyle name="Normal 66 3 7 3 3" xfId="32929"/>
    <cellStyle name="Normal 66 3 7 4" xfId="32930"/>
    <cellStyle name="Normal 66 3 7 4 2" xfId="32931"/>
    <cellStyle name="Normal 66 3 7 4 3" xfId="32932"/>
    <cellStyle name="Normal 66 3 7 5" xfId="32933"/>
    <cellStyle name="Normal 66 3 7 6" xfId="32934"/>
    <cellStyle name="Normal 66 3 8" xfId="32935"/>
    <cellStyle name="Normal 66 3 8 2" xfId="32936"/>
    <cellStyle name="Normal 66 3 8 3" xfId="32937"/>
    <cellStyle name="Normal 66 3 9" xfId="32938"/>
    <cellStyle name="Normal 66 3 9 2" xfId="32939"/>
    <cellStyle name="Normal 66 3 9 3" xfId="32940"/>
    <cellStyle name="Normal 66 4" xfId="32941"/>
    <cellStyle name="Normal 66 5" xfId="32942"/>
    <cellStyle name="Normal 66 5 2" xfId="32943"/>
    <cellStyle name="Normal 66 5 2 2" xfId="32944"/>
    <cellStyle name="Normal 66 5 2 2 2" xfId="32945"/>
    <cellStyle name="Normal 66 5 2 2 2 2" xfId="32946"/>
    <cellStyle name="Normal 66 5 2 2 2 3" xfId="32947"/>
    <cellStyle name="Normal 66 5 2 2 3" xfId="32948"/>
    <cellStyle name="Normal 66 5 2 2 3 2" xfId="32949"/>
    <cellStyle name="Normal 66 5 2 2 3 3" xfId="32950"/>
    <cellStyle name="Normal 66 5 2 2 4" xfId="32951"/>
    <cellStyle name="Normal 66 5 2 2 4 2" xfId="32952"/>
    <cellStyle name="Normal 66 5 2 2 4 3" xfId="32953"/>
    <cellStyle name="Normal 66 5 2 2 5" xfId="32954"/>
    <cellStyle name="Normal 66 5 2 2 6" xfId="32955"/>
    <cellStyle name="Normal 66 5 2 3" xfId="32956"/>
    <cellStyle name="Normal 66 5 2 3 2" xfId="32957"/>
    <cellStyle name="Normal 66 5 2 3 3" xfId="32958"/>
    <cellStyle name="Normal 66 5 2 4" xfId="32959"/>
    <cellStyle name="Normal 66 5 2 4 2" xfId="32960"/>
    <cellStyle name="Normal 66 5 2 4 3" xfId="32961"/>
    <cellStyle name="Normal 66 5 2 5" xfId="32962"/>
    <cellStyle name="Normal 66 5 2 5 2" xfId="32963"/>
    <cellStyle name="Normal 66 5 2 5 3" xfId="32964"/>
    <cellStyle name="Normal 66 5 2 6" xfId="32965"/>
    <cellStyle name="Normal 66 5 2 7" xfId="32966"/>
    <cellStyle name="Normal 66 5 3" xfId="32967"/>
    <cellStyle name="Normal 66 5 3 2" xfId="32968"/>
    <cellStyle name="Normal 66 5 3 2 2" xfId="32969"/>
    <cellStyle name="Normal 66 5 3 2 3" xfId="32970"/>
    <cellStyle name="Normal 66 5 3 3" xfId="32971"/>
    <cellStyle name="Normal 66 5 3 3 2" xfId="32972"/>
    <cellStyle name="Normal 66 5 3 3 3" xfId="32973"/>
    <cellStyle name="Normal 66 5 3 4" xfId="32974"/>
    <cellStyle name="Normal 66 5 3 4 2" xfId="32975"/>
    <cellStyle name="Normal 66 5 3 4 3" xfId="32976"/>
    <cellStyle name="Normal 66 5 3 5" xfId="32977"/>
    <cellStyle name="Normal 66 5 3 6" xfId="32978"/>
    <cellStyle name="Normal 66 5 4" xfId="32979"/>
    <cellStyle name="Normal 66 5 4 2" xfId="32980"/>
    <cellStyle name="Normal 66 5 4 3" xfId="32981"/>
    <cellStyle name="Normal 66 5 5" xfId="32982"/>
    <cellStyle name="Normal 66 5 5 2" xfId="32983"/>
    <cellStyle name="Normal 66 5 5 3" xfId="32984"/>
    <cellStyle name="Normal 66 5 6" xfId="32985"/>
    <cellStyle name="Normal 66 5 6 2" xfId="32986"/>
    <cellStyle name="Normal 66 5 6 3" xfId="32987"/>
    <cellStyle name="Normal 66 5 7" xfId="32988"/>
    <cellStyle name="Normal 66 5 8" xfId="32989"/>
    <cellStyle name="Normal 66 6" xfId="32990"/>
    <cellStyle name="Normal 66 6 2" xfId="32991"/>
    <cellStyle name="Normal 66 6 2 2" xfId="32992"/>
    <cellStyle name="Normal 66 6 2 2 2" xfId="32993"/>
    <cellStyle name="Normal 66 6 2 2 2 2" xfId="32994"/>
    <cellStyle name="Normal 66 6 2 2 2 3" xfId="32995"/>
    <cellStyle name="Normal 66 6 2 2 3" xfId="32996"/>
    <cellStyle name="Normal 66 6 2 2 3 2" xfId="32997"/>
    <cellStyle name="Normal 66 6 2 2 3 3" xfId="32998"/>
    <cellStyle name="Normal 66 6 2 2 4" xfId="32999"/>
    <cellStyle name="Normal 66 6 2 2 4 2" xfId="33000"/>
    <cellStyle name="Normal 66 6 2 2 4 3" xfId="33001"/>
    <cellStyle name="Normal 66 6 2 2 5" xfId="33002"/>
    <cellStyle name="Normal 66 6 2 2 6" xfId="33003"/>
    <cellStyle name="Normal 66 6 2 3" xfId="33004"/>
    <cellStyle name="Normal 66 6 2 3 2" xfId="33005"/>
    <cellStyle name="Normal 66 6 2 3 3" xfId="33006"/>
    <cellStyle name="Normal 66 6 2 4" xfId="33007"/>
    <cellStyle name="Normal 66 6 2 4 2" xfId="33008"/>
    <cellStyle name="Normal 66 6 2 4 3" xfId="33009"/>
    <cellStyle name="Normal 66 6 2 5" xfId="33010"/>
    <cellStyle name="Normal 66 6 2 5 2" xfId="33011"/>
    <cellStyle name="Normal 66 6 2 5 3" xfId="33012"/>
    <cellStyle name="Normal 66 6 2 6" xfId="33013"/>
    <cellStyle name="Normal 66 6 2 7" xfId="33014"/>
    <cellStyle name="Normal 66 6 3" xfId="33015"/>
    <cellStyle name="Normal 66 6 3 2" xfId="33016"/>
    <cellStyle name="Normal 66 6 3 2 2" xfId="33017"/>
    <cellStyle name="Normal 66 6 3 2 3" xfId="33018"/>
    <cellStyle name="Normal 66 6 3 3" xfId="33019"/>
    <cellStyle name="Normal 66 6 3 3 2" xfId="33020"/>
    <cellStyle name="Normal 66 6 3 3 3" xfId="33021"/>
    <cellStyle name="Normal 66 6 3 4" xfId="33022"/>
    <cellStyle name="Normal 66 6 3 4 2" xfId="33023"/>
    <cellStyle name="Normal 66 6 3 4 3" xfId="33024"/>
    <cellStyle name="Normal 66 6 3 5" xfId="33025"/>
    <cellStyle name="Normal 66 6 3 6" xfId="33026"/>
    <cellStyle name="Normal 66 6 4" xfId="33027"/>
    <cellStyle name="Normal 66 6 4 2" xfId="33028"/>
    <cellStyle name="Normal 66 6 4 3" xfId="33029"/>
    <cellStyle name="Normal 66 6 5" xfId="33030"/>
    <cellStyle name="Normal 66 6 5 2" xfId="33031"/>
    <cellStyle name="Normal 66 6 5 3" xfId="33032"/>
    <cellStyle name="Normal 66 6 6" xfId="33033"/>
    <cellStyle name="Normal 66 6 6 2" xfId="33034"/>
    <cellStyle name="Normal 66 6 6 3" xfId="33035"/>
    <cellStyle name="Normal 66 6 7" xfId="33036"/>
    <cellStyle name="Normal 66 6 8" xfId="33037"/>
    <cellStyle name="Normal 66 7" xfId="33038"/>
    <cellStyle name="Normal 66 7 2" xfId="33039"/>
    <cellStyle name="Normal 66 7 2 2" xfId="33040"/>
    <cellStyle name="Normal 66 7 2 2 2" xfId="33041"/>
    <cellStyle name="Normal 66 7 2 2 2 2" xfId="33042"/>
    <cellStyle name="Normal 66 7 2 2 2 3" xfId="33043"/>
    <cellStyle name="Normal 66 7 2 2 3" xfId="33044"/>
    <cellStyle name="Normal 66 7 2 2 3 2" xfId="33045"/>
    <cellStyle name="Normal 66 7 2 2 3 3" xfId="33046"/>
    <cellStyle name="Normal 66 7 2 2 4" xfId="33047"/>
    <cellStyle name="Normal 66 7 2 2 4 2" xfId="33048"/>
    <cellStyle name="Normal 66 7 2 2 4 3" xfId="33049"/>
    <cellStyle name="Normal 66 7 2 2 5" xfId="33050"/>
    <cellStyle name="Normal 66 7 2 2 6" xfId="33051"/>
    <cellStyle name="Normal 66 7 2 3" xfId="33052"/>
    <cellStyle name="Normal 66 7 2 3 2" xfId="33053"/>
    <cellStyle name="Normal 66 7 2 3 3" xfId="33054"/>
    <cellStyle name="Normal 66 7 2 4" xfId="33055"/>
    <cellStyle name="Normal 66 7 2 4 2" xfId="33056"/>
    <cellStyle name="Normal 66 7 2 4 3" xfId="33057"/>
    <cellStyle name="Normal 66 7 2 5" xfId="33058"/>
    <cellStyle name="Normal 66 7 2 5 2" xfId="33059"/>
    <cellStyle name="Normal 66 7 2 5 3" xfId="33060"/>
    <cellStyle name="Normal 66 7 2 6" xfId="33061"/>
    <cellStyle name="Normal 66 7 2 7" xfId="33062"/>
    <cellStyle name="Normal 66 7 3" xfId="33063"/>
    <cellStyle name="Normal 66 7 3 2" xfId="33064"/>
    <cellStyle name="Normal 66 7 3 2 2" xfId="33065"/>
    <cellStyle name="Normal 66 7 3 2 3" xfId="33066"/>
    <cellStyle name="Normal 66 7 3 3" xfId="33067"/>
    <cellStyle name="Normal 66 7 3 3 2" xfId="33068"/>
    <cellStyle name="Normal 66 7 3 3 3" xfId="33069"/>
    <cellStyle name="Normal 66 7 3 4" xfId="33070"/>
    <cellStyle name="Normal 66 7 3 4 2" xfId="33071"/>
    <cellStyle name="Normal 66 7 3 4 3" xfId="33072"/>
    <cellStyle name="Normal 66 7 3 5" xfId="33073"/>
    <cellStyle name="Normal 66 7 3 6" xfId="33074"/>
    <cellStyle name="Normal 66 7 4" xfId="33075"/>
    <cellStyle name="Normal 66 7 4 2" xfId="33076"/>
    <cellStyle name="Normal 66 7 4 3" xfId="33077"/>
    <cellStyle name="Normal 66 7 5" xfId="33078"/>
    <cellStyle name="Normal 66 7 5 2" xfId="33079"/>
    <cellStyle name="Normal 66 7 5 3" xfId="33080"/>
    <cellStyle name="Normal 66 7 6" xfId="33081"/>
    <cellStyle name="Normal 66 7 6 2" xfId="33082"/>
    <cellStyle name="Normal 66 7 6 3" xfId="33083"/>
    <cellStyle name="Normal 66 7 7" xfId="33084"/>
    <cellStyle name="Normal 66 7 8" xfId="33085"/>
    <cellStyle name="Normal 66 8" xfId="33086"/>
    <cellStyle name="Normal 66 8 2" xfId="33087"/>
    <cellStyle name="Normal 66 8 2 2" xfId="33088"/>
    <cellStyle name="Normal 66 8 2 2 2" xfId="33089"/>
    <cellStyle name="Normal 66 8 2 2 3" xfId="33090"/>
    <cellStyle name="Normal 66 8 2 3" xfId="33091"/>
    <cellStyle name="Normal 66 8 2 3 2" xfId="33092"/>
    <cellStyle name="Normal 66 8 2 3 3" xfId="33093"/>
    <cellStyle name="Normal 66 8 2 4" xfId="33094"/>
    <cellStyle name="Normal 66 8 2 4 2" xfId="33095"/>
    <cellStyle name="Normal 66 8 2 4 3" xfId="33096"/>
    <cellStyle name="Normal 66 8 2 5" xfId="33097"/>
    <cellStyle name="Normal 66 8 2 6" xfId="33098"/>
    <cellStyle name="Normal 66 8 3" xfId="33099"/>
    <cellStyle name="Normal 66 8 3 2" xfId="33100"/>
    <cellStyle name="Normal 66 8 3 3" xfId="33101"/>
    <cellStyle name="Normal 66 8 4" xfId="33102"/>
    <cellStyle name="Normal 66 8 4 2" xfId="33103"/>
    <cellStyle name="Normal 66 8 4 3" xfId="33104"/>
    <cellStyle name="Normal 66 8 5" xfId="33105"/>
    <cellStyle name="Normal 66 8 5 2" xfId="33106"/>
    <cellStyle name="Normal 66 8 5 3" xfId="33107"/>
    <cellStyle name="Normal 66 8 6" xfId="33108"/>
    <cellStyle name="Normal 66 8 7" xfId="33109"/>
    <cellStyle name="Normal 66 9" xfId="33110"/>
    <cellStyle name="Normal 66 9 2" xfId="33111"/>
    <cellStyle name="Normal 66 9 2 2" xfId="33112"/>
    <cellStyle name="Normal 66 9 2 3" xfId="33113"/>
    <cellStyle name="Normal 66 9 3" xfId="33114"/>
    <cellStyle name="Normal 66 9 3 2" xfId="33115"/>
    <cellStyle name="Normal 66 9 3 3" xfId="33116"/>
    <cellStyle name="Normal 66 9 4" xfId="33117"/>
    <cellStyle name="Normal 66 9 4 2" xfId="33118"/>
    <cellStyle name="Normal 66 9 4 3" xfId="33119"/>
    <cellStyle name="Normal 66 9 5" xfId="33120"/>
    <cellStyle name="Normal 66 9 6" xfId="33121"/>
    <cellStyle name="Normal 67" xfId="33122"/>
    <cellStyle name="Normal 67 10" xfId="33123"/>
    <cellStyle name="Normal 67 10 2" xfId="33124"/>
    <cellStyle name="Normal 67 10 3" xfId="33125"/>
    <cellStyle name="Normal 67 11" xfId="33126"/>
    <cellStyle name="Normal 67 11 2" xfId="33127"/>
    <cellStyle name="Normal 67 11 3" xfId="33128"/>
    <cellStyle name="Normal 67 12" xfId="33129"/>
    <cellStyle name="Normal 67 12 2" xfId="33130"/>
    <cellStyle name="Normal 67 12 3" xfId="33131"/>
    <cellStyle name="Normal 67 13" xfId="33132"/>
    <cellStyle name="Normal 67 13 2" xfId="33133"/>
    <cellStyle name="Normal 67 13 3" xfId="33134"/>
    <cellStyle name="Normal 67 14" xfId="33135"/>
    <cellStyle name="Normal 67 14 2" xfId="33136"/>
    <cellStyle name="Normal 67 14 3" xfId="33137"/>
    <cellStyle name="Normal 67 15" xfId="33138"/>
    <cellStyle name="Normal 67 16" xfId="33139"/>
    <cellStyle name="Normal 67 17" xfId="33140"/>
    <cellStyle name="Normal 67 2" xfId="33141"/>
    <cellStyle name="Normal 67 2 2" xfId="33142"/>
    <cellStyle name="Normal 67 2 2 2" xfId="33143"/>
    <cellStyle name="Normal 67 2 2 2 2" xfId="33144"/>
    <cellStyle name="Normal 67 2 2 2 2 2" xfId="33145"/>
    <cellStyle name="Normal 67 2 2 2 2 3" xfId="33146"/>
    <cellStyle name="Normal 67 2 2 2 3" xfId="33147"/>
    <cellStyle name="Normal 67 2 2 2 3 2" xfId="33148"/>
    <cellStyle name="Normal 67 2 2 2 3 3" xfId="33149"/>
    <cellStyle name="Normal 67 2 2 2 4" xfId="33150"/>
    <cellStyle name="Normal 67 2 2 2 4 2" xfId="33151"/>
    <cellStyle name="Normal 67 2 2 2 4 3" xfId="33152"/>
    <cellStyle name="Normal 67 2 2 2 5" xfId="33153"/>
    <cellStyle name="Normal 67 2 2 2 6" xfId="33154"/>
    <cellStyle name="Normal 67 2 2 3" xfId="33155"/>
    <cellStyle name="Normal 67 2 2 3 2" xfId="33156"/>
    <cellStyle name="Normal 67 2 2 3 3" xfId="33157"/>
    <cellStyle name="Normal 67 2 2 4" xfId="33158"/>
    <cellStyle name="Normal 67 2 2 4 2" xfId="33159"/>
    <cellStyle name="Normal 67 2 2 4 3" xfId="33160"/>
    <cellStyle name="Normal 67 2 2 5" xfId="33161"/>
    <cellStyle name="Normal 67 2 2 5 2" xfId="33162"/>
    <cellStyle name="Normal 67 2 2 5 3" xfId="33163"/>
    <cellStyle name="Normal 67 2 2 6" xfId="33164"/>
    <cellStyle name="Normal 67 2 2 7" xfId="33165"/>
    <cellStyle name="Normal 67 2 3" xfId="33166"/>
    <cellStyle name="Normal 67 2 3 2" xfId="33167"/>
    <cellStyle name="Normal 67 2 3 2 2" xfId="33168"/>
    <cellStyle name="Normal 67 2 3 2 3" xfId="33169"/>
    <cellStyle name="Normal 67 2 3 3" xfId="33170"/>
    <cellStyle name="Normal 67 2 3 3 2" xfId="33171"/>
    <cellStyle name="Normal 67 2 3 3 3" xfId="33172"/>
    <cellStyle name="Normal 67 2 3 4" xfId="33173"/>
    <cellStyle name="Normal 67 2 3 4 2" xfId="33174"/>
    <cellStyle name="Normal 67 2 3 4 3" xfId="33175"/>
    <cellStyle name="Normal 67 2 3 5" xfId="33176"/>
    <cellStyle name="Normal 67 2 3 6" xfId="33177"/>
    <cellStyle name="Normal 67 2 4" xfId="33178"/>
    <cellStyle name="Normal 67 2 4 2" xfId="33179"/>
    <cellStyle name="Normal 67 2 4 3" xfId="33180"/>
    <cellStyle name="Normal 67 2 5" xfId="33181"/>
    <cellStyle name="Normal 67 2 5 2" xfId="33182"/>
    <cellStyle name="Normal 67 2 5 3" xfId="33183"/>
    <cellStyle name="Normal 67 2 6" xfId="33184"/>
    <cellStyle name="Normal 67 2 6 2" xfId="33185"/>
    <cellStyle name="Normal 67 2 6 3" xfId="33186"/>
    <cellStyle name="Normal 67 2 7" xfId="33187"/>
    <cellStyle name="Normal 67 2 8" xfId="33188"/>
    <cellStyle name="Normal 67 3" xfId="33189"/>
    <cellStyle name="Normal 67 3 2" xfId="33190"/>
    <cellStyle name="Normal 67 3 2 2" xfId="33191"/>
    <cellStyle name="Normal 67 3 2 2 2" xfId="33192"/>
    <cellStyle name="Normal 67 3 2 2 2 2" xfId="33193"/>
    <cellStyle name="Normal 67 3 2 2 2 3" xfId="33194"/>
    <cellStyle name="Normal 67 3 2 2 3" xfId="33195"/>
    <cellStyle name="Normal 67 3 2 2 3 2" xfId="33196"/>
    <cellStyle name="Normal 67 3 2 2 3 3" xfId="33197"/>
    <cellStyle name="Normal 67 3 2 2 4" xfId="33198"/>
    <cellStyle name="Normal 67 3 2 2 4 2" xfId="33199"/>
    <cellStyle name="Normal 67 3 2 2 4 3" xfId="33200"/>
    <cellStyle name="Normal 67 3 2 2 5" xfId="33201"/>
    <cellStyle name="Normal 67 3 2 2 6" xfId="33202"/>
    <cellStyle name="Normal 67 3 2 3" xfId="33203"/>
    <cellStyle name="Normal 67 3 2 3 2" xfId="33204"/>
    <cellStyle name="Normal 67 3 2 3 3" xfId="33205"/>
    <cellStyle name="Normal 67 3 2 4" xfId="33206"/>
    <cellStyle name="Normal 67 3 2 4 2" xfId="33207"/>
    <cellStyle name="Normal 67 3 2 4 3" xfId="33208"/>
    <cellStyle name="Normal 67 3 2 5" xfId="33209"/>
    <cellStyle name="Normal 67 3 2 5 2" xfId="33210"/>
    <cellStyle name="Normal 67 3 2 5 3" xfId="33211"/>
    <cellStyle name="Normal 67 3 2 6" xfId="33212"/>
    <cellStyle name="Normal 67 3 2 7" xfId="33213"/>
    <cellStyle name="Normal 67 3 3" xfId="33214"/>
    <cellStyle name="Normal 67 3 3 2" xfId="33215"/>
    <cellStyle name="Normal 67 3 3 2 2" xfId="33216"/>
    <cellStyle name="Normal 67 3 3 2 3" xfId="33217"/>
    <cellStyle name="Normal 67 3 3 3" xfId="33218"/>
    <cellStyle name="Normal 67 3 3 3 2" xfId="33219"/>
    <cellStyle name="Normal 67 3 3 3 3" xfId="33220"/>
    <cellStyle name="Normal 67 3 3 4" xfId="33221"/>
    <cellStyle name="Normal 67 3 3 4 2" xfId="33222"/>
    <cellStyle name="Normal 67 3 3 4 3" xfId="33223"/>
    <cellStyle name="Normal 67 3 3 5" xfId="33224"/>
    <cellStyle name="Normal 67 3 3 6" xfId="33225"/>
    <cellStyle name="Normal 67 3 4" xfId="33226"/>
    <cellStyle name="Normal 67 3 4 2" xfId="33227"/>
    <cellStyle name="Normal 67 3 4 3" xfId="33228"/>
    <cellStyle name="Normal 67 3 5" xfId="33229"/>
    <cellStyle name="Normal 67 3 5 2" xfId="33230"/>
    <cellStyle name="Normal 67 3 5 3" xfId="33231"/>
    <cellStyle name="Normal 67 3 6" xfId="33232"/>
    <cellStyle name="Normal 67 3 6 2" xfId="33233"/>
    <cellStyle name="Normal 67 3 6 3" xfId="33234"/>
    <cellStyle name="Normal 67 3 7" xfId="33235"/>
    <cellStyle name="Normal 67 3 8" xfId="33236"/>
    <cellStyle name="Normal 67 4" xfId="33237"/>
    <cellStyle name="Normal 67 4 2" xfId="33238"/>
    <cellStyle name="Normal 67 4 2 2" xfId="33239"/>
    <cellStyle name="Normal 67 4 2 2 2" xfId="33240"/>
    <cellStyle name="Normal 67 4 2 2 2 2" xfId="33241"/>
    <cellStyle name="Normal 67 4 2 2 2 3" xfId="33242"/>
    <cellStyle name="Normal 67 4 2 2 3" xfId="33243"/>
    <cellStyle name="Normal 67 4 2 2 3 2" xfId="33244"/>
    <cellStyle name="Normal 67 4 2 2 3 3" xfId="33245"/>
    <cellStyle name="Normal 67 4 2 2 4" xfId="33246"/>
    <cellStyle name="Normal 67 4 2 2 4 2" xfId="33247"/>
    <cellStyle name="Normal 67 4 2 2 4 3" xfId="33248"/>
    <cellStyle name="Normal 67 4 2 2 5" xfId="33249"/>
    <cellStyle name="Normal 67 4 2 2 6" xfId="33250"/>
    <cellStyle name="Normal 67 4 2 3" xfId="33251"/>
    <cellStyle name="Normal 67 4 2 3 2" xfId="33252"/>
    <cellStyle name="Normal 67 4 2 3 3" xfId="33253"/>
    <cellStyle name="Normal 67 4 2 4" xfId="33254"/>
    <cellStyle name="Normal 67 4 2 4 2" xfId="33255"/>
    <cellStyle name="Normal 67 4 2 4 3" xfId="33256"/>
    <cellStyle name="Normal 67 4 2 5" xfId="33257"/>
    <cellStyle name="Normal 67 4 2 5 2" xfId="33258"/>
    <cellStyle name="Normal 67 4 2 5 3" xfId="33259"/>
    <cellStyle name="Normal 67 4 2 6" xfId="33260"/>
    <cellStyle name="Normal 67 4 2 7" xfId="33261"/>
    <cellStyle name="Normal 67 4 3" xfId="33262"/>
    <cellStyle name="Normal 67 4 3 2" xfId="33263"/>
    <cellStyle name="Normal 67 4 3 2 2" xfId="33264"/>
    <cellStyle name="Normal 67 4 3 2 3" xfId="33265"/>
    <cellStyle name="Normal 67 4 3 3" xfId="33266"/>
    <cellStyle name="Normal 67 4 3 3 2" xfId="33267"/>
    <cellStyle name="Normal 67 4 3 3 3" xfId="33268"/>
    <cellStyle name="Normal 67 4 3 4" xfId="33269"/>
    <cellStyle name="Normal 67 4 3 4 2" xfId="33270"/>
    <cellStyle name="Normal 67 4 3 4 3" xfId="33271"/>
    <cellStyle name="Normal 67 4 3 5" xfId="33272"/>
    <cellStyle name="Normal 67 4 3 6" xfId="33273"/>
    <cellStyle name="Normal 67 4 4" xfId="33274"/>
    <cellStyle name="Normal 67 4 4 2" xfId="33275"/>
    <cellStyle name="Normal 67 4 4 3" xfId="33276"/>
    <cellStyle name="Normal 67 4 5" xfId="33277"/>
    <cellStyle name="Normal 67 4 5 2" xfId="33278"/>
    <cellStyle name="Normal 67 4 5 3" xfId="33279"/>
    <cellStyle name="Normal 67 4 6" xfId="33280"/>
    <cellStyle name="Normal 67 4 6 2" xfId="33281"/>
    <cellStyle name="Normal 67 4 6 3" xfId="33282"/>
    <cellStyle name="Normal 67 4 7" xfId="33283"/>
    <cellStyle name="Normal 67 4 8" xfId="33284"/>
    <cellStyle name="Normal 67 5" xfId="33285"/>
    <cellStyle name="Normal 67 5 2" xfId="33286"/>
    <cellStyle name="Normal 67 5 2 2" xfId="33287"/>
    <cellStyle name="Normal 67 5 2 2 2" xfId="33288"/>
    <cellStyle name="Normal 67 5 2 2 3" xfId="33289"/>
    <cellStyle name="Normal 67 5 2 3" xfId="33290"/>
    <cellStyle name="Normal 67 5 2 3 2" xfId="33291"/>
    <cellStyle name="Normal 67 5 2 3 3" xfId="33292"/>
    <cellStyle name="Normal 67 5 2 4" xfId="33293"/>
    <cellStyle name="Normal 67 5 2 4 2" xfId="33294"/>
    <cellStyle name="Normal 67 5 2 4 3" xfId="33295"/>
    <cellStyle name="Normal 67 5 2 5" xfId="33296"/>
    <cellStyle name="Normal 67 5 2 6" xfId="33297"/>
    <cellStyle name="Normal 67 5 3" xfId="33298"/>
    <cellStyle name="Normal 67 5 3 2" xfId="33299"/>
    <cellStyle name="Normal 67 5 3 3" xfId="33300"/>
    <cellStyle name="Normal 67 5 4" xfId="33301"/>
    <cellStyle name="Normal 67 5 4 2" xfId="33302"/>
    <cellStyle name="Normal 67 5 4 3" xfId="33303"/>
    <cellStyle name="Normal 67 5 5" xfId="33304"/>
    <cellStyle name="Normal 67 5 5 2" xfId="33305"/>
    <cellStyle name="Normal 67 5 5 3" xfId="33306"/>
    <cellStyle name="Normal 67 5 6" xfId="33307"/>
    <cellStyle name="Normal 67 5 7" xfId="33308"/>
    <cellStyle name="Normal 67 6" xfId="33309"/>
    <cellStyle name="Normal 67 6 2" xfId="33310"/>
    <cellStyle name="Normal 67 6 2 2" xfId="33311"/>
    <cellStyle name="Normal 67 6 2 3" xfId="33312"/>
    <cellStyle name="Normal 67 6 3" xfId="33313"/>
    <cellStyle name="Normal 67 6 3 2" xfId="33314"/>
    <cellStyle name="Normal 67 6 3 3" xfId="33315"/>
    <cellStyle name="Normal 67 6 4" xfId="33316"/>
    <cellStyle name="Normal 67 6 4 2" xfId="33317"/>
    <cellStyle name="Normal 67 6 4 3" xfId="33318"/>
    <cellStyle name="Normal 67 6 5" xfId="33319"/>
    <cellStyle name="Normal 67 6 6" xfId="33320"/>
    <cellStyle name="Normal 67 7" xfId="33321"/>
    <cellStyle name="Normal 67 7 2" xfId="33322"/>
    <cellStyle name="Normal 67 7 2 2" xfId="33323"/>
    <cellStyle name="Normal 67 7 2 3" xfId="33324"/>
    <cellStyle name="Normal 67 7 3" xfId="33325"/>
    <cellStyle name="Normal 67 7 3 2" xfId="33326"/>
    <cellStyle name="Normal 67 7 3 3" xfId="33327"/>
    <cellStyle name="Normal 67 7 4" xfId="33328"/>
    <cellStyle name="Normal 67 7 4 2" xfId="33329"/>
    <cellStyle name="Normal 67 7 4 3" xfId="33330"/>
    <cellStyle name="Normal 67 7 5" xfId="33331"/>
    <cellStyle name="Normal 67 7 6" xfId="33332"/>
    <cellStyle name="Normal 67 8" xfId="33333"/>
    <cellStyle name="Normal 67 8 2" xfId="33334"/>
    <cellStyle name="Normal 67 8 3" xfId="33335"/>
    <cellStyle name="Normal 67 9" xfId="33336"/>
    <cellStyle name="Normal 67 9 2" xfId="33337"/>
    <cellStyle name="Normal 67 9 3" xfId="33338"/>
    <cellStyle name="Normal 68" xfId="33339"/>
    <cellStyle name="Normal 68 10" xfId="33340"/>
    <cellStyle name="Normal 68 10 2" xfId="33341"/>
    <cellStyle name="Normal 68 10 3" xfId="33342"/>
    <cellStyle name="Normal 68 11" xfId="33343"/>
    <cellStyle name="Normal 68 11 2" xfId="33344"/>
    <cellStyle name="Normal 68 11 3" xfId="33345"/>
    <cellStyle name="Normal 68 12" xfId="33346"/>
    <cellStyle name="Normal 68 12 2" xfId="33347"/>
    <cellStyle name="Normal 68 12 3" xfId="33348"/>
    <cellStyle name="Normal 68 13" xfId="33349"/>
    <cellStyle name="Normal 68 13 2" xfId="33350"/>
    <cellStyle name="Normal 68 13 3" xfId="33351"/>
    <cellStyle name="Normal 68 14" xfId="33352"/>
    <cellStyle name="Normal 68 14 2" xfId="33353"/>
    <cellStyle name="Normal 68 14 3" xfId="33354"/>
    <cellStyle name="Normal 68 15" xfId="33355"/>
    <cellStyle name="Normal 68 16" xfId="33356"/>
    <cellStyle name="Normal 68 17" xfId="33357"/>
    <cellStyle name="Normal 68 2" xfId="33358"/>
    <cellStyle name="Normal 68 2 2" xfId="33359"/>
    <cellStyle name="Normal 68 2 2 2" xfId="33360"/>
    <cellStyle name="Normal 68 2 2 2 2" xfId="33361"/>
    <cellStyle name="Normal 68 2 2 2 2 2" xfId="33362"/>
    <cellStyle name="Normal 68 2 2 2 2 3" xfId="33363"/>
    <cellStyle name="Normal 68 2 2 2 3" xfId="33364"/>
    <cellStyle name="Normal 68 2 2 2 3 2" xfId="33365"/>
    <cellStyle name="Normal 68 2 2 2 3 3" xfId="33366"/>
    <cellStyle name="Normal 68 2 2 2 4" xfId="33367"/>
    <cellStyle name="Normal 68 2 2 2 4 2" xfId="33368"/>
    <cellStyle name="Normal 68 2 2 2 4 3" xfId="33369"/>
    <cellStyle name="Normal 68 2 2 2 5" xfId="33370"/>
    <cellStyle name="Normal 68 2 2 2 6" xfId="33371"/>
    <cellStyle name="Normal 68 2 2 3" xfId="33372"/>
    <cellStyle name="Normal 68 2 2 3 2" xfId="33373"/>
    <cellStyle name="Normal 68 2 2 3 3" xfId="33374"/>
    <cellStyle name="Normal 68 2 2 4" xfId="33375"/>
    <cellStyle name="Normal 68 2 2 4 2" xfId="33376"/>
    <cellStyle name="Normal 68 2 2 4 3" xfId="33377"/>
    <cellStyle name="Normal 68 2 2 5" xfId="33378"/>
    <cellStyle name="Normal 68 2 2 5 2" xfId="33379"/>
    <cellStyle name="Normal 68 2 2 5 3" xfId="33380"/>
    <cellStyle name="Normal 68 2 2 6" xfId="33381"/>
    <cellStyle name="Normal 68 2 2 7" xfId="33382"/>
    <cellStyle name="Normal 68 2 3" xfId="33383"/>
    <cellStyle name="Normal 68 2 3 2" xfId="33384"/>
    <cellStyle name="Normal 68 2 3 2 2" xfId="33385"/>
    <cellStyle name="Normal 68 2 3 2 3" xfId="33386"/>
    <cellStyle name="Normal 68 2 3 3" xfId="33387"/>
    <cellStyle name="Normal 68 2 3 3 2" xfId="33388"/>
    <cellStyle name="Normal 68 2 3 3 3" xfId="33389"/>
    <cellStyle name="Normal 68 2 3 4" xfId="33390"/>
    <cellStyle name="Normal 68 2 3 4 2" xfId="33391"/>
    <cellStyle name="Normal 68 2 3 4 3" xfId="33392"/>
    <cellStyle name="Normal 68 2 3 5" xfId="33393"/>
    <cellStyle name="Normal 68 2 3 6" xfId="33394"/>
    <cellStyle name="Normal 68 2 4" xfId="33395"/>
    <cellStyle name="Normal 68 2 4 2" xfId="33396"/>
    <cellStyle name="Normal 68 2 4 3" xfId="33397"/>
    <cellStyle name="Normal 68 2 5" xfId="33398"/>
    <cellStyle name="Normal 68 2 5 2" xfId="33399"/>
    <cellStyle name="Normal 68 2 5 3" xfId="33400"/>
    <cellStyle name="Normal 68 2 6" xfId="33401"/>
    <cellStyle name="Normal 68 2 6 2" xfId="33402"/>
    <cellStyle name="Normal 68 2 6 3" xfId="33403"/>
    <cellStyle name="Normal 68 2 7" xfId="33404"/>
    <cellStyle name="Normal 68 2 8" xfId="33405"/>
    <cellStyle name="Normal 68 3" xfId="33406"/>
    <cellStyle name="Normal 68 3 2" xfId="33407"/>
    <cellStyle name="Normal 68 3 2 2" xfId="33408"/>
    <cellStyle name="Normal 68 3 2 2 2" xfId="33409"/>
    <cellStyle name="Normal 68 3 2 2 2 2" xfId="33410"/>
    <cellStyle name="Normal 68 3 2 2 2 3" xfId="33411"/>
    <cellStyle name="Normal 68 3 2 2 3" xfId="33412"/>
    <cellStyle name="Normal 68 3 2 2 3 2" xfId="33413"/>
    <cellStyle name="Normal 68 3 2 2 3 3" xfId="33414"/>
    <cellStyle name="Normal 68 3 2 2 4" xfId="33415"/>
    <cellStyle name="Normal 68 3 2 2 4 2" xfId="33416"/>
    <cellStyle name="Normal 68 3 2 2 4 3" xfId="33417"/>
    <cellStyle name="Normal 68 3 2 2 5" xfId="33418"/>
    <cellStyle name="Normal 68 3 2 2 6" xfId="33419"/>
    <cellStyle name="Normal 68 3 2 3" xfId="33420"/>
    <cellStyle name="Normal 68 3 2 3 2" xfId="33421"/>
    <cellStyle name="Normal 68 3 2 3 3" xfId="33422"/>
    <cellStyle name="Normal 68 3 2 4" xfId="33423"/>
    <cellStyle name="Normal 68 3 2 4 2" xfId="33424"/>
    <cellStyle name="Normal 68 3 2 4 3" xfId="33425"/>
    <cellStyle name="Normal 68 3 2 5" xfId="33426"/>
    <cellStyle name="Normal 68 3 2 5 2" xfId="33427"/>
    <cellStyle name="Normal 68 3 2 5 3" xfId="33428"/>
    <cellStyle name="Normal 68 3 2 6" xfId="33429"/>
    <cellStyle name="Normal 68 3 2 7" xfId="33430"/>
    <cellStyle name="Normal 68 3 3" xfId="33431"/>
    <cellStyle name="Normal 68 3 3 2" xfId="33432"/>
    <cellStyle name="Normal 68 3 3 2 2" xfId="33433"/>
    <cellStyle name="Normal 68 3 3 2 3" xfId="33434"/>
    <cellStyle name="Normal 68 3 3 3" xfId="33435"/>
    <cellStyle name="Normal 68 3 3 3 2" xfId="33436"/>
    <cellStyle name="Normal 68 3 3 3 3" xfId="33437"/>
    <cellStyle name="Normal 68 3 3 4" xfId="33438"/>
    <cellStyle name="Normal 68 3 3 4 2" xfId="33439"/>
    <cellStyle name="Normal 68 3 3 4 3" xfId="33440"/>
    <cellStyle name="Normal 68 3 3 5" xfId="33441"/>
    <cellStyle name="Normal 68 3 3 6" xfId="33442"/>
    <cellStyle name="Normal 68 3 4" xfId="33443"/>
    <cellStyle name="Normal 68 3 4 2" xfId="33444"/>
    <cellStyle name="Normal 68 3 4 3" xfId="33445"/>
    <cellStyle name="Normal 68 3 5" xfId="33446"/>
    <cellStyle name="Normal 68 3 5 2" xfId="33447"/>
    <cellStyle name="Normal 68 3 5 3" xfId="33448"/>
    <cellStyle name="Normal 68 3 6" xfId="33449"/>
    <cellStyle name="Normal 68 3 6 2" xfId="33450"/>
    <cellStyle name="Normal 68 3 6 3" xfId="33451"/>
    <cellStyle name="Normal 68 3 7" xfId="33452"/>
    <cellStyle name="Normal 68 3 8" xfId="33453"/>
    <cellStyle name="Normal 68 4" xfId="33454"/>
    <cellStyle name="Normal 68 4 2" xfId="33455"/>
    <cellStyle name="Normal 68 4 2 2" xfId="33456"/>
    <cellStyle name="Normal 68 4 2 2 2" xfId="33457"/>
    <cellStyle name="Normal 68 4 2 2 2 2" xfId="33458"/>
    <cellStyle name="Normal 68 4 2 2 2 3" xfId="33459"/>
    <cellStyle name="Normal 68 4 2 2 3" xfId="33460"/>
    <cellStyle name="Normal 68 4 2 2 3 2" xfId="33461"/>
    <cellStyle name="Normal 68 4 2 2 3 3" xfId="33462"/>
    <cellStyle name="Normal 68 4 2 2 4" xfId="33463"/>
    <cellStyle name="Normal 68 4 2 2 4 2" xfId="33464"/>
    <cellStyle name="Normal 68 4 2 2 4 3" xfId="33465"/>
    <cellStyle name="Normal 68 4 2 2 5" xfId="33466"/>
    <cellStyle name="Normal 68 4 2 2 6" xfId="33467"/>
    <cellStyle name="Normal 68 4 2 3" xfId="33468"/>
    <cellStyle name="Normal 68 4 2 3 2" xfId="33469"/>
    <cellStyle name="Normal 68 4 2 3 3" xfId="33470"/>
    <cellStyle name="Normal 68 4 2 4" xfId="33471"/>
    <cellStyle name="Normal 68 4 2 4 2" xfId="33472"/>
    <cellStyle name="Normal 68 4 2 4 3" xfId="33473"/>
    <cellStyle name="Normal 68 4 2 5" xfId="33474"/>
    <cellStyle name="Normal 68 4 2 5 2" xfId="33475"/>
    <cellStyle name="Normal 68 4 2 5 3" xfId="33476"/>
    <cellStyle name="Normal 68 4 2 6" xfId="33477"/>
    <cellStyle name="Normal 68 4 2 7" xfId="33478"/>
    <cellStyle name="Normal 68 4 3" xfId="33479"/>
    <cellStyle name="Normal 68 4 3 2" xfId="33480"/>
    <cellStyle name="Normal 68 4 3 2 2" xfId="33481"/>
    <cellStyle name="Normal 68 4 3 2 3" xfId="33482"/>
    <cellStyle name="Normal 68 4 3 3" xfId="33483"/>
    <cellStyle name="Normal 68 4 3 3 2" xfId="33484"/>
    <cellStyle name="Normal 68 4 3 3 3" xfId="33485"/>
    <cellStyle name="Normal 68 4 3 4" xfId="33486"/>
    <cellStyle name="Normal 68 4 3 4 2" xfId="33487"/>
    <cellStyle name="Normal 68 4 3 4 3" xfId="33488"/>
    <cellStyle name="Normal 68 4 3 5" xfId="33489"/>
    <cellStyle name="Normal 68 4 3 6" xfId="33490"/>
    <cellStyle name="Normal 68 4 4" xfId="33491"/>
    <cellStyle name="Normal 68 4 4 2" xfId="33492"/>
    <cellStyle name="Normal 68 4 4 3" xfId="33493"/>
    <cellStyle name="Normal 68 4 5" xfId="33494"/>
    <cellStyle name="Normal 68 4 5 2" xfId="33495"/>
    <cellStyle name="Normal 68 4 5 3" xfId="33496"/>
    <cellStyle name="Normal 68 4 6" xfId="33497"/>
    <cellStyle name="Normal 68 4 6 2" xfId="33498"/>
    <cellStyle name="Normal 68 4 6 3" xfId="33499"/>
    <cellStyle name="Normal 68 4 7" xfId="33500"/>
    <cellStyle name="Normal 68 4 8" xfId="33501"/>
    <cellStyle name="Normal 68 5" xfId="33502"/>
    <cellStyle name="Normal 68 5 2" xfId="33503"/>
    <cellStyle name="Normal 68 5 2 2" xfId="33504"/>
    <cellStyle name="Normal 68 5 2 2 2" xfId="33505"/>
    <cellStyle name="Normal 68 5 2 2 3" xfId="33506"/>
    <cellStyle name="Normal 68 5 2 3" xfId="33507"/>
    <cellStyle name="Normal 68 5 2 3 2" xfId="33508"/>
    <cellStyle name="Normal 68 5 2 3 3" xfId="33509"/>
    <cellStyle name="Normal 68 5 2 4" xfId="33510"/>
    <cellStyle name="Normal 68 5 2 4 2" xfId="33511"/>
    <cellStyle name="Normal 68 5 2 4 3" xfId="33512"/>
    <cellStyle name="Normal 68 5 2 5" xfId="33513"/>
    <cellStyle name="Normal 68 5 2 6" xfId="33514"/>
    <cellStyle name="Normal 68 5 3" xfId="33515"/>
    <cellStyle name="Normal 68 5 3 2" xfId="33516"/>
    <cellStyle name="Normal 68 5 3 3" xfId="33517"/>
    <cellStyle name="Normal 68 5 4" xfId="33518"/>
    <cellStyle name="Normal 68 5 4 2" xfId="33519"/>
    <cellStyle name="Normal 68 5 4 3" xfId="33520"/>
    <cellStyle name="Normal 68 5 5" xfId="33521"/>
    <cellStyle name="Normal 68 5 5 2" xfId="33522"/>
    <cellStyle name="Normal 68 5 5 3" xfId="33523"/>
    <cellStyle name="Normal 68 5 6" xfId="33524"/>
    <cellStyle name="Normal 68 5 7" xfId="33525"/>
    <cellStyle name="Normal 68 6" xfId="33526"/>
    <cellStyle name="Normal 68 6 2" xfId="33527"/>
    <cellStyle name="Normal 68 6 2 2" xfId="33528"/>
    <cellStyle name="Normal 68 6 2 3" xfId="33529"/>
    <cellStyle name="Normal 68 6 3" xfId="33530"/>
    <cellStyle name="Normal 68 6 3 2" xfId="33531"/>
    <cellStyle name="Normal 68 6 3 3" xfId="33532"/>
    <cellStyle name="Normal 68 6 4" xfId="33533"/>
    <cellStyle name="Normal 68 6 4 2" xfId="33534"/>
    <cellStyle name="Normal 68 6 4 3" xfId="33535"/>
    <cellStyle name="Normal 68 6 5" xfId="33536"/>
    <cellStyle name="Normal 68 6 6" xfId="33537"/>
    <cellStyle name="Normal 68 7" xfId="33538"/>
    <cellStyle name="Normal 68 7 2" xfId="33539"/>
    <cellStyle name="Normal 68 7 2 2" xfId="33540"/>
    <cellStyle name="Normal 68 7 2 3" xfId="33541"/>
    <cellStyle name="Normal 68 7 3" xfId="33542"/>
    <cellStyle name="Normal 68 7 3 2" xfId="33543"/>
    <cellStyle name="Normal 68 7 3 3" xfId="33544"/>
    <cellStyle name="Normal 68 7 4" xfId="33545"/>
    <cellStyle name="Normal 68 7 4 2" xfId="33546"/>
    <cellStyle name="Normal 68 7 4 3" xfId="33547"/>
    <cellStyle name="Normal 68 7 5" xfId="33548"/>
    <cellStyle name="Normal 68 7 6" xfId="33549"/>
    <cellStyle name="Normal 68 8" xfId="33550"/>
    <cellStyle name="Normal 68 8 2" xfId="33551"/>
    <cellStyle name="Normal 68 8 3" xfId="33552"/>
    <cellStyle name="Normal 68 9" xfId="33553"/>
    <cellStyle name="Normal 68 9 2" xfId="33554"/>
    <cellStyle name="Normal 68 9 3" xfId="33555"/>
    <cellStyle name="Normal 69" xfId="33556"/>
    <cellStyle name="Normal 7" xfId="2"/>
    <cellStyle name="Normal 7 2" xfId="33557"/>
    <cellStyle name="Normal 7 3" xfId="33558"/>
    <cellStyle name="Normal 7 4" xfId="33559"/>
    <cellStyle name="Normal 7 5" xfId="134"/>
    <cellStyle name="Normal 70" xfId="33560"/>
    <cellStyle name="Normal 71" xfId="33561"/>
    <cellStyle name="Normal 72" xfId="33562"/>
    <cellStyle name="Normal 73" xfId="33563"/>
    <cellStyle name="Normal 73 2" xfId="33564"/>
    <cellStyle name="Normal 73 3" xfId="33565"/>
    <cellStyle name="Normal 74" xfId="33566"/>
    <cellStyle name="Normal 74 2" xfId="33567"/>
    <cellStyle name="Normal 74 3" xfId="33568"/>
    <cellStyle name="Normal 75" xfId="33569"/>
    <cellStyle name="Normal 75 2" xfId="33570"/>
    <cellStyle name="Normal 75 3" xfId="33571"/>
    <cellStyle name="Normal 76" xfId="33572"/>
    <cellStyle name="Normal 76 2" xfId="33573"/>
    <cellStyle name="Normal 76 3" xfId="33574"/>
    <cellStyle name="Normal 77" xfId="33575"/>
    <cellStyle name="Normal 77 2" xfId="33576"/>
    <cellStyle name="Normal 77 3" xfId="33577"/>
    <cellStyle name="Normal 78" xfId="33578"/>
    <cellStyle name="Normal 78 2" xfId="33579"/>
    <cellStyle name="Normal 78 2 2" xfId="33580"/>
    <cellStyle name="Normal 78 3" xfId="33581"/>
    <cellStyle name="Normal 78 4" xfId="33582"/>
    <cellStyle name="Normal 78 4 2" xfId="33583"/>
    <cellStyle name="Normal 79" xfId="33584"/>
    <cellStyle name="Normal 79 10" xfId="33585"/>
    <cellStyle name="Normal 79 10 2" xfId="33586"/>
    <cellStyle name="Normal 79 10 3" xfId="33587"/>
    <cellStyle name="Normal 79 11" xfId="33588"/>
    <cellStyle name="Normal 79 11 2" xfId="33589"/>
    <cellStyle name="Normal 79 11 3" xfId="33590"/>
    <cellStyle name="Normal 79 12" xfId="33591"/>
    <cellStyle name="Normal 79 12 2" xfId="33592"/>
    <cellStyle name="Normal 79 12 3" xfId="33593"/>
    <cellStyle name="Normal 79 13" xfId="33594"/>
    <cellStyle name="Normal 79 13 2" xfId="33595"/>
    <cellStyle name="Normal 79 13 3" xfId="33596"/>
    <cellStyle name="Normal 79 14" xfId="33597"/>
    <cellStyle name="Normal 79 14 2" xfId="33598"/>
    <cellStyle name="Normal 79 14 3" xfId="33599"/>
    <cellStyle name="Normal 79 15" xfId="33600"/>
    <cellStyle name="Normal 79 16" xfId="33601"/>
    <cellStyle name="Normal 79 17" xfId="33602"/>
    <cellStyle name="Normal 79 2" xfId="33603"/>
    <cellStyle name="Normal 79 2 2" xfId="33604"/>
    <cellStyle name="Normal 79 2 2 2" xfId="33605"/>
    <cellStyle name="Normal 79 2 2 2 2" xfId="33606"/>
    <cellStyle name="Normal 79 2 2 2 2 2" xfId="33607"/>
    <cellStyle name="Normal 79 2 2 2 2 3" xfId="33608"/>
    <cellStyle name="Normal 79 2 2 2 3" xfId="33609"/>
    <cellStyle name="Normal 79 2 2 2 3 2" xfId="33610"/>
    <cellStyle name="Normal 79 2 2 2 3 3" xfId="33611"/>
    <cellStyle name="Normal 79 2 2 2 4" xfId="33612"/>
    <cellStyle name="Normal 79 2 2 2 4 2" xfId="33613"/>
    <cellStyle name="Normal 79 2 2 2 4 3" xfId="33614"/>
    <cellStyle name="Normal 79 2 2 2 5" xfId="33615"/>
    <cellStyle name="Normal 79 2 2 2 6" xfId="33616"/>
    <cellStyle name="Normal 79 2 2 3" xfId="33617"/>
    <cellStyle name="Normal 79 2 2 3 2" xfId="33618"/>
    <cellStyle name="Normal 79 2 2 3 3" xfId="33619"/>
    <cellStyle name="Normal 79 2 2 4" xfId="33620"/>
    <cellStyle name="Normal 79 2 2 4 2" xfId="33621"/>
    <cellStyle name="Normal 79 2 2 4 3" xfId="33622"/>
    <cellStyle name="Normal 79 2 2 5" xfId="33623"/>
    <cellStyle name="Normal 79 2 2 5 2" xfId="33624"/>
    <cellStyle name="Normal 79 2 2 5 3" xfId="33625"/>
    <cellStyle name="Normal 79 2 2 6" xfId="33626"/>
    <cellStyle name="Normal 79 2 2 7" xfId="33627"/>
    <cellStyle name="Normal 79 2 3" xfId="33628"/>
    <cellStyle name="Normal 79 2 3 2" xfId="33629"/>
    <cellStyle name="Normal 79 2 3 2 2" xfId="33630"/>
    <cellStyle name="Normal 79 2 3 2 3" xfId="33631"/>
    <cellStyle name="Normal 79 2 3 3" xfId="33632"/>
    <cellStyle name="Normal 79 2 3 3 2" xfId="33633"/>
    <cellStyle name="Normal 79 2 3 3 3" xfId="33634"/>
    <cellStyle name="Normal 79 2 3 4" xfId="33635"/>
    <cellStyle name="Normal 79 2 3 4 2" xfId="33636"/>
    <cellStyle name="Normal 79 2 3 4 3" xfId="33637"/>
    <cellStyle name="Normal 79 2 3 5" xfId="33638"/>
    <cellStyle name="Normal 79 2 3 6" xfId="33639"/>
    <cellStyle name="Normal 79 2 4" xfId="33640"/>
    <cellStyle name="Normal 79 2 4 2" xfId="33641"/>
    <cellStyle name="Normal 79 2 4 3" xfId="33642"/>
    <cellStyle name="Normal 79 2 5" xfId="33643"/>
    <cellStyle name="Normal 79 2 5 2" xfId="33644"/>
    <cellStyle name="Normal 79 2 5 3" xfId="33645"/>
    <cellStyle name="Normal 79 2 6" xfId="33646"/>
    <cellStyle name="Normal 79 2 6 2" xfId="33647"/>
    <cellStyle name="Normal 79 2 6 3" xfId="33648"/>
    <cellStyle name="Normal 79 2 7" xfId="33649"/>
    <cellStyle name="Normal 79 2 8" xfId="33650"/>
    <cellStyle name="Normal 79 3" xfId="33651"/>
    <cellStyle name="Normal 79 3 2" xfId="33652"/>
    <cellStyle name="Normal 79 3 2 2" xfId="33653"/>
    <cellStyle name="Normal 79 3 2 2 2" xfId="33654"/>
    <cellStyle name="Normal 79 3 2 2 2 2" xfId="33655"/>
    <cellStyle name="Normal 79 3 2 2 2 3" xfId="33656"/>
    <cellStyle name="Normal 79 3 2 2 3" xfId="33657"/>
    <cellStyle name="Normal 79 3 2 2 3 2" xfId="33658"/>
    <cellStyle name="Normal 79 3 2 2 3 3" xfId="33659"/>
    <cellStyle name="Normal 79 3 2 2 4" xfId="33660"/>
    <cellStyle name="Normal 79 3 2 2 4 2" xfId="33661"/>
    <cellStyle name="Normal 79 3 2 2 4 3" xfId="33662"/>
    <cellStyle name="Normal 79 3 2 2 5" xfId="33663"/>
    <cellStyle name="Normal 79 3 2 2 6" xfId="33664"/>
    <cellStyle name="Normal 79 3 2 3" xfId="33665"/>
    <cellStyle name="Normal 79 3 2 3 2" xfId="33666"/>
    <cellStyle name="Normal 79 3 2 3 3" xfId="33667"/>
    <cellStyle name="Normal 79 3 2 4" xfId="33668"/>
    <cellStyle name="Normal 79 3 2 4 2" xfId="33669"/>
    <cellStyle name="Normal 79 3 2 4 3" xfId="33670"/>
    <cellStyle name="Normal 79 3 2 5" xfId="33671"/>
    <cellStyle name="Normal 79 3 2 5 2" xfId="33672"/>
    <cellStyle name="Normal 79 3 2 5 3" xfId="33673"/>
    <cellStyle name="Normal 79 3 2 6" xfId="33674"/>
    <cellStyle name="Normal 79 3 2 7" xfId="33675"/>
    <cellStyle name="Normal 79 3 3" xfId="33676"/>
    <cellStyle name="Normal 79 3 3 2" xfId="33677"/>
    <cellStyle name="Normal 79 3 3 2 2" xfId="33678"/>
    <cellStyle name="Normal 79 3 3 2 3" xfId="33679"/>
    <cellStyle name="Normal 79 3 3 3" xfId="33680"/>
    <cellStyle name="Normal 79 3 3 3 2" xfId="33681"/>
    <cellStyle name="Normal 79 3 3 3 3" xfId="33682"/>
    <cellStyle name="Normal 79 3 3 4" xfId="33683"/>
    <cellStyle name="Normal 79 3 3 4 2" xfId="33684"/>
    <cellStyle name="Normal 79 3 3 4 3" xfId="33685"/>
    <cellStyle name="Normal 79 3 3 5" xfId="33686"/>
    <cellStyle name="Normal 79 3 3 6" xfId="33687"/>
    <cellStyle name="Normal 79 3 4" xfId="33688"/>
    <cellStyle name="Normal 79 3 4 2" xfId="33689"/>
    <cellStyle name="Normal 79 3 4 3" xfId="33690"/>
    <cellStyle name="Normal 79 3 5" xfId="33691"/>
    <cellStyle name="Normal 79 3 5 2" xfId="33692"/>
    <cellStyle name="Normal 79 3 5 3" xfId="33693"/>
    <cellStyle name="Normal 79 3 6" xfId="33694"/>
    <cellStyle name="Normal 79 3 6 2" xfId="33695"/>
    <cellStyle name="Normal 79 3 6 3" xfId="33696"/>
    <cellStyle name="Normal 79 3 7" xfId="33697"/>
    <cellStyle name="Normal 79 3 8" xfId="33698"/>
    <cellStyle name="Normal 79 4" xfId="33699"/>
    <cellStyle name="Normal 79 4 2" xfId="33700"/>
    <cellStyle name="Normal 79 4 2 2" xfId="33701"/>
    <cellStyle name="Normal 79 4 2 2 2" xfId="33702"/>
    <cellStyle name="Normal 79 4 2 2 2 2" xfId="33703"/>
    <cellStyle name="Normal 79 4 2 2 2 3" xfId="33704"/>
    <cellStyle name="Normal 79 4 2 2 3" xfId="33705"/>
    <cellStyle name="Normal 79 4 2 2 3 2" xfId="33706"/>
    <cellStyle name="Normal 79 4 2 2 3 3" xfId="33707"/>
    <cellStyle name="Normal 79 4 2 2 4" xfId="33708"/>
    <cellStyle name="Normal 79 4 2 2 4 2" xfId="33709"/>
    <cellStyle name="Normal 79 4 2 2 4 3" xfId="33710"/>
    <cellStyle name="Normal 79 4 2 2 5" xfId="33711"/>
    <cellStyle name="Normal 79 4 2 2 6" xfId="33712"/>
    <cellStyle name="Normal 79 4 2 3" xfId="33713"/>
    <cellStyle name="Normal 79 4 2 3 2" xfId="33714"/>
    <cellStyle name="Normal 79 4 2 3 3" xfId="33715"/>
    <cellStyle name="Normal 79 4 2 4" xfId="33716"/>
    <cellStyle name="Normal 79 4 2 4 2" xfId="33717"/>
    <cellStyle name="Normal 79 4 2 4 3" xfId="33718"/>
    <cellStyle name="Normal 79 4 2 5" xfId="33719"/>
    <cellStyle name="Normal 79 4 2 5 2" xfId="33720"/>
    <cellStyle name="Normal 79 4 2 5 3" xfId="33721"/>
    <cellStyle name="Normal 79 4 2 6" xfId="33722"/>
    <cellStyle name="Normal 79 4 2 7" xfId="33723"/>
    <cellStyle name="Normal 79 4 3" xfId="33724"/>
    <cellStyle name="Normal 79 4 3 2" xfId="33725"/>
    <cellStyle name="Normal 79 4 3 2 2" xfId="33726"/>
    <cellStyle name="Normal 79 4 3 2 3" xfId="33727"/>
    <cellStyle name="Normal 79 4 3 3" xfId="33728"/>
    <cellStyle name="Normal 79 4 3 3 2" xfId="33729"/>
    <cellStyle name="Normal 79 4 3 3 3" xfId="33730"/>
    <cellStyle name="Normal 79 4 3 4" xfId="33731"/>
    <cellStyle name="Normal 79 4 3 4 2" xfId="33732"/>
    <cellStyle name="Normal 79 4 3 4 3" xfId="33733"/>
    <cellStyle name="Normal 79 4 3 5" xfId="33734"/>
    <cellStyle name="Normal 79 4 3 6" xfId="33735"/>
    <cellStyle name="Normal 79 4 4" xfId="33736"/>
    <cellStyle name="Normal 79 4 4 2" xfId="33737"/>
    <cellStyle name="Normal 79 4 4 3" xfId="33738"/>
    <cellStyle name="Normal 79 4 5" xfId="33739"/>
    <cellStyle name="Normal 79 4 5 2" xfId="33740"/>
    <cellStyle name="Normal 79 4 5 3" xfId="33741"/>
    <cellStyle name="Normal 79 4 6" xfId="33742"/>
    <cellStyle name="Normal 79 4 6 2" xfId="33743"/>
    <cellStyle name="Normal 79 4 6 3" xfId="33744"/>
    <cellStyle name="Normal 79 4 7" xfId="33745"/>
    <cellStyle name="Normal 79 4 8" xfId="33746"/>
    <cellStyle name="Normal 79 5" xfId="33747"/>
    <cellStyle name="Normal 79 5 2" xfId="33748"/>
    <cellStyle name="Normal 79 5 2 2" xfId="33749"/>
    <cellStyle name="Normal 79 5 2 2 2" xfId="33750"/>
    <cellStyle name="Normal 79 5 2 2 3" xfId="33751"/>
    <cellStyle name="Normal 79 5 2 3" xfId="33752"/>
    <cellStyle name="Normal 79 5 2 3 2" xfId="33753"/>
    <cellStyle name="Normal 79 5 2 3 3" xfId="33754"/>
    <cellStyle name="Normal 79 5 2 4" xfId="33755"/>
    <cellStyle name="Normal 79 5 2 4 2" xfId="33756"/>
    <cellStyle name="Normal 79 5 2 4 3" xfId="33757"/>
    <cellStyle name="Normal 79 5 2 5" xfId="33758"/>
    <cellStyle name="Normal 79 5 2 6" xfId="33759"/>
    <cellStyle name="Normal 79 5 3" xfId="33760"/>
    <cellStyle name="Normal 79 5 3 2" xfId="33761"/>
    <cellStyle name="Normal 79 5 3 3" xfId="33762"/>
    <cellStyle name="Normal 79 5 4" xfId="33763"/>
    <cellStyle name="Normal 79 5 5" xfId="33764"/>
    <cellStyle name="Normal 79 5 5 2" xfId="33765"/>
    <cellStyle name="Normal 79 5 5 3" xfId="33766"/>
    <cellStyle name="Normal 79 5 6" xfId="33767"/>
    <cellStyle name="Normal 79 5 6 2" xfId="33768"/>
    <cellStyle name="Normal 79 5 6 3" xfId="33769"/>
    <cellStyle name="Normal 79 5 7" xfId="33770"/>
    <cellStyle name="Normal 79 5 8" xfId="33771"/>
    <cellStyle name="Normal 79 6" xfId="33772"/>
    <cellStyle name="Normal 79 6 2" xfId="33773"/>
    <cellStyle name="Normal 79 6 2 2" xfId="33774"/>
    <cellStyle name="Normal 79 6 2 3" xfId="33775"/>
    <cellStyle name="Normal 79 6 3" xfId="33776"/>
    <cellStyle name="Normal 79 6 3 2" xfId="33777"/>
    <cellStyle name="Normal 79 6 3 3" xfId="33778"/>
    <cellStyle name="Normal 79 6 4" xfId="33779"/>
    <cellStyle name="Normal 79 6 4 2" xfId="33780"/>
    <cellStyle name="Normal 79 6 4 3" xfId="33781"/>
    <cellStyle name="Normal 79 6 5" xfId="33782"/>
    <cellStyle name="Normal 79 6 6" xfId="33783"/>
    <cellStyle name="Normal 79 7" xfId="33784"/>
    <cellStyle name="Normal 79 7 2" xfId="33785"/>
    <cellStyle name="Normal 79 7 2 2" xfId="33786"/>
    <cellStyle name="Normal 79 7 2 3" xfId="33787"/>
    <cellStyle name="Normal 79 7 3" xfId="33788"/>
    <cellStyle name="Normal 79 7 3 2" xfId="33789"/>
    <cellStyle name="Normal 79 7 3 3" xfId="33790"/>
    <cellStyle name="Normal 79 7 4" xfId="33791"/>
    <cellStyle name="Normal 79 7 4 2" xfId="33792"/>
    <cellStyle name="Normal 79 7 4 3" xfId="33793"/>
    <cellStyle name="Normal 79 7 5" xfId="33794"/>
    <cellStyle name="Normal 79 7 6" xfId="33795"/>
    <cellStyle name="Normal 79 8" xfId="33796"/>
    <cellStyle name="Normal 79 8 2" xfId="33797"/>
    <cellStyle name="Normal 79 8 3" xfId="33798"/>
    <cellStyle name="Normal 79 9" xfId="33799"/>
    <cellStyle name="Normal 79 9 2" xfId="33800"/>
    <cellStyle name="Normal 79 9 3" xfId="33801"/>
    <cellStyle name="Normal 8" xfId="33802"/>
    <cellStyle name="Normal 8 2" xfId="33803"/>
    <cellStyle name="Normal 8 3" xfId="33804"/>
    <cellStyle name="Normal 8 3 2" xfId="33805"/>
    <cellStyle name="Normal 8 3 3" xfId="33806"/>
    <cellStyle name="Normal 8 4" xfId="33807"/>
    <cellStyle name="Normal 8 5" xfId="33808"/>
    <cellStyle name="Normal 80" xfId="33809"/>
    <cellStyle name="Normal 80 10" xfId="33810"/>
    <cellStyle name="Normal 80 10 2" xfId="33811"/>
    <cellStyle name="Normal 80 10 3" xfId="33812"/>
    <cellStyle name="Normal 80 11" xfId="33813"/>
    <cellStyle name="Normal 80 11 2" xfId="33814"/>
    <cellStyle name="Normal 80 11 3" xfId="33815"/>
    <cellStyle name="Normal 80 12" xfId="33816"/>
    <cellStyle name="Normal 80 12 2" xfId="33817"/>
    <cellStyle name="Normal 80 12 3" xfId="33818"/>
    <cellStyle name="Normal 80 13" xfId="33819"/>
    <cellStyle name="Normal 80 13 2" xfId="33820"/>
    <cellStyle name="Normal 80 13 3" xfId="33821"/>
    <cellStyle name="Normal 80 14" xfId="33822"/>
    <cellStyle name="Normal 80 14 2" xfId="33823"/>
    <cellStyle name="Normal 80 14 3" xfId="33824"/>
    <cellStyle name="Normal 80 15" xfId="33825"/>
    <cellStyle name="Normal 80 16" xfId="33826"/>
    <cellStyle name="Normal 80 17" xfId="33827"/>
    <cellStyle name="Normal 80 2" xfId="33828"/>
    <cellStyle name="Normal 80 2 2" xfId="33829"/>
    <cellStyle name="Normal 80 2 2 2" xfId="33830"/>
    <cellStyle name="Normal 80 2 2 2 2" xfId="33831"/>
    <cellStyle name="Normal 80 2 2 2 2 2" xfId="33832"/>
    <cellStyle name="Normal 80 2 2 2 2 3" xfId="33833"/>
    <cellStyle name="Normal 80 2 2 2 3" xfId="33834"/>
    <cellStyle name="Normal 80 2 2 2 3 2" xfId="33835"/>
    <cellStyle name="Normal 80 2 2 2 3 3" xfId="33836"/>
    <cellStyle name="Normal 80 2 2 2 4" xfId="33837"/>
    <cellStyle name="Normal 80 2 2 2 4 2" xfId="33838"/>
    <cellStyle name="Normal 80 2 2 2 4 3" xfId="33839"/>
    <cellStyle name="Normal 80 2 2 2 5" xfId="33840"/>
    <cellStyle name="Normal 80 2 2 2 6" xfId="33841"/>
    <cellStyle name="Normal 80 2 2 3" xfId="33842"/>
    <cellStyle name="Normal 80 2 2 3 2" xfId="33843"/>
    <cellStyle name="Normal 80 2 2 3 3" xfId="33844"/>
    <cellStyle name="Normal 80 2 2 4" xfId="33845"/>
    <cellStyle name="Normal 80 2 2 4 2" xfId="33846"/>
    <cellStyle name="Normal 80 2 2 4 3" xfId="33847"/>
    <cellStyle name="Normal 80 2 2 5" xfId="33848"/>
    <cellStyle name="Normal 80 2 2 5 2" xfId="33849"/>
    <cellStyle name="Normal 80 2 2 5 3" xfId="33850"/>
    <cellStyle name="Normal 80 2 2 6" xfId="33851"/>
    <cellStyle name="Normal 80 2 2 7" xfId="33852"/>
    <cellStyle name="Normal 80 2 3" xfId="33853"/>
    <cellStyle name="Normal 80 2 3 2" xfId="33854"/>
    <cellStyle name="Normal 80 2 3 2 2" xfId="33855"/>
    <cellStyle name="Normal 80 2 3 2 3" xfId="33856"/>
    <cellStyle name="Normal 80 2 3 3" xfId="33857"/>
    <cellStyle name="Normal 80 2 3 3 2" xfId="33858"/>
    <cellStyle name="Normal 80 2 3 3 3" xfId="33859"/>
    <cellStyle name="Normal 80 2 3 4" xfId="33860"/>
    <cellStyle name="Normal 80 2 3 4 2" xfId="33861"/>
    <cellStyle name="Normal 80 2 3 4 3" xfId="33862"/>
    <cellStyle name="Normal 80 2 3 5" xfId="33863"/>
    <cellStyle name="Normal 80 2 3 6" xfId="33864"/>
    <cellStyle name="Normal 80 2 4" xfId="33865"/>
    <cellStyle name="Normal 80 2 4 2" xfId="33866"/>
    <cellStyle name="Normal 80 2 4 3" xfId="33867"/>
    <cellStyle name="Normal 80 2 5" xfId="33868"/>
    <cellStyle name="Normal 80 2 5 2" xfId="33869"/>
    <cellStyle name="Normal 80 2 5 3" xfId="33870"/>
    <cellStyle name="Normal 80 2 6" xfId="33871"/>
    <cellStyle name="Normal 80 2 6 2" xfId="33872"/>
    <cellStyle name="Normal 80 2 6 3" xfId="33873"/>
    <cellStyle name="Normal 80 2 7" xfId="33874"/>
    <cellStyle name="Normal 80 2 8" xfId="33875"/>
    <cellStyle name="Normal 80 3" xfId="33876"/>
    <cellStyle name="Normal 80 3 2" xfId="33877"/>
    <cellStyle name="Normal 80 3 2 2" xfId="33878"/>
    <cellStyle name="Normal 80 3 2 2 2" xfId="33879"/>
    <cellStyle name="Normal 80 3 2 2 2 2" xfId="33880"/>
    <cellStyle name="Normal 80 3 2 2 2 3" xfId="33881"/>
    <cellStyle name="Normal 80 3 2 2 3" xfId="33882"/>
    <cellStyle name="Normal 80 3 2 2 3 2" xfId="33883"/>
    <cellStyle name="Normal 80 3 2 2 3 3" xfId="33884"/>
    <cellStyle name="Normal 80 3 2 2 4" xfId="33885"/>
    <cellStyle name="Normal 80 3 2 2 4 2" xfId="33886"/>
    <cellStyle name="Normal 80 3 2 2 4 3" xfId="33887"/>
    <cellStyle name="Normal 80 3 2 2 5" xfId="33888"/>
    <cellStyle name="Normal 80 3 2 2 6" xfId="33889"/>
    <cellStyle name="Normal 80 3 2 3" xfId="33890"/>
    <cellStyle name="Normal 80 3 2 3 2" xfId="33891"/>
    <cellStyle name="Normal 80 3 2 3 3" xfId="33892"/>
    <cellStyle name="Normal 80 3 2 4" xfId="33893"/>
    <cellStyle name="Normal 80 3 2 4 2" xfId="33894"/>
    <cellStyle name="Normal 80 3 2 4 3" xfId="33895"/>
    <cellStyle name="Normal 80 3 2 5" xfId="33896"/>
    <cellStyle name="Normal 80 3 2 5 2" xfId="33897"/>
    <cellStyle name="Normal 80 3 2 5 3" xfId="33898"/>
    <cellStyle name="Normal 80 3 2 6" xfId="33899"/>
    <cellStyle name="Normal 80 3 2 7" xfId="33900"/>
    <cellStyle name="Normal 80 3 3" xfId="33901"/>
    <cellStyle name="Normal 80 3 3 2" xfId="33902"/>
    <cellStyle name="Normal 80 3 3 2 2" xfId="33903"/>
    <cellStyle name="Normal 80 3 3 2 3" xfId="33904"/>
    <cellStyle name="Normal 80 3 3 3" xfId="33905"/>
    <cellStyle name="Normal 80 3 3 3 2" xfId="33906"/>
    <cellStyle name="Normal 80 3 3 3 3" xfId="33907"/>
    <cellStyle name="Normal 80 3 3 4" xfId="33908"/>
    <cellStyle name="Normal 80 3 3 4 2" xfId="33909"/>
    <cellStyle name="Normal 80 3 3 4 3" xfId="33910"/>
    <cellStyle name="Normal 80 3 3 5" xfId="33911"/>
    <cellStyle name="Normal 80 3 3 6" xfId="33912"/>
    <cellStyle name="Normal 80 3 4" xfId="33913"/>
    <cellStyle name="Normal 80 3 4 2" xfId="33914"/>
    <cellStyle name="Normal 80 3 4 3" xfId="33915"/>
    <cellStyle name="Normal 80 3 5" xfId="33916"/>
    <cellStyle name="Normal 80 3 5 2" xfId="33917"/>
    <cellStyle name="Normal 80 3 5 3" xfId="33918"/>
    <cellStyle name="Normal 80 3 6" xfId="33919"/>
    <cellStyle name="Normal 80 3 6 2" xfId="33920"/>
    <cellStyle name="Normal 80 3 6 3" xfId="33921"/>
    <cellStyle name="Normal 80 3 7" xfId="33922"/>
    <cellStyle name="Normal 80 3 8" xfId="33923"/>
    <cellStyle name="Normal 80 4" xfId="33924"/>
    <cellStyle name="Normal 80 4 2" xfId="33925"/>
    <cellStyle name="Normal 80 4 2 2" xfId="33926"/>
    <cellStyle name="Normal 80 4 2 2 2" xfId="33927"/>
    <cellStyle name="Normal 80 4 2 2 2 2" xfId="33928"/>
    <cellStyle name="Normal 80 4 2 2 2 3" xfId="33929"/>
    <cellStyle name="Normal 80 4 2 2 3" xfId="33930"/>
    <cellStyle name="Normal 80 4 2 2 3 2" xfId="33931"/>
    <cellStyle name="Normal 80 4 2 2 3 3" xfId="33932"/>
    <cellStyle name="Normal 80 4 2 2 4" xfId="33933"/>
    <cellStyle name="Normal 80 4 2 2 4 2" xfId="33934"/>
    <cellStyle name="Normal 80 4 2 2 4 3" xfId="33935"/>
    <cellStyle name="Normal 80 4 2 2 5" xfId="33936"/>
    <cellStyle name="Normal 80 4 2 2 6" xfId="33937"/>
    <cellStyle name="Normal 80 4 2 3" xfId="33938"/>
    <cellStyle name="Normal 80 4 2 3 2" xfId="33939"/>
    <cellStyle name="Normal 80 4 2 3 3" xfId="33940"/>
    <cellStyle name="Normal 80 4 2 4" xfId="33941"/>
    <cellStyle name="Normal 80 4 2 4 2" xfId="33942"/>
    <cellStyle name="Normal 80 4 2 4 3" xfId="33943"/>
    <cellStyle name="Normal 80 4 2 5" xfId="33944"/>
    <cellStyle name="Normal 80 4 2 5 2" xfId="33945"/>
    <cellStyle name="Normal 80 4 2 5 3" xfId="33946"/>
    <cellStyle name="Normal 80 4 2 6" xfId="33947"/>
    <cellStyle name="Normal 80 4 2 7" xfId="33948"/>
    <cellStyle name="Normal 80 4 3" xfId="33949"/>
    <cellStyle name="Normal 80 4 3 2" xfId="33950"/>
    <cellStyle name="Normal 80 4 3 2 2" xfId="33951"/>
    <cellStyle name="Normal 80 4 3 2 3" xfId="33952"/>
    <cellStyle name="Normal 80 4 3 3" xfId="33953"/>
    <cellStyle name="Normal 80 4 3 3 2" xfId="33954"/>
    <cellStyle name="Normal 80 4 3 3 3" xfId="33955"/>
    <cellStyle name="Normal 80 4 3 4" xfId="33956"/>
    <cellStyle name="Normal 80 4 3 4 2" xfId="33957"/>
    <cellStyle name="Normal 80 4 3 4 3" xfId="33958"/>
    <cellStyle name="Normal 80 4 3 5" xfId="33959"/>
    <cellStyle name="Normal 80 4 3 6" xfId="33960"/>
    <cellStyle name="Normal 80 4 4" xfId="33961"/>
    <cellStyle name="Normal 80 4 4 2" xfId="33962"/>
    <cellStyle name="Normal 80 4 4 3" xfId="33963"/>
    <cellStyle name="Normal 80 4 5" xfId="33964"/>
    <cellStyle name="Normal 80 4 5 2" xfId="33965"/>
    <cellStyle name="Normal 80 4 5 3" xfId="33966"/>
    <cellStyle name="Normal 80 4 6" xfId="33967"/>
    <cellStyle name="Normal 80 4 6 2" xfId="33968"/>
    <cellStyle name="Normal 80 4 6 3" xfId="33969"/>
    <cellStyle name="Normal 80 4 7" xfId="33970"/>
    <cellStyle name="Normal 80 4 8" xfId="33971"/>
    <cellStyle name="Normal 80 5" xfId="33972"/>
    <cellStyle name="Normal 80 5 2" xfId="33973"/>
    <cellStyle name="Normal 80 5 2 2" xfId="33974"/>
    <cellStyle name="Normal 80 5 2 2 2" xfId="33975"/>
    <cellStyle name="Normal 80 5 2 2 3" xfId="33976"/>
    <cellStyle name="Normal 80 5 2 3" xfId="33977"/>
    <cellStyle name="Normal 80 5 2 3 2" xfId="33978"/>
    <cellStyle name="Normal 80 5 2 3 3" xfId="33979"/>
    <cellStyle name="Normal 80 5 2 4" xfId="33980"/>
    <cellStyle name="Normal 80 5 2 4 2" xfId="33981"/>
    <cellStyle name="Normal 80 5 2 4 3" xfId="33982"/>
    <cellStyle name="Normal 80 5 2 5" xfId="33983"/>
    <cellStyle name="Normal 80 5 2 6" xfId="33984"/>
    <cellStyle name="Normal 80 5 3" xfId="33985"/>
    <cellStyle name="Normal 80 5 3 2" xfId="33986"/>
    <cellStyle name="Normal 80 5 3 3" xfId="33987"/>
    <cellStyle name="Normal 80 5 4" xfId="33988"/>
    <cellStyle name="Normal 80 5 5" xfId="33989"/>
    <cellStyle name="Normal 80 5 5 2" xfId="33990"/>
    <cellStyle name="Normal 80 5 5 3" xfId="33991"/>
    <cellStyle name="Normal 80 5 6" xfId="33992"/>
    <cellStyle name="Normal 80 5 6 2" xfId="33993"/>
    <cellStyle name="Normal 80 5 6 3" xfId="33994"/>
    <cellStyle name="Normal 80 5 7" xfId="33995"/>
    <cellStyle name="Normal 80 5 8" xfId="33996"/>
    <cellStyle name="Normal 80 6" xfId="33997"/>
    <cellStyle name="Normal 80 6 2" xfId="33998"/>
    <cellStyle name="Normal 80 6 2 2" xfId="33999"/>
    <cellStyle name="Normal 80 6 2 3" xfId="34000"/>
    <cellStyle name="Normal 80 6 3" xfId="34001"/>
    <cellStyle name="Normal 80 6 3 2" xfId="34002"/>
    <cellStyle name="Normal 80 6 3 3" xfId="34003"/>
    <cellStyle name="Normal 80 6 4" xfId="34004"/>
    <cellStyle name="Normal 80 6 4 2" xfId="34005"/>
    <cellStyle name="Normal 80 6 4 3" xfId="34006"/>
    <cellStyle name="Normal 80 6 5" xfId="34007"/>
    <cellStyle name="Normal 80 6 6" xfId="34008"/>
    <cellStyle name="Normal 80 7" xfId="34009"/>
    <cellStyle name="Normal 80 7 2" xfId="34010"/>
    <cellStyle name="Normal 80 7 2 2" xfId="34011"/>
    <cellStyle name="Normal 80 7 2 3" xfId="34012"/>
    <cellStyle name="Normal 80 7 3" xfId="34013"/>
    <cellStyle name="Normal 80 7 3 2" xfId="34014"/>
    <cellStyle name="Normal 80 7 3 3" xfId="34015"/>
    <cellStyle name="Normal 80 7 4" xfId="34016"/>
    <cellStyle name="Normal 80 7 4 2" xfId="34017"/>
    <cellStyle name="Normal 80 7 4 3" xfId="34018"/>
    <cellStyle name="Normal 80 7 5" xfId="34019"/>
    <cellStyle name="Normal 80 7 6" xfId="34020"/>
    <cellStyle name="Normal 80 8" xfId="34021"/>
    <cellStyle name="Normal 80 8 2" xfId="34022"/>
    <cellStyle name="Normal 80 8 3" xfId="34023"/>
    <cellStyle name="Normal 80 9" xfId="34024"/>
    <cellStyle name="Normal 80 9 2" xfId="34025"/>
    <cellStyle name="Normal 80 9 3" xfId="34026"/>
    <cellStyle name="Normal 81" xfId="34027"/>
    <cellStyle name="Normal 81 10" xfId="34028"/>
    <cellStyle name="Normal 81 10 2" xfId="34029"/>
    <cellStyle name="Normal 81 10 3" xfId="34030"/>
    <cellStyle name="Normal 81 11" xfId="34031"/>
    <cellStyle name="Normal 81 11 2" xfId="34032"/>
    <cellStyle name="Normal 81 11 3" xfId="34033"/>
    <cellStyle name="Normal 81 12" xfId="34034"/>
    <cellStyle name="Normal 81 12 2" xfId="34035"/>
    <cellStyle name="Normal 81 12 3" xfId="34036"/>
    <cellStyle name="Normal 81 13" xfId="34037"/>
    <cellStyle name="Normal 81 13 2" xfId="34038"/>
    <cellStyle name="Normal 81 13 3" xfId="34039"/>
    <cellStyle name="Normal 81 14" xfId="34040"/>
    <cellStyle name="Normal 81 14 2" xfId="34041"/>
    <cellStyle name="Normal 81 14 3" xfId="34042"/>
    <cellStyle name="Normal 81 15" xfId="34043"/>
    <cellStyle name="Normal 81 16" xfId="34044"/>
    <cellStyle name="Normal 81 17" xfId="34045"/>
    <cellStyle name="Normal 81 2" xfId="34046"/>
    <cellStyle name="Normal 81 2 2" xfId="34047"/>
    <cellStyle name="Normal 81 2 2 2" xfId="34048"/>
    <cellStyle name="Normal 81 2 2 2 2" xfId="34049"/>
    <cellStyle name="Normal 81 2 2 2 2 2" xfId="34050"/>
    <cellStyle name="Normal 81 2 2 2 2 3" xfId="34051"/>
    <cellStyle name="Normal 81 2 2 2 3" xfId="34052"/>
    <cellStyle name="Normal 81 2 2 2 3 2" xfId="34053"/>
    <cellStyle name="Normal 81 2 2 2 3 3" xfId="34054"/>
    <cellStyle name="Normal 81 2 2 2 4" xfId="34055"/>
    <cellStyle name="Normal 81 2 2 2 4 2" xfId="34056"/>
    <cellStyle name="Normal 81 2 2 2 4 3" xfId="34057"/>
    <cellStyle name="Normal 81 2 2 2 5" xfId="34058"/>
    <cellStyle name="Normal 81 2 2 2 6" xfId="34059"/>
    <cellStyle name="Normal 81 2 2 3" xfId="34060"/>
    <cellStyle name="Normal 81 2 2 3 2" xfId="34061"/>
    <cellStyle name="Normal 81 2 2 3 3" xfId="34062"/>
    <cellStyle name="Normal 81 2 2 4" xfId="34063"/>
    <cellStyle name="Normal 81 2 2 4 2" xfId="34064"/>
    <cellStyle name="Normal 81 2 2 4 3" xfId="34065"/>
    <cellStyle name="Normal 81 2 2 5" xfId="34066"/>
    <cellStyle name="Normal 81 2 2 5 2" xfId="34067"/>
    <cellStyle name="Normal 81 2 2 5 3" xfId="34068"/>
    <cellStyle name="Normal 81 2 2 6" xfId="34069"/>
    <cellStyle name="Normal 81 2 2 7" xfId="34070"/>
    <cellStyle name="Normal 81 2 3" xfId="34071"/>
    <cellStyle name="Normal 81 2 3 2" xfId="34072"/>
    <cellStyle name="Normal 81 2 3 2 2" xfId="34073"/>
    <cellStyle name="Normal 81 2 3 2 3" xfId="34074"/>
    <cellStyle name="Normal 81 2 3 3" xfId="34075"/>
    <cellStyle name="Normal 81 2 3 3 2" xfId="34076"/>
    <cellStyle name="Normal 81 2 3 3 3" xfId="34077"/>
    <cellStyle name="Normal 81 2 3 4" xfId="34078"/>
    <cellStyle name="Normal 81 2 3 4 2" xfId="34079"/>
    <cellStyle name="Normal 81 2 3 4 3" xfId="34080"/>
    <cellStyle name="Normal 81 2 3 5" xfId="34081"/>
    <cellStyle name="Normal 81 2 3 6" xfId="34082"/>
    <cellStyle name="Normal 81 2 4" xfId="34083"/>
    <cellStyle name="Normal 81 2 4 2" xfId="34084"/>
    <cellStyle name="Normal 81 2 4 3" xfId="34085"/>
    <cellStyle name="Normal 81 2 5" xfId="34086"/>
    <cellStyle name="Normal 81 2 5 2" xfId="34087"/>
    <cellStyle name="Normal 81 2 5 3" xfId="34088"/>
    <cellStyle name="Normal 81 2 6" xfId="34089"/>
    <cellStyle name="Normal 81 2 6 2" xfId="34090"/>
    <cellStyle name="Normal 81 2 6 3" xfId="34091"/>
    <cellStyle name="Normal 81 2 7" xfId="34092"/>
    <cellStyle name="Normal 81 2 8" xfId="34093"/>
    <cellStyle name="Normal 81 3" xfId="34094"/>
    <cellStyle name="Normal 81 3 2" xfId="34095"/>
    <cellStyle name="Normal 81 3 2 2" xfId="34096"/>
    <cellStyle name="Normal 81 3 2 2 2" xfId="34097"/>
    <cellStyle name="Normal 81 3 2 2 2 2" xfId="34098"/>
    <cellStyle name="Normal 81 3 2 2 2 3" xfId="34099"/>
    <cellStyle name="Normal 81 3 2 2 3" xfId="34100"/>
    <cellStyle name="Normal 81 3 2 2 3 2" xfId="34101"/>
    <cellStyle name="Normal 81 3 2 2 3 3" xfId="34102"/>
    <cellStyle name="Normal 81 3 2 2 4" xfId="34103"/>
    <cellStyle name="Normal 81 3 2 2 4 2" xfId="34104"/>
    <cellStyle name="Normal 81 3 2 2 4 3" xfId="34105"/>
    <cellStyle name="Normal 81 3 2 2 5" xfId="34106"/>
    <cellStyle name="Normal 81 3 2 2 6" xfId="34107"/>
    <cellStyle name="Normal 81 3 2 3" xfId="34108"/>
    <cellStyle name="Normal 81 3 2 3 2" xfId="34109"/>
    <cellStyle name="Normal 81 3 2 3 3" xfId="34110"/>
    <cellStyle name="Normal 81 3 2 4" xfId="34111"/>
    <cellStyle name="Normal 81 3 2 4 2" xfId="34112"/>
    <cellStyle name="Normal 81 3 2 4 3" xfId="34113"/>
    <cellStyle name="Normal 81 3 2 5" xfId="34114"/>
    <cellStyle name="Normal 81 3 2 5 2" xfId="34115"/>
    <cellStyle name="Normal 81 3 2 5 3" xfId="34116"/>
    <cellStyle name="Normal 81 3 2 6" xfId="34117"/>
    <cellStyle name="Normal 81 3 2 7" xfId="34118"/>
    <cellStyle name="Normal 81 3 3" xfId="34119"/>
    <cellStyle name="Normal 81 3 3 2" xfId="34120"/>
    <cellStyle name="Normal 81 3 3 2 2" xfId="34121"/>
    <cellStyle name="Normal 81 3 3 2 3" xfId="34122"/>
    <cellStyle name="Normal 81 3 3 3" xfId="34123"/>
    <cellStyle name="Normal 81 3 3 3 2" xfId="34124"/>
    <cellStyle name="Normal 81 3 3 3 3" xfId="34125"/>
    <cellStyle name="Normal 81 3 3 4" xfId="34126"/>
    <cellStyle name="Normal 81 3 3 4 2" xfId="34127"/>
    <cellStyle name="Normal 81 3 3 4 3" xfId="34128"/>
    <cellStyle name="Normal 81 3 3 5" xfId="34129"/>
    <cellStyle name="Normal 81 3 3 6" xfId="34130"/>
    <cellStyle name="Normal 81 3 4" xfId="34131"/>
    <cellStyle name="Normal 81 3 4 2" xfId="34132"/>
    <cellStyle name="Normal 81 3 4 3" xfId="34133"/>
    <cellStyle name="Normal 81 3 5" xfId="34134"/>
    <cellStyle name="Normal 81 3 5 2" xfId="34135"/>
    <cellStyle name="Normal 81 3 5 3" xfId="34136"/>
    <cellStyle name="Normal 81 3 6" xfId="34137"/>
    <cellStyle name="Normal 81 3 6 2" xfId="34138"/>
    <cellStyle name="Normal 81 3 6 3" xfId="34139"/>
    <cellStyle name="Normal 81 3 7" xfId="34140"/>
    <cellStyle name="Normal 81 3 8" xfId="34141"/>
    <cellStyle name="Normal 81 4" xfId="34142"/>
    <cellStyle name="Normal 81 4 2" xfId="34143"/>
    <cellStyle name="Normal 81 4 2 2" xfId="34144"/>
    <cellStyle name="Normal 81 4 2 2 2" xfId="34145"/>
    <cellStyle name="Normal 81 4 2 2 2 2" xfId="34146"/>
    <cellStyle name="Normal 81 4 2 2 2 3" xfId="34147"/>
    <cellStyle name="Normal 81 4 2 2 3" xfId="34148"/>
    <cellStyle name="Normal 81 4 2 2 3 2" xfId="34149"/>
    <cellStyle name="Normal 81 4 2 2 3 3" xfId="34150"/>
    <cellStyle name="Normal 81 4 2 2 4" xfId="34151"/>
    <cellStyle name="Normal 81 4 2 2 4 2" xfId="34152"/>
    <cellStyle name="Normal 81 4 2 2 4 3" xfId="34153"/>
    <cellStyle name="Normal 81 4 2 2 5" xfId="34154"/>
    <cellStyle name="Normal 81 4 2 2 6" xfId="34155"/>
    <cellStyle name="Normal 81 4 2 3" xfId="34156"/>
    <cellStyle name="Normal 81 4 2 3 2" xfId="34157"/>
    <cellStyle name="Normal 81 4 2 3 3" xfId="34158"/>
    <cellStyle name="Normal 81 4 2 4" xfId="34159"/>
    <cellStyle name="Normal 81 4 2 4 2" xfId="34160"/>
    <cellStyle name="Normal 81 4 2 4 3" xfId="34161"/>
    <cellStyle name="Normal 81 4 2 5" xfId="34162"/>
    <cellStyle name="Normal 81 4 2 5 2" xfId="34163"/>
    <cellStyle name="Normal 81 4 2 5 3" xfId="34164"/>
    <cellStyle name="Normal 81 4 2 6" xfId="34165"/>
    <cellStyle name="Normal 81 4 2 7" xfId="34166"/>
    <cellStyle name="Normal 81 4 3" xfId="34167"/>
    <cellStyle name="Normal 81 4 3 2" xfId="34168"/>
    <cellStyle name="Normal 81 4 3 2 2" xfId="34169"/>
    <cellStyle name="Normal 81 4 3 2 3" xfId="34170"/>
    <cellStyle name="Normal 81 4 3 3" xfId="34171"/>
    <cellStyle name="Normal 81 4 3 3 2" xfId="34172"/>
    <cellStyle name="Normal 81 4 3 3 3" xfId="34173"/>
    <cellStyle name="Normal 81 4 3 4" xfId="34174"/>
    <cellStyle name="Normal 81 4 3 4 2" xfId="34175"/>
    <cellStyle name="Normal 81 4 3 4 3" xfId="34176"/>
    <cellStyle name="Normal 81 4 3 5" xfId="34177"/>
    <cellStyle name="Normal 81 4 3 6" xfId="34178"/>
    <cellStyle name="Normal 81 4 4" xfId="34179"/>
    <cellStyle name="Normal 81 4 4 2" xfId="34180"/>
    <cellStyle name="Normal 81 4 4 3" xfId="34181"/>
    <cellStyle name="Normal 81 4 5" xfId="34182"/>
    <cellStyle name="Normal 81 4 5 2" xfId="34183"/>
    <cellStyle name="Normal 81 4 5 3" xfId="34184"/>
    <cellStyle name="Normal 81 4 6" xfId="34185"/>
    <cellStyle name="Normal 81 4 6 2" xfId="34186"/>
    <cellStyle name="Normal 81 4 6 3" xfId="34187"/>
    <cellStyle name="Normal 81 4 7" xfId="34188"/>
    <cellStyle name="Normal 81 4 8" xfId="34189"/>
    <cellStyle name="Normal 81 5" xfId="34190"/>
    <cellStyle name="Normal 81 5 2" xfId="34191"/>
    <cellStyle name="Normal 81 5 2 2" xfId="34192"/>
    <cellStyle name="Normal 81 5 2 2 2" xfId="34193"/>
    <cellStyle name="Normal 81 5 2 2 3" xfId="34194"/>
    <cellStyle name="Normal 81 5 2 3" xfId="34195"/>
    <cellStyle name="Normal 81 5 2 3 2" xfId="34196"/>
    <cellStyle name="Normal 81 5 2 3 3" xfId="34197"/>
    <cellStyle name="Normal 81 5 2 4" xfId="34198"/>
    <cellStyle name="Normal 81 5 2 4 2" xfId="34199"/>
    <cellStyle name="Normal 81 5 2 4 3" xfId="34200"/>
    <cellStyle name="Normal 81 5 2 5" xfId="34201"/>
    <cellStyle name="Normal 81 5 2 6" xfId="34202"/>
    <cellStyle name="Normal 81 5 3" xfId="34203"/>
    <cellStyle name="Normal 81 5 3 2" xfId="34204"/>
    <cellStyle name="Normal 81 5 3 3" xfId="34205"/>
    <cellStyle name="Normal 81 5 4" xfId="34206"/>
    <cellStyle name="Normal 81 5 4 2" xfId="34207"/>
    <cellStyle name="Normal 81 5 4 3" xfId="34208"/>
    <cellStyle name="Normal 81 5 5" xfId="34209"/>
    <cellStyle name="Normal 81 5 5 2" xfId="34210"/>
    <cellStyle name="Normal 81 5 5 3" xfId="34211"/>
    <cellStyle name="Normal 81 5 6" xfId="34212"/>
    <cellStyle name="Normal 81 5 7" xfId="34213"/>
    <cellStyle name="Normal 81 6" xfId="34214"/>
    <cellStyle name="Normal 81 6 2" xfId="34215"/>
    <cellStyle name="Normal 81 6 2 2" xfId="34216"/>
    <cellStyle name="Normal 81 6 2 3" xfId="34217"/>
    <cellStyle name="Normal 81 6 3" xfId="34218"/>
    <cellStyle name="Normal 81 6 3 2" xfId="34219"/>
    <cellStyle name="Normal 81 6 3 3" xfId="34220"/>
    <cellStyle name="Normal 81 6 4" xfId="34221"/>
    <cellStyle name="Normal 81 6 4 2" xfId="34222"/>
    <cellStyle name="Normal 81 6 4 3" xfId="34223"/>
    <cellStyle name="Normal 81 6 5" xfId="34224"/>
    <cellStyle name="Normal 81 6 6" xfId="34225"/>
    <cellStyle name="Normal 81 7" xfId="34226"/>
    <cellStyle name="Normal 81 7 2" xfId="34227"/>
    <cellStyle name="Normal 81 7 2 2" xfId="34228"/>
    <cellStyle name="Normal 81 7 2 3" xfId="34229"/>
    <cellStyle name="Normal 81 7 3" xfId="34230"/>
    <cellStyle name="Normal 81 7 3 2" xfId="34231"/>
    <cellStyle name="Normal 81 7 3 3" xfId="34232"/>
    <cellStyle name="Normal 81 7 4" xfId="34233"/>
    <cellStyle name="Normal 81 7 4 2" xfId="34234"/>
    <cellStyle name="Normal 81 7 4 3" xfId="34235"/>
    <cellStyle name="Normal 81 7 5" xfId="34236"/>
    <cellStyle name="Normal 81 7 6" xfId="34237"/>
    <cellStyle name="Normal 81 8" xfId="34238"/>
    <cellStyle name="Normal 81 8 2" xfId="34239"/>
    <cellStyle name="Normal 81 8 3" xfId="34240"/>
    <cellStyle name="Normal 81 9" xfId="34241"/>
    <cellStyle name="Normal 81 9 2" xfId="34242"/>
    <cellStyle name="Normal 81 9 3" xfId="34243"/>
    <cellStyle name="Normal 82" xfId="34244"/>
    <cellStyle name="Normal 82 10" xfId="34245"/>
    <cellStyle name="Normal 82 10 2" xfId="34246"/>
    <cellStyle name="Normal 82 10 3" xfId="34247"/>
    <cellStyle name="Normal 82 11" xfId="34248"/>
    <cellStyle name="Normal 82 11 2" xfId="34249"/>
    <cellStyle name="Normal 82 11 3" xfId="34250"/>
    <cellStyle name="Normal 82 12" xfId="34251"/>
    <cellStyle name="Normal 82 12 2" xfId="34252"/>
    <cellStyle name="Normal 82 12 3" xfId="34253"/>
    <cellStyle name="Normal 82 13" xfId="34254"/>
    <cellStyle name="Normal 82 13 2" xfId="34255"/>
    <cellStyle name="Normal 82 13 3" xfId="34256"/>
    <cellStyle name="Normal 82 14" xfId="34257"/>
    <cellStyle name="Normal 82 14 2" xfId="34258"/>
    <cellStyle name="Normal 82 14 3" xfId="34259"/>
    <cellStyle name="Normal 82 15" xfId="34260"/>
    <cellStyle name="Normal 82 16" xfId="34261"/>
    <cellStyle name="Normal 82 17" xfId="34262"/>
    <cellStyle name="Normal 82 2" xfId="34263"/>
    <cellStyle name="Normal 82 2 2" xfId="34264"/>
    <cellStyle name="Normal 82 2 2 2" xfId="34265"/>
    <cellStyle name="Normal 82 2 2 2 2" xfId="34266"/>
    <cellStyle name="Normal 82 2 2 2 2 2" xfId="34267"/>
    <cellStyle name="Normal 82 2 2 2 2 3" xfId="34268"/>
    <cellStyle name="Normal 82 2 2 2 3" xfId="34269"/>
    <cellStyle name="Normal 82 2 2 2 3 2" xfId="34270"/>
    <cellStyle name="Normal 82 2 2 2 3 3" xfId="34271"/>
    <cellStyle name="Normal 82 2 2 2 4" xfId="34272"/>
    <cellStyle name="Normal 82 2 2 2 4 2" xfId="34273"/>
    <cellStyle name="Normal 82 2 2 2 4 3" xfId="34274"/>
    <cellStyle name="Normal 82 2 2 2 5" xfId="34275"/>
    <cellStyle name="Normal 82 2 2 2 6" xfId="34276"/>
    <cellStyle name="Normal 82 2 2 3" xfId="34277"/>
    <cellStyle name="Normal 82 2 2 3 2" xfId="34278"/>
    <cellStyle name="Normal 82 2 2 3 3" xfId="34279"/>
    <cellStyle name="Normal 82 2 2 4" xfId="34280"/>
    <cellStyle name="Normal 82 2 2 4 2" xfId="34281"/>
    <cellStyle name="Normal 82 2 2 4 3" xfId="34282"/>
    <cellStyle name="Normal 82 2 2 5" xfId="34283"/>
    <cellStyle name="Normal 82 2 2 5 2" xfId="34284"/>
    <cellStyle name="Normal 82 2 2 5 3" xfId="34285"/>
    <cellStyle name="Normal 82 2 2 6" xfId="34286"/>
    <cellStyle name="Normal 82 2 2 7" xfId="34287"/>
    <cellStyle name="Normal 82 2 3" xfId="34288"/>
    <cellStyle name="Normal 82 2 3 2" xfId="34289"/>
    <cellStyle name="Normal 82 2 3 2 2" xfId="34290"/>
    <cellStyle name="Normal 82 2 3 2 3" xfId="34291"/>
    <cellStyle name="Normal 82 2 3 3" xfId="34292"/>
    <cellStyle name="Normal 82 2 3 3 2" xfId="34293"/>
    <cellStyle name="Normal 82 2 3 3 3" xfId="34294"/>
    <cellStyle name="Normal 82 2 3 4" xfId="34295"/>
    <cellStyle name="Normal 82 2 3 4 2" xfId="34296"/>
    <cellStyle name="Normal 82 2 3 4 3" xfId="34297"/>
    <cellStyle name="Normal 82 2 3 5" xfId="34298"/>
    <cellStyle name="Normal 82 2 3 6" xfId="34299"/>
    <cellStyle name="Normal 82 2 4" xfId="34300"/>
    <cellStyle name="Normal 82 2 4 2" xfId="34301"/>
    <cellStyle name="Normal 82 2 4 3" xfId="34302"/>
    <cellStyle name="Normal 82 2 5" xfId="34303"/>
    <cellStyle name="Normal 82 2 5 2" xfId="34304"/>
    <cellStyle name="Normal 82 2 5 3" xfId="34305"/>
    <cellStyle name="Normal 82 2 6" xfId="34306"/>
    <cellStyle name="Normal 82 2 6 2" xfId="34307"/>
    <cellStyle name="Normal 82 2 6 3" xfId="34308"/>
    <cellStyle name="Normal 82 2 7" xfId="34309"/>
    <cellStyle name="Normal 82 2 8" xfId="34310"/>
    <cellStyle name="Normal 82 3" xfId="34311"/>
    <cellStyle name="Normal 82 3 2" xfId="34312"/>
    <cellStyle name="Normal 82 3 2 2" xfId="34313"/>
    <cellStyle name="Normal 82 3 2 2 2" xfId="34314"/>
    <cellStyle name="Normal 82 3 2 2 2 2" xfId="34315"/>
    <cellStyle name="Normal 82 3 2 2 2 3" xfId="34316"/>
    <cellStyle name="Normal 82 3 2 2 3" xfId="34317"/>
    <cellStyle name="Normal 82 3 2 2 3 2" xfId="34318"/>
    <cellStyle name="Normal 82 3 2 2 3 3" xfId="34319"/>
    <cellStyle name="Normal 82 3 2 2 4" xfId="34320"/>
    <cellStyle name="Normal 82 3 2 2 4 2" xfId="34321"/>
    <cellStyle name="Normal 82 3 2 2 4 3" xfId="34322"/>
    <cellStyle name="Normal 82 3 2 2 5" xfId="34323"/>
    <cellStyle name="Normal 82 3 2 2 6" xfId="34324"/>
    <cellStyle name="Normal 82 3 2 3" xfId="34325"/>
    <cellStyle name="Normal 82 3 2 3 2" xfId="34326"/>
    <cellStyle name="Normal 82 3 2 3 3" xfId="34327"/>
    <cellStyle name="Normal 82 3 2 4" xfId="34328"/>
    <cellStyle name="Normal 82 3 2 4 2" xfId="34329"/>
    <cellStyle name="Normal 82 3 2 4 3" xfId="34330"/>
    <cellStyle name="Normal 82 3 2 5" xfId="34331"/>
    <cellStyle name="Normal 82 3 2 5 2" xfId="34332"/>
    <cellStyle name="Normal 82 3 2 5 3" xfId="34333"/>
    <cellStyle name="Normal 82 3 2 6" xfId="34334"/>
    <cellStyle name="Normal 82 3 2 7" xfId="34335"/>
    <cellStyle name="Normal 82 3 3" xfId="34336"/>
    <cellStyle name="Normal 82 3 3 2" xfId="34337"/>
    <cellStyle name="Normal 82 3 3 2 2" xfId="34338"/>
    <cellStyle name="Normal 82 3 3 2 3" xfId="34339"/>
    <cellStyle name="Normal 82 3 3 3" xfId="34340"/>
    <cellStyle name="Normal 82 3 3 3 2" xfId="34341"/>
    <cellStyle name="Normal 82 3 3 3 3" xfId="34342"/>
    <cellStyle name="Normal 82 3 3 4" xfId="34343"/>
    <cellStyle name="Normal 82 3 3 4 2" xfId="34344"/>
    <cellStyle name="Normal 82 3 3 4 3" xfId="34345"/>
    <cellStyle name="Normal 82 3 3 5" xfId="34346"/>
    <cellStyle name="Normal 82 3 3 6" xfId="34347"/>
    <cellStyle name="Normal 82 3 4" xfId="34348"/>
    <cellStyle name="Normal 82 3 4 2" xfId="34349"/>
    <cellStyle name="Normal 82 3 4 3" xfId="34350"/>
    <cellStyle name="Normal 82 3 5" xfId="34351"/>
    <cellStyle name="Normal 82 3 5 2" xfId="34352"/>
    <cellStyle name="Normal 82 3 5 3" xfId="34353"/>
    <cellStyle name="Normal 82 3 6" xfId="34354"/>
    <cellStyle name="Normal 82 3 6 2" xfId="34355"/>
    <cellStyle name="Normal 82 3 6 3" xfId="34356"/>
    <cellStyle name="Normal 82 3 7" xfId="34357"/>
    <cellStyle name="Normal 82 3 8" xfId="34358"/>
    <cellStyle name="Normal 82 4" xfId="34359"/>
    <cellStyle name="Normal 82 4 2" xfId="34360"/>
    <cellStyle name="Normal 82 4 2 2" xfId="34361"/>
    <cellStyle name="Normal 82 4 2 2 2" xfId="34362"/>
    <cellStyle name="Normal 82 4 2 2 2 2" xfId="34363"/>
    <cellStyle name="Normal 82 4 2 2 2 3" xfId="34364"/>
    <cellStyle name="Normal 82 4 2 2 3" xfId="34365"/>
    <cellStyle name="Normal 82 4 2 2 3 2" xfId="34366"/>
    <cellStyle name="Normal 82 4 2 2 3 3" xfId="34367"/>
    <cellStyle name="Normal 82 4 2 2 4" xfId="34368"/>
    <cellStyle name="Normal 82 4 2 2 4 2" xfId="34369"/>
    <cellStyle name="Normal 82 4 2 2 4 3" xfId="34370"/>
    <cellStyle name="Normal 82 4 2 2 5" xfId="34371"/>
    <cellStyle name="Normal 82 4 2 2 6" xfId="34372"/>
    <cellStyle name="Normal 82 4 2 3" xfId="34373"/>
    <cellStyle name="Normal 82 4 2 3 2" xfId="34374"/>
    <cellStyle name="Normal 82 4 2 3 3" xfId="34375"/>
    <cellStyle name="Normal 82 4 2 4" xfId="34376"/>
    <cellStyle name="Normal 82 4 2 4 2" xfId="34377"/>
    <cellStyle name="Normal 82 4 2 4 3" xfId="34378"/>
    <cellStyle name="Normal 82 4 2 5" xfId="34379"/>
    <cellStyle name="Normal 82 4 2 5 2" xfId="34380"/>
    <cellStyle name="Normal 82 4 2 5 3" xfId="34381"/>
    <cellStyle name="Normal 82 4 2 6" xfId="34382"/>
    <cellStyle name="Normal 82 4 2 7" xfId="34383"/>
    <cellStyle name="Normal 82 4 3" xfId="34384"/>
    <cellStyle name="Normal 82 4 3 2" xfId="34385"/>
    <cellStyle name="Normal 82 4 3 2 2" xfId="34386"/>
    <cellStyle name="Normal 82 4 3 2 3" xfId="34387"/>
    <cellStyle name="Normal 82 4 3 3" xfId="34388"/>
    <cellStyle name="Normal 82 4 3 3 2" xfId="34389"/>
    <cellStyle name="Normal 82 4 3 3 3" xfId="34390"/>
    <cellStyle name="Normal 82 4 3 4" xfId="34391"/>
    <cellStyle name="Normal 82 4 3 4 2" xfId="34392"/>
    <cellStyle name="Normal 82 4 3 4 3" xfId="34393"/>
    <cellStyle name="Normal 82 4 3 5" xfId="34394"/>
    <cellStyle name="Normal 82 4 3 6" xfId="34395"/>
    <cellStyle name="Normal 82 4 4" xfId="34396"/>
    <cellStyle name="Normal 82 4 4 2" xfId="34397"/>
    <cellStyle name="Normal 82 4 4 3" xfId="34398"/>
    <cellStyle name="Normal 82 4 5" xfId="34399"/>
    <cellStyle name="Normal 82 4 5 2" xfId="34400"/>
    <cellStyle name="Normal 82 4 5 3" xfId="34401"/>
    <cellStyle name="Normal 82 4 6" xfId="34402"/>
    <cellStyle name="Normal 82 4 6 2" xfId="34403"/>
    <cellStyle name="Normal 82 4 6 3" xfId="34404"/>
    <cellStyle name="Normal 82 4 7" xfId="34405"/>
    <cellStyle name="Normal 82 4 8" xfId="34406"/>
    <cellStyle name="Normal 82 5" xfId="34407"/>
    <cellStyle name="Normal 82 5 2" xfId="34408"/>
    <cellStyle name="Normal 82 5 2 2" xfId="34409"/>
    <cellStyle name="Normal 82 5 2 2 2" xfId="34410"/>
    <cellStyle name="Normal 82 5 2 2 3" xfId="34411"/>
    <cellStyle name="Normal 82 5 2 3" xfId="34412"/>
    <cellStyle name="Normal 82 5 2 3 2" xfId="34413"/>
    <cellStyle name="Normal 82 5 2 3 3" xfId="34414"/>
    <cellStyle name="Normal 82 5 2 4" xfId="34415"/>
    <cellStyle name="Normal 82 5 2 4 2" xfId="34416"/>
    <cellStyle name="Normal 82 5 2 4 3" xfId="34417"/>
    <cellStyle name="Normal 82 5 2 5" xfId="34418"/>
    <cellStyle name="Normal 82 5 2 6" xfId="34419"/>
    <cellStyle name="Normal 82 5 3" xfId="34420"/>
    <cellStyle name="Normal 82 5 3 2" xfId="34421"/>
    <cellStyle name="Normal 82 5 3 3" xfId="34422"/>
    <cellStyle name="Normal 82 5 4" xfId="34423"/>
    <cellStyle name="Normal 82 5 4 2" xfId="34424"/>
    <cellStyle name="Normal 82 5 4 3" xfId="34425"/>
    <cellStyle name="Normal 82 5 5" xfId="34426"/>
    <cellStyle name="Normal 82 5 5 2" xfId="34427"/>
    <cellStyle name="Normal 82 5 5 3" xfId="34428"/>
    <cellStyle name="Normal 82 5 6" xfId="34429"/>
    <cellStyle name="Normal 82 5 7" xfId="34430"/>
    <cellStyle name="Normal 82 6" xfId="34431"/>
    <cellStyle name="Normal 82 6 2" xfId="34432"/>
    <cellStyle name="Normal 82 6 2 2" xfId="34433"/>
    <cellStyle name="Normal 82 6 2 3" xfId="34434"/>
    <cellStyle name="Normal 82 6 3" xfId="34435"/>
    <cellStyle name="Normal 82 6 3 2" xfId="34436"/>
    <cellStyle name="Normal 82 6 3 3" xfId="34437"/>
    <cellStyle name="Normal 82 6 4" xfId="34438"/>
    <cellStyle name="Normal 82 6 4 2" xfId="34439"/>
    <cellStyle name="Normal 82 6 4 3" xfId="34440"/>
    <cellStyle name="Normal 82 6 5" xfId="34441"/>
    <cellStyle name="Normal 82 6 6" xfId="34442"/>
    <cellStyle name="Normal 82 7" xfId="34443"/>
    <cellStyle name="Normal 82 7 2" xfId="34444"/>
    <cellStyle name="Normal 82 7 2 2" xfId="34445"/>
    <cellStyle name="Normal 82 7 2 3" xfId="34446"/>
    <cellStyle name="Normal 82 7 3" xfId="34447"/>
    <cellStyle name="Normal 82 7 3 2" xfId="34448"/>
    <cellStyle name="Normal 82 7 3 3" xfId="34449"/>
    <cellStyle name="Normal 82 7 4" xfId="34450"/>
    <cellStyle name="Normal 82 7 4 2" xfId="34451"/>
    <cellStyle name="Normal 82 7 4 3" xfId="34452"/>
    <cellStyle name="Normal 82 7 5" xfId="34453"/>
    <cellStyle name="Normal 82 7 6" xfId="34454"/>
    <cellStyle name="Normal 82 8" xfId="34455"/>
    <cellStyle name="Normal 82 8 2" xfId="34456"/>
    <cellStyle name="Normal 82 8 3" xfId="34457"/>
    <cellStyle name="Normal 82 9" xfId="34458"/>
    <cellStyle name="Normal 82 9 2" xfId="34459"/>
    <cellStyle name="Normal 82 9 3" xfId="34460"/>
    <cellStyle name="Normal 83" xfId="34461"/>
    <cellStyle name="Normal 83 10" xfId="34462"/>
    <cellStyle name="Normal 83 10 2" xfId="34463"/>
    <cellStyle name="Normal 83 10 3" xfId="34464"/>
    <cellStyle name="Normal 83 11" xfId="34465"/>
    <cellStyle name="Normal 83 11 2" xfId="34466"/>
    <cellStyle name="Normal 83 11 3" xfId="34467"/>
    <cellStyle name="Normal 83 12" xfId="34468"/>
    <cellStyle name="Normal 83 12 2" xfId="34469"/>
    <cellStyle name="Normal 83 12 3" xfId="34470"/>
    <cellStyle name="Normal 83 13" xfId="34471"/>
    <cellStyle name="Normal 83 13 2" xfId="34472"/>
    <cellStyle name="Normal 83 13 3" xfId="34473"/>
    <cellStyle name="Normal 83 14" xfId="34474"/>
    <cellStyle name="Normal 83 14 2" xfId="34475"/>
    <cellStyle name="Normal 83 14 3" xfId="34476"/>
    <cellStyle name="Normal 83 15" xfId="34477"/>
    <cellStyle name="Normal 83 16" xfId="34478"/>
    <cellStyle name="Normal 83 17" xfId="34479"/>
    <cellStyle name="Normal 83 2" xfId="34480"/>
    <cellStyle name="Normal 83 2 2" xfId="34481"/>
    <cellStyle name="Normal 83 2 2 2" xfId="34482"/>
    <cellStyle name="Normal 83 2 2 2 2" xfId="34483"/>
    <cellStyle name="Normal 83 2 2 2 2 2" xfId="34484"/>
    <cellStyle name="Normal 83 2 2 2 2 3" xfId="34485"/>
    <cellStyle name="Normal 83 2 2 2 3" xfId="34486"/>
    <cellStyle name="Normal 83 2 2 2 3 2" xfId="34487"/>
    <cellStyle name="Normal 83 2 2 2 3 3" xfId="34488"/>
    <cellStyle name="Normal 83 2 2 2 4" xfId="34489"/>
    <cellStyle name="Normal 83 2 2 2 4 2" xfId="34490"/>
    <cellStyle name="Normal 83 2 2 2 4 3" xfId="34491"/>
    <cellStyle name="Normal 83 2 2 2 5" xfId="34492"/>
    <cellStyle name="Normal 83 2 2 2 6" xfId="34493"/>
    <cellStyle name="Normal 83 2 2 3" xfId="34494"/>
    <cellStyle name="Normal 83 2 2 3 2" xfId="34495"/>
    <cellStyle name="Normal 83 2 2 3 3" xfId="34496"/>
    <cellStyle name="Normal 83 2 2 4" xfId="34497"/>
    <cellStyle name="Normal 83 2 2 4 2" xfId="34498"/>
    <cellStyle name="Normal 83 2 2 4 3" xfId="34499"/>
    <cellStyle name="Normal 83 2 2 5" xfId="34500"/>
    <cellStyle name="Normal 83 2 2 5 2" xfId="34501"/>
    <cellStyle name="Normal 83 2 2 5 3" xfId="34502"/>
    <cellStyle name="Normal 83 2 2 6" xfId="34503"/>
    <cellStyle name="Normal 83 2 2 7" xfId="34504"/>
    <cellStyle name="Normal 83 2 3" xfId="34505"/>
    <cellStyle name="Normal 83 2 3 2" xfId="34506"/>
    <cellStyle name="Normal 83 2 3 2 2" xfId="34507"/>
    <cellStyle name="Normal 83 2 3 2 3" xfId="34508"/>
    <cellStyle name="Normal 83 2 3 3" xfId="34509"/>
    <cellStyle name="Normal 83 2 3 3 2" xfId="34510"/>
    <cellStyle name="Normal 83 2 3 3 3" xfId="34511"/>
    <cellStyle name="Normal 83 2 3 4" xfId="34512"/>
    <cellStyle name="Normal 83 2 3 4 2" xfId="34513"/>
    <cellStyle name="Normal 83 2 3 4 3" xfId="34514"/>
    <cellStyle name="Normal 83 2 3 5" xfId="34515"/>
    <cellStyle name="Normal 83 2 3 6" xfId="34516"/>
    <cellStyle name="Normal 83 2 4" xfId="34517"/>
    <cellStyle name="Normal 83 2 4 2" xfId="34518"/>
    <cellStyle name="Normal 83 2 4 3" xfId="34519"/>
    <cellStyle name="Normal 83 2 5" xfId="34520"/>
    <cellStyle name="Normal 83 2 5 2" xfId="34521"/>
    <cellStyle name="Normal 83 2 5 3" xfId="34522"/>
    <cellStyle name="Normal 83 2 6" xfId="34523"/>
    <cellStyle name="Normal 83 2 6 2" xfId="34524"/>
    <cellStyle name="Normal 83 2 6 3" xfId="34525"/>
    <cellStyle name="Normal 83 2 7" xfId="34526"/>
    <cellStyle name="Normal 83 2 8" xfId="34527"/>
    <cellStyle name="Normal 83 3" xfId="34528"/>
    <cellStyle name="Normal 83 3 2" xfId="34529"/>
    <cellStyle name="Normal 83 3 2 2" xfId="34530"/>
    <cellStyle name="Normal 83 3 2 2 2" xfId="34531"/>
    <cellStyle name="Normal 83 3 2 2 2 2" xfId="34532"/>
    <cellStyle name="Normal 83 3 2 2 2 3" xfId="34533"/>
    <cellStyle name="Normal 83 3 2 2 3" xfId="34534"/>
    <cellStyle name="Normal 83 3 2 2 3 2" xfId="34535"/>
    <cellStyle name="Normal 83 3 2 2 3 3" xfId="34536"/>
    <cellStyle name="Normal 83 3 2 2 4" xfId="34537"/>
    <cellStyle name="Normal 83 3 2 2 4 2" xfId="34538"/>
    <cellStyle name="Normal 83 3 2 2 4 3" xfId="34539"/>
    <cellStyle name="Normal 83 3 2 2 5" xfId="34540"/>
    <cellStyle name="Normal 83 3 2 2 6" xfId="34541"/>
    <cellStyle name="Normal 83 3 2 3" xfId="34542"/>
    <cellStyle name="Normal 83 3 2 3 2" xfId="34543"/>
    <cellStyle name="Normal 83 3 2 3 3" xfId="34544"/>
    <cellStyle name="Normal 83 3 2 4" xfId="34545"/>
    <cellStyle name="Normal 83 3 2 4 2" xfId="34546"/>
    <cellStyle name="Normal 83 3 2 4 3" xfId="34547"/>
    <cellStyle name="Normal 83 3 2 5" xfId="34548"/>
    <cellStyle name="Normal 83 3 2 5 2" xfId="34549"/>
    <cellStyle name="Normal 83 3 2 5 3" xfId="34550"/>
    <cellStyle name="Normal 83 3 2 6" xfId="34551"/>
    <cellStyle name="Normal 83 3 2 7" xfId="34552"/>
    <cellStyle name="Normal 83 3 3" xfId="34553"/>
    <cellStyle name="Normal 83 3 3 2" xfId="34554"/>
    <cellStyle name="Normal 83 3 3 2 2" xfId="34555"/>
    <cellStyle name="Normal 83 3 3 2 3" xfId="34556"/>
    <cellStyle name="Normal 83 3 3 3" xfId="34557"/>
    <cellStyle name="Normal 83 3 3 3 2" xfId="34558"/>
    <cellStyle name="Normal 83 3 3 3 3" xfId="34559"/>
    <cellStyle name="Normal 83 3 3 4" xfId="34560"/>
    <cellStyle name="Normal 83 3 3 4 2" xfId="34561"/>
    <cellStyle name="Normal 83 3 3 4 3" xfId="34562"/>
    <cellStyle name="Normal 83 3 3 5" xfId="34563"/>
    <cellStyle name="Normal 83 3 3 6" xfId="34564"/>
    <cellStyle name="Normal 83 3 4" xfId="34565"/>
    <cellStyle name="Normal 83 3 4 2" xfId="34566"/>
    <cellStyle name="Normal 83 3 4 3" xfId="34567"/>
    <cellStyle name="Normal 83 3 5" xfId="34568"/>
    <cellStyle name="Normal 83 3 5 2" xfId="34569"/>
    <cellStyle name="Normal 83 3 5 3" xfId="34570"/>
    <cellStyle name="Normal 83 3 6" xfId="34571"/>
    <cellStyle name="Normal 83 3 6 2" xfId="34572"/>
    <cellStyle name="Normal 83 3 6 3" xfId="34573"/>
    <cellStyle name="Normal 83 3 7" xfId="34574"/>
    <cellStyle name="Normal 83 3 8" xfId="34575"/>
    <cellStyle name="Normal 83 4" xfId="34576"/>
    <cellStyle name="Normal 83 4 2" xfId="34577"/>
    <cellStyle name="Normal 83 4 2 2" xfId="34578"/>
    <cellStyle name="Normal 83 4 2 2 2" xfId="34579"/>
    <cellStyle name="Normal 83 4 2 2 2 2" xfId="34580"/>
    <cellStyle name="Normal 83 4 2 2 2 3" xfId="34581"/>
    <cellStyle name="Normal 83 4 2 2 3" xfId="34582"/>
    <cellStyle name="Normal 83 4 2 2 3 2" xfId="34583"/>
    <cellStyle name="Normal 83 4 2 2 3 3" xfId="34584"/>
    <cellStyle name="Normal 83 4 2 2 4" xfId="34585"/>
    <cellStyle name="Normal 83 4 2 2 4 2" xfId="34586"/>
    <cellStyle name="Normal 83 4 2 2 4 3" xfId="34587"/>
    <cellStyle name="Normal 83 4 2 2 5" xfId="34588"/>
    <cellStyle name="Normal 83 4 2 2 6" xfId="34589"/>
    <cellStyle name="Normal 83 4 2 3" xfId="34590"/>
    <cellStyle name="Normal 83 4 2 3 2" xfId="34591"/>
    <cellStyle name="Normal 83 4 2 3 3" xfId="34592"/>
    <cellStyle name="Normal 83 4 2 4" xfId="34593"/>
    <cellStyle name="Normal 83 4 2 4 2" xfId="34594"/>
    <cellStyle name="Normal 83 4 2 4 3" xfId="34595"/>
    <cellStyle name="Normal 83 4 2 5" xfId="34596"/>
    <cellStyle name="Normal 83 4 2 5 2" xfId="34597"/>
    <cellStyle name="Normal 83 4 2 5 3" xfId="34598"/>
    <cellStyle name="Normal 83 4 2 6" xfId="34599"/>
    <cellStyle name="Normal 83 4 2 7" xfId="34600"/>
    <cellStyle name="Normal 83 4 3" xfId="34601"/>
    <cellStyle name="Normal 83 4 3 2" xfId="34602"/>
    <cellStyle name="Normal 83 4 3 2 2" xfId="34603"/>
    <cellStyle name="Normal 83 4 3 2 3" xfId="34604"/>
    <cellStyle name="Normal 83 4 3 3" xfId="34605"/>
    <cellStyle name="Normal 83 4 3 3 2" xfId="34606"/>
    <cellStyle name="Normal 83 4 3 3 3" xfId="34607"/>
    <cellStyle name="Normal 83 4 3 4" xfId="34608"/>
    <cellStyle name="Normal 83 4 3 4 2" xfId="34609"/>
    <cellStyle name="Normal 83 4 3 4 3" xfId="34610"/>
    <cellStyle name="Normal 83 4 3 5" xfId="34611"/>
    <cellStyle name="Normal 83 4 3 6" xfId="34612"/>
    <cellStyle name="Normal 83 4 4" xfId="34613"/>
    <cellStyle name="Normal 83 4 4 2" xfId="34614"/>
    <cellStyle name="Normal 83 4 4 3" xfId="34615"/>
    <cellStyle name="Normal 83 4 5" xfId="34616"/>
    <cellStyle name="Normal 83 4 5 2" xfId="34617"/>
    <cellStyle name="Normal 83 4 5 3" xfId="34618"/>
    <cellStyle name="Normal 83 4 6" xfId="34619"/>
    <cellStyle name="Normal 83 4 6 2" xfId="34620"/>
    <cellStyle name="Normal 83 4 6 3" xfId="34621"/>
    <cellStyle name="Normal 83 4 7" xfId="34622"/>
    <cellStyle name="Normal 83 4 8" xfId="34623"/>
    <cellStyle name="Normal 83 5" xfId="34624"/>
    <cellStyle name="Normal 83 5 2" xfId="34625"/>
    <cellStyle name="Normal 83 5 2 2" xfId="34626"/>
    <cellStyle name="Normal 83 5 2 2 2" xfId="34627"/>
    <cellStyle name="Normal 83 5 2 2 3" xfId="34628"/>
    <cellStyle name="Normal 83 5 2 3" xfId="34629"/>
    <cellStyle name="Normal 83 5 2 3 2" xfId="34630"/>
    <cellStyle name="Normal 83 5 2 3 3" xfId="34631"/>
    <cellStyle name="Normal 83 5 2 4" xfId="34632"/>
    <cellStyle name="Normal 83 5 2 4 2" xfId="34633"/>
    <cellStyle name="Normal 83 5 2 4 3" xfId="34634"/>
    <cellStyle name="Normal 83 5 2 5" xfId="34635"/>
    <cellStyle name="Normal 83 5 2 6" xfId="34636"/>
    <cellStyle name="Normal 83 5 3" xfId="34637"/>
    <cellStyle name="Normal 83 5 3 2" xfId="34638"/>
    <cellStyle name="Normal 83 5 3 3" xfId="34639"/>
    <cellStyle name="Normal 83 5 4" xfId="34640"/>
    <cellStyle name="Normal 83 5 4 2" xfId="34641"/>
    <cellStyle name="Normal 83 5 4 3" xfId="34642"/>
    <cellStyle name="Normal 83 5 5" xfId="34643"/>
    <cellStyle name="Normal 83 5 5 2" xfId="34644"/>
    <cellStyle name="Normal 83 5 5 3" xfId="34645"/>
    <cellStyle name="Normal 83 5 6" xfId="34646"/>
    <cellStyle name="Normal 83 5 7" xfId="34647"/>
    <cellStyle name="Normal 83 6" xfId="34648"/>
    <cellStyle name="Normal 83 6 2" xfId="34649"/>
    <cellStyle name="Normal 83 6 2 2" xfId="34650"/>
    <cellStyle name="Normal 83 6 2 3" xfId="34651"/>
    <cellStyle name="Normal 83 6 3" xfId="34652"/>
    <cellStyle name="Normal 83 6 3 2" xfId="34653"/>
    <cellStyle name="Normal 83 6 3 3" xfId="34654"/>
    <cellStyle name="Normal 83 6 4" xfId="34655"/>
    <cellStyle name="Normal 83 6 4 2" xfId="34656"/>
    <cellStyle name="Normal 83 6 4 3" xfId="34657"/>
    <cellStyle name="Normal 83 6 5" xfId="34658"/>
    <cellStyle name="Normal 83 6 6" xfId="34659"/>
    <cellStyle name="Normal 83 7" xfId="34660"/>
    <cellStyle name="Normal 83 7 2" xfId="34661"/>
    <cellStyle name="Normal 83 7 2 2" xfId="34662"/>
    <cellStyle name="Normal 83 7 2 3" xfId="34663"/>
    <cellStyle name="Normal 83 7 3" xfId="34664"/>
    <cellStyle name="Normal 83 7 3 2" xfId="34665"/>
    <cellStyle name="Normal 83 7 3 3" xfId="34666"/>
    <cellStyle name="Normal 83 7 4" xfId="34667"/>
    <cellStyle name="Normal 83 7 4 2" xfId="34668"/>
    <cellStyle name="Normal 83 7 4 3" xfId="34669"/>
    <cellStyle name="Normal 83 7 5" xfId="34670"/>
    <cellStyle name="Normal 83 7 6" xfId="34671"/>
    <cellStyle name="Normal 83 8" xfId="34672"/>
    <cellStyle name="Normal 83 8 2" xfId="34673"/>
    <cellStyle name="Normal 83 8 3" xfId="34674"/>
    <cellStyle name="Normal 83 9" xfId="34675"/>
    <cellStyle name="Normal 83 9 2" xfId="34676"/>
    <cellStyle name="Normal 83 9 3" xfId="34677"/>
    <cellStyle name="Normal 84" xfId="34678"/>
    <cellStyle name="Normal 84 10" xfId="34679"/>
    <cellStyle name="Normal 84 10 2" xfId="34680"/>
    <cellStyle name="Normal 84 10 3" xfId="34681"/>
    <cellStyle name="Normal 84 11" xfId="34682"/>
    <cellStyle name="Normal 84 11 2" xfId="34683"/>
    <cellStyle name="Normal 84 11 3" xfId="34684"/>
    <cellStyle name="Normal 84 12" xfId="34685"/>
    <cellStyle name="Normal 84 12 2" xfId="34686"/>
    <cellStyle name="Normal 84 12 3" xfId="34687"/>
    <cellStyle name="Normal 84 13" xfId="34688"/>
    <cellStyle name="Normal 84 13 2" xfId="34689"/>
    <cellStyle name="Normal 84 13 3" xfId="34690"/>
    <cellStyle name="Normal 84 14" xfId="34691"/>
    <cellStyle name="Normal 84 14 2" xfId="34692"/>
    <cellStyle name="Normal 84 14 3" xfId="34693"/>
    <cellStyle name="Normal 84 15" xfId="34694"/>
    <cellStyle name="Normal 84 16" xfId="34695"/>
    <cellStyle name="Normal 84 17" xfId="34696"/>
    <cellStyle name="Normal 84 2" xfId="34697"/>
    <cellStyle name="Normal 84 2 2" xfId="34698"/>
    <cellStyle name="Normal 84 2 2 2" xfId="34699"/>
    <cellStyle name="Normal 84 2 2 2 2" xfId="34700"/>
    <cellStyle name="Normal 84 2 2 2 2 2" xfId="34701"/>
    <cellStyle name="Normal 84 2 2 2 2 3" xfId="34702"/>
    <cellStyle name="Normal 84 2 2 2 3" xfId="34703"/>
    <cellStyle name="Normal 84 2 2 2 3 2" xfId="34704"/>
    <cellStyle name="Normal 84 2 2 2 3 3" xfId="34705"/>
    <cellStyle name="Normal 84 2 2 2 4" xfId="34706"/>
    <cellStyle name="Normal 84 2 2 2 4 2" xfId="34707"/>
    <cellStyle name="Normal 84 2 2 2 4 3" xfId="34708"/>
    <cellStyle name="Normal 84 2 2 2 5" xfId="34709"/>
    <cellStyle name="Normal 84 2 2 2 6" xfId="34710"/>
    <cellStyle name="Normal 84 2 2 3" xfId="34711"/>
    <cellStyle name="Normal 84 2 2 3 2" xfId="34712"/>
    <cellStyle name="Normal 84 2 2 3 3" xfId="34713"/>
    <cellStyle name="Normal 84 2 2 4" xfId="34714"/>
    <cellStyle name="Normal 84 2 2 4 2" xfId="34715"/>
    <cellStyle name="Normal 84 2 2 4 3" xfId="34716"/>
    <cellStyle name="Normal 84 2 2 5" xfId="34717"/>
    <cellStyle name="Normal 84 2 2 5 2" xfId="34718"/>
    <cellStyle name="Normal 84 2 2 5 3" xfId="34719"/>
    <cellStyle name="Normal 84 2 2 6" xfId="34720"/>
    <cellStyle name="Normal 84 2 2 7" xfId="34721"/>
    <cellStyle name="Normal 84 2 3" xfId="34722"/>
    <cellStyle name="Normal 84 2 3 2" xfId="34723"/>
    <cellStyle name="Normal 84 2 3 2 2" xfId="34724"/>
    <cellStyle name="Normal 84 2 3 2 3" xfId="34725"/>
    <cellStyle name="Normal 84 2 3 3" xfId="34726"/>
    <cellStyle name="Normal 84 2 3 3 2" xfId="34727"/>
    <cellStyle name="Normal 84 2 3 3 3" xfId="34728"/>
    <cellStyle name="Normal 84 2 3 4" xfId="34729"/>
    <cellStyle name="Normal 84 2 3 4 2" xfId="34730"/>
    <cellStyle name="Normal 84 2 3 4 3" xfId="34731"/>
    <cellStyle name="Normal 84 2 3 5" xfId="34732"/>
    <cellStyle name="Normal 84 2 3 6" xfId="34733"/>
    <cellStyle name="Normal 84 2 4" xfId="34734"/>
    <cellStyle name="Normal 84 2 4 2" xfId="34735"/>
    <cellStyle name="Normal 84 2 4 3" xfId="34736"/>
    <cellStyle name="Normal 84 2 5" xfId="34737"/>
    <cellStyle name="Normal 84 2 5 2" xfId="34738"/>
    <cellStyle name="Normal 84 2 5 3" xfId="34739"/>
    <cellStyle name="Normal 84 2 6" xfId="34740"/>
    <cellStyle name="Normal 84 2 6 2" xfId="34741"/>
    <cellStyle name="Normal 84 2 6 3" xfId="34742"/>
    <cellStyle name="Normal 84 2 7" xfId="34743"/>
    <cellStyle name="Normal 84 2 8" xfId="34744"/>
    <cellStyle name="Normal 84 3" xfId="34745"/>
    <cellStyle name="Normal 84 3 2" xfId="34746"/>
    <cellStyle name="Normal 84 3 2 2" xfId="34747"/>
    <cellStyle name="Normal 84 3 2 2 2" xfId="34748"/>
    <cellStyle name="Normal 84 3 2 2 2 2" xfId="34749"/>
    <cellStyle name="Normal 84 3 2 2 2 3" xfId="34750"/>
    <cellStyle name="Normal 84 3 2 2 3" xfId="34751"/>
    <cellStyle name="Normal 84 3 2 2 3 2" xfId="34752"/>
    <cellStyle name="Normal 84 3 2 2 3 3" xfId="34753"/>
    <cellStyle name="Normal 84 3 2 2 4" xfId="34754"/>
    <cellStyle name="Normal 84 3 2 2 4 2" xfId="34755"/>
    <cellStyle name="Normal 84 3 2 2 4 3" xfId="34756"/>
    <cellStyle name="Normal 84 3 2 2 5" xfId="34757"/>
    <cellStyle name="Normal 84 3 2 2 6" xfId="34758"/>
    <cellStyle name="Normal 84 3 2 3" xfId="34759"/>
    <cellStyle name="Normal 84 3 2 3 2" xfId="34760"/>
    <cellStyle name="Normal 84 3 2 3 3" xfId="34761"/>
    <cellStyle name="Normal 84 3 2 4" xfId="34762"/>
    <cellStyle name="Normal 84 3 2 4 2" xfId="34763"/>
    <cellStyle name="Normal 84 3 2 4 3" xfId="34764"/>
    <cellStyle name="Normal 84 3 2 5" xfId="34765"/>
    <cellStyle name="Normal 84 3 2 5 2" xfId="34766"/>
    <cellStyle name="Normal 84 3 2 5 3" xfId="34767"/>
    <cellStyle name="Normal 84 3 2 6" xfId="34768"/>
    <cellStyle name="Normal 84 3 2 7" xfId="34769"/>
    <cellStyle name="Normal 84 3 3" xfId="34770"/>
    <cellStyle name="Normal 84 3 3 2" xfId="34771"/>
    <cellStyle name="Normal 84 3 3 2 2" xfId="34772"/>
    <cellStyle name="Normal 84 3 3 2 3" xfId="34773"/>
    <cellStyle name="Normal 84 3 3 3" xfId="34774"/>
    <cellStyle name="Normal 84 3 3 3 2" xfId="34775"/>
    <cellStyle name="Normal 84 3 3 3 3" xfId="34776"/>
    <cellStyle name="Normal 84 3 3 4" xfId="34777"/>
    <cellStyle name="Normal 84 3 3 4 2" xfId="34778"/>
    <cellStyle name="Normal 84 3 3 4 3" xfId="34779"/>
    <cellStyle name="Normal 84 3 3 5" xfId="34780"/>
    <cellStyle name="Normal 84 3 3 6" xfId="34781"/>
    <cellStyle name="Normal 84 3 4" xfId="34782"/>
    <cellStyle name="Normal 84 3 4 2" xfId="34783"/>
    <cellStyle name="Normal 84 3 4 3" xfId="34784"/>
    <cellStyle name="Normal 84 3 5" xfId="34785"/>
    <cellStyle name="Normal 84 3 5 2" xfId="34786"/>
    <cellStyle name="Normal 84 3 5 3" xfId="34787"/>
    <cellStyle name="Normal 84 3 6" xfId="34788"/>
    <cellStyle name="Normal 84 3 6 2" xfId="34789"/>
    <cellStyle name="Normal 84 3 6 3" xfId="34790"/>
    <cellStyle name="Normal 84 3 7" xfId="34791"/>
    <cellStyle name="Normal 84 3 8" xfId="34792"/>
    <cellStyle name="Normal 84 4" xfId="34793"/>
    <cellStyle name="Normal 84 4 2" xfId="34794"/>
    <cellStyle name="Normal 84 4 2 2" xfId="34795"/>
    <cellStyle name="Normal 84 4 2 2 2" xfId="34796"/>
    <cellStyle name="Normal 84 4 2 2 2 2" xfId="34797"/>
    <cellStyle name="Normal 84 4 2 2 2 3" xfId="34798"/>
    <cellStyle name="Normal 84 4 2 2 3" xfId="34799"/>
    <cellStyle name="Normal 84 4 2 2 3 2" xfId="34800"/>
    <cellStyle name="Normal 84 4 2 2 3 3" xfId="34801"/>
    <cellStyle name="Normal 84 4 2 2 4" xfId="34802"/>
    <cellStyle name="Normal 84 4 2 2 4 2" xfId="34803"/>
    <cellStyle name="Normal 84 4 2 2 4 3" xfId="34804"/>
    <cellStyle name="Normal 84 4 2 2 5" xfId="34805"/>
    <cellStyle name="Normal 84 4 2 2 6" xfId="34806"/>
    <cellStyle name="Normal 84 4 2 3" xfId="34807"/>
    <cellStyle name="Normal 84 4 2 3 2" xfId="34808"/>
    <cellStyle name="Normal 84 4 2 3 3" xfId="34809"/>
    <cellStyle name="Normal 84 4 2 4" xfId="34810"/>
    <cellStyle name="Normal 84 4 2 4 2" xfId="34811"/>
    <cellStyle name="Normal 84 4 2 4 3" xfId="34812"/>
    <cellStyle name="Normal 84 4 2 5" xfId="34813"/>
    <cellStyle name="Normal 84 4 2 5 2" xfId="34814"/>
    <cellStyle name="Normal 84 4 2 5 3" xfId="34815"/>
    <cellStyle name="Normal 84 4 2 6" xfId="34816"/>
    <cellStyle name="Normal 84 4 2 7" xfId="34817"/>
    <cellStyle name="Normal 84 4 3" xfId="34818"/>
    <cellStyle name="Normal 84 4 3 2" xfId="34819"/>
    <cellStyle name="Normal 84 4 3 2 2" xfId="34820"/>
    <cellStyle name="Normal 84 4 3 2 3" xfId="34821"/>
    <cellStyle name="Normal 84 4 3 3" xfId="34822"/>
    <cellStyle name="Normal 84 4 3 3 2" xfId="34823"/>
    <cellStyle name="Normal 84 4 3 3 3" xfId="34824"/>
    <cellStyle name="Normal 84 4 3 4" xfId="34825"/>
    <cellStyle name="Normal 84 4 3 4 2" xfId="34826"/>
    <cellStyle name="Normal 84 4 3 4 3" xfId="34827"/>
    <cellStyle name="Normal 84 4 3 5" xfId="34828"/>
    <cellStyle name="Normal 84 4 3 6" xfId="34829"/>
    <cellStyle name="Normal 84 4 4" xfId="34830"/>
    <cellStyle name="Normal 84 4 4 2" xfId="34831"/>
    <cellStyle name="Normal 84 4 4 3" xfId="34832"/>
    <cellStyle name="Normal 84 4 5" xfId="34833"/>
    <cellStyle name="Normal 84 4 5 2" xfId="34834"/>
    <cellStyle name="Normal 84 4 5 3" xfId="34835"/>
    <cellStyle name="Normal 84 4 6" xfId="34836"/>
    <cellStyle name="Normal 84 4 6 2" xfId="34837"/>
    <cellStyle name="Normal 84 4 6 3" xfId="34838"/>
    <cellStyle name="Normal 84 4 7" xfId="34839"/>
    <cellStyle name="Normal 84 4 8" xfId="34840"/>
    <cellStyle name="Normal 84 5" xfId="34841"/>
    <cellStyle name="Normal 84 5 2" xfId="34842"/>
    <cellStyle name="Normal 84 5 2 2" xfId="34843"/>
    <cellStyle name="Normal 84 5 2 2 2" xfId="34844"/>
    <cellStyle name="Normal 84 5 2 2 3" xfId="34845"/>
    <cellStyle name="Normal 84 5 2 3" xfId="34846"/>
    <cellStyle name="Normal 84 5 2 3 2" xfId="34847"/>
    <cellStyle name="Normal 84 5 2 3 3" xfId="34848"/>
    <cellStyle name="Normal 84 5 2 4" xfId="34849"/>
    <cellStyle name="Normal 84 5 2 4 2" xfId="34850"/>
    <cellStyle name="Normal 84 5 2 4 3" xfId="34851"/>
    <cellStyle name="Normal 84 5 2 5" xfId="34852"/>
    <cellStyle name="Normal 84 5 2 6" xfId="34853"/>
    <cellStyle name="Normal 84 5 3" xfId="34854"/>
    <cellStyle name="Normal 84 5 3 2" xfId="34855"/>
    <cellStyle name="Normal 84 5 3 3" xfId="34856"/>
    <cellStyle name="Normal 84 5 4" xfId="34857"/>
    <cellStyle name="Normal 84 5 4 2" xfId="34858"/>
    <cellStyle name="Normal 84 5 4 3" xfId="34859"/>
    <cellStyle name="Normal 84 5 5" xfId="34860"/>
    <cellStyle name="Normal 84 5 5 2" xfId="34861"/>
    <cellStyle name="Normal 84 5 5 3" xfId="34862"/>
    <cellStyle name="Normal 84 5 6" xfId="34863"/>
    <cellStyle name="Normal 84 5 7" xfId="34864"/>
    <cellStyle name="Normal 84 6" xfId="34865"/>
    <cellStyle name="Normal 84 6 2" xfId="34866"/>
    <cellStyle name="Normal 84 6 2 2" xfId="34867"/>
    <cellStyle name="Normal 84 6 2 3" xfId="34868"/>
    <cellStyle name="Normal 84 6 3" xfId="34869"/>
    <cellStyle name="Normal 84 6 3 2" xfId="34870"/>
    <cellStyle name="Normal 84 6 3 3" xfId="34871"/>
    <cellStyle name="Normal 84 6 4" xfId="34872"/>
    <cellStyle name="Normal 84 6 4 2" xfId="34873"/>
    <cellStyle name="Normal 84 6 4 3" xfId="34874"/>
    <cellStyle name="Normal 84 6 5" xfId="34875"/>
    <cellStyle name="Normal 84 6 6" xfId="34876"/>
    <cellStyle name="Normal 84 7" xfId="34877"/>
    <cellStyle name="Normal 84 7 2" xfId="34878"/>
    <cellStyle name="Normal 84 7 2 2" xfId="34879"/>
    <cellStyle name="Normal 84 7 2 3" xfId="34880"/>
    <cellStyle name="Normal 84 7 3" xfId="34881"/>
    <cellStyle name="Normal 84 7 3 2" xfId="34882"/>
    <cellStyle name="Normal 84 7 3 3" xfId="34883"/>
    <cellStyle name="Normal 84 7 4" xfId="34884"/>
    <cellStyle name="Normal 84 7 4 2" xfId="34885"/>
    <cellStyle name="Normal 84 7 4 3" xfId="34886"/>
    <cellStyle name="Normal 84 7 5" xfId="34887"/>
    <cellStyle name="Normal 84 7 6" xfId="34888"/>
    <cellStyle name="Normal 84 8" xfId="34889"/>
    <cellStyle name="Normal 84 8 2" xfId="34890"/>
    <cellStyle name="Normal 84 8 3" xfId="34891"/>
    <cellStyle name="Normal 84 9" xfId="34892"/>
    <cellStyle name="Normal 84 9 2" xfId="34893"/>
    <cellStyle name="Normal 84 9 3" xfId="34894"/>
    <cellStyle name="Normal 85" xfId="34895"/>
    <cellStyle name="Normal 85 10" xfId="34896"/>
    <cellStyle name="Normal 85 10 2" xfId="34897"/>
    <cellStyle name="Normal 85 10 3" xfId="34898"/>
    <cellStyle name="Normal 85 11" xfId="34899"/>
    <cellStyle name="Normal 85 11 2" xfId="34900"/>
    <cellStyle name="Normal 85 11 3" xfId="34901"/>
    <cellStyle name="Normal 85 12" xfId="34902"/>
    <cellStyle name="Normal 85 12 2" xfId="34903"/>
    <cellStyle name="Normal 85 12 3" xfId="34904"/>
    <cellStyle name="Normal 85 13" xfId="34905"/>
    <cellStyle name="Normal 85 13 2" xfId="34906"/>
    <cellStyle name="Normal 85 13 3" xfId="34907"/>
    <cellStyle name="Normal 85 14" xfId="34908"/>
    <cellStyle name="Normal 85 14 2" xfId="34909"/>
    <cellStyle name="Normal 85 14 3" xfId="34910"/>
    <cellStyle name="Normal 85 15" xfId="34911"/>
    <cellStyle name="Normal 85 16" xfId="34912"/>
    <cellStyle name="Normal 85 17" xfId="34913"/>
    <cellStyle name="Normal 85 2" xfId="34914"/>
    <cellStyle name="Normal 85 2 2" xfId="34915"/>
    <cellStyle name="Normal 85 2 2 2" xfId="34916"/>
    <cellStyle name="Normal 85 2 2 2 2" xfId="34917"/>
    <cellStyle name="Normal 85 2 2 2 2 2" xfId="34918"/>
    <cellStyle name="Normal 85 2 2 2 2 3" xfId="34919"/>
    <cellStyle name="Normal 85 2 2 2 3" xfId="34920"/>
    <cellStyle name="Normal 85 2 2 2 3 2" xfId="34921"/>
    <cellStyle name="Normal 85 2 2 2 3 3" xfId="34922"/>
    <cellStyle name="Normal 85 2 2 2 4" xfId="34923"/>
    <cellStyle name="Normal 85 2 2 2 4 2" xfId="34924"/>
    <cellStyle name="Normal 85 2 2 2 4 3" xfId="34925"/>
    <cellStyle name="Normal 85 2 2 2 5" xfId="34926"/>
    <cellStyle name="Normal 85 2 2 2 6" xfId="34927"/>
    <cellStyle name="Normal 85 2 2 3" xfId="34928"/>
    <cellStyle name="Normal 85 2 2 3 2" xfId="34929"/>
    <cellStyle name="Normal 85 2 2 3 3" xfId="34930"/>
    <cellStyle name="Normal 85 2 2 4" xfId="34931"/>
    <cellStyle name="Normal 85 2 2 4 2" xfId="34932"/>
    <cellStyle name="Normal 85 2 2 4 3" xfId="34933"/>
    <cellStyle name="Normal 85 2 2 5" xfId="34934"/>
    <cellStyle name="Normal 85 2 2 5 2" xfId="34935"/>
    <cellStyle name="Normal 85 2 2 5 3" xfId="34936"/>
    <cellStyle name="Normal 85 2 2 6" xfId="34937"/>
    <cellStyle name="Normal 85 2 2 7" xfId="34938"/>
    <cellStyle name="Normal 85 2 3" xfId="34939"/>
    <cellStyle name="Normal 85 2 3 2" xfId="34940"/>
    <cellStyle name="Normal 85 2 3 2 2" xfId="34941"/>
    <cellStyle name="Normal 85 2 3 2 3" xfId="34942"/>
    <cellStyle name="Normal 85 2 3 3" xfId="34943"/>
    <cellStyle name="Normal 85 2 3 3 2" xfId="34944"/>
    <cellStyle name="Normal 85 2 3 3 3" xfId="34945"/>
    <cellStyle name="Normal 85 2 3 4" xfId="34946"/>
    <cellStyle name="Normal 85 2 3 4 2" xfId="34947"/>
    <cellStyle name="Normal 85 2 3 4 3" xfId="34948"/>
    <cellStyle name="Normal 85 2 3 5" xfId="34949"/>
    <cellStyle name="Normal 85 2 3 6" xfId="34950"/>
    <cellStyle name="Normal 85 2 4" xfId="34951"/>
    <cellStyle name="Normal 85 2 4 2" xfId="34952"/>
    <cellStyle name="Normal 85 2 4 3" xfId="34953"/>
    <cellStyle name="Normal 85 2 5" xfId="34954"/>
    <cellStyle name="Normal 85 2 5 2" xfId="34955"/>
    <cellStyle name="Normal 85 2 5 3" xfId="34956"/>
    <cellStyle name="Normal 85 2 6" xfId="34957"/>
    <cellStyle name="Normal 85 2 6 2" xfId="34958"/>
    <cellStyle name="Normal 85 2 6 3" xfId="34959"/>
    <cellStyle name="Normal 85 2 7" xfId="34960"/>
    <cellStyle name="Normal 85 2 8" xfId="34961"/>
    <cellStyle name="Normal 85 3" xfId="34962"/>
    <cellStyle name="Normal 85 3 2" xfId="34963"/>
    <cellStyle name="Normal 85 3 2 2" xfId="34964"/>
    <cellStyle name="Normal 85 3 2 2 2" xfId="34965"/>
    <cellStyle name="Normal 85 3 2 2 2 2" xfId="34966"/>
    <cellStyle name="Normal 85 3 2 2 2 3" xfId="34967"/>
    <cellStyle name="Normal 85 3 2 2 3" xfId="34968"/>
    <cellStyle name="Normal 85 3 2 2 3 2" xfId="34969"/>
    <cellStyle name="Normal 85 3 2 2 3 3" xfId="34970"/>
    <cellStyle name="Normal 85 3 2 2 4" xfId="34971"/>
    <cellStyle name="Normal 85 3 2 2 4 2" xfId="34972"/>
    <cellStyle name="Normal 85 3 2 2 4 3" xfId="34973"/>
    <cellStyle name="Normal 85 3 2 2 5" xfId="34974"/>
    <cellStyle name="Normal 85 3 2 2 6" xfId="34975"/>
    <cellStyle name="Normal 85 3 2 3" xfId="34976"/>
    <cellStyle name="Normal 85 3 2 3 2" xfId="34977"/>
    <cellStyle name="Normal 85 3 2 3 3" xfId="34978"/>
    <cellStyle name="Normal 85 3 2 4" xfId="34979"/>
    <cellStyle name="Normal 85 3 2 4 2" xfId="34980"/>
    <cellStyle name="Normal 85 3 2 4 3" xfId="34981"/>
    <cellStyle name="Normal 85 3 2 5" xfId="34982"/>
    <cellStyle name="Normal 85 3 2 5 2" xfId="34983"/>
    <cellStyle name="Normal 85 3 2 5 3" xfId="34984"/>
    <cellStyle name="Normal 85 3 2 6" xfId="34985"/>
    <cellStyle name="Normal 85 3 2 7" xfId="34986"/>
    <cellStyle name="Normal 85 3 3" xfId="34987"/>
    <cellStyle name="Normal 85 3 3 2" xfId="34988"/>
    <cellStyle name="Normal 85 3 3 2 2" xfId="34989"/>
    <cellStyle name="Normal 85 3 3 2 3" xfId="34990"/>
    <cellStyle name="Normal 85 3 3 3" xfId="34991"/>
    <cellStyle name="Normal 85 3 3 3 2" xfId="34992"/>
    <cellStyle name="Normal 85 3 3 3 3" xfId="34993"/>
    <cellStyle name="Normal 85 3 3 4" xfId="34994"/>
    <cellStyle name="Normal 85 3 3 4 2" xfId="34995"/>
    <cellStyle name="Normal 85 3 3 4 3" xfId="34996"/>
    <cellStyle name="Normal 85 3 3 5" xfId="34997"/>
    <cellStyle name="Normal 85 3 3 6" xfId="34998"/>
    <cellStyle name="Normal 85 3 4" xfId="34999"/>
    <cellStyle name="Normal 85 3 4 2" xfId="35000"/>
    <cellStyle name="Normal 85 3 4 3" xfId="35001"/>
    <cellStyle name="Normal 85 3 5" xfId="35002"/>
    <cellStyle name="Normal 85 3 5 2" xfId="35003"/>
    <cellStyle name="Normal 85 3 5 3" xfId="35004"/>
    <cellStyle name="Normal 85 3 6" xfId="35005"/>
    <cellStyle name="Normal 85 3 6 2" xfId="35006"/>
    <cellStyle name="Normal 85 3 6 3" xfId="35007"/>
    <cellStyle name="Normal 85 3 7" xfId="35008"/>
    <cellStyle name="Normal 85 3 8" xfId="35009"/>
    <cellStyle name="Normal 85 4" xfId="35010"/>
    <cellStyle name="Normal 85 4 2" xfId="35011"/>
    <cellStyle name="Normal 85 4 2 2" xfId="35012"/>
    <cellStyle name="Normal 85 4 2 2 2" xfId="35013"/>
    <cellStyle name="Normal 85 4 2 2 2 2" xfId="35014"/>
    <cellStyle name="Normal 85 4 2 2 2 3" xfId="35015"/>
    <cellStyle name="Normal 85 4 2 2 3" xfId="35016"/>
    <cellStyle name="Normal 85 4 2 2 3 2" xfId="35017"/>
    <cellStyle name="Normal 85 4 2 2 3 3" xfId="35018"/>
    <cellStyle name="Normal 85 4 2 2 4" xfId="35019"/>
    <cellStyle name="Normal 85 4 2 2 4 2" xfId="35020"/>
    <cellStyle name="Normal 85 4 2 2 4 3" xfId="35021"/>
    <cellStyle name="Normal 85 4 2 2 5" xfId="35022"/>
    <cellStyle name="Normal 85 4 2 2 6" xfId="35023"/>
    <cellStyle name="Normal 85 4 2 3" xfId="35024"/>
    <cellStyle name="Normal 85 4 2 3 2" xfId="35025"/>
    <cellStyle name="Normal 85 4 2 3 3" xfId="35026"/>
    <cellStyle name="Normal 85 4 2 4" xfId="35027"/>
    <cellStyle name="Normal 85 4 2 4 2" xfId="35028"/>
    <cellStyle name="Normal 85 4 2 4 3" xfId="35029"/>
    <cellStyle name="Normal 85 4 2 5" xfId="35030"/>
    <cellStyle name="Normal 85 4 2 5 2" xfId="35031"/>
    <cellStyle name="Normal 85 4 2 5 3" xfId="35032"/>
    <cellStyle name="Normal 85 4 2 6" xfId="35033"/>
    <cellStyle name="Normal 85 4 2 7" xfId="35034"/>
    <cellStyle name="Normal 85 4 3" xfId="35035"/>
    <cellStyle name="Normal 85 4 3 2" xfId="35036"/>
    <cellStyle name="Normal 85 4 3 2 2" xfId="35037"/>
    <cellStyle name="Normal 85 4 3 2 3" xfId="35038"/>
    <cellStyle name="Normal 85 4 3 3" xfId="35039"/>
    <cellStyle name="Normal 85 4 3 3 2" xfId="35040"/>
    <cellStyle name="Normal 85 4 3 3 3" xfId="35041"/>
    <cellStyle name="Normal 85 4 3 4" xfId="35042"/>
    <cellStyle name="Normal 85 4 3 4 2" xfId="35043"/>
    <cellStyle name="Normal 85 4 3 4 3" xfId="35044"/>
    <cellStyle name="Normal 85 4 3 5" xfId="35045"/>
    <cellStyle name="Normal 85 4 3 6" xfId="35046"/>
    <cellStyle name="Normal 85 4 4" xfId="35047"/>
    <cellStyle name="Normal 85 4 4 2" xfId="35048"/>
    <cellStyle name="Normal 85 4 4 3" xfId="35049"/>
    <cellStyle name="Normal 85 4 5" xfId="35050"/>
    <cellStyle name="Normal 85 4 5 2" xfId="35051"/>
    <cellStyle name="Normal 85 4 5 3" xfId="35052"/>
    <cellStyle name="Normal 85 4 6" xfId="35053"/>
    <cellStyle name="Normal 85 4 6 2" xfId="35054"/>
    <cellStyle name="Normal 85 4 6 3" xfId="35055"/>
    <cellStyle name="Normal 85 4 7" xfId="35056"/>
    <cellStyle name="Normal 85 4 8" xfId="35057"/>
    <cellStyle name="Normal 85 5" xfId="35058"/>
    <cellStyle name="Normal 85 5 2" xfId="35059"/>
    <cellStyle name="Normal 85 5 2 2" xfId="35060"/>
    <cellStyle name="Normal 85 5 2 2 2" xfId="35061"/>
    <cellStyle name="Normal 85 5 2 2 3" xfId="35062"/>
    <cellStyle name="Normal 85 5 2 3" xfId="35063"/>
    <cellStyle name="Normal 85 5 2 3 2" xfId="35064"/>
    <cellStyle name="Normal 85 5 2 3 3" xfId="35065"/>
    <cellStyle name="Normal 85 5 2 4" xfId="35066"/>
    <cellStyle name="Normal 85 5 2 4 2" xfId="35067"/>
    <cellStyle name="Normal 85 5 2 4 3" xfId="35068"/>
    <cellStyle name="Normal 85 5 2 5" xfId="35069"/>
    <cellStyle name="Normal 85 5 2 6" xfId="35070"/>
    <cellStyle name="Normal 85 5 3" xfId="35071"/>
    <cellStyle name="Normal 85 5 3 2" xfId="35072"/>
    <cellStyle name="Normal 85 5 3 3" xfId="35073"/>
    <cellStyle name="Normal 85 5 4" xfId="35074"/>
    <cellStyle name="Normal 85 5 4 2" xfId="35075"/>
    <cellStyle name="Normal 85 5 4 3" xfId="35076"/>
    <cellStyle name="Normal 85 5 5" xfId="35077"/>
    <cellStyle name="Normal 85 5 5 2" xfId="35078"/>
    <cellStyle name="Normal 85 5 5 3" xfId="35079"/>
    <cellStyle name="Normal 85 5 6" xfId="35080"/>
    <cellStyle name="Normal 85 5 7" xfId="35081"/>
    <cellStyle name="Normal 85 6" xfId="35082"/>
    <cellStyle name="Normal 85 6 2" xfId="35083"/>
    <cellStyle name="Normal 85 6 2 2" xfId="35084"/>
    <cellStyle name="Normal 85 6 2 3" xfId="35085"/>
    <cellStyle name="Normal 85 6 3" xfId="35086"/>
    <cellStyle name="Normal 85 6 3 2" xfId="35087"/>
    <cellStyle name="Normal 85 6 3 3" xfId="35088"/>
    <cellStyle name="Normal 85 6 4" xfId="35089"/>
    <cellStyle name="Normal 85 6 4 2" xfId="35090"/>
    <cellStyle name="Normal 85 6 4 3" xfId="35091"/>
    <cellStyle name="Normal 85 6 5" xfId="35092"/>
    <cellStyle name="Normal 85 6 6" xfId="35093"/>
    <cellStyle name="Normal 85 7" xfId="35094"/>
    <cellStyle name="Normal 85 7 2" xfId="35095"/>
    <cellStyle name="Normal 85 7 2 2" xfId="35096"/>
    <cellStyle name="Normal 85 7 2 3" xfId="35097"/>
    <cellStyle name="Normal 85 7 3" xfId="35098"/>
    <cellStyle name="Normal 85 7 3 2" xfId="35099"/>
    <cellStyle name="Normal 85 7 3 3" xfId="35100"/>
    <cellStyle name="Normal 85 7 4" xfId="35101"/>
    <cellStyle name="Normal 85 7 4 2" xfId="35102"/>
    <cellStyle name="Normal 85 7 4 3" xfId="35103"/>
    <cellStyle name="Normal 85 7 5" xfId="35104"/>
    <cellStyle name="Normal 85 7 6" xfId="35105"/>
    <cellStyle name="Normal 85 8" xfId="35106"/>
    <cellStyle name="Normal 85 8 2" xfId="35107"/>
    <cellStyle name="Normal 85 8 3" xfId="35108"/>
    <cellStyle name="Normal 85 9" xfId="35109"/>
    <cellStyle name="Normal 85 9 2" xfId="35110"/>
    <cellStyle name="Normal 85 9 3" xfId="35111"/>
    <cellStyle name="Normal 86" xfId="35112"/>
    <cellStyle name="Normal 86 10" xfId="35113"/>
    <cellStyle name="Normal 86 10 2" xfId="35114"/>
    <cellStyle name="Normal 86 10 3" xfId="35115"/>
    <cellStyle name="Normal 86 11" xfId="35116"/>
    <cellStyle name="Normal 86 11 2" xfId="35117"/>
    <cellStyle name="Normal 86 11 3" xfId="35118"/>
    <cellStyle name="Normal 86 12" xfId="35119"/>
    <cellStyle name="Normal 86 12 2" xfId="35120"/>
    <cellStyle name="Normal 86 12 3" xfId="35121"/>
    <cellStyle name="Normal 86 13" xfId="35122"/>
    <cellStyle name="Normal 86 13 2" xfId="35123"/>
    <cellStyle name="Normal 86 13 3" xfId="35124"/>
    <cellStyle name="Normal 86 14" xfId="35125"/>
    <cellStyle name="Normal 86 14 2" xfId="35126"/>
    <cellStyle name="Normal 86 14 3" xfId="35127"/>
    <cellStyle name="Normal 86 15" xfId="35128"/>
    <cellStyle name="Normal 86 16" xfId="35129"/>
    <cellStyle name="Normal 86 17" xfId="35130"/>
    <cellStyle name="Normal 86 2" xfId="35131"/>
    <cellStyle name="Normal 86 2 2" xfId="35132"/>
    <cellStyle name="Normal 86 2 2 2" xfId="35133"/>
    <cellStyle name="Normal 86 2 2 2 2" xfId="35134"/>
    <cellStyle name="Normal 86 2 2 2 2 2" xfId="35135"/>
    <cellStyle name="Normal 86 2 2 2 2 3" xfId="35136"/>
    <cellStyle name="Normal 86 2 2 2 3" xfId="35137"/>
    <cellStyle name="Normal 86 2 2 2 3 2" xfId="35138"/>
    <cellStyle name="Normal 86 2 2 2 3 3" xfId="35139"/>
    <cellStyle name="Normal 86 2 2 2 4" xfId="35140"/>
    <cellStyle name="Normal 86 2 2 2 4 2" xfId="35141"/>
    <cellStyle name="Normal 86 2 2 2 4 3" xfId="35142"/>
    <cellStyle name="Normal 86 2 2 2 5" xfId="35143"/>
    <cellStyle name="Normal 86 2 2 2 6" xfId="35144"/>
    <cellStyle name="Normal 86 2 2 3" xfId="35145"/>
    <cellStyle name="Normal 86 2 2 3 2" xfId="35146"/>
    <cellStyle name="Normal 86 2 2 3 3" xfId="35147"/>
    <cellStyle name="Normal 86 2 2 4" xfId="35148"/>
    <cellStyle name="Normal 86 2 2 4 2" xfId="35149"/>
    <cellStyle name="Normal 86 2 2 4 3" xfId="35150"/>
    <cellStyle name="Normal 86 2 2 5" xfId="35151"/>
    <cellStyle name="Normal 86 2 2 5 2" xfId="35152"/>
    <cellStyle name="Normal 86 2 2 5 3" xfId="35153"/>
    <cellStyle name="Normal 86 2 2 6" xfId="35154"/>
    <cellStyle name="Normal 86 2 2 7" xfId="35155"/>
    <cellStyle name="Normal 86 2 3" xfId="35156"/>
    <cellStyle name="Normal 86 2 3 2" xfId="35157"/>
    <cellStyle name="Normal 86 2 3 2 2" xfId="35158"/>
    <cellStyle name="Normal 86 2 3 2 3" xfId="35159"/>
    <cellStyle name="Normal 86 2 3 3" xfId="35160"/>
    <cellStyle name="Normal 86 2 3 3 2" xfId="35161"/>
    <cellStyle name="Normal 86 2 3 3 3" xfId="35162"/>
    <cellStyle name="Normal 86 2 3 4" xfId="35163"/>
    <cellStyle name="Normal 86 2 3 4 2" xfId="35164"/>
    <cellStyle name="Normal 86 2 3 4 3" xfId="35165"/>
    <cellStyle name="Normal 86 2 3 5" xfId="35166"/>
    <cellStyle name="Normal 86 2 3 6" xfId="35167"/>
    <cellStyle name="Normal 86 2 4" xfId="35168"/>
    <cellStyle name="Normal 86 2 4 2" xfId="35169"/>
    <cellStyle name="Normal 86 2 4 3" xfId="35170"/>
    <cellStyle name="Normal 86 2 5" xfId="35171"/>
    <cellStyle name="Normal 86 2 5 2" xfId="35172"/>
    <cellStyle name="Normal 86 2 5 3" xfId="35173"/>
    <cellStyle name="Normal 86 2 6" xfId="35174"/>
    <cellStyle name="Normal 86 2 6 2" xfId="35175"/>
    <cellStyle name="Normal 86 2 6 3" xfId="35176"/>
    <cellStyle name="Normal 86 2 7" xfId="35177"/>
    <cellStyle name="Normal 86 2 8" xfId="35178"/>
    <cellStyle name="Normal 86 3" xfId="35179"/>
    <cellStyle name="Normal 86 3 2" xfId="35180"/>
    <cellStyle name="Normal 86 3 2 2" xfId="35181"/>
    <cellStyle name="Normal 86 3 2 2 2" xfId="35182"/>
    <cellStyle name="Normal 86 3 2 2 2 2" xfId="35183"/>
    <cellStyle name="Normal 86 3 2 2 2 3" xfId="35184"/>
    <cellStyle name="Normal 86 3 2 2 3" xfId="35185"/>
    <cellStyle name="Normal 86 3 2 2 3 2" xfId="35186"/>
    <cellStyle name="Normal 86 3 2 2 3 3" xfId="35187"/>
    <cellStyle name="Normal 86 3 2 2 4" xfId="35188"/>
    <cellStyle name="Normal 86 3 2 2 4 2" xfId="35189"/>
    <cellStyle name="Normal 86 3 2 2 4 3" xfId="35190"/>
    <cellStyle name="Normal 86 3 2 2 5" xfId="35191"/>
    <cellStyle name="Normal 86 3 2 2 6" xfId="35192"/>
    <cellStyle name="Normal 86 3 2 3" xfId="35193"/>
    <cellStyle name="Normal 86 3 2 3 2" xfId="35194"/>
    <cellStyle name="Normal 86 3 2 3 3" xfId="35195"/>
    <cellStyle name="Normal 86 3 2 4" xfId="35196"/>
    <cellStyle name="Normal 86 3 2 4 2" xfId="35197"/>
    <cellStyle name="Normal 86 3 2 4 3" xfId="35198"/>
    <cellStyle name="Normal 86 3 2 5" xfId="35199"/>
    <cellStyle name="Normal 86 3 2 5 2" xfId="35200"/>
    <cellStyle name="Normal 86 3 2 5 3" xfId="35201"/>
    <cellStyle name="Normal 86 3 2 6" xfId="35202"/>
    <cellStyle name="Normal 86 3 2 7" xfId="35203"/>
    <cellStyle name="Normal 86 3 3" xfId="35204"/>
    <cellStyle name="Normal 86 3 3 2" xfId="35205"/>
    <cellStyle name="Normal 86 3 3 2 2" xfId="35206"/>
    <cellStyle name="Normal 86 3 3 2 3" xfId="35207"/>
    <cellStyle name="Normal 86 3 3 3" xfId="35208"/>
    <cellStyle name="Normal 86 3 3 3 2" xfId="35209"/>
    <cellStyle name="Normal 86 3 3 3 3" xfId="35210"/>
    <cellStyle name="Normal 86 3 3 4" xfId="35211"/>
    <cellStyle name="Normal 86 3 3 4 2" xfId="35212"/>
    <cellStyle name="Normal 86 3 3 4 3" xfId="35213"/>
    <cellStyle name="Normal 86 3 3 5" xfId="35214"/>
    <cellStyle name="Normal 86 3 3 6" xfId="35215"/>
    <cellStyle name="Normal 86 3 4" xfId="35216"/>
    <cellStyle name="Normal 86 3 4 2" xfId="35217"/>
    <cellStyle name="Normal 86 3 4 3" xfId="35218"/>
    <cellStyle name="Normal 86 3 5" xfId="35219"/>
    <cellStyle name="Normal 86 3 5 2" xfId="35220"/>
    <cellStyle name="Normal 86 3 5 3" xfId="35221"/>
    <cellStyle name="Normal 86 3 6" xfId="35222"/>
    <cellStyle name="Normal 86 3 6 2" xfId="35223"/>
    <cellStyle name="Normal 86 3 6 3" xfId="35224"/>
    <cellStyle name="Normal 86 3 7" xfId="35225"/>
    <cellStyle name="Normal 86 3 8" xfId="35226"/>
    <cellStyle name="Normal 86 4" xfId="35227"/>
    <cellStyle name="Normal 86 4 2" xfId="35228"/>
    <cellStyle name="Normal 86 4 2 2" xfId="35229"/>
    <cellStyle name="Normal 86 4 2 2 2" xfId="35230"/>
    <cellStyle name="Normal 86 4 2 2 2 2" xfId="35231"/>
    <cellStyle name="Normal 86 4 2 2 2 3" xfId="35232"/>
    <cellStyle name="Normal 86 4 2 2 3" xfId="35233"/>
    <cellStyle name="Normal 86 4 2 2 3 2" xfId="35234"/>
    <cellStyle name="Normal 86 4 2 2 3 3" xfId="35235"/>
    <cellStyle name="Normal 86 4 2 2 4" xfId="35236"/>
    <cellStyle name="Normal 86 4 2 2 4 2" xfId="35237"/>
    <cellStyle name="Normal 86 4 2 2 4 3" xfId="35238"/>
    <cellStyle name="Normal 86 4 2 2 5" xfId="35239"/>
    <cellStyle name="Normal 86 4 2 2 6" xfId="35240"/>
    <cellStyle name="Normal 86 4 2 3" xfId="35241"/>
    <cellStyle name="Normal 86 4 2 3 2" xfId="35242"/>
    <cellStyle name="Normal 86 4 2 3 3" xfId="35243"/>
    <cellStyle name="Normal 86 4 2 4" xfId="35244"/>
    <cellStyle name="Normal 86 4 2 4 2" xfId="35245"/>
    <cellStyle name="Normal 86 4 2 4 3" xfId="35246"/>
    <cellStyle name="Normal 86 4 2 5" xfId="35247"/>
    <cellStyle name="Normal 86 4 2 5 2" xfId="35248"/>
    <cellStyle name="Normal 86 4 2 5 3" xfId="35249"/>
    <cellStyle name="Normal 86 4 2 6" xfId="35250"/>
    <cellStyle name="Normal 86 4 2 7" xfId="35251"/>
    <cellStyle name="Normal 86 4 3" xfId="35252"/>
    <cellStyle name="Normal 86 4 3 2" xfId="35253"/>
    <cellStyle name="Normal 86 4 3 2 2" xfId="35254"/>
    <cellStyle name="Normal 86 4 3 2 3" xfId="35255"/>
    <cellStyle name="Normal 86 4 3 3" xfId="35256"/>
    <cellStyle name="Normal 86 4 3 3 2" xfId="35257"/>
    <cellStyle name="Normal 86 4 3 3 3" xfId="35258"/>
    <cellStyle name="Normal 86 4 3 4" xfId="35259"/>
    <cellStyle name="Normal 86 4 3 4 2" xfId="35260"/>
    <cellStyle name="Normal 86 4 3 4 3" xfId="35261"/>
    <cellStyle name="Normal 86 4 3 5" xfId="35262"/>
    <cellStyle name="Normal 86 4 3 6" xfId="35263"/>
    <cellStyle name="Normal 86 4 4" xfId="35264"/>
    <cellStyle name="Normal 86 4 4 2" xfId="35265"/>
    <cellStyle name="Normal 86 4 4 3" xfId="35266"/>
    <cellStyle name="Normal 86 4 5" xfId="35267"/>
    <cellStyle name="Normal 86 4 5 2" xfId="35268"/>
    <cellStyle name="Normal 86 4 5 3" xfId="35269"/>
    <cellStyle name="Normal 86 4 6" xfId="35270"/>
    <cellStyle name="Normal 86 4 6 2" xfId="35271"/>
    <cellStyle name="Normal 86 4 6 3" xfId="35272"/>
    <cellStyle name="Normal 86 4 7" xfId="35273"/>
    <cellStyle name="Normal 86 4 8" xfId="35274"/>
    <cellStyle name="Normal 86 5" xfId="35275"/>
    <cellStyle name="Normal 86 5 2" xfId="35276"/>
    <cellStyle name="Normal 86 5 2 2" xfId="35277"/>
    <cellStyle name="Normal 86 5 2 2 2" xfId="35278"/>
    <cellStyle name="Normal 86 5 2 2 3" xfId="35279"/>
    <cellStyle name="Normal 86 5 2 3" xfId="35280"/>
    <cellStyle name="Normal 86 5 2 3 2" xfId="35281"/>
    <cellStyle name="Normal 86 5 2 3 3" xfId="35282"/>
    <cellStyle name="Normal 86 5 2 4" xfId="35283"/>
    <cellStyle name="Normal 86 5 2 4 2" xfId="35284"/>
    <cellStyle name="Normal 86 5 2 4 3" xfId="35285"/>
    <cellStyle name="Normal 86 5 2 5" xfId="35286"/>
    <cellStyle name="Normal 86 5 2 6" xfId="35287"/>
    <cellStyle name="Normal 86 5 3" xfId="35288"/>
    <cellStyle name="Normal 86 5 3 2" xfId="35289"/>
    <cellStyle name="Normal 86 5 3 3" xfId="35290"/>
    <cellStyle name="Normal 86 5 4" xfId="35291"/>
    <cellStyle name="Normal 86 5 4 2" xfId="35292"/>
    <cellStyle name="Normal 86 5 4 3" xfId="35293"/>
    <cellStyle name="Normal 86 5 5" xfId="35294"/>
    <cellStyle name="Normal 86 5 5 2" xfId="35295"/>
    <cellStyle name="Normal 86 5 5 3" xfId="35296"/>
    <cellStyle name="Normal 86 5 6" xfId="35297"/>
    <cellStyle name="Normal 86 5 7" xfId="35298"/>
    <cellStyle name="Normal 86 6" xfId="35299"/>
    <cellStyle name="Normal 86 6 2" xfId="35300"/>
    <cellStyle name="Normal 86 6 2 2" xfId="35301"/>
    <cellStyle name="Normal 86 6 2 3" xfId="35302"/>
    <cellStyle name="Normal 86 6 3" xfId="35303"/>
    <cellStyle name="Normal 86 6 3 2" xfId="35304"/>
    <cellStyle name="Normal 86 6 3 3" xfId="35305"/>
    <cellStyle name="Normal 86 6 4" xfId="35306"/>
    <cellStyle name="Normal 86 6 4 2" xfId="35307"/>
    <cellStyle name="Normal 86 6 4 3" xfId="35308"/>
    <cellStyle name="Normal 86 6 5" xfId="35309"/>
    <cellStyle name="Normal 86 6 6" xfId="35310"/>
    <cellStyle name="Normal 86 7" xfId="35311"/>
    <cellStyle name="Normal 86 7 2" xfId="35312"/>
    <cellStyle name="Normal 86 7 2 2" xfId="35313"/>
    <cellStyle name="Normal 86 7 2 3" xfId="35314"/>
    <cellStyle name="Normal 86 7 3" xfId="35315"/>
    <cellStyle name="Normal 86 7 3 2" xfId="35316"/>
    <cellStyle name="Normal 86 7 3 3" xfId="35317"/>
    <cellStyle name="Normal 86 7 4" xfId="35318"/>
    <cellStyle name="Normal 86 7 4 2" xfId="35319"/>
    <cellStyle name="Normal 86 7 4 3" xfId="35320"/>
    <cellStyle name="Normal 86 7 5" xfId="35321"/>
    <cellStyle name="Normal 86 7 6" xfId="35322"/>
    <cellStyle name="Normal 86 8" xfId="35323"/>
    <cellStyle name="Normal 86 8 2" xfId="35324"/>
    <cellStyle name="Normal 86 8 3" xfId="35325"/>
    <cellStyle name="Normal 86 9" xfId="35326"/>
    <cellStyle name="Normal 86 9 2" xfId="35327"/>
    <cellStyle name="Normal 86 9 3" xfId="35328"/>
    <cellStyle name="Normal 87" xfId="35329"/>
    <cellStyle name="Normal 87 10" xfId="35330"/>
    <cellStyle name="Normal 87 10 2" xfId="35331"/>
    <cellStyle name="Normal 87 10 3" xfId="35332"/>
    <cellStyle name="Normal 87 11" xfId="35333"/>
    <cellStyle name="Normal 87 11 2" xfId="35334"/>
    <cellStyle name="Normal 87 11 3" xfId="35335"/>
    <cellStyle name="Normal 87 12" xfId="35336"/>
    <cellStyle name="Normal 87 12 2" xfId="35337"/>
    <cellStyle name="Normal 87 12 3" xfId="35338"/>
    <cellStyle name="Normal 87 13" xfId="35339"/>
    <cellStyle name="Normal 87 13 2" xfId="35340"/>
    <cellStyle name="Normal 87 13 3" xfId="35341"/>
    <cellStyle name="Normal 87 14" xfId="35342"/>
    <cellStyle name="Normal 87 14 2" xfId="35343"/>
    <cellStyle name="Normal 87 14 3" xfId="35344"/>
    <cellStyle name="Normal 87 15" xfId="35345"/>
    <cellStyle name="Normal 87 16" xfId="35346"/>
    <cellStyle name="Normal 87 17" xfId="35347"/>
    <cellStyle name="Normal 87 2" xfId="35348"/>
    <cellStyle name="Normal 87 2 2" xfId="35349"/>
    <cellStyle name="Normal 87 2 2 2" xfId="35350"/>
    <cellStyle name="Normal 87 2 2 2 2" xfId="35351"/>
    <cellStyle name="Normal 87 2 2 2 2 2" xfId="35352"/>
    <cellStyle name="Normal 87 2 2 2 2 3" xfId="35353"/>
    <cellStyle name="Normal 87 2 2 2 3" xfId="35354"/>
    <cellStyle name="Normal 87 2 2 2 3 2" xfId="35355"/>
    <cellStyle name="Normal 87 2 2 2 3 3" xfId="35356"/>
    <cellStyle name="Normal 87 2 2 2 4" xfId="35357"/>
    <cellStyle name="Normal 87 2 2 2 4 2" xfId="35358"/>
    <cellStyle name="Normal 87 2 2 2 4 3" xfId="35359"/>
    <cellStyle name="Normal 87 2 2 2 5" xfId="35360"/>
    <cellStyle name="Normal 87 2 2 2 6" xfId="35361"/>
    <cellStyle name="Normal 87 2 2 3" xfId="35362"/>
    <cellStyle name="Normal 87 2 2 3 2" xfId="35363"/>
    <cellStyle name="Normal 87 2 2 3 3" xfId="35364"/>
    <cellStyle name="Normal 87 2 2 4" xfId="35365"/>
    <cellStyle name="Normal 87 2 2 4 2" xfId="35366"/>
    <cellStyle name="Normal 87 2 2 4 3" xfId="35367"/>
    <cellStyle name="Normal 87 2 2 5" xfId="35368"/>
    <cellStyle name="Normal 87 2 2 5 2" xfId="35369"/>
    <cellStyle name="Normal 87 2 2 5 3" xfId="35370"/>
    <cellStyle name="Normal 87 2 2 6" xfId="35371"/>
    <cellStyle name="Normal 87 2 2 7" xfId="35372"/>
    <cellStyle name="Normal 87 2 3" xfId="35373"/>
    <cellStyle name="Normal 87 2 3 2" xfId="35374"/>
    <cellStyle name="Normal 87 2 3 2 2" xfId="35375"/>
    <cellStyle name="Normal 87 2 3 2 3" xfId="35376"/>
    <cellStyle name="Normal 87 2 3 3" xfId="35377"/>
    <cellStyle name="Normal 87 2 3 3 2" xfId="35378"/>
    <cellStyle name="Normal 87 2 3 3 3" xfId="35379"/>
    <cellStyle name="Normal 87 2 3 4" xfId="35380"/>
    <cellStyle name="Normal 87 2 3 4 2" xfId="35381"/>
    <cellStyle name="Normal 87 2 3 4 3" xfId="35382"/>
    <cellStyle name="Normal 87 2 3 5" xfId="35383"/>
    <cellStyle name="Normal 87 2 3 6" xfId="35384"/>
    <cellStyle name="Normal 87 2 4" xfId="35385"/>
    <cellStyle name="Normal 87 2 4 2" xfId="35386"/>
    <cellStyle name="Normal 87 2 4 3" xfId="35387"/>
    <cellStyle name="Normal 87 2 5" xfId="35388"/>
    <cellStyle name="Normal 87 2 5 2" xfId="35389"/>
    <cellStyle name="Normal 87 2 5 3" xfId="35390"/>
    <cellStyle name="Normal 87 2 6" xfId="35391"/>
    <cellStyle name="Normal 87 2 6 2" xfId="35392"/>
    <cellStyle name="Normal 87 2 6 3" xfId="35393"/>
    <cellStyle name="Normal 87 2 7" xfId="35394"/>
    <cellStyle name="Normal 87 2 8" xfId="35395"/>
    <cellStyle name="Normal 87 3" xfId="35396"/>
    <cellStyle name="Normal 87 3 2" xfId="35397"/>
    <cellStyle name="Normal 87 3 2 2" xfId="35398"/>
    <cellStyle name="Normal 87 3 2 2 2" xfId="35399"/>
    <cellStyle name="Normal 87 3 2 2 2 2" xfId="35400"/>
    <cellStyle name="Normal 87 3 2 2 2 3" xfId="35401"/>
    <cellStyle name="Normal 87 3 2 2 3" xfId="35402"/>
    <cellStyle name="Normal 87 3 2 2 3 2" xfId="35403"/>
    <cellStyle name="Normal 87 3 2 2 3 3" xfId="35404"/>
    <cellStyle name="Normal 87 3 2 2 4" xfId="35405"/>
    <cellStyle name="Normal 87 3 2 2 4 2" xfId="35406"/>
    <cellStyle name="Normal 87 3 2 2 4 3" xfId="35407"/>
    <cellStyle name="Normal 87 3 2 2 5" xfId="35408"/>
    <cellStyle name="Normal 87 3 2 2 6" xfId="35409"/>
    <cellStyle name="Normal 87 3 2 3" xfId="35410"/>
    <cellStyle name="Normal 87 3 2 3 2" xfId="35411"/>
    <cellStyle name="Normal 87 3 2 3 3" xfId="35412"/>
    <cellStyle name="Normal 87 3 2 4" xfId="35413"/>
    <cellStyle name="Normal 87 3 2 4 2" xfId="35414"/>
    <cellStyle name="Normal 87 3 2 4 3" xfId="35415"/>
    <cellStyle name="Normal 87 3 2 5" xfId="35416"/>
    <cellStyle name="Normal 87 3 2 5 2" xfId="35417"/>
    <cellStyle name="Normal 87 3 2 5 3" xfId="35418"/>
    <cellStyle name="Normal 87 3 2 6" xfId="35419"/>
    <cellStyle name="Normal 87 3 2 7" xfId="35420"/>
    <cellStyle name="Normal 87 3 3" xfId="35421"/>
    <cellStyle name="Normal 87 3 3 2" xfId="35422"/>
    <cellStyle name="Normal 87 3 3 2 2" xfId="35423"/>
    <cellStyle name="Normal 87 3 3 2 3" xfId="35424"/>
    <cellStyle name="Normal 87 3 3 3" xfId="35425"/>
    <cellStyle name="Normal 87 3 3 3 2" xfId="35426"/>
    <cellStyle name="Normal 87 3 3 3 3" xfId="35427"/>
    <cellStyle name="Normal 87 3 3 4" xfId="35428"/>
    <cellStyle name="Normal 87 3 3 4 2" xfId="35429"/>
    <cellStyle name="Normal 87 3 3 4 3" xfId="35430"/>
    <cellStyle name="Normal 87 3 3 5" xfId="35431"/>
    <cellStyle name="Normal 87 3 3 6" xfId="35432"/>
    <cellStyle name="Normal 87 3 4" xfId="35433"/>
    <cellStyle name="Normal 87 3 4 2" xfId="35434"/>
    <cellStyle name="Normal 87 3 4 3" xfId="35435"/>
    <cellStyle name="Normal 87 3 5" xfId="35436"/>
    <cellStyle name="Normal 87 3 5 2" xfId="35437"/>
    <cellStyle name="Normal 87 3 5 3" xfId="35438"/>
    <cellStyle name="Normal 87 3 6" xfId="35439"/>
    <cellStyle name="Normal 87 3 6 2" xfId="35440"/>
    <cellStyle name="Normal 87 3 6 3" xfId="35441"/>
    <cellStyle name="Normal 87 3 7" xfId="35442"/>
    <cellStyle name="Normal 87 3 8" xfId="35443"/>
    <cellStyle name="Normal 87 4" xfId="35444"/>
    <cellStyle name="Normal 87 4 2" xfId="35445"/>
    <cellStyle name="Normal 87 4 2 2" xfId="35446"/>
    <cellStyle name="Normal 87 4 2 2 2" xfId="35447"/>
    <cellStyle name="Normal 87 4 2 2 2 2" xfId="35448"/>
    <cellStyle name="Normal 87 4 2 2 2 3" xfId="35449"/>
    <cellStyle name="Normal 87 4 2 2 3" xfId="35450"/>
    <cellStyle name="Normal 87 4 2 2 3 2" xfId="35451"/>
    <cellStyle name="Normal 87 4 2 2 3 3" xfId="35452"/>
    <cellStyle name="Normal 87 4 2 2 4" xfId="35453"/>
    <cellStyle name="Normal 87 4 2 2 4 2" xfId="35454"/>
    <cellStyle name="Normal 87 4 2 2 4 3" xfId="35455"/>
    <cellStyle name="Normal 87 4 2 2 5" xfId="35456"/>
    <cellStyle name="Normal 87 4 2 2 6" xfId="35457"/>
    <cellStyle name="Normal 87 4 2 3" xfId="35458"/>
    <cellStyle name="Normal 87 4 2 3 2" xfId="35459"/>
    <cellStyle name="Normal 87 4 2 3 3" xfId="35460"/>
    <cellStyle name="Normal 87 4 2 4" xfId="35461"/>
    <cellStyle name="Normal 87 4 2 4 2" xfId="35462"/>
    <cellStyle name="Normal 87 4 2 4 3" xfId="35463"/>
    <cellStyle name="Normal 87 4 2 5" xfId="35464"/>
    <cellStyle name="Normal 87 4 2 5 2" xfId="35465"/>
    <cellStyle name="Normal 87 4 2 5 3" xfId="35466"/>
    <cellStyle name="Normal 87 4 2 6" xfId="35467"/>
    <cellStyle name="Normal 87 4 2 7" xfId="35468"/>
    <cellStyle name="Normal 87 4 3" xfId="35469"/>
    <cellStyle name="Normal 87 4 3 2" xfId="35470"/>
    <cellStyle name="Normal 87 4 3 2 2" xfId="35471"/>
    <cellStyle name="Normal 87 4 3 2 3" xfId="35472"/>
    <cellStyle name="Normal 87 4 3 3" xfId="35473"/>
    <cellStyle name="Normal 87 4 3 3 2" xfId="35474"/>
    <cellStyle name="Normal 87 4 3 3 3" xfId="35475"/>
    <cellStyle name="Normal 87 4 3 4" xfId="35476"/>
    <cellStyle name="Normal 87 4 3 4 2" xfId="35477"/>
    <cellStyle name="Normal 87 4 3 4 3" xfId="35478"/>
    <cellStyle name="Normal 87 4 3 5" xfId="35479"/>
    <cellStyle name="Normal 87 4 3 6" xfId="35480"/>
    <cellStyle name="Normal 87 4 4" xfId="35481"/>
    <cellStyle name="Normal 87 4 4 2" xfId="35482"/>
    <cellStyle name="Normal 87 4 4 3" xfId="35483"/>
    <cellStyle name="Normal 87 4 5" xfId="35484"/>
    <cellStyle name="Normal 87 4 5 2" xfId="35485"/>
    <cellStyle name="Normal 87 4 5 3" xfId="35486"/>
    <cellStyle name="Normal 87 4 6" xfId="35487"/>
    <cellStyle name="Normal 87 4 6 2" xfId="35488"/>
    <cellStyle name="Normal 87 4 6 3" xfId="35489"/>
    <cellStyle name="Normal 87 4 7" xfId="35490"/>
    <cellStyle name="Normal 87 4 8" xfId="35491"/>
    <cellStyle name="Normal 87 5" xfId="35492"/>
    <cellStyle name="Normal 87 5 2" xfId="35493"/>
    <cellStyle name="Normal 87 5 2 2" xfId="35494"/>
    <cellStyle name="Normal 87 5 2 2 2" xfId="35495"/>
    <cellStyle name="Normal 87 5 2 2 3" xfId="35496"/>
    <cellStyle name="Normal 87 5 2 3" xfId="35497"/>
    <cellStyle name="Normal 87 5 2 3 2" xfId="35498"/>
    <cellStyle name="Normal 87 5 2 3 3" xfId="35499"/>
    <cellStyle name="Normal 87 5 2 4" xfId="35500"/>
    <cellStyle name="Normal 87 5 2 4 2" xfId="35501"/>
    <cellStyle name="Normal 87 5 2 4 3" xfId="35502"/>
    <cellStyle name="Normal 87 5 2 5" xfId="35503"/>
    <cellStyle name="Normal 87 5 2 6" xfId="35504"/>
    <cellStyle name="Normal 87 5 3" xfId="35505"/>
    <cellStyle name="Normal 87 5 3 2" xfId="35506"/>
    <cellStyle name="Normal 87 5 3 3" xfId="35507"/>
    <cellStyle name="Normal 87 5 4" xfId="35508"/>
    <cellStyle name="Normal 87 5 4 2" xfId="35509"/>
    <cellStyle name="Normal 87 5 4 3" xfId="35510"/>
    <cellStyle name="Normal 87 5 5" xfId="35511"/>
    <cellStyle name="Normal 87 5 5 2" xfId="35512"/>
    <cellStyle name="Normal 87 5 5 3" xfId="35513"/>
    <cellStyle name="Normal 87 5 6" xfId="35514"/>
    <cellStyle name="Normal 87 5 7" xfId="35515"/>
    <cellStyle name="Normal 87 6" xfId="35516"/>
    <cellStyle name="Normal 87 6 2" xfId="35517"/>
    <cellStyle name="Normal 87 6 2 2" xfId="35518"/>
    <cellStyle name="Normal 87 6 2 3" xfId="35519"/>
    <cellStyle name="Normal 87 6 3" xfId="35520"/>
    <cellStyle name="Normal 87 6 3 2" xfId="35521"/>
    <cellStyle name="Normal 87 6 3 3" xfId="35522"/>
    <cellStyle name="Normal 87 6 4" xfId="35523"/>
    <cellStyle name="Normal 87 6 4 2" xfId="35524"/>
    <cellStyle name="Normal 87 6 4 3" xfId="35525"/>
    <cellStyle name="Normal 87 6 5" xfId="35526"/>
    <cellStyle name="Normal 87 6 6" xfId="35527"/>
    <cellStyle name="Normal 87 7" xfId="35528"/>
    <cellStyle name="Normal 87 7 2" xfId="35529"/>
    <cellStyle name="Normal 87 7 2 2" xfId="35530"/>
    <cellStyle name="Normal 87 7 2 3" xfId="35531"/>
    <cellStyle name="Normal 87 7 3" xfId="35532"/>
    <cellStyle name="Normal 87 7 3 2" xfId="35533"/>
    <cellStyle name="Normal 87 7 3 3" xfId="35534"/>
    <cellStyle name="Normal 87 7 4" xfId="35535"/>
    <cellStyle name="Normal 87 7 4 2" xfId="35536"/>
    <cellStyle name="Normal 87 7 4 3" xfId="35537"/>
    <cellStyle name="Normal 87 7 5" xfId="35538"/>
    <cellStyle name="Normal 87 7 6" xfId="35539"/>
    <cellStyle name="Normal 87 8" xfId="35540"/>
    <cellStyle name="Normal 87 8 2" xfId="35541"/>
    <cellStyle name="Normal 87 8 3" xfId="35542"/>
    <cellStyle name="Normal 87 9" xfId="35543"/>
    <cellStyle name="Normal 87 9 2" xfId="35544"/>
    <cellStyle name="Normal 87 9 3" xfId="35545"/>
    <cellStyle name="Normal 88" xfId="35546"/>
    <cellStyle name="Normal 88 10" xfId="35547"/>
    <cellStyle name="Normal 88 10 2" xfId="35548"/>
    <cellStyle name="Normal 88 10 3" xfId="35549"/>
    <cellStyle name="Normal 88 11" xfId="35550"/>
    <cellStyle name="Normal 88 11 2" xfId="35551"/>
    <cellStyle name="Normal 88 11 3" xfId="35552"/>
    <cellStyle name="Normal 88 12" xfId="35553"/>
    <cellStyle name="Normal 88 12 2" xfId="35554"/>
    <cellStyle name="Normal 88 12 3" xfId="35555"/>
    <cellStyle name="Normal 88 13" xfId="35556"/>
    <cellStyle name="Normal 88 13 2" xfId="35557"/>
    <cellStyle name="Normal 88 13 3" xfId="35558"/>
    <cellStyle name="Normal 88 14" xfId="35559"/>
    <cellStyle name="Normal 88 14 2" xfId="35560"/>
    <cellStyle name="Normal 88 14 3" xfId="35561"/>
    <cellStyle name="Normal 88 15" xfId="35562"/>
    <cellStyle name="Normal 88 16" xfId="35563"/>
    <cellStyle name="Normal 88 17" xfId="35564"/>
    <cellStyle name="Normal 88 2" xfId="35565"/>
    <cellStyle name="Normal 88 2 2" xfId="35566"/>
    <cellStyle name="Normal 88 2 2 2" xfId="35567"/>
    <cellStyle name="Normal 88 2 2 2 2" xfId="35568"/>
    <cellStyle name="Normal 88 2 2 2 2 2" xfId="35569"/>
    <cellStyle name="Normal 88 2 2 2 2 3" xfId="35570"/>
    <cellStyle name="Normal 88 2 2 2 3" xfId="35571"/>
    <cellStyle name="Normal 88 2 2 2 3 2" xfId="35572"/>
    <cellStyle name="Normal 88 2 2 2 3 3" xfId="35573"/>
    <cellStyle name="Normal 88 2 2 2 4" xfId="35574"/>
    <cellStyle name="Normal 88 2 2 2 4 2" xfId="35575"/>
    <cellStyle name="Normal 88 2 2 2 4 3" xfId="35576"/>
    <cellStyle name="Normal 88 2 2 2 5" xfId="35577"/>
    <cellStyle name="Normal 88 2 2 2 6" xfId="35578"/>
    <cellStyle name="Normal 88 2 2 3" xfId="35579"/>
    <cellStyle name="Normal 88 2 2 3 2" xfId="35580"/>
    <cellStyle name="Normal 88 2 2 3 3" xfId="35581"/>
    <cellStyle name="Normal 88 2 2 4" xfId="35582"/>
    <cellStyle name="Normal 88 2 2 4 2" xfId="35583"/>
    <cellStyle name="Normal 88 2 2 4 3" xfId="35584"/>
    <cellStyle name="Normal 88 2 2 5" xfId="35585"/>
    <cellStyle name="Normal 88 2 2 5 2" xfId="35586"/>
    <cellStyle name="Normal 88 2 2 5 3" xfId="35587"/>
    <cellStyle name="Normal 88 2 2 6" xfId="35588"/>
    <cellStyle name="Normal 88 2 2 7" xfId="35589"/>
    <cellStyle name="Normal 88 2 3" xfId="35590"/>
    <cellStyle name="Normal 88 2 3 2" xfId="35591"/>
    <cellStyle name="Normal 88 2 3 2 2" xfId="35592"/>
    <cellStyle name="Normal 88 2 3 2 3" xfId="35593"/>
    <cellStyle name="Normal 88 2 3 3" xfId="35594"/>
    <cellStyle name="Normal 88 2 3 3 2" xfId="35595"/>
    <cellStyle name="Normal 88 2 3 3 3" xfId="35596"/>
    <cellStyle name="Normal 88 2 3 4" xfId="35597"/>
    <cellStyle name="Normal 88 2 3 4 2" xfId="35598"/>
    <cellStyle name="Normal 88 2 3 4 3" xfId="35599"/>
    <cellStyle name="Normal 88 2 3 5" xfId="35600"/>
    <cellStyle name="Normal 88 2 3 6" xfId="35601"/>
    <cellStyle name="Normal 88 2 4" xfId="35602"/>
    <cellStyle name="Normal 88 2 4 2" xfId="35603"/>
    <cellStyle name="Normal 88 2 4 3" xfId="35604"/>
    <cellStyle name="Normal 88 2 5" xfId="35605"/>
    <cellStyle name="Normal 88 2 5 2" xfId="35606"/>
    <cellStyle name="Normal 88 2 5 3" xfId="35607"/>
    <cellStyle name="Normal 88 2 6" xfId="35608"/>
    <cellStyle name="Normal 88 2 6 2" xfId="35609"/>
    <cellStyle name="Normal 88 2 6 3" xfId="35610"/>
    <cellStyle name="Normal 88 2 7" xfId="35611"/>
    <cellStyle name="Normal 88 2 8" xfId="35612"/>
    <cellStyle name="Normal 88 3" xfId="35613"/>
    <cellStyle name="Normal 88 3 2" xfId="35614"/>
    <cellStyle name="Normal 88 3 2 2" xfId="35615"/>
    <cellStyle name="Normal 88 3 2 2 2" xfId="35616"/>
    <cellStyle name="Normal 88 3 2 2 2 2" xfId="35617"/>
    <cellStyle name="Normal 88 3 2 2 2 3" xfId="35618"/>
    <cellStyle name="Normal 88 3 2 2 3" xfId="35619"/>
    <cellStyle name="Normal 88 3 2 2 3 2" xfId="35620"/>
    <cellStyle name="Normal 88 3 2 2 3 3" xfId="35621"/>
    <cellStyle name="Normal 88 3 2 2 4" xfId="35622"/>
    <cellStyle name="Normal 88 3 2 2 4 2" xfId="35623"/>
    <cellStyle name="Normal 88 3 2 2 4 3" xfId="35624"/>
    <cellStyle name="Normal 88 3 2 2 5" xfId="35625"/>
    <cellStyle name="Normal 88 3 2 2 6" xfId="35626"/>
    <cellStyle name="Normal 88 3 2 3" xfId="35627"/>
    <cellStyle name="Normal 88 3 2 3 2" xfId="35628"/>
    <cellStyle name="Normal 88 3 2 3 3" xfId="35629"/>
    <cellStyle name="Normal 88 3 2 4" xfId="35630"/>
    <cellStyle name="Normal 88 3 2 4 2" xfId="35631"/>
    <cellStyle name="Normal 88 3 2 4 3" xfId="35632"/>
    <cellStyle name="Normal 88 3 2 5" xfId="35633"/>
    <cellStyle name="Normal 88 3 2 5 2" xfId="35634"/>
    <cellStyle name="Normal 88 3 2 5 3" xfId="35635"/>
    <cellStyle name="Normal 88 3 2 6" xfId="35636"/>
    <cellStyle name="Normal 88 3 2 7" xfId="35637"/>
    <cellStyle name="Normal 88 3 3" xfId="35638"/>
    <cellStyle name="Normal 88 3 3 2" xfId="35639"/>
    <cellStyle name="Normal 88 3 3 2 2" xfId="35640"/>
    <cellStyle name="Normal 88 3 3 2 3" xfId="35641"/>
    <cellStyle name="Normal 88 3 3 3" xfId="35642"/>
    <cellStyle name="Normal 88 3 3 3 2" xfId="35643"/>
    <cellStyle name="Normal 88 3 3 3 3" xfId="35644"/>
    <cellStyle name="Normal 88 3 3 4" xfId="35645"/>
    <cellStyle name="Normal 88 3 3 4 2" xfId="35646"/>
    <cellStyle name="Normal 88 3 3 4 3" xfId="35647"/>
    <cellStyle name="Normal 88 3 3 5" xfId="35648"/>
    <cellStyle name="Normal 88 3 3 6" xfId="35649"/>
    <cellStyle name="Normal 88 3 4" xfId="35650"/>
    <cellStyle name="Normal 88 3 4 2" xfId="35651"/>
    <cellStyle name="Normal 88 3 4 3" xfId="35652"/>
    <cellStyle name="Normal 88 3 5" xfId="35653"/>
    <cellStyle name="Normal 88 3 5 2" xfId="35654"/>
    <cellStyle name="Normal 88 3 5 3" xfId="35655"/>
    <cellStyle name="Normal 88 3 6" xfId="35656"/>
    <cellStyle name="Normal 88 3 6 2" xfId="35657"/>
    <cellStyle name="Normal 88 3 6 3" xfId="35658"/>
    <cellStyle name="Normal 88 3 7" xfId="35659"/>
    <cellStyle name="Normal 88 3 8" xfId="35660"/>
    <cellStyle name="Normal 88 4" xfId="35661"/>
    <cellStyle name="Normal 88 4 2" xfId="35662"/>
    <cellStyle name="Normal 88 4 2 2" xfId="35663"/>
    <cellStyle name="Normal 88 4 2 2 2" xfId="35664"/>
    <cellStyle name="Normal 88 4 2 2 2 2" xfId="35665"/>
    <cellStyle name="Normal 88 4 2 2 2 3" xfId="35666"/>
    <cellStyle name="Normal 88 4 2 2 3" xfId="35667"/>
    <cellStyle name="Normal 88 4 2 2 3 2" xfId="35668"/>
    <cellStyle name="Normal 88 4 2 2 3 3" xfId="35669"/>
    <cellStyle name="Normal 88 4 2 2 4" xfId="35670"/>
    <cellStyle name="Normal 88 4 2 2 4 2" xfId="35671"/>
    <cellStyle name="Normal 88 4 2 2 4 3" xfId="35672"/>
    <cellStyle name="Normal 88 4 2 2 5" xfId="35673"/>
    <cellStyle name="Normal 88 4 2 2 6" xfId="35674"/>
    <cellStyle name="Normal 88 4 2 3" xfId="35675"/>
    <cellStyle name="Normal 88 4 2 3 2" xfId="35676"/>
    <cellStyle name="Normal 88 4 2 3 3" xfId="35677"/>
    <cellStyle name="Normal 88 4 2 4" xfId="35678"/>
    <cellStyle name="Normal 88 4 2 4 2" xfId="35679"/>
    <cellStyle name="Normal 88 4 2 4 3" xfId="35680"/>
    <cellStyle name="Normal 88 4 2 5" xfId="35681"/>
    <cellStyle name="Normal 88 4 2 5 2" xfId="35682"/>
    <cellStyle name="Normal 88 4 2 5 3" xfId="35683"/>
    <cellStyle name="Normal 88 4 2 6" xfId="35684"/>
    <cellStyle name="Normal 88 4 2 7" xfId="35685"/>
    <cellStyle name="Normal 88 4 3" xfId="35686"/>
    <cellStyle name="Normal 88 4 3 2" xfId="35687"/>
    <cellStyle name="Normal 88 4 3 2 2" xfId="35688"/>
    <cellStyle name="Normal 88 4 3 2 3" xfId="35689"/>
    <cellStyle name="Normal 88 4 3 3" xfId="35690"/>
    <cellStyle name="Normal 88 4 3 3 2" xfId="35691"/>
    <cellStyle name="Normal 88 4 3 3 3" xfId="35692"/>
    <cellStyle name="Normal 88 4 3 4" xfId="35693"/>
    <cellStyle name="Normal 88 4 3 4 2" xfId="35694"/>
    <cellStyle name="Normal 88 4 3 4 3" xfId="35695"/>
    <cellStyle name="Normal 88 4 3 5" xfId="35696"/>
    <cellStyle name="Normal 88 4 3 6" xfId="35697"/>
    <cellStyle name="Normal 88 4 4" xfId="35698"/>
    <cellStyle name="Normal 88 4 4 2" xfId="35699"/>
    <cellStyle name="Normal 88 4 4 3" xfId="35700"/>
    <cellStyle name="Normal 88 4 5" xfId="35701"/>
    <cellStyle name="Normal 88 4 5 2" xfId="35702"/>
    <cellStyle name="Normal 88 4 5 3" xfId="35703"/>
    <cellStyle name="Normal 88 4 6" xfId="35704"/>
    <cellStyle name="Normal 88 4 6 2" xfId="35705"/>
    <cellStyle name="Normal 88 4 6 3" xfId="35706"/>
    <cellStyle name="Normal 88 4 7" xfId="35707"/>
    <cellStyle name="Normal 88 4 8" xfId="35708"/>
    <cellStyle name="Normal 88 5" xfId="35709"/>
    <cellStyle name="Normal 88 5 2" xfId="35710"/>
    <cellStyle name="Normal 88 5 2 2" xfId="35711"/>
    <cellStyle name="Normal 88 5 2 2 2" xfId="35712"/>
    <cellStyle name="Normal 88 5 2 2 3" xfId="35713"/>
    <cellStyle name="Normal 88 5 2 3" xfId="35714"/>
    <cellStyle name="Normal 88 5 2 3 2" xfId="35715"/>
    <cellStyle name="Normal 88 5 2 3 3" xfId="35716"/>
    <cellStyle name="Normal 88 5 2 4" xfId="35717"/>
    <cellStyle name="Normal 88 5 2 4 2" xfId="35718"/>
    <cellStyle name="Normal 88 5 2 4 3" xfId="35719"/>
    <cellStyle name="Normal 88 5 2 5" xfId="35720"/>
    <cellStyle name="Normal 88 5 2 6" xfId="35721"/>
    <cellStyle name="Normal 88 5 3" xfId="35722"/>
    <cellStyle name="Normal 88 5 3 2" xfId="35723"/>
    <cellStyle name="Normal 88 5 3 3" xfId="35724"/>
    <cellStyle name="Normal 88 5 4" xfId="35725"/>
    <cellStyle name="Normal 88 5 4 2" xfId="35726"/>
    <cellStyle name="Normal 88 5 4 3" xfId="35727"/>
    <cellStyle name="Normal 88 5 5" xfId="35728"/>
    <cellStyle name="Normal 88 5 5 2" xfId="35729"/>
    <cellStyle name="Normal 88 5 5 3" xfId="35730"/>
    <cellStyle name="Normal 88 5 6" xfId="35731"/>
    <cellStyle name="Normal 88 5 7" xfId="35732"/>
    <cellStyle name="Normal 88 6" xfId="35733"/>
    <cellStyle name="Normal 88 6 2" xfId="35734"/>
    <cellStyle name="Normal 88 6 2 2" xfId="35735"/>
    <cellStyle name="Normal 88 6 2 3" xfId="35736"/>
    <cellStyle name="Normal 88 6 3" xfId="35737"/>
    <cellStyle name="Normal 88 6 3 2" xfId="35738"/>
    <cellStyle name="Normal 88 6 3 3" xfId="35739"/>
    <cellStyle name="Normal 88 6 4" xfId="35740"/>
    <cellStyle name="Normal 88 6 4 2" xfId="35741"/>
    <cellStyle name="Normal 88 6 4 3" xfId="35742"/>
    <cellStyle name="Normal 88 6 5" xfId="35743"/>
    <cellStyle name="Normal 88 6 6" xfId="35744"/>
    <cellStyle name="Normal 88 7" xfId="35745"/>
    <cellStyle name="Normal 88 7 2" xfId="35746"/>
    <cellStyle name="Normal 88 7 2 2" xfId="35747"/>
    <cellStyle name="Normal 88 7 2 3" xfId="35748"/>
    <cellStyle name="Normal 88 7 3" xfId="35749"/>
    <cellStyle name="Normal 88 7 3 2" xfId="35750"/>
    <cellStyle name="Normal 88 7 3 3" xfId="35751"/>
    <cellStyle name="Normal 88 7 4" xfId="35752"/>
    <cellStyle name="Normal 88 7 4 2" xfId="35753"/>
    <cellStyle name="Normal 88 7 4 3" xfId="35754"/>
    <cellStyle name="Normal 88 7 5" xfId="35755"/>
    <cellStyle name="Normal 88 7 6" xfId="35756"/>
    <cellStyle name="Normal 88 8" xfId="35757"/>
    <cellStyle name="Normal 88 8 2" xfId="35758"/>
    <cellStyle name="Normal 88 8 3" xfId="35759"/>
    <cellStyle name="Normal 88 9" xfId="35760"/>
    <cellStyle name="Normal 88 9 2" xfId="35761"/>
    <cellStyle name="Normal 88 9 3" xfId="35762"/>
    <cellStyle name="Normal 89" xfId="35763"/>
    <cellStyle name="Normal 89 10" xfId="35764"/>
    <cellStyle name="Normal 89 10 2" xfId="35765"/>
    <cellStyle name="Normal 89 10 3" xfId="35766"/>
    <cellStyle name="Normal 89 11" xfId="35767"/>
    <cellStyle name="Normal 89 11 2" xfId="35768"/>
    <cellStyle name="Normal 89 11 3" xfId="35769"/>
    <cellStyle name="Normal 89 12" xfId="35770"/>
    <cellStyle name="Normal 89 12 2" xfId="35771"/>
    <cellStyle name="Normal 89 12 3" xfId="35772"/>
    <cellStyle name="Normal 89 13" xfId="35773"/>
    <cellStyle name="Normal 89 13 2" xfId="35774"/>
    <cellStyle name="Normal 89 13 3" xfId="35775"/>
    <cellStyle name="Normal 89 14" xfId="35776"/>
    <cellStyle name="Normal 89 14 2" xfId="35777"/>
    <cellStyle name="Normal 89 14 3" xfId="35778"/>
    <cellStyle name="Normal 89 15" xfId="35779"/>
    <cellStyle name="Normal 89 16" xfId="35780"/>
    <cellStyle name="Normal 89 17" xfId="35781"/>
    <cellStyle name="Normal 89 2" xfId="35782"/>
    <cellStyle name="Normal 89 2 2" xfId="35783"/>
    <cellStyle name="Normal 89 2 2 2" xfId="35784"/>
    <cellStyle name="Normal 89 2 2 2 2" xfId="35785"/>
    <cellStyle name="Normal 89 2 2 2 2 2" xfId="35786"/>
    <cellStyle name="Normal 89 2 2 2 2 3" xfId="35787"/>
    <cellStyle name="Normal 89 2 2 2 3" xfId="35788"/>
    <cellStyle name="Normal 89 2 2 2 3 2" xfId="35789"/>
    <cellStyle name="Normal 89 2 2 2 3 3" xfId="35790"/>
    <cellStyle name="Normal 89 2 2 2 4" xfId="35791"/>
    <cellStyle name="Normal 89 2 2 2 4 2" xfId="35792"/>
    <cellStyle name="Normal 89 2 2 2 4 3" xfId="35793"/>
    <cellStyle name="Normal 89 2 2 2 5" xfId="35794"/>
    <cellStyle name="Normal 89 2 2 2 6" xfId="35795"/>
    <cellStyle name="Normal 89 2 2 3" xfId="35796"/>
    <cellStyle name="Normal 89 2 2 3 2" xfId="35797"/>
    <cellStyle name="Normal 89 2 2 3 3" xfId="35798"/>
    <cellStyle name="Normal 89 2 2 4" xfId="35799"/>
    <cellStyle name="Normal 89 2 2 4 2" xfId="35800"/>
    <cellStyle name="Normal 89 2 2 4 3" xfId="35801"/>
    <cellStyle name="Normal 89 2 2 5" xfId="35802"/>
    <cellStyle name="Normal 89 2 2 5 2" xfId="35803"/>
    <cellStyle name="Normal 89 2 2 5 3" xfId="35804"/>
    <cellStyle name="Normal 89 2 2 6" xfId="35805"/>
    <cellStyle name="Normal 89 2 2 7" xfId="35806"/>
    <cellStyle name="Normal 89 2 3" xfId="35807"/>
    <cellStyle name="Normal 89 2 3 2" xfId="35808"/>
    <cellStyle name="Normal 89 2 3 2 2" xfId="35809"/>
    <cellStyle name="Normal 89 2 3 2 3" xfId="35810"/>
    <cellStyle name="Normal 89 2 3 3" xfId="35811"/>
    <cellStyle name="Normal 89 2 3 3 2" xfId="35812"/>
    <cellStyle name="Normal 89 2 3 3 3" xfId="35813"/>
    <cellStyle name="Normal 89 2 3 4" xfId="35814"/>
    <cellStyle name="Normal 89 2 3 4 2" xfId="35815"/>
    <cellStyle name="Normal 89 2 3 4 3" xfId="35816"/>
    <cellStyle name="Normal 89 2 3 5" xfId="35817"/>
    <cellStyle name="Normal 89 2 3 6" xfId="35818"/>
    <cellStyle name="Normal 89 2 4" xfId="35819"/>
    <cellStyle name="Normal 89 2 4 2" xfId="35820"/>
    <cellStyle name="Normal 89 2 4 3" xfId="35821"/>
    <cellStyle name="Normal 89 2 5" xfId="35822"/>
    <cellStyle name="Normal 89 2 5 2" xfId="35823"/>
    <cellStyle name="Normal 89 2 5 3" xfId="35824"/>
    <cellStyle name="Normal 89 2 6" xfId="35825"/>
    <cellStyle name="Normal 89 2 6 2" xfId="35826"/>
    <cellStyle name="Normal 89 2 6 3" xfId="35827"/>
    <cellStyle name="Normal 89 2 7" xfId="35828"/>
    <cellStyle name="Normal 89 2 8" xfId="35829"/>
    <cellStyle name="Normal 89 3" xfId="35830"/>
    <cellStyle name="Normal 89 3 2" xfId="35831"/>
    <cellStyle name="Normal 89 3 2 2" xfId="35832"/>
    <cellStyle name="Normal 89 3 2 2 2" xfId="35833"/>
    <cellStyle name="Normal 89 3 2 2 2 2" xfId="35834"/>
    <cellStyle name="Normal 89 3 2 2 2 3" xfId="35835"/>
    <cellStyle name="Normal 89 3 2 2 3" xfId="35836"/>
    <cellStyle name="Normal 89 3 2 2 3 2" xfId="35837"/>
    <cellStyle name="Normal 89 3 2 2 3 3" xfId="35838"/>
    <cellStyle name="Normal 89 3 2 2 4" xfId="35839"/>
    <cellStyle name="Normal 89 3 2 2 4 2" xfId="35840"/>
    <cellStyle name="Normal 89 3 2 2 4 3" xfId="35841"/>
    <cellStyle name="Normal 89 3 2 2 5" xfId="35842"/>
    <cellStyle name="Normal 89 3 2 2 6" xfId="35843"/>
    <cellStyle name="Normal 89 3 2 3" xfId="35844"/>
    <cellStyle name="Normal 89 3 2 3 2" xfId="35845"/>
    <cellStyle name="Normal 89 3 2 3 3" xfId="35846"/>
    <cellStyle name="Normal 89 3 2 4" xfId="35847"/>
    <cellStyle name="Normal 89 3 2 4 2" xfId="35848"/>
    <cellStyle name="Normal 89 3 2 4 3" xfId="35849"/>
    <cellStyle name="Normal 89 3 2 5" xfId="35850"/>
    <cellStyle name="Normal 89 3 2 5 2" xfId="35851"/>
    <cellStyle name="Normal 89 3 2 5 3" xfId="35852"/>
    <cellStyle name="Normal 89 3 2 6" xfId="35853"/>
    <cellStyle name="Normal 89 3 2 7" xfId="35854"/>
    <cellStyle name="Normal 89 3 3" xfId="35855"/>
    <cellStyle name="Normal 89 3 3 2" xfId="35856"/>
    <cellStyle name="Normal 89 3 3 2 2" xfId="35857"/>
    <cellStyle name="Normal 89 3 3 2 3" xfId="35858"/>
    <cellStyle name="Normal 89 3 3 3" xfId="35859"/>
    <cellStyle name="Normal 89 3 3 3 2" xfId="35860"/>
    <cellStyle name="Normal 89 3 3 3 3" xfId="35861"/>
    <cellStyle name="Normal 89 3 3 4" xfId="35862"/>
    <cellStyle name="Normal 89 3 3 4 2" xfId="35863"/>
    <cellStyle name="Normal 89 3 3 4 3" xfId="35864"/>
    <cellStyle name="Normal 89 3 3 5" xfId="35865"/>
    <cellStyle name="Normal 89 3 3 6" xfId="35866"/>
    <cellStyle name="Normal 89 3 4" xfId="35867"/>
    <cellStyle name="Normal 89 3 4 2" xfId="35868"/>
    <cellStyle name="Normal 89 3 4 3" xfId="35869"/>
    <cellStyle name="Normal 89 3 5" xfId="35870"/>
    <cellStyle name="Normal 89 3 5 2" xfId="35871"/>
    <cellStyle name="Normal 89 3 5 3" xfId="35872"/>
    <cellStyle name="Normal 89 3 6" xfId="35873"/>
    <cellStyle name="Normal 89 3 6 2" xfId="35874"/>
    <cellStyle name="Normal 89 3 6 3" xfId="35875"/>
    <cellStyle name="Normal 89 3 7" xfId="35876"/>
    <cellStyle name="Normal 89 3 8" xfId="35877"/>
    <cellStyle name="Normal 89 4" xfId="35878"/>
    <cellStyle name="Normal 89 4 2" xfId="35879"/>
    <cellStyle name="Normal 89 4 2 2" xfId="35880"/>
    <cellStyle name="Normal 89 4 2 2 2" xfId="35881"/>
    <cellStyle name="Normal 89 4 2 2 2 2" xfId="35882"/>
    <cellStyle name="Normal 89 4 2 2 2 3" xfId="35883"/>
    <cellStyle name="Normal 89 4 2 2 3" xfId="35884"/>
    <cellStyle name="Normal 89 4 2 2 3 2" xfId="35885"/>
    <cellStyle name="Normal 89 4 2 2 3 3" xfId="35886"/>
    <cellStyle name="Normal 89 4 2 2 4" xfId="35887"/>
    <cellStyle name="Normal 89 4 2 2 4 2" xfId="35888"/>
    <cellStyle name="Normal 89 4 2 2 4 3" xfId="35889"/>
    <cellStyle name="Normal 89 4 2 2 5" xfId="35890"/>
    <cellStyle name="Normal 89 4 2 2 6" xfId="35891"/>
    <cellStyle name="Normal 89 4 2 3" xfId="35892"/>
    <cellStyle name="Normal 89 4 2 3 2" xfId="35893"/>
    <cellStyle name="Normal 89 4 2 3 3" xfId="35894"/>
    <cellStyle name="Normal 89 4 2 4" xfId="35895"/>
    <cellStyle name="Normal 89 4 2 4 2" xfId="35896"/>
    <cellStyle name="Normal 89 4 2 4 3" xfId="35897"/>
    <cellStyle name="Normal 89 4 2 5" xfId="35898"/>
    <cellStyle name="Normal 89 4 2 5 2" xfId="35899"/>
    <cellStyle name="Normal 89 4 2 5 3" xfId="35900"/>
    <cellStyle name="Normal 89 4 2 6" xfId="35901"/>
    <cellStyle name="Normal 89 4 2 7" xfId="35902"/>
    <cellStyle name="Normal 89 4 3" xfId="35903"/>
    <cellStyle name="Normal 89 4 3 2" xfId="35904"/>
    <cellStyle name="Normal 89 4 3 2 2" xfId="35905"/>
    <cellStyle name="Normal 89 4 3 2 3" xfId="35906"/>
    <cellStyle name="Normal 89 4 3 3" xfId="35907"/>
    <cellStyle name="Normal 89 4 3 3 2" xfId="35908"/>
    <cellStyle name="Normal 89 4 3 3 3" xfId="35909"/>
    <cellStyle name="Normal 89 4 3 4" xfId="35910"/>
    <cellStyle name="Normal 89 4 3 4 2" xfId="35911"/>
    <cellStyle name="Normal 89 4 3 4 3" xfId="35912"/>
    <cellStyle name="Normal 89 4 3 5" xfId="35913"/>
    <cellStyle name="Normal 89 4 3 6" xfId="35914"/>
    <cellStyle name="Normal 89 4 4" xfId="35915"/>
    <cellStyle name="Normal 89 4 4 2" xfId="35916"/>
    <cellStyle name="Normal 89 4 4 3" xfId="35917"/>
    <cellStyle name="Normal 89 4 5" xfId="35918"/>
    <cellStyle name="Normal 89 4 5 2" xfId="35919"/>
    <cellStyle name="Normal 89 4 5 3" xfId="35920"/>
    <cellStyle name="Normal 89 4 6" xfId="35921"/>
    <cellStyle name="Normal 89 4 6 2" xfId="35922"/>
    <cellStyle name="Normal 89 4 6 3" xfId="35923"/>
    <cellStyle name="Normal 89 4 7" xfId="35924"/>
    <cellStyle name="Normal 89 4 8" xfId="35925"/>
    <cellStyle name="Normal 89 5" xfId="35926"/>
    <cellStyle name="Normal 89 5 2" xfId="35927"/>
    <cellStyle name="Normal 89 5 2 2" xfId="35928"/>
    <cellStyle name="Normal 89 5 2 2 2" xfId="35929"/>
    <cellStyle name="Normal 89 5 2 2 3" xfId="35930"/>
    <cellStyle name="Normal 89 5 2 3" xfId="35931"/>
    <cellStyle name="Normal 89 5 2 3 2" xfId="35932"/>
    <cellStyle name="Normal 89 5 2 3 3" xfId="35933"/>
    <cellStyle name="Normal 89 5 2 4" xfId="35934"/>
    <cellStyle name="Normal 89 5 2 4 2" xfId="35935"/>
    <cellStyle name="Normal 89 5 2 4 3" xfId="35936"/>
    <cellStyle name="Normal 89 5 2 5" xfId="35937"/>
    <cellStyle name="Normal 89 5 2 6" xfId="35938"/>
    <cellStyle name="Normal 89 5 3" xfId="35939"/>
    <cellStyle name="Normal 89 5 3 2" xfId="35940"/>
    <cellStyle name="Normal 89 5 3 3" xfId="35941"/>
    <cellStyle name="Normal 89 5 4" xfId="35942"/>
    <cellStyle name="Normal 89 5 4 2" xfId="35943"/>
    <cellStyle name="Normal 89 5 4 3" xfId="35944"/>
    <cellStyle name="Normal 89 5 5" xfId="35945"/>
    <cellStyle name="Normal 89 5 5 2" xfId="35946"/>
    <cellStyle name="Normal 89 5 5 3" xfId="35947"/>
    <cellStyle name="Normal 89 5 6" xfId="35948"/>
    <cellStyle name="Normal 89 5 7" xfId="35949"/>
    <cellStyle name="Normal 89 6" xfId="35950"/>
    <cellStyle name="Normal 89 6 2" xfId="35951"/>
    <cellStyle name="Normal 89 6 2 2" xfId="35952"/>
    <cellStyle name="Normal 89 6 2 3" xfId="35953"/>
    <cellStyle name="Normal 89 6 3" xfId="35954"/>
    <cellStyle name="Normal 89 6 3 2" xfId="35955"/>
    <cellStyle name="Normal 89 6 3 3" xfId="35956"/>
    <cellStyle name="Normal 89 6 4" xfId="35957"/>
    <cellStyle name="Normal 89 6 4 2" xfId="35958"/>
    <cellStyle name="Normal 89 6 4 3" xfId="35959"/>
    <cellStyle name="Normal 89 6 5" xfId="35960"/>
    <cellStyle name="Normal 89 6 6" xfId="35961"/>
    <cellStyle name="Normal 89 7" xfId="35962"/>
    <cellStyle name="Normal 89 7 2" xfId="35963"/>
    <cellStyle name="Normal 89 7 2 2" xfId="35964"/>
    <cellStyle name="Normal 89 7 2 3" xfId="35965"/>
    <cellStyle name="Normal 89 7 3" xfId="35966"/>
    <cellStyle name="Normal 89 7 3 2" xfId="35967"/>
    <cellStyle name="Normal 89 7 3 3" xfId="35968"/>
    <cellStyle name="Normal 89 7 4" xfId="35969"/>
    <cellStyle name="Normal 89 7 4 2" xfId="35970"/>
    <cellStyle name="Normal 89 7 4 3" xfId="35971"/>
    <cellStyle name="Normal 89 7 5" xfId="35972"/>
    <cellStyle name="Normal 89 7 6" xfId="35973"/>
    <cellStyle name="Normal 89 8" xfId="35974"/>
    <cellStyle name="Normal 89 8 2" xfId="35975"/>
    <cellStyle name="Normal 89 8 3" xfId="35976"/>
    <cellStyle name="Normal 89 9" xfId="35977"/>
    <cellStyle name="Normal 89 9 2" xfId="35978"/>
    <cellStyle name="Normal 89 9 3" xfId="35979"/>
    <cellStyle name="Normal 9" xfId="137"/>
    <cellStyle name="Normal 9 2" xfId="35980"/>
    <cellStyle name="Normal 9 3" xfId="35981"/>
    <cellStyle name="Normal 9 4" xfId="35982"/>
    <cellStyle name="Normal 90" xfId="35983"/>
    <cellStyle name="Normal 90 10" xfId="35984"/>
    <cellStyle name="Normal 90 10 2" xfId="35985"/>
    <cellStyle name="Normal 90 10 3" xfId="35986"/>
    <cellStyle name="Normal 90 11" xfId="35987"/>
    <cellStyle name="Normal 90 11 2" xfId="35988"/>
    <cellStyle name="Normal 90 11 3" xfId="35989"/>
    <cellStyle name="Normal 90 12" xfId="35990"/>
    <cellStyle name="Normal 90 12 2" xfId="35991"/>
    <cellStyle name="Normal 90 12 3" xfId="35992"/>
    <cellStyle name="Normal 90 13" xfId="35993"/>
    <cellStyle name="Normal 90 13 2" xfId="35994"/>
    <cellStyle name="Normal 90 13 3" xfId="35995"/>
    <cellStyle name="Normal 90 14" xfId="35996"/>
    <cellStyle name="Normal 90 14 2" xfId="35997"/>
    <cellStyle name="Normal 90 14 3" xfId="35998"/>
    <cellStyle name="Normal 90 15" xfId="35999"/>
    <cellStyle name="Normal 90 16" xfId="36000"/>
    <cellStyle name="Normal 90 17" xfId="36001"/>
    <cellStyle name="Normal 90 2" xfId="36002"/>
    <cellStyle name="Normal 90 2 2" xfId="36003"/>
    <cellStyle name="Normal 90 2 2 2" xfId="36004"/>
    <cellStyle name="Normal 90 2 2 2 2" xfId="36005"/>
    <cellStyle name="Normal 90 2 2 2 2 2" xfId="36006"/>
    <cellStyle name="Normal 90 2 2 2 2 3" xfId="36007"/>
    <cellStyle name="Normal 90 2 2 2 3" xfId="36008"/>
    <cellStyle name="Normal 90 2 2 2 3 2" xfId="36009"/>
    <cellStyle name="Normal 90 2 2 2 3 3" xfId="36010"/>
    <cellStyle name="Normal 90 2 2 2 4" xfId="36011"/>
    <cellStyle name="Normal 90 2 2 2 4 2" xfId="36012"/>
    <cellStyle name="Normal 90 2 2 2 4 3" xfId="36013"/>
    <cellStyle name="Normal 90 2 2 2 5" xfId="36014"/>
    <cellStyle name="Normal 90 2 2 2 6" xfId="36015"/>
    <cellStyle name="Normal 90 2 2 3" xfId="36016"/>
    <cellStyle name="Normal 90 2 2 3 2" xfId="36017"/>
    <cellStyle name="Normal 90 2 2 3 3" xfId="36018"/>
    <cellStyle name="Normal 90 2 2 4" xfId="36019"/>
    <cellStyle name="Normal 90 2 2 4 2" xfId="36020"/>
    <cellStyle name="Normal 90 2 2 4 3" xfId="36021"/>
    <cellStyle name="Normal 90 2 2 5" xfId="36022"/>
    <cellStyle name="Normal 90 2 2 5 2" xfId="36023"/>
    <cellStyle name="Normal 90 2 2 5 3" xfId="36024"/>
    <cellStyle name="Normal 90 2 2 6" xfId="36025"/>
    <cellStyle name="Normal 90 2 2 7" xfId="36026"/>
    <cellStyle name="Normal 90 2 3" xfId="36027"/>
    <cellStyle name="Normal 90 2 3 2" xfId="36028"/>
    <cellStyle name="Normal 90 2 3 2 2" xfId="36029"/>
    <cellStyle name="Normal 90 2 3 2 3" xfId="36030"/>
    <cellStyle name="Normal 90 2 3 3" xfId="36031"/>
    <cellStyle name="Normal 90 2 3 3 2" xfId="36032"/>
    <cellStyle name="Normal 90 2 3 3 3" xfId="36033"/>
    <cellStyle name="Normal 90 2 3 4" xfId="36034"/>
    <cellStyle name="Normal 90 2 3 4 2" xfId="36035"/>
    <cellStyle name="Normal 90 2 3 4 3" xfId="36036"/>
    <cellStyle name="Normal 90 2 3 5" xfId="36037"/>
    <cellStyle name="Normal 90 2 3 6" xfId="36038"/>
    <cellStyle name="Normal 90 2 4" xfId="36039"/>
    <cellStyle name="Normal 90 2 4 2" xfId="36040"/>
    <cellStyle name="Normal 90 2 4 3" xfId="36041"/>
    <cellStyle name="Normal 90 2 5" xfId="36042"/>
    <cellStyle name="Normal 90 2 5 2" xfId="36043"/>
    <cellStyle name="Normal 90 2 5 3" xfId="36044"/>
    <cellStyle name="Normal 90 2 6" xfId="36045"/>
    <cellStyle name="Normal 90 2 6 2" xfId="36046"/>
    <cellStyle name="Normal 90 2 6 3" xfId="36047"/>
    <cellStyle name="Normal 90 2 7" xfId="36048"/>
    <cellStyle name="Normal 90 2 8" xfId="36049"/>
    <cellStyle name="Normal 90 3" xfId="36050"/>
    <cellStyle name="Normal 90 3 2" xfId="36051"/>
    <cellStyle name="Normal 90 3 2 2" xfId="36052"/>
    <cellStyle name="Normal 90 3 2 2 2" xfId="36053"/>
    <cellStyle name="Normal 90 3 2 2 2 2" xfId="36054"/>
    <cellStyle name="Normal 90 3 2 2 2 3" xfId="36055"/>
    <cellStyle name="Normal 90 3 2 2 3" xfId="36056"/>
    <cellStyle name="Normal 90 3 2 2 3 2" xfId="36057"/>
    <cellStyle name="Normal 90 3 2 2 3 3" xfId="36058"/>
    <cellStyle name="Normal 90 3 2 2 4" xfId="36059"/>
    <cellStyle name="Normal 90 3 2 2 4 2" xfId="36060"/>
    <cellStyle name="Normal 90 3 2 2 4 3" xfId="36061"/>
    <cellStyle name="Normal 90 3 2 2 5" xfId="36062"/>
    <cellStyle name="Normal 90 3 2 2 6" xfId="36063"/>
    <cellStyle name="Normal 90 3 2 3" xfId="36064"/>
    <cellStyle name="Normal 90 3 2 3 2" xfId="36065"/>
    <cellStyle name="Normal 90 3 2 3 3" xfId="36066"/>
    <cellStyle name="Normal 90 3 2 4" xfId="36067"/>
    <cellStyle name="Normal 90 3 2 4 2" xfId="36068"/>
    <cellStyle name="Normal 90 3 2 4 3" xfId="36069"/>
    <cellStyle name="Normal 90 3 2 5" xfId="36070"/>
    <cellStyle name="Normal 90 3 2 5 2" xfId="36071"/>
    <cellStyle name="Normal 90 3 2 5 3" xfId="36072"/>
    <cellStyle name="Normal 90 3 2 6" xfId="36073"/>
    <cellStyle name="Normal 90 3 2 7" xfId="36074"/>
    <cellStyle name="Normal 90 3 3" xfId="36075"/>
    <cellStyle name="Normal 90 3 3 2" xfId="36076"/>
    <cellStyle name="Normal 90 3 3 2 2" xfId="36077"/>
    <cellStyle name="Normal 90 3 3 2 3" xfId="36078"/>
    <cellStyle name="Normal 90 3 3 3" xfId="36079"/>
    <cellStyle name="Normal 90 3 3 3 2" xfId="36080"/>
    <cellStyle name="Normal 90 3 3 3 3" xfId="36081"/>
    <cellStyle name="Normal 90 3 3 4" xfId="36082"/>
    <cellStyle name="Normal 90 3 3 4 2" xfId="36083"/>
    <cellStyle name="Normal 90 3 3 4 3" xfId="36084"/>
    <cellStyle name="Normal 90 3 3 5" xfId="36085"/>
    <cellStyle name="Normal 90 3 3 6" xfId="36086"/>
    <cellStyle name="Normal 90 3 4" xfId="36087"/>
    <cellStyle name="Normal 90 3 4 2" xfId="36088"/>
    <cellStyle name="Normal 90 3 4 3" xfId="36089"/>
    <cellStyle name="Normal 90 3 5" xfId="36090"/>
    <cellStyle name="Normal 90 3 5 2" xfId="36091"/>
    <cellStyle name="Normal 90 3 5 3" xfId="36092"/>
    <cellStyle name="Normal 90 3 6" xfId="36093"/>
    <cellStyle name="Normal 90 3 6 2" xfId="36094"/>
    <cellStyle name="Normal 90 3 6 3" xfId="36095"/>
    <cellStyle name="Normal 90 3 7" xfId="36096"/>
    <cellStyle name="Normal 90 3 8" xfId="36097"/>
    <cellStyle name="Normal 90 4" xfId="36098"/>
    <cellStyle name="Normal 90 4 2" xfId="36099"/>
    <cellStyle name="Normal 90 4 2 2" xfId="36100"/>
    <cellStyle name="Normal 90 4 2 2 2" xfId="36101"/>
    <cellStyle name="Normal 90 4 2 2 2 2" xfId="36102"/>
    <cellStyle name="Normal 90 4 2 2 2 3" xfId="36103"/>
    <cellStyle name="Normal 90 4 2 2 3" xfId="36104"/>
    <cellStyle name="Normal 90 4 2 2 3 2" xfId="36105"/>
    <cellStyle name="Normal 90 4 2 2 3 3" xfId="36106"/>
    <cellStyle name="Normal 90 4 2 2 4" xfId="36107"/>
    <cellStyle name="Normal 90 4 2 2 4 2" xfId="36108"/>
    <cellStyle name="Normal 90 4 2 2 4 3" xfId="36109"/>
    <cellStyle name="Normal 90 4 2 2 5" xfId="36110"/>
    <cellStyle name="Normal 90 4 2 2 6" xfId="36111"/>
    <cellStyle name="Normal 90 4 2 3" xfId="36112"/>
    <cellStyle name="Normal 90 4 2 3 2" xfId="36113"/>
    <cellStyle name="Normal 90 4 2 3 3" xfId="36114"/>
    <cellStyle name="Normal 90 4 2 4" xfId="36115"/>
    <cellStyle name="Normal 90 4 2 4 2" xfId="36116"/>
    <cellStyle name="Normal 90 4 2 4 3" xfId="36117"/>
    <cellStyle name="Normal 90 4 2 5" xfId="36118"/>
    <cellStyle name="Normal 90 4 2 5 2" xfId="36119"/>
    <cellStyle name="Normal 90 4 2 5 3" xfId="36120"/>
    <cellStyle name="Normal 90 4 2 6" xfId="36121"/>
    <cellStyle name="Normal 90 4 2 7" xfId="36122"/>
    <cellStyle name="Normal 90 4 3" xfId="36123"/>
    <cellStyle name="Normal 90 4 3 2" xfId="36124"/>
    <cellStyle name="Normal 90 4 3 2 2" xfId="36125"/>
    <cellStyle name="Normal 90 4 3 2 3" xfId="36126"/>
    <cellStyle name="Normal 90 4 3 3" xfId="36127"/>
    <cellStyle name="Normal 90 4 3 3 2" xfId="36128"/>
    <cellStyle name="Normal 90 4 3 3 3" xfId="36129"/>
    <cellStyle name="Normal 90 4 3 4" xfId="36130"/>
    <cellStyle name="Normal 90 4 3 4 2" xfId="36131"/>
    <cellStyle name="Normal 90 4 3 4 3" xfId="36132"/>
    <cellStyle name="Normal 90 4 3 5" xfId="36133"/>
    <cellStyle name="Normal 90 4 3 6" xfId="36134"/>
    <cellStyle name="Normal 90 4 4" xfId="36135"/>
    <cellStyle name="Normal 90 4 4 2" xfId="36136"/>
    <cellStyle name="Normal 90 4 4 3" xfId="36137"/>
    <cellStyle name="Normal 90 4 5" xfId="36138"/>
    <cellStyle name="Normal 90 4 5 2" xfId="36139"/>
    <cellStyle name="Normal 90 4 5 3" xfId="36140"/>
    <cellStyle name="Normal 90 4 6" xfId="36141"/>
    <cellStyle name="Normal 90 4 6 2" xfId="36142"/>
    <cellStyle name="Normal 90 4 6 3" xfId="36143"/>
    <cellStyle name="Normal 90 4 7" xfId="36144"/>
    <cellStyle name="Normal 90 4 8" xfId="36145"/>
    <cellStyle name="Normal 90 5" xfId="36146"/>
    <cellStyle name="Normal 90 5 2" xfId="36147"/>
    <cellStyle name="Normal 90 5 2 2" xfId="36148"/>
    <cellStyle name="Normal 90 5 2 2 2" xfId="36149"/>
    <cellStyle name="Normal 90 5 2 2 3" xfId="36150"/>
    <cellStyle name="Normal 90 5 2 3" xfId="36151"/>
    <cellStyle name="Normal 90 5 2 3 2" xfId="36152"/>
    <cellStyle name="Normal 90 5 2 3 3" xfId="36153"/>
    <cellStyle name="Normal 90 5 2 4" xfId="36154"/>
    <cellStyle name="Normal 90 5 2 4 2" xfId="36155"/>
    <cellStyle name="Normal 90 5 2 4 3" xfId="36156"/>
    <cellStyle name="Normal 90 5 2 5" xfId="36157"/>
    <cellStyle name="Normal 90 5 2 6" xfId="36158"/>
    <cellStyle name="Normal 90 5 3" xfId="36159"/>
    <cellStyle name="Normal 90 5 3 2" xfId="36160"/>
    <cellStyle name="Normal 90 5 3 3" xfId="36161"/>
    <cellStyle name="Normal 90 5 4" xfId="36162"/>
    <cellStyle name="Normal 90 5 4 2" xfId="36163"/>
    <cellStyle name="Normal 90 5 4 3" xfId="36164"/>
    <cellStyle name="Normal 90 5 5" xfId="36165"/>
    <cellStyle name="Normal 90 5 5 2" xfId="36166"/>
    <cellStyle name="Normal 90 5 5 3" xfId="36167"/>
    <cellStyle name="Normal 90 5 6" xfId="36168"/>
    <cellStyle name="Normal 90 5 7" xfId="36169"/>
    <cellStyle name="Normal 90 6" xfId="36170"/>
    <cellStyle name="Normal 90 6 2" xfId="36171"/>
    <cellStyle name="Normal 90 6 2 2" xfId="36172"/>
    <cellStyle name="Normal 90 6 2 3" xfId="36173"/>
    <cellStyle name="Normal 90 6 3" xfId="36174"/>
    <cellStyle name="Normal 90 6 3 2" xfId="36175"/>
    <cellStyle name="Normal 90 6 3 3" xfId="36176"/>
    <cellStyle name="Normal 90 6 4" xfId="36177"/>
    <cellStyle name="Normal 90 6 4 2" xfId="36178"/>
    <cellStyle name="Normal 90 6 4 3" xfId="36179"/>
    <cellStyle name="Normal 90 6 5" xfId="36180"/>
    <cellStyle name="Normal 90 6 6" xfId="36181"/>
    <cellStyle name="Normal 90 7" xfId="36182"/>
    <cellStyle name="Normal 90 7 2" xfId="36183"/>
    <cellStyle name="Normal 90 7 2 2" xfId="36184"/>
    <cellStyle name="Normal 90 7 2 3" xfId="36185"/>
    <cellStyle name="Normal 90 7 3" xfId="36186"/>
    <cellStyle name="Normal 90 7 3 2" xfId="36187"/>
    <cellStyle name="Normal 90 7 3 3" xfId="36188"/>
    <cellStyle name="Normal 90 7 4" xfId="36189"/>
    <cellStyle name="Normal 90 7 4 2" xfId="36190"/>
    <cellStyle name="Normal 90 7 4 3" xfId="36191"/>
    <cellStyle name="Normal 90 7 5" xfId="36192"/>
    <cellStyle name="Normal 90 7 6" xfId="36193"/>
    <cellStyle name="Normal 90 8" xfId="36194"/>
    <cellStyle name="Normal 90 8 2" xfId="36195"/>
    <cellStyle name="Normal 90 8 3" xfId="36196"/>
    <cellStyle name="Normal 90 9" xfId="36197"/>
    <cellStyle name="Normal 90 9 2" xfId="36198"/>
    <cellStyle name="Normal 90 9 3" xfId="36199"/>
    <cellStyle name="Normal 91" xfId="36200"/>
    <cellStyle name="Normal 91 10" xfId="36201"/>
    <cellStyle name="Normal 91 10 2" xfId="36202"/>
    <cellStyle name="Normal 91 10 3" xfId="36203"/>
    <cellStyle name="Normal 91 11" xfId="36204"/>
    <cellStyle name="Normal 91 11 2" xfId="36205"/>
    <cellStyle name="Normal 91 11 3" xfId="36206"/>
    <cellStyle name="Normal 91 12" xfId="36207"/>
    <cellStyle name="Normal 91 12 2" xfId="36208"/>
    <cellStyle name="Normal 91 12 3" xfId="36209"/>
    <cellStyle name="Normal 91 13" xfId="36210"/>
    <cellStyle name="Normal 91 13 2" xfId="36211"/>
    <cellStyle name="Normal 91 13 3" xfId="36212"/>
    <cellStyle name="Normal 91 14" xfId="36213"/>
    <cellStyle name="Normal 91 14 2" xfId="36214"/>
    <cellStyle name="Normal 91 14 3" xfId="36215"/>
    <cellStyle name="Normal 91 15" xfId="36216"/>
    <cellStyle name="Normal 91 16" xfId="36217"/>
    <cellStyle name="Normal 91 17" xfId="36218"/>
    <cellStyle name="Normal 91 2" xfId="36219"/>
    <cellStyle name="Normal 91 2 2" xfId="36220"/>
    <cellStyle name="Normal 91 2 2 2" xfId="36221"/>
    <cellStyle name="Normal 91 2 2 2 2" xfId="36222"/>
    <cellStyle name="Normal 91 2 2 2 2 2" xfId="36223"/>
    <cellStyle name="Normal 91 2 2 2 2 3" xfId="36224"/>
    <cellStyle name="Normal 91 2 2 2 3" xfId="36225"/>
    <cellStyle name="Normal 91 2 2 2 3 2" xfId="36226"/>
    <cellStyle name="Normal 91 2 2 2 3 3" xfId="36227"/>
    <cellStyle name="Normal 91 2 2 2 4" xfId="36228"/>
    <cellStyle name="Normal 91 2 2 2 4 2" xfId="36229"/>
    <cellStyle name="Normal 91 2 2 2 4 3" xfId="36230"/>
    <cellStyle name="Normal 91 2 2 2 5" xfId="36231"/>
    <cellStyle name="Normal 91 2 2 2 6" xfId="36232"/>
    <cellStyle name="Normal 91 2 2 3" xfId="36233"/>
    <cellStyle name="Normal 91 2 2 3 2" xfId="36234"/>
    <cellStyle name="Normal 91 2 2 3 3" xfId="36235"/>
    <cellStyle name="Normal 91 2 2 4" xfId="36236"/>
    <cellStyle name="Normal 91 2 2 4 2" xfId="36237"/>
    <cellStyle name="Normal 91 2 2 4 3" xfId="36238"/>
    <cellStyle name="Normal 91 2 2 5" xfId="36239"/>
    <cellStyle name="Normal 91 2 2 5 2" xfId="36240"/>
    <cellStyle name="Normal 91 2 2 5 3" xfId="36241"/>
    <cellStyle name="Normal 91 2 2 6" xfId="36242"/>
    <cellStyle name="Normal 91 2 2 7" xfId="36243"/>
    <cellStyle name="Normal 91 2 3" xfId="36244"/>
    <cellStyle name="Normal 91 2 3 2" xfId="36245"/>
    <cellStyle name="Normal 91 2 3 2 2" xfId="36246"/>
    <cellStyle name="Normal 91 2 3 2 3" xfId="36247"/>
    <cellStyle name="Normal 91 2 3 3" xfId="36248"/>
    <cellStyle name="Normal 91 2 3 3 2" xfId="36249"/>
    <cellStyle name="Normal 91 2 3 3 3" xfId="36250"/>
    <cellStyle name="Normal 91 2 3 4" xfId="36251"/>
    <cellStyle name="Normal 91 2 3 4 2" xfId="36252"/>
    <cellStyle name="Normal 91 2 3 4 3" xfId="36253"/>
    <cellStyle name="Normal 91 2 3 5" xfId="36254"/>
    <cellStyle name="Normal 91 2 3 6" xfId="36255"/>
    <cellStyle name="Normal 91 2 4" xfId="36256"/>
    <cellStyle name="Normal 91 2 4 2" xfId="36257"/>
    <cellStyle name="Normal 91 2 4 3" xfId="36258"/>
    <cellStyle name="Normal 91 2 5" xfId="36259"/>
    <cellStyle name="Normal 91 2 5 2" xfId="36260"/>
    <cellStyle name="Normal 91 2 5 3" xfId="36261"/>
    <cellStyle name="Normal 91 2 6" xfId="36262"/>
    <cellStyle name="Normal 91 2 6 2" xfId="36263"/>
    <cellStyle name="Normal 91 2 6 3" xfId="36264"/>
    <cellStyle name="Normal 91 2 7" xfId="36265"/>
    <cellStyle name="Normal 91 2 8" xfId="36266"/>
    <cellStyle name="Normal 91 3" xfId="36267"/>
    <cellStyle name="Normal 91 3 2" xfId="36268"/>
    <cellStyle name="Normal 91 3 2 2" xfId="36269"/>
    <cellStyle name="Normal 91 3 2 2 2" xfId="36270"/>
    <cellStyle name="Normal 91 3 2 2 2 2" xfId="36271"/>
    <cellStyle name="Normal 91 3 2 2 2 3" xfId="36272"/>
    <cellStyle name="Normal 91 3 2 2 3" xfId="36273"/>
    <cellStyle name="Normal 91 3 2 2 3 2" xfId="36274"/>
    <cellStyle name="Normal 91 3 2 2 3 3" xfId="36275"/>
    <cellStyle name="Normal 91 3 2 2 4" xfId="36276"/>
    <cellStyle name="Normal 91 3 2 2 4 2" xfId="36277"/>
    <cellStyle name="Normal 91 3 2 2 4 3" xfId="36278"/>
    <cellStyle name="Normal 91 3 2 2 5" xfId="36279"/>
    <cellStyle name="Normal 91 3 2 2 6" xfId="36280"/>
    <cellStyle name="Normal 91 3 2 3" xfId="36281"/>
    <cellStyle name="Normal 91 3 2 3 2" xfId="36282"/>
    <cellStyle name="Normal 91 3 2 3 3" xfId="36283"/>
    <cellStyle name="Normal 91 3 2 4" xfId="36284"/>
    <cellStyle name="Normal 91 3 2 4 2" xfId="36285"/>
    <cellStyle name="Normal 91 3 2 4 3" xfId="36286"/>
    <cellStyle name="Normal 91 3 2 5" xfId="36287"/>
    <cellStyle name="Normal 91 3 2 5 2" xfId="36288"/>
    <cellStyle name="Normal 91 3 2 5 3" xfId="36289"/>
    <cellStyle name="Normal 91 3 2 6" xfId="36290"/>
    <cellStyle name="Normal 91 3 2 7" xfId="36291"/>
    <cellStyle name="Normal 91 3 3" xfId="36292"/>
    <cellStyle name="Normal 91 3 3 2" xfId="36293"/>
    <cellStyle name="Normal 91 3 3 2 2" xfId="36294"/>
    <cellStyle name="Normal 91 3 3 2 3" xfId="36295"/>
    <cellStyle name="Normal 91 3 3 3" xfId="36296"/>
    <cellStyle name="Normal 91 3 3 3 2" xfId="36297"/>
    <cellStyle name="Normal 91 3 3 3 3" xfId="36298"/>
    <cellStyle name="Normal 91 3 3 4" xfId="36299"/>
    <cellStyle name="Normal 91 3 3 4 2" xfId="36300"/>
    <cellStyle name="Normal 91 3 3 4 3" xfId="36301"/>
    <cellStyle name="Normal 91 3 3 5" xfId="36302"/>
    <cellStyle name="Normal 91 3 3 6" xfId="36303"/>
    <cellStyle name="Normal 91 3 4" xfId="36304"/>
    <cellStyle name="Normal 91 3 4 2" xfId="36305"/>
    <cellStyle name="Normal 91 3 4 3" xfId="36306"/>
    <cellStyle name="Normal 91 3 5" xfId="36307"/>
    <cellStyle name="Normal 91 3 5 2" xfId="36308"/>
    <cellStyle name="Normal 91 3 5 3" xfId="36309"/>
    <cellStyle name="Normal 91 3 6" xfId="36310"/>
    <cellStyle name="Normal 91 3 6 2" xfId="36311"/>
    <cellStyle name="Normal 91 3 6 3" xfId="36312"/>
    <cellStyle name="Normal 91 3 7" xfId="36313"/>
    <cellStyle name="Normal 91 3 8" xfId="36314"/>
    <cellStyle name="Normal 91 4" xfId="36315"/>
    <cellStyle name="Normal 91 4 2" xfId="36316"/>
    <cellStyle name="Normal 91 4 2 2" xfId="36317"/>
    <cellStyle name="Normal 91 4 2 2 2" xfId="36318"/>
    <cellStyle name="Normal 91 4 2 2 2 2" xfId="36319"/>
    <cellStyle name="Normal 91 4 2 2 2 3" xfId="36320"/>
    <cellStyle name="Normal 91 4 2 2 3" xfId="36321"/>
    <cellStyle name="Normal 91 4 2 2 3 2" xfId="36322"/>
    <cellStyle name="Normal 91 4 2 2 3 3" xfId="36323"/>
    <cellStyle name="Normal 91 4 2 2 4" xfId="36324"/>
    <cellStyle name="Normal 91 4 2 2 4 2" xfId="36325"/>
    <cellStyle name="Normal 91 4 2 2 4 3" xfId="36326"/>
    <cellStyle name="Normal 91 4 2 2 5" xfId="36327"/>
    <cellStyle name="Normal 91 4 2 2 6" xfId="36328"/>
    <cellStyle name="Normal 91 4 2 3" xfId="36329"/>
    <cellStyle name="Normal 91 4 2 3 2" xfId="36330"/>
    <cellStyle name="Normal 91 4 2 3 3" xfId="36331"/>
    <cellStyle name="Normal 91 4 2 4" xfId="36332"/>
    <cellStyle name="Normal 91 4 2 4 2" xfId="36333"/>
    <cellStyle name="Normal 91 4 2 4 3" xfId="36334"/>
    <cellStyle name="Normal 91 4 2 5" xfId="36335"/>
    <cellStyle name="Normal 91 4 2 5 2" xfId="36336"/>
    <cellStyle name="Normal 91 4 2 5 3" xfId="36337"/>
    <cellStyle name="Normal 91 4 2 6" xfId="36338"/>
    <cellStyle name="Normal 91 4 2 7" xfId="36339"/>
    <cellStyle name="Normal 91 4 3" xfId="36340"/>
    <cellStyle name="Normal 91 4 3 2" xfId="36341"/>
    <cellStyle name="Normal 91 4 3 2 2" xfId="36342"/>
    <cellStyle name="Normal 91 4 3 2 3" xfId="36343"/>
    <cellStyle name="Normal 91 4 3 3" xfId="36344"/>
    <cellStyle name="Normal 91 4 3 3 2" xfId="36345"/>
    <cellStyle name="Normal 91 4 3 3 3" xfId="36346"/>
    <cellStyle name="Normal 91 4 3 4" xfId="36347"/>
    <cellStyle name="Normal 91 4 3 4 2" xfId="36348"/>
    <cellStyle name="Normal 91 4 3 4 3" xfId="36349"/>
    <cellStyle name="Normal 91 4 3 5" xfId="36350"/>
    <cellStyle name="Normal 91 4 3 6" xfId="36351"/>
    <cellStyle name="Normal 91 4 4" xfId="36352"/>
    <cellStyle name="Normal 91 4 4 2" xfId="36353"/>
    <cellStyle name="Normal 91 4 4 3" xfId="36354"/>
    <cellStyle name="Normal 91 4 5" xfId="36355"/>
    <cellStyle name="Normal 91 4 5 2" xfId="36356"/>
    <cellStyle name="Normal 91 4 5 3" xfId="36357"/>
    <cellStyle name="Normal 91 4 6" xfId="36358"/>
    <cellStyle name="Normal 91 4 6 2" xfId="36359"/>
    <cellStyle name="Normal 91 4 6 3" xfId="36360"/>
    <cellStyle name="Normal 91 4 7" xfId="36361"/>
    <cellStyle name="Normal 91 4 8" xfId="36362"/>
    <cellStyle name="Normal 91 5" xfId="36363"/>
    <cellStyle name="Normal 91 5 2" xfId="36364"/>
    <cellStyle name="Normal 91 5 2 2" xfId="36365"/>
    <cellStyle name="Normal 91 5 2 2 2" xfId="36366"/>
    <cellStyle name="Normal 91 5 2 2 3" xfId="36367"/>
    <cellStyle name="Normal 91 5 2 3" xfId="36368"/>
    <cellStyle name="Normal 91 5 2 3 2" xfId="36369"/>
    <cellStyle name="Normal 91 5 2 3 3" xfId="36370"/>
    <cellStyle name="Normal 91 5 2 4" xfId="36371"/>
    <cellStyle name="Normal 91 5 2 4 2" xfId="36372"/>
    <cellStyle name="Normal 91 5 2 4 3" xfId="36373"/>
    <cellStyle name="Normal 91 5 2 5" xfId="36374"/>
    <cellStyle name="Normal 91 5 2 6" xfId="36375"/>
    <cellStyle name="Normal 91 5 3" xfId="36376"/>
    <cellStyle name="Normal 91 5 3 2" xfId="36377"/>
    <cellStyle name="Normal 91 5 3 3" xfId="36378"/>
    <cellStyle name="Normal 91 5 4" xfId="36379"/>
    <cellStyle name="Normal 91 5 4 2" xfId="36380"/>
    <cellStyle name="Normal 91 5 4 3" xfId="36381"/>
    <cellStyle name="Normal 91 5 5" xfId="36382"/>
    <cellStyle name="Normal 91 5 5 2" xfId="36383"/>
    <cellStyle name="Normal 91 5 5 3" xfId="36384"/>
    <cellStyle name="Normal 91 5 6" xfId="36385"/>
    <cellStyle name="Normal 91 5 7" xfId="36386"/>
    <cellStyle name="Normal 91 6" xfId="36387"/>
    <cellStyle name="Normal 91 6 2" xfId="36388"/>
    <cellStyle name="Normal 91 6 2 2" xfId="36389"/>
    <cellStyle name="Normal 91 6 2 3" xfId="36390"/>
    <cellStyle name="Normal 91 6 3" xfId="36391"/>
    <cellStyle name="Normal 91 6 3 2" xfId="36392"/>
    <cellStyle name="Normal 91 6 3 3" xfId="36393"/>
    <cellStyle name="Normal 91 6 4" xfId="36394"/>
    <cellStyle name="Normal 91 6 4 2" xfId="36395"/>
    <cellStyle name="Normal 91 6 4 3" xfId="36396"/>
    <cellStyle name="Normal 91 6 5" xfId="36397"/>
    <cellStyle name="Normal 91 6 6" xfId="36398"/>
    <cellStyle name="Normal 91 7" xfId="36399"/>
    <cellStyle name="Normal 91 7 2" xfId="36400"/>
    <cellStyle name="Normal 91 7 2 2" xfId="36401"/>
    <cellStyle name="Normal 91 7 2 3" xfId="36402"/>
    <cellStyle name="Normal 91 7 3" xfId="36403"/>
    <cellStyle name="Normal 91 7 3 2" xfId="36404"/>
    <cellStyle name="Normal 91 7 3 3" xfId="36405"/>
    <cellStyle name="Normal 91 7 4" xfId="36406"/>
    <cellStyle name="Normal 91 7 4 2" xfId="36407"/>
    <cellStyle name="Normal 91 7 4 3" xfId="36408"/>
    <cellStyle name="Normal 91 7 5" xfId="36409"/>
    <cellStyle name="Normal 91 7 6" xfId="36410"/>
    <cellStyle name="Normal 91 8" xfId="36411"/>
    <cellStyle name="Normal 91 8 2" xfId="36412"/>
    <cellStyle name="Normal 91 8 3" xfId="36413"/>
    <cellStyle name="Normal 91 9" xfId="36414"/>
    <cellStyle name="Normal 91 9 2" xfId="36415"/>
    <cellStyle name="Normal 91 9 3" xfId="36416"/>
    <cellStyle name="Normal 92" xfId="36417"/>
    <cellStyle name="Normal 92 10" xfId="36418"/>
    <cellStyle name="Normal 92 10 2" xfId="36419"/>
    <cellStyle name="Normal 92 10 3" xfId="36420"/>
    <cellStyle name="Normal 92 11" xfId="36421"/>
    <cellStyle name="Normal 92 11 2" xfId="36422"/>
    <cellStyle name="Normal 92 11 3" xfId="36423"/>
    <cellStyle name="Normal 92 12" xfId="36424"/>
    <cellStyle name="Normal 92 12 2" xfId="36425"/>
    <cellStyle name="Normal 92 12 3" xfId="36426"/>
    <cellStyle name="Normal 92 13" xfId="36427"/>
    <cellStyle name="Normal 92 13 2" xfId="36428"/>
    <cellStyle name="Normal 92 13 3" xfId="36429"/>
    <cellStyle name="Normal 92 14" xfId="36430"/>
    <cellStyle name="Normal 92 14 2" xfId="36431"/>
    <cellStyle name="Normal 92 14 3" xfId="36432"/>
    <cellStyle name="Normal 92 15" xfId="36433"/>
    <cellStyle name="Normal 92 16" xfId="36434"/>
    <cellStyle name="Normal 92 17" xfId="36435"/>
    <cellStyle name="Normal 92 2" xfId="36436"/>
    <cellStyle name="Normal 92 2 2" xfId="36437"/>
    <cellStyle name="Normal 92 2 2 2" xfId="36438"/>
    <cellStyle name="Normal 92 2 2 2 2" xfId="36439"/>
    <cellStyle name="Normal 92 2 2 2 2 2" xfId="36440"/>
    <cellStyle name="Normal 92 2 2 2 2 3" xfId="36441"/>
    <cellStyle name="Normal 92 2 2 2 3" xfId="36442"/>
    <cellStyle name="Normal 92 2 2 2 3 2" xfId="36443"/>
    <cellStyle name="Normal 92 2 2 2 3 3" xfId="36444"/>
    <cellStyle name="Normal 92 2 2 2 4" xfId="36445"/>
    <cellStyle name="Normal 92 2 2 2 4 2" xfId="36446"/>
    <cellStyle name="Normal 92 2 2 2 4 3" xfId="36447"/>
    <cellStyle name="Normal 92 2 2 2 5" xfId="36448"/>
    <cellStyle name="Normal 92 2 2 2 6" xfId="36449"/>
    <cellStyle name="Normal 92 2 2 3" xfId="36450"/>
    <cellStyle name="Normal 92 2 2 3 2" xfId="36451"/>
    <cellStyle name="Normal 92 2 2 3 3" xfId="36452"/>
    <cellStyle name="Normal 92 2 2 4" xfId="36453"/>
    <cellStyle name="Normal 92 2 2 4 2" xfId="36454"/>
    <cellStyle name="Normal 92 2 2 4 3" xfId="36455"/>
    <cellStyle name="Normal 92 2 2 5" xfId="36456"/>
    <cellStyle name="Normal 92 2 2 5 2" xfId="36457"/>
    <cellStyle name="Normal 92 2 2 5 3" xfId="36458"/>
    <cellStyle name="Normal 92 2 2 6" xfId="36459"/>
    <cellStyle name="Normal 92 2 2 7" xfId="36460"/>
    <cellStyle name="Normal 92 2 3" xfId="36461"/>
    <cellStyle name="Normal 92 2 3 2" xfId="36462"/>
    <cellStyle name="Normal 92 2 3 2 2" xfId="36463"/>
    <cellStyle name="Normal 92 2 3 2 3" xfId="36464"/>
    <cellStyle name="Normal 92 2 3 3" xfId="36465"/>
    <cellStyle name="Normal 92 2 3 3 2" xfId="36466"/>
    <cellStyle name="Normal 92 2 3 3 3" xfId="36467"/>
    <cellStyle name="Normal 92 2 3 4" xfId="36468"/>
    <cellStyle name="Normal 92 2 3 4 2" xfId="36469"/>
    <cellStyle name="Normal 92 2 3 4 3" xfId="36470"/>
    <cellStyle name="Normal 92 2 3 5" xfId="36471"/>
    <cellStyle name="Normal 92 2 3 6" xfId="36472"/>
    <cellStyle name="Normal 92 2 4" xfId="36473"/>
    <cellStyle name="Normal 92 2 4 2" xfId="36474"/>
    <cellStyle name="Normal 92 2 4 3" xfId="36475"/>
    <cellStyle name="Normal 92 2 5" xfId="36476"/>
    <cellStyle name="Normal 92 2 5 2" xfId="36477"/>
    <cellStyle name="Normal 92 2 5 3" xfId="36478"/>
    <cellStyle name="Normal 92 2 6" xfId="36479"/>
    <cellStyle name="Normal 92 2 6 2" xfId="36480"/>
    <cellStyle name="Normal 92 2 6 3" xfId="36481"/>
    <cellStyle name="Normal 92 2 7" xfId="36482"/>
    <cellStyle name="Normal 92 2 8" xfId="36483"/>
    <cellStyle name="Normal 92 3" xfId="36484"/>
    <cellStyle name="Normal 92 3 2" xfId="36485"/>
    <cellStyle name="Normal 92 3 2 2" xfId="36486"/>
    <cellStyle name="Normal 92 3 2 2 2" xfId="36487"/>
    <cellStyle name="Normal 92 3 2 2 2 2" xfId="36488"/>
    <cellStyle name="Normal 92 3 2 2 2 3" xfId="36489"/>
    <cellStyle name="Normal 92 3 2 2 3" xfId="36490"/>
    <cellStyle name="Normal 92 3 2 2 3 2" xfId="36491"/>
    <cellStyle name="Normal 92 3 2 2 3 3" xfId="36492"/>
    <cellStyle name="Normal 92 3 2 2 4" xfId="36493"/>
    <cellStyle name="Normal 92 3 2 2 4 2" xfId="36494"/>
    <cellStyle name="Normal 92 3 2 2 4 3" xfId="36495"/>
    <cellStyle name="Normal 92 3 2 2 5" xfId="36496"/>
    <cellStyle name="Normal 92 3 2 2 6" xfId="36497"/>
    <cellStyle name="Normal 92 3 2 3" xfId="36498"/>
    <cellStyle name="Normal 92 3 2 3 2" xfId="36499"/>
    <cellStyle name="Normal 92 3 2 3 3" xfId="36500"/>
    <cellStyle name="Normal 92 3 2 4" xfId="36501"/>
    <cellStyle name="Normal 92 3 2 4 2" xfId="36502"/>
    <cellStyle name="Normal 92 3 2 4 3" xfId="36503"/>
    <cellStyle name="Normal 92 3 2 5" xfId="36504"/>
    <cellStyle name="Normal 92 3 2 5 2" xfId="36505"/>
    <cellStyle name="Normal 92 3 2 5 3" xfId="36506"/>
    <cellStyle name="Normal 92 3 2 6" xfId="36507"/>
    <cellStyle name="Normal 92 3 2 7" xfId="36508"/>
    <cellStyle name="Normal 92 3 3" xfId="36509"/>
    <cellStyle name="Normal 92 3 3 2" xfId="36510"/>
    <cellStyle name="Normal 92 3 3 2 2" xfId="36511"/>
    <cellStyle name="Normal 92 3 3 2 3" xfId="36512"/>
    <cellStyle name="Normal 92 3 3 3" xfId="36513"/>
    <cellStyle name="Normal 92 3 3 3 2" xfId="36514"/>
    <cellStyle name="Normal 92 3 3 3 3" xfId="36515"/>
    <cellStyle name="Normal 92 3 3 4" xfId="36516"/>
    <cellStyle name="Normal 92 3 3 4 2" xfId="36517"/>
    <cellStyle name="Normal 92 3 3 4 3" xfId="36518"/>
    <cellStyle name="Normal 92 3 3 5" xfId="36519"/>
    <cellStyle name="Normal 92 3 3 6" xfId="36520"/>
    <cellStyle name="Normal 92 3 4" xfId="36521"/>
    <cellStyle name="Normal 92 3 4 2" xfId="36522"/>
    <cellStyle name="Normal 92 3 4 3" xfId="36523"/>
    <cellStyle name="Normal 92 3 5" xfId="36524"/>
    <cellStyle name="Normal 92 3 5 2" xfId="36525"/>
    <cellStyle name="Normal 92 3 5 3" xfId="36526"/>
    <cellStyle name="Normal 92 3 6" xfId="36527"/>
    <cellStyle name="Normal 92 3 6 2" xfId="36528"/>
    <cellStyle name="Normal 92 3 6 3" xfId="36529"/>
    <cellStyle name="Normal 92 3 7" xfId="36530"/>
    <cellStyle name="Normal 92 3 8" xfId="36531"/>
    <cellStyle name="Normal 92 4" xfId="36532"/>
    <cellStyle name="Normal 92 4 2" xfId="36533"/>
    <cellStyle name="Normal 92 4 2 2" xfId="36534"/>
    <cellStyle name="Normal 92 4 2 2 2" xfId="36535"/>
    <cellStyle name="Normal 92 4 2 2 2 2" xfId="36536"/>
    <cellStyle name="Normal 92 4 2 2 2 3" xfId="36537"/>
    <cellStyle name="Normal 92 4 2 2 3" xfId="36538"/>
    <cellStyle name="Normal 92 4 2 2 3 2" xfId="36539"/>
    <cellStyle name="Normal 92 4 2 2 3 3" xfId="36540"/>
    <cellStyle name="Normal 92 4 2 2 4" xfId="36541"/>
    <cellStyle name="Normal 92 4 2 2 4 2" xfId="36542"/>
    <cellStyle name="Normal 92 4 2 2 4 3" xfId="36543"/>
    <cellStyle name="Normal 92 4 2 2 5" xfId="36544"/>
    <cellStyle name="Normal 92 4 2 2 6" xfId="36545"/>
    <cellStyle name="Normal 92 4 2 3" xfId="36546"/>
    <cellStyle name="Normal 92 4 2 3 2" xfId="36547"/>
    <cellStyle name="Normal 92 4 2 3 3" xfId="36548"/>
    <cellStyle name="Normal 92 4 2 4" xfId="36549"/>
    <cellStyle name="Normal 92 4 2 4 2" xfId="36550"/>
    <cellStyle name="Normal 92 4 2 4 3" xfId="36551"/>
    <cellStyle name="Normal 92 4 2 5" xfId="36552"/>
    <cellStyle name="Normal 92 4 2 5 2" xfId="36553"/>
    <cellStyle name="Normal 92 4 2 5 3" xfId="36554"/>
    <cellStyle name="Normal 92 4 2 6" xfId="36555"/>
    <cellStyle name="Normal 92 4 2 7" xfId="36556"/>
    <cellStyle name="Normal 92 4 3" xfId="36557"/>
    <cellStyle name="Normal 92 4 3 2" xfId="36558"/>
    <cellStyle name="Normal 92 4 3 2 2" xfId="36559"/>
    <cellStyle name="Normal 92 4 3 2 3" xfId="36560"/>
    <cellStyle name="Normal 92 4 3 3" xfId="36561"/>
    <cellStyle name="Normal 92 4 3 3 2" xfId="36562"/>
    <cellStyle name="Normal 92 4 3 3 3" xfId="36563"/>
    <cellStyle name="Normal 92 4 3 4" xfId="36564"/>
    <cellStyle name="Normal 92 4 3 4 2" xfId="36565"/>
    <cellStyle name="Normal 92 4 3 4 3" xfId="36566"/>
    <cellStyle name="Normal 92 4 3 5" xfId="36567"/>
    <cellStyle name="Normal 92 4 3 6" xfId="36568"/>
    <cellStyle name="Normal 92 4 4" xfId="36569"/>
    <cellStyle name="Normal 92 4 4 2" xfId="36570"/>
    <cellStyle name="Normal 92 4 4 3" xfId="36571"/>
    <cellStyle name="Normal 92 4 5" xfId="36572"/>
    <cellStyle name="Normal 92 4 5 2" xfId="36573"/>
    <cellStyle name="Normal 92 4 5 3" xfId="36574"/>
    <cellStyle name="Normal 92 4 6" xfId="36575"/>
    <cellStyle name="Normal 92 4 6 2" xfId="36576"/>
    <cellStyle name="Normal 92 4 6 3" xfId="36577"/>
    <cellStyle name="Normal 92 4 7" xfId="36578"/>
    <cellStyle name="Normal 92 4 8" xfId="36579"/>
    <cellStyle name="Normal 92 5" xfId="36580"/>
    <cellStyle name="Normal 92 5 2" xfId="36581"/>
    <cellStyle name="Normal 92 5 2 2" xfId="36582"/>
    <cellStyle name="Normal 92 5 2 2 2" xfId="36583"/>
    <cellStyle name="Normal 92 5 2 2 3" xfId="36584"/>
    <cellStyle name="Normal 92 5 2 3" xfId="36585"/>
    <cellStyle name="Normal 92 5 2 3 2" xfId="36586"/>
    <cellStyle name="Normal 92 5 2 3 3" xfId="36587"/>
    <cellStyle name="Normal 92 5 2 4" xfId="36588"/>
    <cellStyle name="Normal 92 5 2 4 2" xfId="36589"/>
    <cellStyle name="Normal 92 5 2 4 3" xfId="36590"/>
    <cellStyle name="Normal 92 5 2 5" xfId="36591"/>
    <cellStyle name="Normal 92 5 2 6" xfId="36592"/>
    <cellStyle name="Normal 92 5 3" xfId="36593"/>
    <cellStyle name="Normal 92 5 3 2" xfId="36594"/>
    <cellStyle name="Normal 92 5 3 3" xfId="36595"/>
    <cellStyle name="Normal 92 5 4" xfId="36596"/>
    <cellStyle name="Normal 92 5 4 2" xfId="36597"/>
    <cellStyle name="Normal 92 5 4 3" xfId="36598"/>
    <cellStyle name="Normal 92 5 5" xfId="36599"/>
    <cellStyle name="Normal 92 5 5 2" xfId="36600"/>
    <cellStyle name="Normal 92 5 5 3" xfId="36601"/>
    <cellStyle name="Normal 92 5 6" xfId="36602"/>
    <cellStyle name="Normal 92 5 7" xfId="36603"/>
    <cellStyle name="Normal 92 6" xfId="36604"/>
    <cellStyle name="Normal 92 6 2" xfId="36605"/>
    <cellStyle name="Normal 92 6 2 2" xfId="36606"/>
    <cellStyle name="Normal 92 6 2 3" xfId="36607"/>
    <cellStyle name="Normal 92 6 3" xfId="36608"/>
    <cellStyle name="Normal 92 6 3 2" xfId="36609"/>
    <cellStyle name="Normal 92 6 3 3" xfId="36610"/>
    <cellStyle name="Normal 92 6 4" xfId="36611"/>
    <cellStyle name="Normal 92 6 4 2" xfId="36612"/>
    <cellStyle name="Normal 92 6 4 3" xfId="36613"/>
    <cellStyle name="Normal 92 6 5" xfId="36614"/>
    <cellStyle name="Normal 92 6 6" xfId="36615"/>
    <cellStyle name="Normal 92 7" xfId="36616"/>
    <cellStyle name="Normal 92 7 2" xfId="36617"/>
    <cellStyle name="Normal 92 7 2 2" xfId="36618"/>
    <cellStyle name="Normal 92 7 2 3" xfId="36619"/>
    <cellStyle name="Normal 92 7 3" xfId="36620"/>
    <cellStyle name="Normal 92 7 3 2" xfId="36621"/>
    <cellStyle name="Normal 92 7 3 3" xfId="36622"/>
    <cellStyle name="Normal 92 7 4" xfId="36623"/>
    <cellStyle name="Normal 92 7 4 2" xfId="36624"/>
    <cellStyle name="Normal 92 7 4 3" xfId="36625"/>
    <cellStyle name="Normal 92 7 5" xfId="36626"/>
    <cellStyle name="Normal 92 7 6" xfId="36627"/>
    <cellStyle name="Normal 92 8" xfId="36628"/>
    <cellStyle name="Normal 92 8 2" xfId="36629"/>
    <cellStyle name="Normal 92 8 3" xfId="36630"/>
    <cellStyle name="Normal 92 9" xfId="36631"/>
    <cellStyle name="Normal 92 9 2" xfId="36632"/>
    <cellStyle name="Normal 92 9 3" xfId="36633"/>
    <cellStyle name="Normal 93" xfId="36634"/>
    <cellStyle name="Normal 93 10" xfId="36635"/>
    <cellStyle name="Normal 93 10 2" xfId="36636"/>
    <cellStyle name="Normal 93 10 3" xfId="36637"/>
    <cellStyle name="Normal 93 11" xfId="36638"/>
    <cellStyle name="Normal 93 11 2" xfId="36639"/>
    <cellStyle name="Normal 93 11 3" xfId="36640"/>
    <cellStyle name="Normal 93 12" xfId="36641"/>
    <cellStyle name="Normal 93 12 2" xfId="36642"/>
    <cellStyle name="Normal 93 12 3" xfId="36643"/>
    <cellStyle name="Normal 93 13" xfId="36644"/>
    <cellStyle name="Normal 93 13 2" xfId="36645"/>
    <cellStyle name="Normal 93 13 3" xfId="36646"/>
    <cellStyle name="Normal 93 14" xfId="36647"/>
    <cellStyle name="Normal 93 14 2" xfId="36648"/>
    <cellStyle name="Normal 93 14 3" xfId="36649"/>
    <cellStyle name="Normal 93 15" xfId="36650"/>
    <cellStyle name="Normal 93 16" xfId="36651"/>
    <cellStyle name="Normal 93 17" xfId="36652"/>
    <cellStyle name="Normal 93 2" xfId="36653"/>
    <cellStyle name="Normal 93 2 2" xfId="36654"/>
    <cellStyle name="Normal 93 2 2 2" xfId="36655"/>
    <cellStyle name="Normal 93 2 2 2 2" xfId="36656"/>
    <cellStyle name="Normal 93 2 2 2 2 2" xfId="36657"/>
    <cellStyle name="Normal 93 2 2 2 2 3" xfId="36658"/>
    <cellStyle name="Normal 93 2 2 2 3" xfId="36659"/>
    <cellStyle name="Normal 93 2 2 2 3 2" xfId="36660"/>
    <cellStyle name="Normal 93 2 2 2 3 3" xfId="36661"/>
    <cellStyle name="Normal 93 2 2 2 4" xfId="36662"/>
    <cellStyle name="Normal 93 2 2 2 4 2" xfId="36663"/>
    <cellStyle name="Normal 93 2 2 2 4 3" xfId="36664"/>
    <cellStyle name="Normal 93 2 2 2 5" xfId="36665"/>
    <cellStyle name="Normal 93 2 2 2 6" xfId="36666"/>
    <cellStyle name="Normal 93 2 2 3" xfId="36667"/>
    <cellStyle name="Normal 93 2 2 3 2" xfId="36668"/>
    <cellStyle name="Normal 93 2 2 3 3" xfId="36669"/>
    <cellStyle name="Normal 93 2 2 4" xfId="36670"/>
    <cellStyle name="Normal 93 2 2 4 2" xfId="36671"/>
    <cellStyle name="Normal 93 2 2 4 3" xfId="36672"/>
    <cellStyle name="Normal 93 2 2 5" xfId="36673"/>
    <cellStyle name="Normal 93 2 2 5 2" xfId="36674"/>
    <cellStyle name="Normal 93 2 2 5 3" xfId="36675"/>
    <cellStyle name="Normal 93 2 2 6" xfId="36676"/>
    <cellStyle name="Normal 93 2 2 7" xfId="36677"/>
    <cellStyle name="Normal 93 2 3" xfId="36678"/>
    <cellStyle name="Normal 93 2 3 2" xfId="36679"/>
    <cellStyle name="Normal 93 2 3 2 2" xfId="36680"/>
    <cellStyle name="Normal 93 2 3 2 3" xfId="36681"/>
    <cellStyle name="Normal 93 2 3 3" xfId="36682"/>
    <cellStyle name="Normal 93 2 3 3 2" xfId="36683"/>
    <cellStyle name="Normal 93 2 3 3 3" xfId="36684"/>
    <cellStyle name="Normal 93 2 3 4" xfId="36685"/>
    <cellStyle name="Normal 93 2 3 4 2" xfId="36686"/>
    <cellStyle name="Normal 93 2 3 4 3" xfId="36687"/>
    <cellStyle name="Normal 93 2 3 5" xfId="36688"/>
    <cellStyle name="Normal 93 2 3 6" xfId="36689"/>
    <cellStyle name="Normal 93 2 4" xfId="36690"/>
    <cellStyle name="Normal 93 2 4 2" xfId="36691"/>
    <cellStyle name="Normal 93 2 4 3" xfId="36692"/>
    <cellStyle name="Normal 93 2 5" xfId="36693"/>
    <cellStyle name="Normal 93 2 5 2" xfId="36694"/>
    <cellStyle name="Normal 93 2 5 3" xfId="36695"/>
    <cellStyle name="Normal 93 2 6" xfId="36696"/>
    <cellStyle name="Normal 93 2 6 2" xfId="36697"/>
    <cellStyle name="Normal 93 2 6 3" xfId="36698"/>
    <cellStyle name="Normal 93 2 7" xfId="36699"/>
    <cellStyle name="Normal 93 2 8" xfId="36700"/>
    <cellStyle name="Normal 93 3" xfId="36701"/>
    <cellStyle name="Normal 93 3 2" xfId="36702"/>
    <cellStyle name="Normal 93 3 2 2" xfId="36703"/>
    <cellStyle name="Normal 93 3 2 2 2" xfId="36704"/>
    <cellStyle name="Normal 93 3 2 2 2 2" xfId="36705"/>
    <cellStyle name="Normal 93 3 2 2 2 3" xfId="36706"/>
    <cellStyle name="Normal 93 3 2 2 3" xfId="36707"/>
    <cellStyle name="Normal 93 3 2 2 3 2" xfId="36708"/>
    <cellStyle name="Normal 93 3 2 2 3 3" xfId="36709"/>
    <cellStyle name="Normal 93 3 2 2 4" xfId="36710"/>
    <cellStyle name="Normal 93 3 2 2 4 2" xfId="36711"/>
    <cellStyle name="Normal 93 3 2 2 4 3" xfId="36712"/>
    <cellStyle name="Normal 93 3 2 2 5" xfId="36713"/>
    <cellStyle name="Normal 93 3 2 2 6" xfId="36714"/>
    <cellStyle name="Normal 93 3 2 3" xfId="36715"/>
    <cellStyle name="Normal 93 3 2 3 2" xfId="36716"/>
    <cellStyle name="Normal 93 3 2 3 3" xfId="36717"/>
    <cellStyle name="Normal 93 3 2 4" xfId="36718"/>
    <cellStyle name="Normal 93 3 2 4 2" xfId="36719"/>
    <cellStyle name="Normal 93 3 2 4 3" xfId="36720"/>
    <cellStyle name="Normal 93 3 2 5" xfId="36721"/>
    <cellStyle name="Normal 93 3 2 5 2" xfId="36722"/>
    <cellStyle name="Normal 93 3 2 5 3" xfId="36723"/>
    <cellStyle name="Normal 93 3 2 6" xfId="36724"/>
    <cellStyle name="Normal 93 3 2 7" xfId="36725"/>
    <cellStyle name="Normal 93 3 3" xfId="36726"/>
    <cellStyle name="Normal 93 3 3 2" xfId="36727"/>
    <cellStyle name="Normal 93 3 3 2 2" xfId="36728"/>
    <cellStyle name="Normal 93 3 3 2 3" xfId="36729"/>
    <cellStyle name="Normal 93 3 3 3" xfId="36730"/>
    <cellStyle name="Normal 93 3 3 3 2" xfId="36731"/>
    <cellStyle name="Normal 93 3 3 3 3" xfId="36732"/>
    <cellStyle name="Normal 93 3 3 4" xfId="36733"/>
    <cellStyle name="Normal 93 3 3 4 2" xfId="36734"/>
    <cellStyle name="Normal 93 3 3 4 3" xfId="36735"/>
    <cellStyle name="Normal 93 3 3 5" xfId="36736"/>
    <cellStyle name="Normal 93 3 3 6" xfId="36737"/>
    <cellStyle name="Normal 93 3 4" xfId="36738"/>
    <cellStyle name="Normal 93 3 4 2" xfId="36739"/>
    <cellStyle name="Normal 93 3 4 3" xfId="36740"/>
    <cellStyle name="Normal 93 3 5" xfId="36741"/>
    <cellStyle name="Normal 93 3 5 2" xfId="36742"/>
    <cellStyle name="Normal 93 3 5 3" xfId="36743"/>
    <cellStyle name="Normal 93 3 6" xfId="36744"/>
    <cellStyle name="Normal 93 3 6 2" xfId="36745"/>
    <cellStyle name="Normal 93 3 6 3" xfId="36746"/>
    <cellStyle name="Normal 93 3 7" xfId="36747"/>
    <cellStyle name="Normal 93 3 8" xfId="36748"/>
    <cellStyle name="Normal 93 4" xfId="36749"/>
    <cellStyle name="Normal 93 4 2" xfId="36750"/>
    <cellStyle name="Normal 93 4 2 2" xfId="36751"/>
    <cellStyle name="Normal 93 4 2 2 2" xfId="36752"/>
    <cellStyle name="Normal 93 4 2 2 2 2" xfId="36753"/>
    <cellStyle name="Normal 93 4 2 2 2 3" xfId="36754"/>
    <cellStyle name="Normal 93 4 2 2 3" xfId="36755"/>
    <cellStyle name="Normal 93 4 2 2 3 2" xfId="36756"/>
    <cellStyle name="Normal 93 4 2 2 3 3" xfId="36757"/>
    <cellStyle name="Normal 93 4 2 2 4" xfId="36758"/>
    <cellStyle name="Normal 93 4 2 2 4 2" xfId="36759"/>
    <cellStyle name="Normal 93 4 2 2 4 3" xfId="36760"/>
    <cellStyle name="Normal 93 4 2 2 5" xfId="36761"/>
    <cellStyle name="Normal 93 4 2 2 6" xfId="36762"/>
    <cellStyle name="Normal 93 4 2 3" xfId="36763"/>
    <cellStyle name="Normal 93 4 2 3 2" xfId="36764"/>
    <cellStyle name="Normal 93 4 2 3 3" xfId="36765"/>
    <cellStyle name="Normal 93 4 2 4" xfId="36766"/>
    <cellStyle name="Normal 93 4 2 4 2" xfId="36767"/>
    <cellStyle name="Normal 93 4 2 4 3" xfId="36768"/>
    <cellStyle name="Normal 93 4 2 5" xfId="36769"/>
    <cellStyle name="Normal 93 4 2 5 2" xfId="36770"/>
    <cellStyle name="Normal 93 4 2 5 3" xfId="36771"/>
    <cellStyle name="Normal 93 4 2 6" xfId="36772"/>
    <cellStyle name="Normal 93 4 2 7" xfId="36773"/>
    <cellStyle name="Normal 93 4 3" xfId="36774"/>
    <cellStyle name="Normal 93 4 3 2" xfId="36775"/>
    <cellStyle name="Normal 93 4 3 2 2" xfId="36776"/>
    <cellStyle name="Normal 93 4 3 2 3" xfId="36777"/>
    <cellStyle name="Normal 93 4 3 3" xfId="36778"/>
    <cellStyle name="Normal 93 4 3 3 2" xfId="36779"/>
    <cellStyle name="Normal 93 4 3 3 3" xfId="36780"/>
    <cellStyle name="Normal 93 4 3 4" xfId="36781"/>
    <cellStyle name="Normal 93 4 3 4 2" xfId="36782"/>
    <cellStyle name="Normal 93 4 3 4 3" xfId="36783"/>
    <cellStyle name="Normal 93 4 3 5" xfId="36784"/>
    <cellStyle name="Normal 93 4 3 6" xfId="36785"/>
    <cellStyle name="Normal 93 4 4" xfId="36786"/>
    <cellStyle name="Normal 93 4 4 2" xfId="36787"/>
    <cellStyle name="Normal 93 4 4 3" xfId="36788"/>
    <cellStyle name="Normal 93 4 5" xfId="36789"/>
    <cellStyle name="Normal 93 4 5 2" xfId="36790"/>
    <cellStyle name="Normal 93 4 5 3" xfId="36791"/>
    <cellStyle name="Normal 93 4 6" xfId="36792"/>
    <cellStyle name="Normal 93 4 6 2" xfId="36793"/>
    <cellStyle name="Normal 93 4 6 3" xfId="36794"/>
    <cellStyle name="Normal 93 4 7" xfId="36795"/>
    <cellStyle name="Normal 93 4 8" xfId="36796"/>
    <cellStyle name="Normal 93 5" xfId="36797"/>
    <cellStyle name="Normal 93 5 2" xfId="36798"/>
    <cellStyle name="Normal 93 5 2 2" xfId="36799"/>
    <cellStyle name="Normal 93 5 2 2 2" xfId="36800"/>
    <cellStyle name="Normal 93 5 2 2 3" xfId="36801"/>
    <cellStyle name="Normal 93 5 2 3" xfId="36802"/>
    <cellStyle name="Normal 93 5 2 3 2" xfId="36803"/>
    <cellStyle name="Normal 93 5 2 3 3" xfId="36804"/>
    <cellStyle name="Normal 93 5 2 4" xfId="36805"/>
    <cellStyle name="Normal 93 5 2 4 2" xfId="36806"/>
    <cellStyle name="Normal 93 5 2 4 3" xfId="36807"/>
    <cellStyle name="Normal 93 5 2 5" xfId="36808"/>
    <cellStyle name="Normal 93 5 2 6" xfId="36809"/>
    <cellStyle name="Normal 93 5 3" xfId="36810"/>
    <cellStyle name="Normal 93 5 3 2" xfId="36811"/>
    <cellStyle name="Normal 93 5 3 3" xfId="36812"/>
    <cellStyle name="Normal 93 5 4" xfId="36813"/>
    <cellStyle name="Normal 93 5 4 2" xfId="36814"/>
    <cellStyle name="Normal 93 5 4 3" xfId="36815"/>
    <cellStyle name="Normal 93 5 5" xfId="36816"/>
    <cellStyle name="Normal 93 5 5 2" xfId="36817"/>
    <cellStyle name="Normal 93 5 5 3" xfId="36818"/>
    <cellStyle name="Normal 93 5 6" xfId="36819"/>
    <cellStyle name="Normal 93 5 7" xfId="36820"/>
    <cellStyle name="Normal 93 6" xfId="36821"/>
    <cellStyle name="Normal 93 6 2" xfId="36822"/>
    <cellStyle name="Normal 93 6 2 2" xfId="36823"/>
    <cellStyle name="Normal 93 6 2 3" xfId="36824"/>
    <cellStyle name="Normal 93 6 3" xfId="36825"/>
    <cellStyle name="Normal 93 6 3 2" xfId="36826"/>
    <cellStyle name="Normal 93 6 3 3" xfId="36827"/>
    <cellStyle name="Normal 93 6 4" xfId="36828"/>
    <cellStyle name="Normal 93 6 4 2" xfId="36829"/>
    <cellStyle name="Normal 93 6 4 3" xfId="36830"/>
    <cellStyle name="Normal 93 6 5" xfId="36831"/>
    <cellStyle name="Normal 93 6 6" xfId="36832"/>
    <cellStyle name="Normal 93 7" xfId="36833"/>
    <cellStyle name="Normal 93 7 2" xfId="36834"/>
    <cellStyle name="Normal 93 7 2 2" xfId="36835"/>
    <cellStyle name="Normal 93 7 2 3" xfId="36836"/>
    <cellStyle name="Normal 93 7 3" xfId="36837"/>
    <cellStyle name="Normal 93 7 3 2" xfId="36838"/>
    <cellStyle name="Normal 93 7 3 3" xfId="36839"/>
    <cellStyle name="Normal 93 7 4" xfId="36840"/>
    <cellStyle name="Normal 93 7 4 2" xfId="36841"/>
    <cellStyle name="Normal 93 7 4 3" xfId="36842"/>
    <cellStyle name="Normal 93 7 5" xfId="36843"/>
    <cellStyle name="Normal 93 7 6" xfId="36844"/>
    <cellStyle name="Normal 93 8" xfId="36845"/>
    <cellStyle name="Normal 93 8 2" xfId="36846"/>
    <cellStyle name="Normal 93 8 3" xfId="36847"/>
    <cellStyle name="Normal 93 9" xfId="36848"/>
    <cellStyle name="Normal 93 9 2" xfId="36849"/>
    <cellStyle name="Normal 93 9 3" xfId="36850"/>
    <cellStyle name="Normal 94" xfId="36851"/>
    <cellStyle name="Normal 94 10" xfId="36852"/>
    <cellStyle name="Normal 94 10 2" xfId="36853"/>
    <cellStyle name="Normal 94 10 3" xfId="36854"/>
    <cellStyle name="Normal 94 11" xfId="36855"/>
    <cellStyle name="Normal 94 11 2" xfId="36856"/>
    <cellStyle name="Normal 94 11 3" xfId="36857"/>
    <cellStyle name="Normal 94 12" xfId="36858"/>
    <cellStyle name="Normal 94 12 2" xfId="36859"/>
    <cellStyle name="Normal 94 12 3" xfId="36860"/>
    <cellStyle name="Normal 94 13" xfId="36861"/>
    <cellStyle name="Normal 94 13 2" xfId="36862"/>
    <cellStyle name="Normal 94 13 3" xfId="36863"/>
    <cellStyle name="Normal 94 14" xfId="36864"/>
    <cellStyle name="Normal 94 14 2" xfId="36865"/>
    <cellStyle name="Normal 94 14 3" xfId="36866"/>
    <cellStyle name="Normal 94 15" xfId="36867"/>
    <cellStyle name="Normal 94 16" xfId="36868"/>
    <cellStyle name="Normal 94 17" xfId="36869"/>
    <cellStyle name="Normal 94 2" xfId="36870"/>
    <cellStyle name="Normal 94 2 2" xfId="36871"/>
    <cellStyle name="Normal 94 2 2 2" xfId="36872"/>
    <cellStyle name="Normal 94 2 2 2 2" xfId="36873"/>
    <cellStyle name="Normal 94 2 2 2 2 2" xfId="36874"/>
    <cellStyle name="Normal 94 2 2 2 2 3" xfId="36875"/>
    <cellStyle name="Normal 94 2 2 2 3" xfId="36876"/>
    <cellStyle name="Normal 94 2 2 2 3 2" xfId="36877"/>
    <cellStyle name="Normal 94 2 2 2 3 3" xfId="36878"/>
    <cellStyle name="Normal 94 2 2 2 4" xfId="36879"/>
    <cellStyle name="Normal 94 2 2 2 4 2" xfId="36880"/>
    <cellStyle name="Normal 94 2 2 2 4 3" xfId="36881"/>
    <cellStyle name="Normal 94 2 2 2 5" xfId="36882"/>
    <cellStyle name="Normal 94 2 2 2 6" xfId="36883"/>
    <cellStyle name="Normal 94 2 2 3" xfId="36884"/>
    <cellStyle name="Normal 94 2 2 3 2" xfId="36885"/>
    <cellStyle name="Normal 94 2 2 3 3" xfId="36886"/>
    <cellStyle name="Normal 94 2 2 4" xfId="36887"/>
    <cellStyle name="Normal 94 2 2 4 2" xfId="36888"/>
    <cellStyle name="Normal 94 2 2 4 3" xfId="36889"/>
    <cellStyle name="Normal 94 2 2 5" xfId="36890"/>
    <cellStyle name="Normal 94 2 2 5 2" xfId="36891"/>
    <cellStyle name="Normal 94 2 2 5 3" xfId="36892"/>
    <cellStyle name="Normal 94 2 2 6" xfId="36893"/>
    <cellStyle name="Normal 94 2 2 7" xfId="36894"/>
    <cellStyle name="Normal 94 2 3" xfId="36895"/>
    <cellStyle name="Normal 94 2 3 2" xfId="36896"/>
    <cellStyle name="Normal 94 2 3 2 2" xfId="36897"/>
    <cellStyle name="Normal 94 2 3 2 3" xfId="36898"/>
    <cellStyle name="Normal 94 2 3 3" xfId="36899"/>
    <cellStyle name="Normal 94 2 3 3 2" xfId="36900"/>
    <cellStyle name="Normal 94 2 3 3 3" xfId="36901"/>
    <cellStyle name="Normal 94 2 3 4" xfId="36902"/>
    <cellStyle name="Normal 94 2 3 4 2" xfId="36903"/>
    <cellStyle name="Normal 94 2 3 4 3" xfId="36904"/>
    <cellStyle name="Normal 94 2 3 5" xfId="36905"/>
    <cellStyle name="Normal 94 2 3 6" xfId="36906"/>
    <cellStyle name="Normal 94 2 4" xfId="36907"/>
    <cellStyle name="Normal 94 2 4 2" xfId="36908"/>
    <cellStyle name="Normal 94 2 4 3" xfId="36909"/>
    <cellStyle name="Normal 94 2 5" xfId="36910"/>
    <cellStyle name="Normal 94 2 5 2" xfId="36911"/>
    <cellStyle name="Normal 94 2 5 3" xfId="36912"/>
    <cellStyle name="Normal 94 2 6" xfId="36913"/>
    <cellStyle name="Normal 94 2 6 2" xfId="36914"/>
    <cellStyle name="Normal 94 2 6 3" xfId="36915"/>
    <cellStyle name="Normal 94 2 7" xfId="36916"/>
    <cellStyle name="Normal 94 2 8" xfId="36917"/>
    <cellStyle name="Normal 94 3" xfId="36918"/>
    <cellStyle name="Normal 94 3 2" xfId="36919"/>
    <cellStyle name="Normal 94 3 2 2" xfId="36920"/>
    <cellStyle name="Normal 94 3 2 2 2" xfId="36921"/>
    <cellStyle name="Normal 94 3 2 2 2 2" xfId="36922"/>
    <cellStyle name="Normal 94 3 2 2 2 3" xfId="36923"/>
    <cellStyle name="Normal 94 3 2 2 3" xfId="36924"/>
    <cellStyle name="Normal 94 3 2 2 3 2" xfId="36925"/>
    <cellStyle name="Normal 94 3 2 2 3 3" xfId="36926"/>
    <cellStyle name="Normal 94 3 2 2 4" xfId="36927"/>
    <cellStyle name="Normal 94 3 2 2 4 2" xfId="36928"/>
    <cellStyle name="Normal 94 3 2 2 4 3" xfId="36929"/>
    <cellStyle name="Normal 94 3 2 2 5" xfId="36930"/>
    <cellStyle name="Normal 94 3 2 2 6" xfId="36931"/>
    <cellStyle name="Normal 94 3 2 3" xfId="36932"/>
    <cellStyle name="Normal 94 3 2 3 2" xfId="36933"/>
    <cellStyle name="Normal 94 3 2 3 3" xfId="36934"/>
    <cellStyle name="Normal 94 3 2 4" xfId="36935"/>
    <cellStyle name="Normal 94 3 2 4 2" xfId="36936"/>
    <cellStyle name="Normal 94 3 2 4 3" xfId="36937"/>
    <cellStyle name="Normal 94 3 2 5" xfId="36938"/>
    <cellStyle name="Normal 94 3 2 5 2" xfId="36939"/>
    <cellStyle name="Normal 94 3 2 5 3" xfId="36940"/>
    <cellStyle name="Normal 94 3 2 6" xfId="36941"/>
    <cellStyle name="Normal 94 3 2 7" xfId="36942"/>
    <cellStyle name="Normal 94 3 3" xfId="36943"/>
    <cellStyle name="Normal 94 3 3 2" xfId="36944"/>
    <cellStyle name="Normal 94 3 3 2 2" xfId="36945"/>
    <cellStyle name="Normal 94 3 3 2 3" xfId="36946"/>
    <cellStyle name="Normal 94 3 3 3" xfId="36947"/>
    <cellStyle name="Normal 94 3 3 3 2" xfId="36948"/>
    <cellStyle name="Normal 94 3 3 3 3" xfId="36949"/>
    <cellStyle name="Normal 94 3 3 4" xfId="36950"/>
    <cellStyle name="Normal 94 3 3 4 2" xfId="36951"/>
    <cellStyle name="Normal 94 3 3 4 3" xfId="36952"/>
    <cellStyle name="Normal 94 3 3 5" xfId="36953"/>
    <cellStyle name="Normal 94 3 3 6" xfId="36954"/>
    <cellStyle name="Normal 94 3 4" xfId="36955"/>
    <cellStyle name="Normal 94 3 4 2" xfId="36956"/>
    <cellStyle name="Normal 94 3 4 3" xfId="36957"/>
    <cellStyle name="Normal 94 3 5" xfId="36958"/>
    <cellStyle name="Normal 94 3 5 2" xfId="36959"/>
    <cellStyle name="Normal 94 3 5 3" xfId="36960"/>
    <cellStyle name="Normal 94 3 6" xfId="36961"/>
    <cellStyle name="Normal 94 3 6 2" xfId="36962"/>
    <cellStyle name="Normal 94 3 6 3" xfId="36963"/>
    <cellStyle name="Normal 94 3 7" xfId="36964"/>
    <cellStyle name="Normal 94 3 8" xfId="36965"/>
    <cellStyle name="Normal 94 4" xfId="36966"/>
    <cellStyle name="Normal 94 4 2" xfId="36967"/>
    <cellStyle name="Normal 94 4 2 2" xfId="36968"/>
    <cellStyle name="Normal 94 4 2 2 2" xfId="36969"/>
    <cellStyle name="Normal 94 4 2 2 2 2" xfId="36970"/>
    <cellStyle name="Normal 94 4 2 2 2 3" xfId="36971"/>
    <cellStyle name="Normal 94 4 2 2 3" xfId="36972"/>
    <cellStyle name="Normal 94 4 2 2 3 2" xfId="36973"/>
    <cellStyle name="Normal 94 4 2 2 3 3" xfId="36974"/>
    <cellStyle name="Normal 94 4 2 2 4" xfId="36975"/>
    <cellStyle name="Normal 94 4 2 2 4 2" xfId="36976"/>
    <cellStyle name="Normal 94 4 2 2 4 3" xfId="36977"/>
    <cellStyle name="Normal 94 4 2 2 5" xfId="36978"/>
    <cellStyle name="Normal 94 4 2 2 6" xfId="36979"/>
    <cellStyle name="Normal 94 4 2 3" xfId="36980"/>
    <cellStyle name="Normal 94 4 2 3 2" xfId="36981"/>
    <cellStyle name="Normal 94 4 2 3 3" xfId="36982"/>
    <cellStyle name="Normal 94 4 2 4" xfId="36983"/>
    <cellStyle name="Normal 94 4 2 4 2" xfId="36984"/>
    <cellStyle name="Normal 94 4 2 4 3" xfId="36985"/>
    <cellStyle name="Normal 94 4 2 5" xfId="36986"/>
    <cellStyle name="Normal 94 4 2 5 2" xfId="36987"/>
    <cellStyle name="Normal 94 4 2 5 3" xfId="36988"/>
    <cellStyle name="Normal 94 4 2 6" xfId="36989"/>
    <cellStyle name="Normal 94 4 2 7" xfId="36990"/>
    <cellStyle name="Normal 94 4 3" xfId="36991"/>
    <cellStyle name="Normal 94 4 3 2" xfId="36992"/>
    <cellStyle name="Normal 94 4 3 2 2" xfId="36993"/>
    <cellStyle name="Normal 94 4 3 2 3" xfId="36994"/>
    <cellStyle name="Normal 94 4 3 3" xfId="36995"/>
    <cellStyle name="Normal 94 4 3 3 2" xfId="36996"/>
    <cellStyle name="Normal 94 4 3 3 3" xfId="36997"/>
    <cellStyle name="Normal 94 4 3 4" xfId="36998"/>
    <cellStyle name="Normal 94 4 3 4 2" xfId="36999"/>
    <cellStyle name="Normal 94 4 3 4 3" xfId="37000"/>
    <cellStyle name="Normal 94 4 3 5" xfId="37001"/>
    <cellStyle name="Normal 94 4 3 6" xfId="37002"/>
    <cellStyle name="Normal 94 4 4" xfId="37003"/>
    <cellStyle name="Normal 94 4 4 2" xfId="37004"/>
    <cellStyle name="Normal 94 4 4 3" xfId="37005"/>
    <cellStyle name="Normal 94 4 5" xfId="37006"/>
    <cellStyle name="Normal 94 4 5 2" xfId="37007"/>
    <cellStyle name="Normal 94 4 5 3" xfId="37008"/>
    <cellStyle name="Normal 94 4 6" xfId="37009"/>
    <cellStyle name="Normal 94 4 6 2" xfId="37010"/>
    <cellStyle name="Normal 94 4 6 3" xfId="37011"/>
    <cellStyle name="Normal 94 4 7" xfId="37012"/>
    <cellStyle name="Normal 94 4 8" xfId="37013"/>
    <cellStyle name="Normal 94 5" xfId="37014"/>
    <cellStyle name="Normal 94 5 2" xfId="37015"/>
    <cellStyle name="Normal 94 5 2 2" xfId="37016"/>
    <cellStyle name="Normal 94 5 2 2 2" xfId="37017"/>
    <cellStyle name="Normal 94 5 2 2 3" xfId="37018"/>
    <cellStyle name="Normal 94 5 2 3" xfId="37019"/>
    <cellStyle name="Normal 94 5 2 3 2" xfId="37020"/>
    <cellStyle name="Normal 94 5 2 3 3" xfId="37021"/>
    <cellStyle name="Normal 94 5 2 4" xfId="37022"/>
    <cellStyle name="Normal 94 5 2 4 2" xfId="37023"/>
    <cellStyle name="Normal 94 5 2 4 3" xfId="37024"/>
    <cellStyle name="Normal 94 5 2 5" xfId="37025"/>
    <cellStyle name="Normal 94 5 2 6" xfId="37026"/>
    <cellStyle name="Normal 94 5 3" xfId="37027"/>
    <cellStyle name="Normal 94 5 3 2" xfId="37028"/>
    <cellStyle name="Normal 94 5 3 3" xfId="37029"/>
    <cellStyle name="Normal 94 5 4" xfId="37030"/>
    <cellStyle name="Normal 94 5 4 2" xfId="37031"/>
    <cellStyle name="Normal 94 5 4 3" xfId="37032"/>
    <cellStyle name="Normal 94 5 5" xfId="37033"/>
    <cellStyle name="Normal 94 5 5 2" xfId="37034"/>
    <cellStyle name="Normal 94 5 5 3" xfId="37035"/>
    <cellStyle name="Normal 94 5 6" xfId="37036"/>
    <cellStyle name="Normal 94 5 7" xfId="37037"/>
    <cellStyle name="Normal 94 6" xfId="37038"/>
    <cellStyle name="Normal 94 6 2" xfId="37039"/>
    <cellStyle name="Normal 94 6 2 2" xfId="37040"/>
    <cellStyle name="Normal 94 6 2 3" xfId="37041"/>
    <cellStyle name="Normal 94 6 3" xfId="37042"/>
    <cellStyle name="Normal 94 6 3 2" xfId="37043"/>
    <cellStyle name="Normal 94 6 3 3" xfId="37044"/>
    <cellStyle name="Normal 94 6 4" xfId="37045"/>
    <cellStyle name="Normal 94 6 4 2" xfId="37046"/>
    <cellStyle name="Normal 94 6 4 3" xfId="37047"/>
    <cellStyle name="Normal 94 6 5" xfId="37048"/>
    <cellStyle name="Normal 94 6 6" xfId="37049"/>
    <cellStyle name="Normal 94 7" xfId="37050"/>
    <cellStyle name="Normal 94 7 2" xfId="37051"/>
    <cellStyle name="Normal 94 7 2 2" xfId="37052"/>
    <cellStyle name="Normal 94 7 2 3" xfId="37053"/>
    <cellStyle name="Normal 94 7 3" xfId="37054"/>
    <cellStyle name="Normal 94 7 3 2" xfId="37055"/>
    <cellStyle name="Normal 94 7 3 3" xfId="37056"/>
    <cellStyle name="Normal 94 7 4" xfId="37057"/>
    <cellStyle name="Normal 94 7 4 2" xfId="37058"/>
    <cellStyle name="Normal 94 7 4 3" xfId="37059"/>
    <cellStyle name="Normal 94 7 5" xfId="37060"/>
    <cellStyle name="Normal 94 7 6" xfId="37061"/>
    <cellStyle name="Normal 94 8" xfId="37062"/>
    <cellStyle name="Normal 94 8 2" xfId="37063"/>
    <cellStyle name="Normal 94 8 3" xfId="37064"/>
    <cellStyle name="Normal 94 9" xfId="37065"/>
    <cellStyle name="Normal 94 9 2" xfId="37066"/>
    <cellStyle name="Normal 94 9 3" xfId="37067"/>
    <cellStyle name="Normal 95" xfId="37068"/>
    <cellStyle name="Normal 95 10" xfId="37069"/>
    <cellStyle name="Normal 95 10 2" xfId="37070"/>
    <cellStyle name="Normal 95 10 3" xfId="37071"/>
    <cellStyle name="Normal 95 11" xfId="37072"/>
    <cellStyle name="Normal 95 11 2" xfId="37073"/>
    <cellStyle name="Normal 95 11 3" xfId="37074"/>
    <cellStyle name="Normal 95 12" xfId="37075"/>
    <cellStyle name="Normal 95 12 2" xfId="37076"/>
    <cellStyle name="Normal 95 12 3" xfId="37077"/>
    <cellStyle name="Normal 95 13" xfId="37078"/>
    <cellStyle name="Normal 95 13 2" xfId="37079"/>
    <cellStyle name="Normal 95 13 3" xfId="37080"/>
    <cellStyle name="Normal 95 14" xfId="37081"/>
    <cellStyle name="Normal 95 14 2" xfId="37082"/>
    <cellStyle name="Normal 95 14 3" xfId="37083"/>
    <cellStyle name="Normal 95 15" xfId="37084"/>
    <cellStyle name="Normal 95 16" xfId="37085"/>
    <cellStyle name="Normal 95 17" xfId="37086"/>
    <cellStyle name="Normal 95 2" xfId="37087"/>
    <cellStyle name="Normal 95 2 2" xfId="37088"/>
    <cellStyle name="Normal 95 2 2 2" xfId="37089"/>
    <cellStyle name="Normal 95 2 2 2 2" xfId="37090"/>
    <cellStyle name="Normal 95 2 2 2 2 2" xfId="37091"/>
    <cellStyle name="Normal 95 2 2 2 2 3" xfId="37092"/>
    <cellStyle name="Normal 95 2 2 2 3" xfId="37093"/>
    <cellStyle name="Normal 95 2 2 2 3 2" xfId="37094"/>
    <cellStyle name="Normal 95 2 2 2 3 3" xfId="37095"/>
    <cellStyle name="Normal 95 2 2 2 4" xfId="37096"/>
    <cellStyle name="Normal 95 2 2 2 4 2" xfId="37097"/>
    <cellStyle name="Normal 95 2 2 2 4 3" xfId="37098"/>
    <cellStyle name="Normal 95 2 2 2 5" xfId="37099"/>
    <cellStyle name="Normal 95 2 2 2 6" xfId="37100"/>
    <cellStyle name="Normal 95 2 2 3" xfId="37101"/>
    <cellStyle name="Normal 95 2 2 3 2" xfId="37102"/>
    <cellStyle name="Normal 95 2 2 3 3" xfId="37103"/>
    <cellStyle name="Normal 95 2 2 4" xfId="37104"/>
    <cellStyle name="Normal 95 2 2 4 2" xfId="37105"/>
    <cellStyle name="Normal 95 2 2 4 3" xfId="37106"/>
    <cellStyle name="Normal 95 2 2 5" xfId="37107"/>
    <cellStyle name="Normal 95 2 2 5 2" xfId="37108"/>
    <cellStyle name="Normal 95 2 2 5 3" xfId="37109"/>
    <cellStyle name="Normal 95 2 2 6" xfId="37110"/>
    <cellStyle name="Normal 95 2 2 7" xfId="37111"/>
    <cellStyle name="Normal 95 2 3" xfId="37112"/>
    <cellStyle name="Normal 95 2 3 2" xfId="37113"/>
    <cellStyle name="Normal 95 2 3 2 2" xfId="37114"/>
    <cellStyle name="Normal 95 2 3 2 3" xfId="37115"/>
    <cellStyle name="Normal 95 2 3 3" xfId="37116"/>
    <cellStyle name="Normal 95 2 3 3 2" xfId="37117"/>
    <cellStyle name="Normal 95 2 3 3 3" xfId="37118"/>
    <cellStyle name="Normal 95 2 3 4" xfId="37119"/>
    <cellStyle name="Normal 95 2 3 4 2" xfId="37120"/>
    <cellStyle name="Normal 95 2 3 4 3" xfId="37121"/>
    <cellStyle name="Normal 95 2 3 5" xfId="37122"/>
    <cellStyle name="Normal 95 2 3 6" xfId="37123"/>
    <cellStyle name="Normal 95 2 4" xfId="37124"/>
    <cellStyle name="Normal 95 2 4 2" xfId="37125"/>
    <cellStyle name="Normal 95 2 4 3" xfId="37126"/>
    <cellStyle name="Normal 95 2 5" xfId="37127"/>
    <cellStyle name="Normal 95 2 5 2" xfId="37128"/>
    <cellStyle name="Normal 95 2 5 3" xfId="37129"/>
    <cellStyle name="Normal 95 2 6" xfId="37130"/>
    <cellStyle name="Normal 95 2 6 2" xfId="37131"/>
    <cellStyle name="Normal 95 2 6 3" xfId="37132"/>
    <cellStyle name="Normal 95 2 7" xfId="37133"/>
    <cellStyle name="Normal 95 2 8" xfId="37134"/>
    <cellStyle name="Normal 95 3" xfId="37135"/>
    <cellStyle name="Normal 95 3 2" xfId="37136"/>
    <cellStyle name="Normal 95 3 2 2" xfId="37137"/>
    <cellStyle name="Normal 95 3 2 2 2" xfId="37138"/>
    <cellStyle name="Normal 95 3 2 2 2 2" xfId="37139"/>
    <cellStyle name="Normal 95 3 2 2 2 3" xfId="37140"/>
    <cellStyle name="Normal 95 3 2 2 3" xfId="37141"/>
    <cellStyle name="Normal 95 3 2 2 3 2" xfId="37142"/>
    <cellStyle name="Normal 95 3 2 2 3 3" xfId="37143"/>
    <cellStyle name="Normal 95 3 2 2 4" xfId="37144"/>
    <cellStyle name="Normal 95 3 2 2 4 2" xfId="37145"/>
    <cellStyle name="Normal 95 3 2 2 4 3" xfId="37146"/>
    <cellStyle name="Normal 95 3 2 2 5" xfId="37147"/>
    <cellStyle name="Normal 95 3 2 2 6" xfId="37148"/>
    <cellStyle name="Normal 95 3 2 3" xfId="37149"/>
    <cellStyle name="Normal 95 3 2 3 2" xfId="37150"/>
    <cellStyle name="Normal 95 3 2 3 3" xfId="37151"/>
    <cellStyle name="Normal 95 3 2 4" xfId="37152"/>
    <cellStyle name="Normal 95 3 2 4 2" xfId="37153"/>
    <cellStyle name="Normal 95 3 2 4 3" xfId="37154"/>
    <cellStyle name="Normal 95 3 2 5" xfId="37155"/>
    <cellStyle name="Normal 95 3 2 5 2" xfId="37156"/>
    <cellStyle name="Normal 95 3 2 5 3" xfId="37157"/>
    <cellStyle name="Normal 95 3 2 6" xfId="37158"/>
    <cellStyle name="Normal 95 3 2 7" xfId="37159"/>
    <cellStyle name="Normal 95 3 3" xfId="37160"/>
    <cellStyle name="Normal 95 3 3 2" xfId="37161"/>
    <cellStyle name="Normal 95 3 3 2 2" xfId="37162"/>
    <cellStyle name="Normal 95 3 3 2 3" xfId="37163"/>
    <cellStyle name="Normal 95 3 3 3" xfId="37164"/>
    <cellStyle name="Normal 95 3 3 3 2" xfId="37165"/>
    <cellStyle name="Normal 95 3 3 3 3" xfId="37166"/>
    <cellStyle name="Normal 95 3 3 4" xfId="37167"/>
    <cellStyle name="Normal 95 3 3 4 2" xfId="37168"/>
    <cellStyle name="Normal 95 3 3 4 3" xfId="37169"/>
    <cellStyle name="Normal 95 3 3 5" xfId="37170"/>
    <cellStyle name="Normal 95 3 3 6" xfId="37171"/>
    <cellStyle name="Normal 95 3 4" xfId="37172"/>
    <cellStyle name="Normal 95 3 4 2" xfId="37173"/>
    <cellStyle name="Normal 95 3 4 3" xfId="37174"/>
    <cellStyle name="Normal 95 3 5" xfId="37175"/>
    <cellStyle name="Normal 95 3 5 2" xfId="37176"/>
    <cellStyle name="Normal 95 3 5 3" xfId="37177"/>
    <cellStyle name="Normal 95 3 6" xfId="37178"/>
    <cellStyle name="Normal 95 3 6 2" xfId="37179"/>
    <cellStyle name="Normal 95 3 6 3" xfId="37180"/>
    <cellStyle name="Normal 95 3 7" xfId="37181"/>
    <cellStyle name="Normal 95 3 8" xfId="37182"/>
    <cellStyle name="Normal 95 4" xfId="37183"/>
    <cellStyle name="Normal 95 4 2" xfId="37184"/>
    <cellStyle name="Normal 95 4 2 2" xfId="37185"/>
    <cellStyle name="Normal 95 4 2 2 2" xfId="37186"/>
    <cellStyle name="Normal 95 4 2 2 2 2" xfId="37187"/>
    <cellStyle name="Normal 95 4 2 2 2 3" xfId="37188"/>
    <cellStyle name="Normal 95 4 2 2 3" xfId="37189"/>
    <cellStyle name="Normal 95 4 2 2 3 2" xfId="37190"/>
    <cellStyle name="Normal 95 4 2 2 3 3" xfId="37191"/>
    <cellStyle name="Normal 95 4 2 2 4" xfId="37192"/>
    <cellStyle name="Normal 95 4 2 2 4 2" xfId="37193"/>
    <cellStyle name="Normal 95 4 2 2 4 3" xfId="37194"/>
    <cellStyle name="Normal 95 4 2 2 5" xfId="37195"/>
    <cellStyle name="Normal 95 4 2 2 6" xfId="37196"/>
    <cellStyle name="Normal 95 4 2 3" xfId="37197"/>
    <cellStyle name="Normal 95 4 2 3 2" xfId="37198"/>
    <cellStyle name="Normal 95 4 2 3 3" xfId="37199"/>
    <cellStyle name="Normal 95 4 2 4" xfId="37200"/>
    <cellStyle name="Normal 95 4 2 4 2" xfId="37201"/>
    <cellStyle name="Normal 95 4 2 4 3" xfId="37202"/>
    <cellStyle name="Normal 95 4 2 5" xfId="37203"/>
    <cellStyle name="Normal 95 4 2 5 2" xfId="37204"/>
    <cellStyle name="Normal 95 4 2 5 3" xfId="37205"/>
    <cellStyle name="Normal 95 4 2 6" xfId="37206"/>
    <cellStyle name="Normal 95 4 2 7" xfId="37207"/>
    <cellStyle name="Normal 95 4 3" xfId="37208"/>
    <cellStyle name="Normal 95 4 3 2" xfId="37209"/>
    <cellStyle name="Normal 95 4 3 2 2" xfId="37210"/>
    <cellStyle name="Normal 95 4 3 2 3" xfId="37211"/>
    <cellStyle name="Normal 95 4 3 3" xfId="37212"/>
    <cellStyle name="Normal 95 4 3 3 2" xfId="37213"/>
    <cellStyle name="Normal 95 4 3 3 3" xfId="37214"/>
    <cellStyle name="Normal 95 4 3 4" xfId="37215"/>
    <cellStyle name="Normal 95 4 3 4 2" xfId="37216"/>
    <cellStyle name="Normal 95 4 3 4 3" xfId="37217"/>
    <cellStyle name="Normal 95 4 3 5" xfId="37218"/>
    <cellStyle name="Normal 95 4 3 6" xfId="37219"/>
    <cellStyle name="Normal 95 4 4" xfId="37220"/>
    <cellStyle name="Normal 95 4 4 2" xfId="37221"/>
    <cellStyle name="Normal 95 4 4 3" xfId="37222"/>
    <cellStyle name="Normal 95 4 5" xfId="37223"/>
    <cellStyle name="Normal 95 4 5 2" xfId="37224"/>
    <cellStyle name="Normal 95 4 5 3" xfId="37225"/>
    <cellStyle name="Normal 95 4 6" xfId="37226"/>
    <cellStyle name="Normal 95 4 6 2" xfId="37227"/>
    <cellStyle name="Normal 95 4 6 3" xfId="37228"/>
    <cellStyle name="Normal 95 4 7" xfId="37229"/>
    <cellStyle name="Normal 95 4 8" xfId="37230"/>
    <cellStyle name="Normal 95 5" xfId="37231"/>
    <cellStyle name="Normal 95 5 2" xfId="37232"/>
    <cellStyle name="Normal 95 5 2 2" xfId="37233"/>
    <cellStyle name="Normal 95 5 2 2 2" xfId="37234"/>
    <cellStyle name="Normal 95 5 2 2 3" xfId="37235"/>
    <cellStyle name="Normal 95 5 2 3" xfId="37236"/>
    <cellStyle name="Normal 95 5 2 3 2" xfId="37237"/>
    <cellStyle name="Normal 95 5 2 3 3" xfId="37238"/>
    <cellStyle name="Normal 95 5 2 4" xfId="37239"/>
    <cellStyle name="Normal 95 5 2 4 2" xfId="37240"/>
    <cellStyle name="Normal 95 5 2 4 3" xfId="37241"/>
    <cellStyle name="Normal 95 5 2 5" xfId="37242"/>
    <cellStyle name="Normal 95 5 2 6" xfId="37243"/>
    <cellStyle name="Normal 95 5 3" xfId="37244"/>
    <cellStyle name="Normal 95 5 3 2" xfId="37245"/>
    <cellStyle name="Normal 95 5 3 3" xfId="37246"/>
    <cellStyle name="Normal 95 5 4" xfId="37247"/>
    <cellStyle name="Normal 95 5 4 2" xfId="37248"/>
    <cellStyle name="Normal 95 5 4 3" xfId="37249"/>
    <cellStyle name="Normal 95 5 5" xfId="37250"/>
    <cellStyle name="Normal 95 5 5 2" xfId="37251"/>
    <cellStyle name="Normal 95 5 5 3" xfId="37252"/>
    <cellStyle name="Normal 95 5 6" xfId="37253"/>
    <cellStyle name="Normal 95 5 7" xfId="37254"/>
    <cellStyle name="Normal 95 6" xfId="37255"/>
    <cellStyle name="Normal 95 6 2" xfId="37256"/>
    <cellStyle name="Normal 95 6 2 2" xfId="37257"/>
    <cellStyle name="Normal 95 6 2 3" xfId="37258"/>
    <cellStyle name="Normal 95 6 3" xfId="37259"/>
    <cellStyle name="Normal 95 6 3 2" xfId="37260"/>
    <cellStyle name="Normal 95 6 3 3" xfId="37261"/>
    <cellStyle name="Normal 95 6 4" xfId="37262"/>
    <cellStyle name="Normal 95 6 4 2" xfId="37263"/>
    <cellStyle name="Normal 95 6 4 3" xfId="37264"/>
    <cellStyle name="Normal 95 6 5" xfId="37265"/>
    <cellStyle name="Normal 95 6 6" xfId="37266"/>
    <cellStyle name="Normal 95 7" xfId="37267"/>
    <cellStyle name="Normal 95 7 2" xfId="37268"/>
    <cellStyle name="Normal 95 7 2 2" xfId="37269"/>
    <cellStyle name="Normal 95 7 2 3" xfId="37270"/>
    <cellStyle name="Normal 95 7 3" xfId="37271"/>
    <cellStyle name="Normal 95 7 3 2" xfId="37272"/>
    <cellStyle name="Normal 95 7 3 3" xfId="37273"/>
    <cellStyle name="Normal 95 7 4" xfId="37274"/>
    <cellStyle name="Normal 95 7 4 2" xfId="37275"/>
    <cellStyle name="Normal 95 7 4 3" xfId="37276"/>
    <cellStyle name="Normal 95 7 5" xfId="37277"/>
    <cellStyle name="Normal 95 7 6" xfId="37278"/>
    <cellStyle name="Normal 95 8" xfId="37279"/>
    <cellStyle name="Normal 95 8 2" xfId="37280"/>
    <cellStyle name="Normal 95 8 3" xfId="37281"/>
    <cellStyle name="Normal 95 9" xfId="37282"/>
    <cellStyle name="Normal 95 9 2" xfId="37283"/>
    <cellStyle name="Normal 95 9 3" xfId="37284"/>
    <cellStyle name="Normal 96" xfId="37285"/>
    <cellStyle name="Normal 96 10" xfId="37286"/>
    <cellStyle name="Normal 96 10 2" xfId="37287"/>
    <cellStyle name="Normal 96 10 3" xfId="37288"/>
    <cellStyle name="Normal 96 11" xfId="37289"/>
    <cellStyle name="Normal 96 11 2" xfId="37290"/>
    <cellStyle name="Normal 96 11 3" xfId="37291"/>
    <cellStyle name="Normal 96 12" xfId="37292"/>
    <cellStyle name="Normal 96 12 2" xfId="37293"/>
    <cellStyle name="Normal 96 12 3" xfId="37294"/>
    <cellStyle name="Normal 96 13" xfId="37295"/>
    <cellStyle name="Normal 96 13 2" xfId="37296"/>
    <cellStyle name="Normal 96 13 3" xfId="37297"/>
    <cellStyle name="Normal 96 14" xfId="37298"/>
    <cellStyle name="Normal 96 14 2" xfId="37299"/>
    <cellStyle name="Normal 96 14 3" xfId="37300"/>
    <cellStyle name="Normal 96 15" xfId="37301"/>
    <cellStyle name="Normal 96 16" xfId="37302"/>
    <cellStyle name="Normal 96 17" xfId="37303"/>
    <cellStyle name="Normal 96 2" xfId="37304"/>
    <cellStyle name="Normal 96 2 2" xfId="37305"/>
    <cellStyle name="Normal 96 2 2 2" xfId="37306"/>
    <cellStyle name="Normal 96 2 2 2 2" xfId="37307"/>
    <cellStyle name="Normal 96 2 2 2 2 2" xfId="37308"/>
    <cellStyle name="Normal 96 2 2 2 2 3" xfId="37309"/>
    <cellStyle name="Normal 96 2 2 2 3" xfId="37310"/>
    <cellStyle name="Normal 96 2 2 2 3 2" xfId="37311"/>
    <cellStyle name="Normal 96 2 2 2 3 3" xfId="37312"/>
    <cellStyle name="Normal 96 2 2 2 4" xfId="37313"/>
    <cellStyle name="Normal 96 2 2 2 4 2" xfId="37314"/>
    <cellStyle name="Normal 96 2 2 2 4 3" xfId="37315"/>
    <cellStyle name="Normal 96 2 2 2 5" xfId="37316"/>
    <cellStyle name="Normal 96 2 2 2 6" xfId="37317"/>
    <cellStyle name="Normal 96 2 2 3" xfId="37318"/>
    <cellStyle name="Normal 96 2 2 3 2" xfId="37319"/>
    <cellStyle name="Normal 96 2 2 3 3" xfId="37320"/>
    <cellStyle name="Normal 96 2 2 4" xfId="37321"/>
    <cellStyle name="Normal 96 2 2 4 2" xfId="37322"/>
    <cellStyle name="Normal 96 2 2 4 3" xfId="37323"/>
    <cellStyle name="Normal 96 2 2 5" xfId="37324"/>
    <cellStyle name="Normal 96 2 2 5 2" xfId="37325"/>
    <cellStyle name="Normal 96 2 2 5 3" xfId="37326"/>
    <cellStyle name="Normal 96 2 2 6" xfId="37327"/>
    <cellStyle name="Normal 96 2 2 7" xfId="37328"/>
    <cellStyle name="Normal 96 2 3" xfId="37329"/>
    <cellStyle name="Normal 96 2 3 2" xfId="37330"/>
    <cellStyle name="Normal 96 2 3 2 2" xfId="37331"/>
    <cellStyle name="Normal 96 2 3 2 3" xfId="37332"/>
    <cellStyle name="Normal 96 2 3 3" xfId="37333"/>
    <cellStyle name="Normal 96 2 3 3 2" xfId="37334"/>
    <cellStyle name="Normal 96 2 3 3 3" xfId="37335"/>
    <cellStyle name="Normal 96 2 3 4" xfId="37336"/>
    <cellStyle name="Normal 96 2 3 4 2" xfId="37337"/>
    <cellStyle name="Normal 96 2 3 4 3" xfId="37338"/>
    <cellStyle name="Normal 96 2 3 5" xfId="37339"/>
    <cellStyle name="Normal 96 2 3 6" xfId="37340"/>
    <cellStyle name="Normal 96 2 4" xfId="37341"/>
    <cellStyle name="Normal 96 2 4 2" xfId="37342"/>
    <cellStyle name="Normal 96 2 4 3" xfId="37343"/>
    <cellStyle name="Normal 96 2 5" xfId="37344"/>
    <cellStyle name="Normal 96 2 5 2" xfId="37345"/>
    <cellStyle name="Normal 96 2 5 3" xfId="37346"/>
    <cellStyle name="Normal 96 2 6" xfId="37347"/>
    <cellStyle name="Normal 96 2 6 2" xfId="37348"/>
    <cellStyle name="Normal 96 2 6 3" xfId="37349"/>
    <cellStyle name="Normal 96 2 7" xfId="37350"/>
    <cellStyle name="Normal 96 2 8" xfId="37351"/>
    <cellStyle name="Normal 96 3" xfId="37352"/>
    <cellStyle name="Normal 96 3 2" xfId="37353"/>
    <cellStyle name="Normal 96 3 2 2" xfId="37354"/>
    <cellStyle name="Normal 96 3 2 2 2" xfId="37355"/>
    <cellStyle name="Normal 96 3 2 2 2 2" xfId="37356"/>
    <cellStyle name="Normal 96 3 2 2 2 3" xfId="37357"/>
    <cellStyle name="Normal 96 3 2 2 3" xfId="37358"/>
    <cellStyle name="Normal 96 3 2 2 3 2" xfId="37359"/>
    <cellStyle name="Normal 96 3 2 2 3 3" xfId="37360"/>
    <cellStyle name="Normal 96 3 2 2 4" xfId="37361"/>
    <cellStyle name="Normal 96 3 2 2 4 2" xfId="37362"/>
    <cellStyle name="Normal 96 3 2 2 4 3" xfId="37363"/>
    <cellStyle name="Normal 96 3 2 2 5" xfId="37364"/>
    <cellStyle name="Normal 96 3 2 2 6" xfId="37365"/>
    <cellStyle name="Normal 96 3 2 3" xfId="37366"/>
    <cellStyle name="Normal 96 3 2 3 2" xfId="37367"/>
    <cellStyle name="Normal 96 3 2 3 3" xfId="37368"/>
    <cellStyle name="Normal 96 3 2 4" xfId="37369"/>
    <cellStyle name="Normal 96 3 2 4 2" xfId="37370"/>
    <cellStyle name="Normal 96 3 2 4 3" xfId="37371"/>
    <cellStyle name="Normal 96 3 2 5" xfId="37372"/>
    <cellStyle name="Normal 96 3 2 5 2" xfId="37373"/>
    <cellStyle name="Normal 96 3 2 5 3" xfId="37374"/>
    <cellStyle name="Normal 96 3 2 6" xfId="37375"/>
    <cellStyle name="Normal 96 3 2 7" xfId="37376"/>
    <cellStyle name="Normal 96 3 3" xfId="37377"/>
    <cellStyle name="Normal 96 3 3 2" xfId="37378"/>
    <cellStyle name="Normal 96 3 3 2 2" xfId="37379"/>
    <cellStyle name="Normal 96 3 3 2 3" xfId="37380"/>
    <cellStyle name="Normal 96 3 3 3" xfId="37381"/>
    <cellStyle name="Normal 96 3 3 3 2" xfId="37382"/>
    <cellStyle name="Normal 96 3 3 3 3" xfId="37383"/>
    <cellStyle name="Normal 96 3 3 4" xfId="37384"/>
    <cellStyle name="Normal 96 3 3 4 2" xfId="37385"/>
    <cellStyle name="Normal 96 3 3 4 3" xfId="37386"/>
    <cellStyle name="Normal 96 3 3 5" xfId="37387"/>
    <cellStyle name="Normal 96 3 3 6" xfId="37388"/>
    <cellStyle name="Normal 96 3 4" xfId="37389"/>
    <cellStyle name="Normal 96 3 4 2" xfId="37390"/>
    <cellStyle name="Normal 96 3 4 3" xfId="37391"/>
    <cellStyle name="Normal 96 3 5" xfId="37392"/>
    <cellStyle name="Normal 96 3 5 2" xfId="37393"/>
    <cellStyle name="Normal 96 3 5 3" xfId="37394"/>
    <cellStyle name="Normal 96 3 6" xfId="37395"/>
    <cellStyle name="Normal 96 3 6 2" xfId="37396"/>
    <cellStyle name="Normal 96 3 6 3" xfId="37397"/>
    <cellStyle name="Normal 96 3 7" xfId="37398"/>
    <cellStyle name="Normal 96 3 8" xfId="37399"/>
    <cellStyle name="Normal 96 4" xfId="37400"/>
    <cellStyle name="Normal 96 4 2" xfId="37401"/>
    <cellStyle name="Normal 96 4 2 2" xfId="37402"/>
    <cellStyle name="Normal 96 4 2 2 2" xfId="37403"/>
    <cellStyle name="Normal 96 4 2 2 2 2" xfId="37404"/>
    <cellStyle name="Normal 96 4 2 2 2 3" xfId="37405"/>
    <cellStyle name="Normal 96 4 2 2 3" xfId="37406"/>
    <cellStyle name="Normal 96 4 2 2 3 2" xfId="37407"/>
    <cellStyle name="Normal 96 4 2 2 3 3" xfId="37408"/>
    <cellStyle name="Normal 96 4 2 2 4" xfId="37409"/>
    <cellStyle name="Normal 96 4 2 2 4 2" xfId="37410"/>
    <cellStyle name="Normal 96 4 2 2 4 3" xfId="37411"/>
    <cellStyle name="Normal 96 4 2 2 5" xfId="37412"/>
    <cellStyle name="Normal 96 4 2 2 6" xfId="37413"/>
    <cellStyle name="Normal 96 4 2 3" xfId="37414"/>
    <cellStyle name="Normal 96 4 2 3 2" xfId="37415"/>
    <cellStyle name="Normal 96 4 2 3 3" xfId="37416"/>
    <cellStyle name="Normal 96 4 2 4" xfId="37417"/>
    <cellStyle name="Normal 96 4 2 4 2" xfId="37418"/>
    <cellStyle name="Normal 96 4 2 4 3" xfId="37419"/>
    <cellStyle name="Normal 96 4 2 5" xfId="37420"/>
    <cellStyle name="Normal 96 4 2 5 2" xfId="37421"/>
    <cellStyle name="Normal 96 4 2 5 3" xfId="37422"/>
    <cellStyle name="Normal 96 4 2 6" xfId="37423"/>
    <cellStyle name="Normal 96 4 2 7" xfId="37424"/>
    <cellStyle name="Normal 96 4 3" xfId="37425"/>
    <cellStyle name="Normal 96 4 3 2" xfId="37426"/>
    <cellStyle name="Normal 96 4 3 2 2" xfId="37427"/>
    <cellStyle name="Normal 96 4 3 2 3" xfId="37428"/>
    <cellStyle name="Normal 96 4 3 3" xfId="37429"/>
    <cellStyle name="Normal 96 4 3 3 2" xfId="37430"/>
    <cellStyle name="Normal 96 4 3 3 3" xfId="37431"/>
    <cellStyle name="Normal 96 4 3 4" xfId="37432"/>
    <cellStyle name="Normal 96 4 3 4 2" xfId="37433"/>
    <cellStyle name="Normal 96 4 3 4 3" xfId="37434"/>
    <cellStyle name="Normal 96 4 3 5" xfId="37435"/>
    <cellStyle name="Normal 96 4 3 6" xfId="37436"/>
    <cellStyle name="Normal 96 4 4" xfId="37437"/>
    <cellStyle name="Normal 96 4 4 2" xfId="37438"/>
    <cellStyle name="Normal 96 4 4 3" xfId="37439"/>
    <cellStyle name="Normal 96 4 5" xfId="37440"/>
    <cellStyle name="Normal 96 4 5 2" xfId="37441"/>
    <cellStyle name="Normal 96 4 5 3" xfId="37442"/>
    <cellStyle name="Normal 96 4 6" xfId="37443"/>
    <cellStyle name="Normal 96 4 6 2" xfId="37444"/>
    <cellStyle name="Normal 96 4 6 3" xfId="37445"/>
    <cellStyle name="Normal 96 4 7" xfId="37446"/>
    <cellStyle name="Normal 96 4 8" xfId="37447"/>
    <cellStyle name="Normal 96 5" xfId="37448"/>
    <cellStyle name="Normal 96 5 2" xfId="37449"/>
    <cellStyle name="Normal 96 5 2 2" xfId="37450"/>
    <cellStyle name="Normal 96 5 2 2 2" xfId="37451"/>
    <cellStyle name="Normal 96 5 2 2 3" xfId="37452"/>
    <cellStyle name="Normal 96 5 2 3" xfId="37453"/>
    <cellStyle name="Normal 96 5 2 3 2" xfId="37454"/>
    <cellStyle name="Normal 96 5 2 3 3" xfId="37455"/>
    <cellStyle name="Normal 96 5 2 4" xfId="37456"/>
    <cellStyle name="Normal 96 5 2 4 2" xfId="37457"/>
    <cellStyle name="Normal 96 5 2 4 3" xfId="37458"/>
    <cellStyle name="Normal 96 5 2 5" xfId="37459"/>
    <cellStyle name="Normal 96 5 2 6" xfId="37460"/>
    <cellStyle name="Normal 96 5 3" xfId="37461"/>
    <cellStyle name="Normal 96 5 3 2" xfId="37462"/>
    <cellStyle name="Normal 96 5 3 3" xfId="37463"/>
    <cellStyle name="Normal 96 5 4" xfId="37464"/>
    <cellStyle name="Normal 96 5 4 2" xfId="37465"/>
    <cellStyle name="Normal 96 5 4 3" xfId="37466"/>
    <cellStyle name="Normal 96 5 5" xfId="37467"/>
    <cellStyle name="Normal 96 5 5 2" xfId="37468"/>
    <cellStyle name="Normal 96 5 5 3" xfId="37469"/>
    <cellStyle name="Normal 96 5 6" xfId="37470"/>
    <cellStyle name="Normal 96 5 7" xfId="37471"/>
    <cellStyle name="Normal 96 6" xfId="37472"/>
    <cellStyle name="Normal 96 6 2" xfId="37473"/>
    <cellStyle name="Normal 96 6 2 2" xfId="37474"/>
    <cellStyle name="Normal 96 6 2 3" xfId="37475"/>
    <cellStyle name="Normal 96 6 3" xfId="37476"/>
    <cellStyle name="Normal 96 6 3 2" xfId="37477"/>
    <cellStyle name="Normal 96 6 3 3" xfId="37478"/>
    <cellStyle name="Normal 96 6 4" xfId="37479"/>
    <cellStyle name="Normal 96 6 4 2" xfId="37480"/>
    <cellStyle name="Normal 96 6 4 3" xfId="37481"/>
    <cellStyle name="Normal 96 6 5" xfId="37482"/>
    <cellStyle name="Normal 96 6 6" xfId="37483"/>
    <cellStyle name="Normal 96 7" xfId="37484"/>
    <cellStyle name="Normal 96 7 2" xfId="37485"/>
    <cellStyle name="Normal 96 7 2 2" xfId="37486"/>
    <cellStyle name="Normal 96 7 2 3" xfId="37487"/>
    <cellStyle name="Normal 96 7 3" xfId="37488"/>
    <cellStyle name="Normal 96 7 3 2" xfId="37489"/>
    <cellStyle name="Normal 96 7 3 3" xfId="37490"/>
    <cellStyle name="Normal 96 7 4" xfId="37491"/>
    <cellStyle name="Normal 96 7 4 2" xfId="37492"/>
    <cellStyle name="Normal 96 7 4 3" xfId="37493"/>
    <cellStyle name="Normal 96 7 5" xfId="37494"/>
    <cellStyle name="Normal 96 7 6" xfId="37495"/>
    <cellStyle name="Normal 96 8" xfId="37496"/>
    <cellStyle name="Normal 96 8 2" xfId="37497"/>
    <cellStyle name="Normal 96 8 3" xfId="37498"/>
    <cellStyle name="Normal 96 9" xfId="37499"/>
    <cellStyle name="Normal 96 9 2" xfId="37500"/>
    <cellStyle name="Normal 96 9 3" xfId="37501"/>
    <cellStyle name="Normal 97" xfId="37502"/>
    <cellStyle name="Normal 97 10" xfId="37503"/>
    <cellStyle name="Normal 97 10 2" xfId="37504"/>
    <cellStyle name="Normal 97 10 3" xfId="37505"/>
    <cellStyle name="Normal 97 11" xfId="37506"/>
    <cellStyle name="Normal 97 11 2" xfId="37507"/>
    <cellStyle name="Normal 97 11 3" xfId="37508"/>
    <cellStyle name="Normal 97 12" xfId="37509"/>
    <cellStyle name="Normal 97 12 2" xfId="37510"/>
    <cellStyle name="Normal 97 12 3" xfId="37511"/>
    <cellStyle name="Normal 97 13" xfId="37512"/>
    <cellStyle name="Normal 97 13 2" xfId="37513"/>
    <cellStyle name="Normal 97 13 3" xfId="37514"/>
    <cellStyle name="Normal 97 14" xfId="37515"/>
    <cellStyle name="Normal 97 14 2" xfId="37516"/>
    <cellStyle name="Normal 97 14 3" xfId="37517"/>
    <cellStyle name="Normal 97 15" xfId="37518"/>
    <cellStyle name="Normal 97 16" xfId="37519"/>
    <cellStyle name="Normal 97 17" xfId="37520"/>
    <cellStyle name="Normal 97 2" xfId="37521"/>
    <cellStyle name="Normal 97 2 2" xfId="37522"/>
    <cellStyle name="Normal 97 2 2 2" xfId="37523"/>
    <cellStyle name="Normal 97 2 2 2 2" xfId="37524"/>
    <cellStyle name="Normal 97 2 2 2 2 2" xfId="37525"/>
    <cellStyle name="Normal 97 2 2 2 2 3" xfId="37526"/>
    <cellStyle name="Normal 97 2 2 2 3" xfId="37527"/>
    <cellStyle name="Normal 97 2 2 2 3 2" xfId="37528"/>
    <cellStyle name="Normal 97 2 2 2 3 3" xfId="37529"/>
    <cellStyle name="Normal 97 2 2 2 4" xfId="37530"/>
    <cellStyle name="Normal 97 2 2 2 4 2" xfId="37531"/>
    <cellStyle name="Normal 97 2 2 2 4 3" xfId="37532"/>
    <cellStyle name="Normal 97 2 2 2 5" xfId="37533"/>
    <cellStyle name="Normal 97 2 2 2 6" xfId="37534"/>
    <cellStyle name="Normal 97 2 2 3" xfId="37535"/>
    <cellStyle name="Normal 97 2 2 3 2" xfId="37536"/>
    <cellStyle name="Normal 97 2 2 3 3" xfId="37537"/>
    <cellStyle name="Normal 97 2 2 4" xfId="37538"/>
    <cellStyle name="Normal 97 2 2 4 2" xfId="37539"/>
    <cellStyle name="Normal 97 2 2 4 3" xfId="37540"/>
    <cellStyle name="Normal 97 2 2 5" xfId="37541"/>
    <cellStyle name="Normal 97 2 2 5 2" xfId="37542"/>
    <cellStyle name="Normal 97 2 2 5 3" xfId="37543"/>
    <cellStyle name="Normal 97 2 2 6" xfId="37544"/>
    <cellStyle name="Normal 97 2 2 7" xfId="37545"/>
    <cellStyle name="Normal 97 2 3" xfId="37546"/>
    <cellStyle name="Normal 97 2 3 2" xfId="37547"/>
    <cellStyle name="Normal 97 2 3 2 2" xfId="37548"/>
    <cellStyle name="Normal 97 2 3 2 3" xfId="37549"/>
    <cellStyle name="Normal 97 2 3 3" xfId="37550"/>
    <cellStyle name="Normal 97 2 3 3 2" xfId="37551"/>
    <cellStyle name="Normal 97 2 3 3 3" xfId="37552"/>
    <cellStyle name="Normal 97 2 3 4" xfId="37553"/>
    <cellStyle name="Normal 97 2 3 4 2" xfId="37554"/>
    <cellStyle name="Normal 97 2 3 4 3" xfId="37555"/>
    <cellStyle name="Normal 97 2 3 5" xfId="37556"/>
    <cellStyle name="Normal 97 2 3 6" xfId="37557"/>
    <cellStyle name="Normal 97 2 4" xfId="37558"/>
    <cellStyle name="Normal 97 2 4 2" xfId="37559"/>
    <cellStyle name="Normal 97 2 4 3" xfId="37560"/>
    <cellStyle name="Normal 97 2 5" xfId="37561"/>
    <cellStyle name="Normal 97 2 5 2" xfId="37562"/>
    <cellStyle name="Normal 97 2 5 3" xfId="37563"/>
    <cellStyle name="Normal 97 2 6" xfId="37564"/>
    <cellStyle name="Normal 97 2 6 2" xfId="37565"/>
    <cellStyle name="Normal 97 2 6 3" xfId="37566"/>
    <cellStyle name="Normal 97 2 7" xfId="37567"/>
    <cellStyle name="Normal 97 2 8" xfId="37568"/>
    <cellStyle name="Normal 97 3" xfId="37569"/>
    <cellStyle name="Normal 97 3 2" xfId="37570"/>
    <cellStyle name="Normal 97 3 2 2" xfId="37571"/>
    <cellStyle name="Normal 97 3 2 2 2" xfId="37572"/>
    <cellStyle name="Normal 97 3 2 2 2 2" xfId="37573"/>
    <cellStyle name="Normal 97 3 2 2 2 3" xfId="37574"/>
    <cellStyle name="Normal 97 3 2 2 3" xfId="37575"/>
    <cellStyle name="Normal 97 3 2 2 3 2" xfId="37576"/>
    <cellStyle name="Normal 97 3 2 2 3 3" xfId="37577"/>
    <cellStyle name="Normal 97 3 2 2 4" xfId="37578"/>
    <cellStyle name="Normal 97 3 2 2 4 2" xfId="37579"/>
    <cellStyle name="Normal 97 3 2 2 4 3" xfId="37580"/>
    <cellStyle name="Normal 97 3 2 2 5" xfId="37581"/>
    <cellStyle name="Normal 97 3 2 2 6" xfId="37582"/>
    <cellStyle name="Normal 97 3 2 3" xfId="37583"/>
    <cellStyle name="Normal 97 3 2 3 2" xfId="37584"/>
    <cellStyle name="Normal 97 3 2 3 3" xfId="37585"/>
    <cellStyle name="Normal 97 3 2 4" xfId="37586"/>
    <cellStyle name="Normal 97 3 2 4 2" xfId="37587"/>
    <cellStyle name="Normal 97 3 2 4 3" xfId="37588"/>
    <cellStyle name="Normal 97 3 2 5" xfId="37589"/>
    <cellStyle name="Normal 97 3 2 5 2" xfId="37590"/>
    <cellStyle name="Normal 97 3 2 5 3" xfId="37591"/>
    <cellStyle name="Normal 97 3 2 6" xfId="37592"/>
    <cellStyle name="Normal 97 3 2 7" xfId="37593"/>
    <cellStyle name="Normal 97 3 3" xfId="37594"/>
    <cellStyle name="Normal 97 3 3 2" xfId="37595"/>
    <cellStyle name="Normal 97 3 3 2 2" xfId="37596"/>
    <cellStyle name="Normal 97 3 3 2 3" xfId="37597"/>
    <cellStyle name="Normal 97 3 3 3" xfId="37598"/>
    <cellStyle name="Normal 97 3 3 3 2" xfId="37599"/>
    <cellStyle name="Normal 97 3 3 3 3" xfId="37600"/>
    <cellStyle name="Normal 97 3 3 4" xfId="37601"/>
    <cellStyle name="Normal 97 3 3 4 2" xfId="37602"/>
    <cellStyle name="Normal 97 3 3 4 3" xfId="37603"/>
    <cellStyle name="Normal 97 3 3 5" xfId="37604"/>
    <cellStyle name="Normal 97 3 3 6" xfId="37605"/>
    <cellStyle name="Normal 97 3 4" xfId="37606"/>
    <cellStyle name="Normal 97 3 4 2" xfId="37607"/>
    <cellStyle name="Normal 97 3 4 3" xfId="37608"/>
    <cellStyle name="Normal 97 3 5" xfId="37609"/>
    <cellStyle name="Normal 97 3 5 2" xfId="37610"/>
    <cellStyle name="Normal 97 3 5 3" xfId="37611"/>
    <cellStyle name="Normal 97 3 6" xfId="37612"/>
    <cellStyle name="Normal 97 3 6 2" xfId="37613"/>
    <cellStyle name="Normal 97 3 6 3" xfId="37614"/>
    <cellStyle name="Normal 97 3 7" xfId="37615"/>
    <cellStyle name="Normal 97 3 8" xfId="37616"/>
    <cellStyle name="Normal 97 4" xfId="37617"/>
    <cellStyle name="Normal 97 4 2" xfId="37618"/>
    <cellStyle name="Normal 97 4 2 2" xfId="37619"/>
    <cellStyle name="Normal 97 4 2 2 2" xfId="37620"/>
    <cellStyle name="Normal 97 4 2 2 2 2" xfId="37621"/>
    <cellStyle name="Normal 97 4 2 2 2 3" xfId="37622"/>
    <cellStyle name="Normal 97 4 2 2 3" xfId="37623"/>
    <cellStyle name="Normal 97 4 2 2 3 2" xfId="37624"/>
    <cellStyle name="Normal 97 4 2 2 3 3" xfId="37625"/>
    <cellStyle name="Normal 97 4 2 2 4" xfId="37626"/>
    <cellStyle name="Normal 97 4 2 2 4 2" xfId="37627"/>
    <cellStyle name="Normal 97 4 2 2 4 3" xfId="37628"/>
    <cellStyle name="Normal 97 4 2 2 5" xfId="37629"/>
    <cellStyle name="Normal 97 4 2 2 6" xfId="37630"/>
    <cellStyle name="Normal 97 4 2 3" xfId="37631"/>
    <cellStyle name="Normal 97 4 2 3 2" xfId="37632"/>
    <cellStyle name="Normal 97 4 2 3 3" xfId="37633"/>
    <cellStyle name="Normal 97 4 2 4" xfId="37634"/>
    <cellStyle name="Normal 97 4 2 4 2" xfId="37635"/>
    <cellStyle name="Normal 97 4 2 4 3" xfId="37636"/>
    <cellStyle name="Normal 97 4 2 5" xfId="37637"/>
    <cellStyle name="Normal 97 4 2 5 2" xfId="37638"/>
    <cellStyle name="Normal 97 4 2 5 3" xfId="37639"/>
    <cellStyle name="Normal 97 4 2 6" xfId="37640"/>
    <cellStyle name="Normal 97 4 2 7" xfId="37641"/>
    <cellStyle name="Normal 97 4 3" xfId="37642"/>
    <cellStyle name="Normal 97 4 3 2" xfId="37643"/>
    <cellStyle name="Normal 97 4 3 2 2" xfId="37644"/>
    <cellStyle name="Normal 97 4 3 2 3" xfId="37645"/>
    <cellStyle name="Normal 97 4 3 3" xfId="37646"/>
    <cellStyle name="Normal 97 4 3 3 2" xfId="37647"/>
    <cellStyle name="Normal 97 4 3 3 3" xfId="37648"/>
    <cellStyle name="Normal 97 4 3 4" xfId="37649"/>
    <cellStyle name="Normal 97 4 3 4 2" xfId="37650"/>
    <cellStyle name="Normal 97 4 3 4 3" xfId="37651"/>
    <cellStyle name="Normal 97 4 3 5" xfId="37652"/>
    <cellStyle name="Normal 97 4 3 6" xfId="37653"/>
    <cellStyle name="Normal 97 4 4" xfId="37654"/>
    <cellStyle name="Normal 97 4 4 2" xfId="37655"/>
    <cellStyle name="Normal 97 4 4 3" xfId="37656"/>
    <cellStyle name="Normal 97 4 5" xfId="37657"/>
    <cellStyle name="Normal 97 4 5 2" xfId="37658"/>
    <cellStyle name="Normal 97 4 5 3" xfId="37659"/>
    <cellStyle name="Normal 97 4 6" xfId="37660"/>
    <cellStyle name="Normal 97 4 6 2" xfId="37661"/>
    <cellStyle name="Normal 97 4 6 3" xfId="37662"/>
    <cellStyle name="Normal 97 4 7" xfId="37663"/>
    <cellStyle name="Normal 97 4 8" xfId="37664"/>
    <cellStyle name="Normal 97 5" xfId="37665"/>
    <cellStyle name="Normal 97 5 2" xfId="37666"/>
    <cellStyle name="Normal 97 5 2 2" xfId="37667"/>
    <cellStyle name="Normal 97 5 2 2 2" xfId="37668"/>
    <cellStyle name="Normal 97 5 2 2 3" xfId="37669"/>
    <cellStyle name="Normal 97 5 2 3" xfId="37670"/>
    <cellStyle name="Normal 97 5 2 3 2" xfId="37671"/>
    <cellStyle name="Normal 97 5 2 3 3" xfId="37672"/>
    <cellStyle name="Normal 97 5 2 4" xfId="37673"/>
    <cellStyle name="Normal 97 5 2 4 2" xfId="37674"/>
    <cellStyle name="Normal 97 5 2 4 3" xfId="37675"/>
    <cellStyle name="Normal 97 5 2 5" xfId="37676"/>
    <cellStyle name="Normal 97 5 2 6" xfId="37677"/>
    <cellStyle name="Normal 97 5 3" xfId="37678"/>
    <cellStyle name="Normal 97 5 3 2" xfId="37679"/>
    <cellStyle name="Normal 97 5 3 3" xfId="37680"/>
    <cellStyle name="Normal 97 5 4" xfId="37681"/>
    <cellStyle name="Normal 97 5 4 2" xfId="37682"/>
    <cellStyle name="Normal 97 5 4 3" xfId="37683"/>
    <cellStyle name="Normal 97 5 5" xfId="37684"/>
    <cellStyle name="Normal 97 5 5 2" xfId="37685"/>
    <cellStyle name="Normal 97 5 5 3" xfId="37686"/>
    <cellStyle name="Normal 97 5 6" xfId="37687"/>
    <cellStyle name="Normal 97 5 7" xfId="37688"/>
    <cellStyle name="Normal 97 6" xfId="37689"/>
    <cellStyle name="Normal 97 6 2" xfId="37690"/>
    <cellStyle name="Normal 97 6 2 2" xfId="37691"/>
    <cellStyle name="Normal 97 6 2 3" xfId="37692"/>
    <cellStyle name="Normal 97 6 3" xfId="37693"/>
    <cellStyle name="Normal 97 6 3 2" xfId="37694"/>
    <cellStyle name="Normal 97 6 3 3" xfId="37695"/>
    <cellStyle name="Normal 97 6 4" xfId="37696"/>
    <cellStyle name="Normal 97 6 4 2" xfId="37697"/>
    <cellStyle name="Normal 97 6 4 3" xfId="37698"/>
    <cellStyle name="Normal 97 6 5" xfId="37699"/>
    <cellStyle name="Normal 97 6 6" xfId="37700"/>
    <cellStyle name="Normal 97 7" xfId="37701"/>
    <cellStyle name="Normal 97 7 2" xfId="37702"/>
    <cellStyle name="Normal 97 7 2 2" xfId="37703"/>
    <cellStyle name="Normal 97 7 2 3" xfId="37704"/>
    <cellStyle name="Normal 97 7 3" xfId="37705"/>
    <cellStyle name="Normal 97 7 3 2" xfId="37706"/>
    <cellStyle name="Normal 97 7 3 3" xfId="37707"/>
    <cellStyle name="Normal 97 7 4" xfId="37708"/>
    <cellStyle name="Normal 97 7 4 2" xfId="37709"/>
    <cellStyle name="Normal 97 7 4 3" xfId="37710"/>
    <cellStyle name="Normal 97 7 5" xfId="37711"/>
    <cellStyle name="Normal 97 7 6" xfId="37712"/>
    <cellStyle name="Normal 97 8" xfId="37713"/>
    <cellStyle name="Normal 97 8 2" xfId="37714"/>
    <cellStyle name="Normal 97 8 3" xfId="37715"/>
    <cellStyle name="Normal 97 9" xfId="37716"/>
    <cellStyle name="Normal 97 9 2" xfId="37717"/>
    <cellStyle name="Normal 97 9 3" xfId="37718"/>
    <cellStyle name="Normal 98" xfId="37719"/>
    <cellStyle name="Normal 98 10" xfId="37720"/>
    <cellStyle name="Normal 98 10 2" xfId="37721"/>
    <cellStyle name="Normal 98 10 3" xfId="37722"/>
    <cellStyle name="Normal 98 11" xfId="37723"/>
    <cellStyle name="Normal 98 11 2" xfId="37724"/>
    <cellStyle name="Normal 98 11 3" xfId="37725"/>
    <cellStyle name="Normal 98 12" xfId="37726"/>
    <cellStyle name="Normal 98 12 2" xfId="37727"/>
    <cellStyle name="Normal 98 12 3" xfId="37728"/>
    <cellStyle name="Normal 98 13" xfId="37729"/>
    <cellStyle name="Normal 98 13 2" xfId="37730"/>
    <cellStyle name="Normal 98 13 3" xfId="37731"/>
    <cellStyle name="Normal 98 14" xfId="37732"/>
    <cellStyle name="Normal 98 14 2" xfId="37733"/>
    <cellStyle name="Normal 98 14 3" xfId="37734"/>
    <cellStyle name="Normal 98 15" xfId="37735"/>
    <cellStyle name="Normal 98 16" xfId="37736"/>
    <cellStyle name="Normal 98 17" xfId="37737"/>
    <cellStyle name="Normal 98 2" xfId="37738"/>
    <cellStyle name="Normal 98 2 2" xfId="37739"/>
    <cellStyle name="Normal 98 2 2 2" xfId="37740"/>
    <cellStyle name="Normal 98 2 2 2 2" xfId="37741"/>
    <cellStyle name="Normal 98 2 2 2 2 2" xfId="37742"/>
    <cellStyle name="Normal 98 2 2 2 2 3" xfId="37743"/>
    <cellStyle name="Normal 98 2 2 2 3" xfId="37744"/>
    <cellStyle name="Normal 98 2 2 2 3 2" xfId="37745"/>
    <cellStyle name="Normal 98 2 2 2 3 3" xfId="37746"/>
    <cellStyle name="Normal 98 2 2 2 4" xfId="37747"/>
    <cellStyle name="Normal 98 2 2 2 4 2" xfId="37748"/>
    <cellStyle name="Normal 98 2 2 2 4 3" xfId="37749"/>
    <cellStyle name="Normal 98 2 2 2 5" xfId="37750"/>
    <cellStyle name="Normal 98 2 2 2 6" xfId="37751"/>
    <cellStyle name="Normal 98 2 2 3" xfId="37752"/>
    <cellStyle name="Normal 98 2 2 3 2" xfId="37753"/>
    <cellStyle name="Normal 98 2 2 3 3" xfId="37754"/>
    <cellStyle name="Normal 98 2 2 4" xfId="37755"/>
    <cellStyle name="Normal 98 2 2 4 2" xfId="37756"/>
    <cellStyle name="Normal 98 2 2 4 3" xfId="37757"/>
    <cellStyle name="Normal 98 2 2 5" xfId="37758"/>
    <cellStyle name="Normal 98 2 2 5 2" xfId="37759"/>
    <cellStyle name="Normal 98 2 2 5 3" xfId="37760"/>
    <cellStyle name="Normal 98 2 2 6" xfId="37761"/>
    <cellStyle name="Normal 98 2 2 7" xfId="37762"/>
    <cellStyle name="Normal 98 2 3" xfId="37763"/>
    <cellStyle name="Normal 98 2 3 2" xfId="37764"/>
    <cellStyle name="Normal 98 2 3 2 2" xfId="37765"/>
    <cellStyle name="Normal 98 2 3 2 3" xfId="37766"/>
    <cellStyle name="Normal 98 2 3 3" xfId="37767"/>
    <cellStyle name="Normal 98 2 3 3 2" xfId="37768"/>
    <cellStyle name="Normal 98 2 3 3 3" xfId="37769"/>
    <cellStyle name="Normal 98 2 3 4" xfId="37770"/>
    <cellStyle name="Normal 98 2 3 4 2" xfId="37771"/>
    <cellStyle name="Normal 98 2 3 4 3" xfId="37772"/>
    <cellStyle name="Normal 98 2 3 5" xfId="37773"/>
    <cellStyle name="Normal 98 2 3 6" xfId="37774"/>
    <cellStyle name="Normal 98 2 4" xfId="37775"/>
    <cellStyle name="Normal 98 2 4 2" xfId="37776"/>
    <cellStyle name="Normal 98 2 4 3" xfId="37777"/>
    <cellStyle name="Normal 98 2 5" xfId="37778"/>
    <cellStyle name="Normal 98 2 5 2" xfId="37779"/>
    <cellStyle name="Normal 98 2 5 3" xfId="37780"/>
    <cellStyle name="Normal 98 2 6" xfId="37781"/>
    <cellStyle name="Normal 98 2 6 2" xfId="37782"/>
    <cellStyle name="Normal 98 2 6 3" xfId="37783"/>
    <cellStyle name="Normal 98 2 7" xfId="37784"/>
    <cellStyle name="Normal 98 2 8" xfId="37785"/>
    <cellStyle name="Normal 98 3" xfId="37786"/>
    <cellStyle name="Normal 98 3 2" xfId="37787"/>
    <cellStyle name="Normal 98 3 2 2" xfId="37788"/>
    <cellStyle name="Normal 98 3 2 2 2" xfId="37789"/>
    <cellStyle name="Normal 98 3 2 2 2 2" xfId="37790"/>
    <cellStyle name="Normal 98 3 2 2 2 3" xfId="37791"/>
    <cellStyle name="Normal 98 3 2 2 3" xfId="37792"/>
    <cellStyle name="Normal 98 3 2 2 3 2" xfId="37793"/>
    <cellStyle name="Normal 98 3 2 2 3 3" xfId="37794"/>
    <cellStyle name="Normal 98 3 2 2 4" xfId="37795"/>
    <cellStyle name="Normal 98 3 2 2 4 2" xfId="37796"/>
    <cellStyle name="Normal 98 3 2 2 4 3" xfId="37797"/>
    <cellStyle name="Normal 98 3 2 2 5" xfId="37798"/>
    <cellStyle name="Normal 98 3 2 2 6" xfId="37799"/>
    <cellStyle name="Normal 98 3 2 3" xfId="37800"/>
    <cellStyle name="Normal 98 3 2 3 2" xfId="37801"/>
    <cellStyle name="Normal 98 3 2 3 3" xfId="37802"/>
    <cellStyle name="Normal 98 3 2 4" xfId="37803"/>
    <cellStyle name="Normal 98 3 2 4 2" xfId="37804"/>
    <cellStyle name="Normal 98 3 2 4 3" xfId="37805"/>
    <cellStyle name="Normal 98 3 2 5" xfId="37806"/>
    <cellStyle name="Normal 98 3 2 5 2" xfId="37807"/>
    <cellStyle name="Normal 98 3 2 5 3" xfId="37808"/>
    <cellStyle name="Normal 98 3 2 6" xfId="37809"/>
    <cellStyle name="Normal 98 3 2 7" xfId="37810"/>
    <cellStyle name="Normal 98 3 3" xfId="37811"/>
    <cellStyle name="Normal 98 3 3 2" xfId="37812"/>
    <cellStyle name="Normal 98 3 3 2 2" xfId="37813"/>
    <cellStyle name="Normal 98 3 3 2 3" xfId="37814"/>
    <cellStyle name="Normal 98 3 3 3" xfId="37815"/>
    <cellStyle name="Normal 98 3 3 3 2" xfId="37816"/>
    <cellStyle name="Normal 98 3 3 3 3" xfId="37817"/>
    <cellStyle name="Normal 98 3 3 4" xfId="37818"/>
    <cellStyle name="Normal 98 3 3 4 2" xfId="37819"/>
    <cellStyle name="Normal 98 3 3 4 3" xfId="37820"/>
    <cellStyle name="Normal 98 3 3 5" xfId="37821"/>
    <cellStyle name="Normal 98 3 3 6" xfId="37822"/>
    <cellStyle name="Normal 98 3 4" xfId="37823"/>
    <cellStyle name="Normal 98 3 4 2" xfId="37824"/>
    <cellStyle name="Normal 98 3 4 3" xfId="37825"/>
    <cellStyle name="Normal 98 3 5" xfId="37826"/>
    <cellStyle name="Normal 98 3 5 2" xfId="37827"/>
    <cellStyle name="Normal 98 3 5 3" xfId="37828"/>
    <cellStyle name="Normal 98 3 6" xfId="37829"/>
    <cellStyle name="Normal 98 3 6 2" xfId="37830"/>
    <cellStyle name="Normal 98 3 6 3" xfId="37831"/>
    <cellStyle name="Normal 98 3 7" xfId="37832"/>
    <cellStyle name="Normal 98 3 8" xfId="37833"/>
    <cellStyle name="Normal 98 4" xfId="37834"/>
    <cellStyle name="Normal 98 4 2" xfId="37835"/>
    <cellStyle name="Normal 98 4 2 2" xfId="37836"/>
    <cellStyle name="Normal 98 4 2 2 2" xfId="37837"/>
    <cellStyle name="Normal 98 4 2 2 2 2" xfId="37838"/>
    <cellStyle name="Normal 98 4 2 2 2 3" xfId="37839"/>
    <cellStyle name="Normal 98 4 2 2 3" xfId="37840"/>
    <cellStyle name="Normal 98 4 2 2 3 2" xfId="37841"/>
    <cellStyle name="Normal 98 4 2 2 3 3" xfId="37842"/>
    <cellStyle name="Normal 98 4 2 2 4" xfId="37843"/>
    <cellStyle name="Normal 98 4 2 2 4 2" xfId="37844"/>
    <cellStyle name="Normal 98 4 2 2 4 3" xfId="37845"/>
    <cellStyle name="Normal 98 4 2 2 5" xfId="37846"/>
    <cellStyle name="Normal 98 4 2 2 6" xfId="37847"/>
    <cellStyle name="Normal 98 4 2 3" xfId="37848"/>
    <cellStyle name="Normal 98 4 2 3 2" xfId="37849"/>
    <cellStyle name="Normal 98 4 2 3 3" xfId="37850"/>
    <cellStyle name="Normal 98 4 2 4" xfId="37851"/>
    <cellStyle name="Normal 98 4 2 4 2" xfId="37852"/>
    <cellStyle name="Normal 98 4 2 4 3" xfId="37853"/>
    <cellStyle name="Normal 98 4 2 5" xfId="37854"/>
    <cellStyle name="Normal 98 4 2 5 2" xfId="37855"/>
    <cellStyle name="Normal 98 4 2 5 3" xfId="37856"/>
    <cellStyle name="Normal 98 4 2 6" xfId="37857"/>
    <cellStyle name="Normal 98 4 2 7" xfId="37858"/>
    <cellStyle name="Normal 98 4 3" xfId="37859"/>
    <cellStyle name="Normal 98 4 3 2" xfId="37860"/>
    <cellStyle name="Normal 98 4 3 2 2" xfId="37861"/>
    <cellStyle name="Normal 98 4 3 2 3" xfId="37862"/>
    <cellStyle name="Normal 98 4 3 3" xfId="37863"/>
    <cellStyle name="Normal 98 4 3 3 2" xfId="37864"/>
    <cellStyle name="Normal 98 4 3 3 3" xfId="37865"/>
    <cellStyle name="Normal 98 4 3 4" xfId="37866"/>
    <cellStyle name="Normal 98 4 3 4 2" xfId="37867"/>
    <cellStyle name="Normal 98 4 3 4 3" xfId="37868"/>
    <cellStyle name="Normal 98 4 3 5" xfId="37869"/>
    <cellStyle name="Normal 98 4 3 6" xfId="37870"/>
    <cellStyle name="Normal 98 4 4" xfId="37871"/>
    <cellStyle name="Normal 98 4 4 2" xfId="37872"/>
    <cellStyle name="Normal 98 4 4 3" xfId="37873"/>
    <cellStyle name="Normal 98 4 5" xfId="37874"/>
    <cellStyle name="Normal 98 4 5 2" xfId="37875"/>
    <cellStyle name="Normal 98 4 5 3" xfId="37876"/>
    <cellStyle name="Normal 98 4 6" xfId="37877"/>
    <cellStyle name="Normal 98 4 6 2" xfId="37878"/>
    <cellStyle name="Normal 98 4 6 3" xfId="37879"/>
    <cellStyle name="Normal 98 4 7" xfId="37880"/>
    <cellStyle name="Normal 98 4 8" xfId="37881"/>
    <cellStyle name="Normal 98 5" xfId="37882"/>
    <cellStyle name="Normal 98 5 2" xfId="37883"/>
    <cellStyle name="Normal 98 5 2 2" xfId="37884"/>
    <cellStyle name="Normal 98 5 2 2 2" xfId="37885"/>
    <cellStyle name="Normal 98 5 2 2 3" xfId="37886"/>
    <cellStyle name="Normal 98 5 2 3" xfId="37887"/>
    <cellStyle name="Normal 98 5 2 3 2" xfId="37888"/>
    <cellStyle name="Normal 98 5 2 3 3" xfId="37889"/>
    <cellStyle name="Normal 98 5 2 4" xfId="37890"/>
    <cellStyle name="Normal 98 5 2 4 2" xfId="37891"/>
    <cellStyle name="Normal 98 5 2 4 3" xfId="37892"/>
    <cellStyle name="Normal 98 5 2 5" xfId="37893"/>
    <cellStyle name="Normal 98 5 2 6" xfId="37894"/>
    <cellStyle name="Normal 98 5 3" xfId="37895"/>
    <cellStyle name="Normal 98 5 3 2" xfId="37896"/>
    <cellStyle name="Normal 98 5 3 3" xfId="37897"/>
    <cellStyle name="Normal 98 5 4" xfId="37898"/>
    <cellStyle name="Normal 98 5 4 2" xfId="37899"/>
    <cellStyle name="Normal 98 5 4 3" xfId="37900"/>
    <cellStyle name="Normal 98 5 5" xfId="37901"/>
    <cellStyle name="Normal 98 5 5 2" xfId="37902"/>
    <cellStyle name="Normal 98 5 5 3" xfId="37903"/>
    <cellStyle name="Normal 98 5 6" xfId="37904"/>
    <cellStyle name="Normal 98 5 7" xfId="37905"/>
    <cellStyle name="Normal 98 6" xfId="37906"/>
    <cellStyle name="Normal 98 6 2" xfId="37907"/>
    <cellStyle name="Normal 98 6 2 2" xfId="37908"/>
    <cellStyle name="Normal 98 6 2 3" xfId="37909"/>
    <cellStyle name="Normal 98 6 3" xfId="37910"/>
    <cellStyle name="Normal 98 6 3 2" xfId="37911"/>
    <cellStyle name="Normal 98 6 3 3" xfId="37912"/>
    <cellStyle name="Normal 98 6 4" xfId="37913"/>
    <cellStyle name="Normal 98 6 4 2" xfId="37914"/>
    <cellStyle name="Normal 98 6 4 3" xfId="37915"/>
    <cellStyle name="Normal 98 6 5" xfId="37916"/>
    <cellStyle name="Normal 98 6 6" xfId="37917"/>
    <cellStyle name="Normal 98 7" xfId="37918"/>
    <cellStyle name="Normal 98 7 2" xfId="37919"/>
    <cellStyle name="Normal 98 7 2 2" xfId="37920"/>
    <cellStyle name="Normal 98 7 2 3" xfId="37921"/>
    <cellStyle name="Normal 98 7 3" xfId="37922"/>
    <cellStyle name="Normal 98 7 3 2" xfId="37923"/>
    <cellStyle name="Normal 98 7 3 3" xfId="37924"/>
    <cellStyle name="Normal 98 7 4" xfId="37925"/>
    <cellStyle name="Normal 98 7 4 2" xfId="37926"/>
    <cellStyle name="Normal 98 7 4 3" xfId="37927"/>
    <cellStyle name="Normal 98 7 5" xfId="37928"/>
    <cellStyle name="Normal 98 7 6" xfId="37929"/>
    <cellStyle name="Normal 98 8" xfId="37930"/>
    <cellStyle name="Normal 98 8 2" xfId="37931"/>
    <cellStyle name="Normal 98 8 3" xfId="37932"/>
    <cellStyle name="Normal 98 9" xfId="37933"/>
    <cellStyle name="Normal 98 9 2" xfId="37934"/>
    <cellStyle name="Normal 98 9 3" xfId="37935"/>
    <cellStyle name="Normal 99" xfId="37936"/>
    <cellStyle name="Normal 99 2" xfId="37937"/>
    <cellStyle name="Note 10" xfId="37938"/>
    <cellStyle name="Note 10 2" xfId="37939"/>
    <cellStyle name="Note 10 2 2" xfId="37940"/>
    <cellStyle name="Note 10 2 3" xfId="37941"/>
    <cellStyle name="Note 10 3" xfId="37942"/>
    <cellStyle name="Note 10 3 2" xfId="37943"/>
    <cellStyle name="Note 10 3 3" xfId="37944"/>
    <cellStyle name="Note 10 4" xfId="37945"/>
    <cellStyle name="Note 2" xfId="63"/>
    <cellStyle name="Note 2 10" xfId="37946"/>
    <cellStyle name="Note 2 11" xfId="37947"/>
    <cellStyle name="Note 2 2" xfId="37948"/>
    <cellStyle name="Note 2 2 2" xfId="37949"/>
    <cellStyle name="Note 2 2 3" xfId="37950"/>
    <cellStyle name="Note 2 2 3 2" xfId="37951"/>
    <cellStyle name="Note 2 2 4" xfId="37952"/>
    <cellStyle name="Note 2 2 4 10" xfId="37953"/>
    <cellStyle name="Note 2 2 4 10 2" xfId="37954"/>
    <cellStyle name="Note 2 2 4 10 3" xfId="37955"/>
    <cellStyle name="Note 2 2 4 11" xfId="37956"/>
    <cellStyle name="Note 2 2 4 11 2" xfId="37957"/>
    <cellStyle name="Note 2 2 4 11 3" xfId="37958"/>
    <cellStyle name="Note 2 2 4 12" xfId="37959"/>
    <cellStyle name="Note 2 2 4 12 2" xfId="37960"/>
    <cellStyle name="Note 2 2 4 12 3" xfId="37961"/>
    <cellStyle name="Note 2 2 4 13" xfId="37962"/>
    <cellStyle name="Note 2 2 4 13 2" xfId="37963"/>
    <cellStyle name="Note 2 2 4 13 3" xfId="37964"/>
    <cellStyle name="Note 2 2 4 14" xfId="37965"/>
    <cellStyle name="Note 2 2 4 15" xfId="37966"/>
    <cellStyle name="Note 2 2 4 2" xfId="37967"/>
    <cellStyle name="Note 2 2 4 3" xfId="37968"/>
    <cellStyle name="Note 2 2 4 3 2" xfId="37969"/>
    <cellStyle name="Note 2 2 4 3 2 2" xfId="37970"/>
    <cellStyle name="Note 2 2 4 3 2 2 2" xfId="37971"/>
    <cellStyle name="Note 2 2 4 3 2 2 2 2" xfId="37972"/>
    <cellStyle name="Note 2 2 4 3 2 2 2 3" xfId="37973"/>
    <cellStyle name="Note 2 2 4 3 2 2 3" xfId="37974"/>
    <cellStyle name="Note 2 2 4 3 2 2 3 2" xfId="37975"/>
    <cellStyle name="Note 2 2 4 3 2 2 3 3" xfId="37976"/>
    <cellStyle name="Note 2 2 4 3 2 2 4" xfId="37977"/>
    <cellStyle name="Note 2 2 4 3 2 2 4 2" xfId="37978"/>
    <cellStyle name="Note 2 2 4 3 2 2 4 3" xfId="37979"/>
    <cellStyle name="Note 2 2 4 3 2 2 5" xfId="37980"/>
    <cellStyle name="Note 2 2 4 3 2 2 6" xfId="37981"/>
    <cellStyle name="Note 2 2 4 3 2 3" xfId="37982"/>
    <cellStyle name="Note 2 2 4 3 2 3 2" xfId="37983"/>
    <cellStyle name="Note 2 2 4 3 2 3 3" xfId="37984"/>
    <cellStyle name="Note 2 2 4 3 2 4" xfId="37985"/>
    <cellStyle name="Note 2 2 4 3 2 4 2" xfId="37986"/>
    <cellStyle name="Note 2 2 4 3 2 4 3" xfId="37987"/>
    <cellStyle name="Note 2 2 4 3 2 5" xfId="37988"/>
    <cellStyle name="Note 2 2 4 3 2 5 2" xfId="37989"/>
    <cellStyle name="Note 2 2 4 3 2 5 3" xfId="37990"/>
    <cellStyle name="Note 2 2 4 3 2 6" xfId="37991"/>
    <cellStyle name="Note 2 2 4 3 2 7" xfId="37992"/>
    <cellStyle name="Note 2 2 4 3 3" xfId="37993"/>
    <cellStyle name="Note 2 2 4 3 3 2" xfId="37994"/>
    <cellStyle name="Note 2 2 4 3 3 2 2" xfId="37995"/>
    <cellStyle name="Note 2 2 4 3 3 2 3" xfId="37996"/>
    <cellStyle name="Note 2 2 4 3 3 3" xfId="37997"/>
    <cellStyle name="Note 2 2 4 3 3 3 2" xfId="37998"/>
    <cellStyle name="Note 2 2 4 3 3 3 3" xfId="37999"/>
    <cellStyle name="Note 2 2 4 3 3 4" xfId="38000"/>
    <cellStyle name="Note 2 2 4 3 3 4 2" xfId="38001"/>
    <cellStyle name="Note 2 2 4 3 3 4 3" xfId="38002"/>
    <cellStyle name="Note 2 2 4 3 3 5" xfId="38003"/>
    <cellStyle name="Note 2 2 4 3 3 6" xfId="38004"/>
    <cellStyle name="Note 2 2 4 3 4" xfId="38005"/>
    <cellStyle name="Note 2 2 4 3 4 2" xfId="38006"/>
    <cellStyle name="Note 2 2 4 3 4 3" xfId="38007"/>
    <cellStyle name="Note 2 2 4 3 5" xfId="38008"/>
    <cellStyle name="Note 2 2 4 3 5 2" xfId="38009"/>
    <cellStyle name="Note 2 2 4 3 5 3" xfId="38010"/>
    <cellStyle name="Note 2 2 4 3 6" xfId="38011"/>
    <cellStyle name="Note 2 2 4 3 6 2" xfId="38012"/>
    <cellStyle name="Note 2 2 4 3 6 3" xfId="38013"/>
    <cellStyle name="Note 2 2 4 3 7" xfId="38014"/>
    <cellStyle name="Note 2 2 4 3 8" xfId="38015"/>
    <cellStyle name="Note 2 2 4 4" xfId="38016"/>
    <cellStyle name="Note 2 2 4 4 2" xfId="38017"/>
    <cellStyle name="Note 2 2 4 4 2 2" xfId="38018"/>
    <cellStyle name="Note 2 2 4 4 2 2 2" xfId="38019"/>
    <cellStyle name="Note 2 2 4 4 2 2 2 2" xfId="38020"/>
    <cellStyle name="Note 2 2 4 4 2 2 2 3" xfId="38021"/>
    <cellStyle name="Note 2 2 4 4 2 2 3" xfId="38022"/>
    <cellStyle name="Note 2 2 4 4 2 2 3 2" xfId="38023"/>
    <cellStyle name="Note 2 2 4 4 2 2 3 3" xfId="38024"/>
    <cellStyle name="Note 2 2 4 4 2 2 4" xfId="38025"/>
    <cellStyle name="Note 2 2 4 4 2 2 4 2" xfId="38026"/>
    <cellStyle name="Note 2 2 4 4 2 2 4 3" xfId="38027"/>
    <cellStyle name="Note 2 2 4 4 2 2 5" xfId="38028"/>
    <cellStyle name="Note 2 2 4 4 2 2 6" xfId="38029"/>
    <cellStyle name="Note 2 2 4 4 2 3" xfId="38030"/>
    <cellStyle name="Note 2 2 4 4 2 3 2" xfId="38031"/>
    <cellStyle name="Note 2 2 4 4 2 3 3" xfId="38032"/>
    <cellStyle name="Note 2 2 4 4 2 4" xfId="38033"/>
    <cellStyle name="Note 2 2 4 4 2 4 2" xfId="38034"/>
    <cellStyle name="Note 2 2 4 4 2 4 3" xfId="38035"/>
    <cellStyle name="Note 2 2 4 4 2 5" xfId="38036"/>
    <cellStyle name="Note 2 2 4 4 2 5 2" xfId="38037"/>
    <cellStyle name="Note 2 2 4 4 2 5 3" xfId="38038"/>
    <cellStyle name="Note 2 2 4 4 2 6" xfId="38039"/>
    <cellStyle name="Note 2 2 4 4 2 7" xfId="38040"/>
    <cellStyle name="Note 2 2 4 4 3" xfId="38041"/>
    <cellStyle name="Note 2 2 4 4 3 2" xfId="38042"/>
    <cellStyle name="Note 2 2 4 4 3 2 2" xfId="38043"/>
    <cellStyle name="Note 2 2 4 4 3 2 3" xfId="38044"/>
    <cellStyle name="Note 2 2 4 4 3 3" xfId="38045"/>
    <cellStyle name="Note 2 2 4 4 3 3 2" xfId="38046"/>
    <cellStyle name="Note 2 2 4 4 3 3 3" xfId="38047"/>
    <cellStyle name="Note 2 2 4 4 3 4" xfId="38048"/>
    <cellStyle name="Note 2 2 4 4 3 4 2" xfId="38049"/>
    <cellStyle name="Note 2 2 4 4 3 4 3" xfId="38050"/>
    <cellStyle name="Note 2 2 4 4 3 5" xfId="38051"/>
    <cellStyle name="Note 2 2 4 4 3 6" xfId="38052"/>
    <cellStyle name="Note 2 2 4 4 4" xfId="38053"/>
    <cellStyle name="Note 2 2 4 4 4 2" xfId="38054"/>
    <cellStyle name="Note 2 2 4 4 4 3" xfId="38055"/>
    <cellStyle name="Note 2 2 4 4 5" xfId="38056"/>
    <cellStyle name="Note 2 2 4 4 5 2" xfId="38057"/>
    <cellStyle name="Note 2 2 4 4 5 3" xfId="38058"/>
    <cellStyle name="Note 2 2 4 4 6" xfId="38059"/>
    <cellStyle name="Note 2 2 4 4 6 2" xfId="38060"/>
    <cellStyle name="Note 2 2 4 4 6 3" xfId="38061"/>
    <cellStyle name="Note 2 2 4 4 7" xfId="38062"/>
    <cellStyle name="Note 2 2 4 4 8" xfId="38063"/>
    <cellStyle name="Note 2 2 4 5" xfId="38064"/>
    <cellStyle name="Note 2 2 4 5 2" xfId="38065"/>
    <cellStyle name="Note 2 2 4 5 2 2" xfId="38066"/>
    <cellStyle name="Note 2 2 4 5 2 2 2" xfId="38067"/>
    <cellStyle name="Note 2 2 4 5 2 2 2 2" xfId="38068"/>
    <cellStyle name="Note 2 2 4 5 2 2 2 3" xfId="38069"/>
    <cellStyle name="Note 2 2 4 5 2 2 3" xfId="38070"/>
    <cellStyle name="Note 2 2 4 5 2 2 3 2" xfId="38071"/>
    <cellStyle name="Note 2 2 4 5 2 2 3 3" xfId="38072"/>
    <cellStyle name="Note 2 2 4 5 2 2 4" xfId="38073"/>
    <cellStyle name="Note 2 2 4 5 2 2 4 2" xfId="38074"/>
    <cellStyle name="Note 2 2 4 5 2 2 4 3" xfId="38075"/>
    <cellStyle name="Note 2 2 4 5 2 2 5" xfId="38076"/>
    <cellStyle name="Note 2 2 4 5 2 2 6" xfId="38077"/>
    <cellStyle name="Note 2 2 4 5 2 3" xfId="38078"/>
    <cellStyle name="Note 2 2 4 5 2 3 2" xfId="38079"/>
    <cellStyle name="Note 2 2 4 5 2 3 3" xfId="38080"/>
    <cellStyle name="Note 2 2 4 5 2 4" xfId="38081"/>
    <cellStyle name="Note 2 2 4 5 2 4 2" xfId="38082"/>
    <cellStyle name="Note 2 2 4 5 2 4 3" xfId="38083"/>
    <cellStyle name="Note 2 2 4 5 2 5" xfId="38084"/>
    <cellStyle name="Note 2 2 4 5 2 5 2" xfId="38085"/>
    <cellStyle name="Note 2 2 4 5 2 5 3" xfId="38086"/>
    <cellStyle name="Note 2 2 4 5 2 6" xfId="38087"/>
    <cellStyle name="Note 2 2 4 5 2 7" xfId="38088"/>
    <cellStyle name="Note 2 2 4 5 3" xfId="38089"/>
    <cellStyle name="Note 2 2 4 5 3 2" xfId="38090"/>
    <cellStyle name="Note 2 2 4 5 3 2 2" xfId="38091"/>
    <cellStyle name="Note 2 2 4 5 3 2 3" xfId="38092"/>
    <cellStyle name="Note 2 2 4 5 3 3" xfId="38093"/>
    <cellStyle name="Note 2 2 4 5 3 3 2" xfId="38094"/>
    <cellStyle name="Note 2 2 4 5 3 3 3" xfId="38095"/>
    <cellStyle name="Note 2 2 4 5 3 4" xfId="38096"/>
    <cellStyle name="Note 2 2 4 5 3 4 2" xfId="38097"/>
    <cellStyle name="Note 2 2 4 5 3 4 3" xfId="38098"/>
    <cellStyle name="Note 2 2 4 5 3 5" xfId="38099"/>
    <cellStyle name="Note 2 2 4 5 3 6" xfId="38100"/>
    <cellStyle name="Note 2 2 4 5 4" xfId="38101"/>
    <cellStyle name="Note 2 2 4 5 4 2" xfId="38102"/>
    <cellStyle name="Note 2 2 4 5 4 3" xfId="38103"/>
    <cellStyle name="Note 2 2 4 5 5" xfId="38104"/>
    <cellStyle name="Note 2 2 4 5 5 2" xfId="38105"/>
    <cellStyle name="Note 2 2 4 5 5 3" xfId="38106"/>
    <cellStyle name="Note 2 2 4 5 6" xfId="38107"/>
    <cellStyle name="Note 2 2 4 5 6 2" xfId="38108"/>
    <cellStyle name="Note 2 2 4 5 6 3" xfId="38109"/>
    <cellStyle name="Note 2 2 4 5 7" xfId="38110"/>
    <cellStyle name="Note 2 2 4 5 8" xfId="38111"/>
    <cellStyle name="Note 2 2 4 6" xfId="38112"/>
    <cellStyle name="Note 2 2 4 6 2" xfId="38113"/>
    <cellStyle name="Note 2 2 4 6 2 2" xfId="38114"/>
    <cellStyle name="Note 2 2 4 6 2 2 2" xfId="38115"/>
    <cellStyle name="Note 2 2 4 6 2 2 3" xfId="38116"/>
    <cellStyle name="Note 2 2 4 6 2 3" xfId="38117"/>
    <cellStyle name="Note 2 2 4 6 2 3 2" xfId="38118"/>
    <cellStyle name="Note 2 2 4 6 2 3 3" xfId="38119"/>
    <cellStyle name="Note 2 2 4 6 2 4" xfId="38120"/>
    <cellStyle name="Note 2 2 4 6 2 4 2" xfId="38121"/>
    <cellStyle name="Note 2 2 4 6 2 4 3" xfId="38122"/>
    <cellStyle name="Note 2 2 4 6 2 5" xfId="38123"/>
    <cellStyle name="Note 2 2 4 6 2 6" xfId="38124"/>
    <cellStyle name="Note 2 2 4 6 3" xfId="38125"/>
    <cellStyle name="Note 2 2 4 6 3 2" xfId="38126"/>
    <cellStyle name="Note 2 2 4 6 3 3" xfId="38127"/>
    <cellStyle name="Note 2 2 4 6 4" xfId="38128"/>
    <cellStyle name="Note 2 2 4 6 4 2" xfId="38129"/>
    <cellStyle name="Note 2 2 4 6 4 3" xfId="38130"/>
    <cellStyle name="Note 2 2 4 6 5" xfId="38131"/>
    <cellStyle name="Note 2 2 4 6 5 2" xfId="38132"/>
    <cellStyle name="Note 2 2 4 6 5 3" xfId="38133"/>
    <cellStyle name="Note 2 2 4 6 6" xfId="38134"/>
    <cellStyle name="Note 2 2 4 6 7" xfId="38135"/>
    <cellStyle name="Note 2 2 4 7" xfId="38136"/>
    <cellStyle name="Note 2 2 4 7 2" xfId="38137"/>
    <cellStyle name="Note 2 2 4 7 2 2" xfId="38138"/>
    <cellStyle name="Note 2 2 4 7 2 3" xfId="38139"/>
    <cellStyle name="Note 2 2 4 7 3" xfId="38140"/>
    <cellStyle name="Note 2 2 4 7 3 2" xfId="38141"/>
    <cellStyle name="Note 2 2 4 7 3 3" xfId="38142"/>
    <cellStyle name="Note 2 2 4 7 4" xfId="38143"/>
    <cellStyle name="Note 2 2 4 7 4 2" xfId="38144"/>
    <cellStyle name="Note 2 2 4 7 4 3" xfId="38145"/>
    <cellStyle name="Note 2 2 4 7 5" xfId="38146"/>
    <cellStyle name="Note 2 2 4 7 6" xfId="38147"/>
    <cellStyle name="Note 2 2 4 8" xfId="38148"/>
    <cellStyle name="Note 2 2 4 8 2" xfId="38149"/>
    <cellStyle name="Note 2 2 4 8 2 2" xfId="38150"/>
    <cellStyle name="Note 2 2 4 8 2 3" xfId="38151"/>
    <cellStyle name="Note 2 2 4 8 3" xfId="38152"/>
    <cellStyle name="Note 2 2 4 8 3 2" xfId="38153"/>
    <cellStyle name="Note 2 2 4 8 3 3" xfId="38154"/>
    <cellStyle name="Note 2 2 4 8 4" xfId="38155"/>
    <cellStyle name="Note 2 2 4 8 4 2" xfId="38156"/>
    <cellStyle name="Note 2 2 4 8 4 3" xfId="38157"/>
    <cellStyle name="Note 2 2 4 8 5" xfId="38158"/>
    <cellStyle name="Note 2 2 4 8 6" xfId="38159"/>
    <cellStyle name="Note 2 2 4 9" xfId="38160"/>
    <cellStyle name="Note 2 2 4 9 2" xfId="38161"/>
    <cellStyle name="Note 2 2 4 9 3" xfId="38162"/>
    <cellStyle name="Note 2 3" xfId="38163"/>
    <cellStyle name="Note 2 3 2" xfId="38164"/>
    <cellStyle name="Note 2 4" xfId="38165"/>
    <cellStyle name="Note 2 4 2" xfId="38166"/>
    <cellStyle name="Note 2 5" xfId="38167"/>
    <cellStyle name="Note 2 5 10" xfId="38168"/>
    <cellStyle name="Note 2 5 10 2" xfId="38169"/>
    <cellStyle name="Note 2 5 10 3" xfId="38170"/>
    <cellStyle name="Note 2 5 2" xfId="38171"/>
    <cellStyle name="Note 2 5 3" xfId="38172"/>
    <cellStyle name="Note 2 5 3 2" xfId="38173"/>
    <cellStyle name="Note 2 5 3 2 2" xfId="38174"/>
    <cellStyle name="Note 2 5 3 2 2 2" xfId="38175"/>
    <cellStyle name="Note 2 5 3 2 2 2 2" xfId="38176"/>
    <cellStyle name="Note 2 5 3 2 2 2 3" xfId="38177"/>
    <cellStyle name="Note 2 5 3 2 2 3" xfId="38178"/>
    <cellStyle name="Note 2 5 3 2 2 3 2" xfId="38179"/>
    <cellStyle name="Note 2 5 3 2 2 3 3" xfId="38180"/>
    <cellStyle name="Note 2 5 3 2 2 4" xfId="38181"/>
    <cellStyle name="Note 2 5 3 2 2 4 2" xfId="38182"/>
    <cellStyle name="Note 2 5 3 2 2 4 3" xfId="38183"/>
    <cellStyle name="Note 2 5 3 2 2 5" xfId="38184"/>
    <cellStyle name="Note 2 5 3 2 2 6" xfId="38185"/>
    <cellStyle name="Note 2 5 3 2 3" xfId="38186"/>
    <cellStyle name="Note 2 5 3 2 3 2" xfId="38187"/>
    <cellStyle name="Note 2 5 3 2 3 3" xfId="38188"/>
    <cellStyle name="Note 2 5 3 2 4" xfId="38189"/>
    <cellStyle name="Note 2 5 3 2 4 2" xfId="38190"/>
    <cellStyle name="Note 2 5 3 2 4 3" xfId="38191"/>
    <cellStyle name="Note 2 5 3 2 5" xfId="38192"/>
    <cellStyle name="Note 2 5 3 2 5 2" xfId="38193"/>
    <cellStyle name="Note 2 5 3 2 5 3" xfId="38194"/>
    <cellStyle name="Note 2 5 3 2 6" xfId="38195"/>
    <cellStyle name="Note 2 5 3 2 7" xfId="38196"/>
    <cellStyle name="Note 2 5 3 3" xfId="38197"/>
    <cellStyle name="Note 2 5 3 3 2" xfId="38198"/>
    <cellStyle name="Note 2 5 3 3 2 2" xfId="38199"/>
    <cellStyle name="Note 2 5 3 3 2 3" xfId="38200"/>
    <cellStyle name="Note 2 5 3 3 3" xfId="38201"/>
    <cellStyle name="Note 2 5 3 3 3 2" xfId="38202"/>
    <cellStyle name="Note 2 5 3 3 3 3" xfId="38203"/>
    <cellStyle name="Note 2 5 3 3 4" xfId="38204"/>
    <cellStyle name="Note 2 5 3 3 4 2" xfId="38205"/>
    <cellStyle name="Note 2 5 3 3 4 3" xfId="38206"/>
    <cellStyle name="Note 2 5 3 3 5" xfId="38207"/>
    <cellStyle name="Note 2 5 3 3 6" xfId="38208"/>
    <cellStyle name="Note 2 5 3 4" xfId="38209"/>
    <cellStyle name="Note 2 5 3 4 2" xfId="38210"/>
    <cellStyle name="Note 2 5 3 4 3" xfId="38211"/>
    <cellStyle name="Note 2 5 3 5" xfId="38212"/>
    <cellStyle name="Note 2 5 3 5 2" xfId="38213"/>
    <cellStyle name="Note 2 5 3 5 3" xfId="38214"/>
    <cellStyle name="Note 2 5 3 6" xfId="38215"/>
    <cellStyle name="Note 2 5 3 6 2" xfId="38216"/>
    <cellStyle name="Note 2 5 3 6 3" xfId="38217"/>
    <cellStyle name="Note 2 5 3 7" xfId="38218"/>
    <cellStyle name="Note 2 5 3 8" xfId="38219"/>
    <cellStyle name="Note 2 5 4" xfId="38220"/>
    <cellStyle name="Note 2 5 4 2" xfId="38221"/>
    <cellStyle name="Note 2 5 4 2 2" xfId="38222"/>
    <cellStyle name="Note 2 5 4 2 2 2" xfId="38223"/>
    <cellStyle name="Note 2 5 4 2 2 2 2" xfId="38224"/>
    <cellStyle name="Note 2 5 4 2 2 2 3" xfId="38225"/>
    <cellStyle name="Note 2 5 4 2 2 3" xfId="38226"/>
    <cellStyle name="Note 2 5 4 2 2 3 2" xfId="38227"/>
    <cellStyle name="Note 2 5 4 2 2 3 3" xfId="38228"/>
    <cellStyle name="Note 2 5 4 2 2 4" xfId="38229"/>
    <cellStyle name="Note 2 5 4 2 2 4 2" xfId="38230"/>
    <cellStyle name="Note 2 5 4 2 2 4 3" xfId="38231"/>
    <cellStyle name="Note 2 5 4 2 2 5" xfId="38232"/>
    <cellStyle name="Note 2 5 4 2 2 6" xfId="38233"/>
    <cellStyle name="Note 2 5 4 2 3" xfId="38234"/>
    <cellStyle name="Note 2 5 4 2 3 2" xfId="38235"/>
    <cellStyle name="Note 2 5 4 2 3 3" xfId="38236"/>
    <cellStyle name="Note 2 5 4 2 4" xfId="38237"/>
    <cellStyle name="Note 2 5 4 2 4 2" xfId="38238"/>
    <cellStyle name="Note 2 5 4 2 4 3" xfId="38239"/>
    <cellStyle name="Note 2 5 4 2 5" xfId="38240"/>
    <cellStyle name="Note 2 5 4 2 5 2" xfId="38241"/>
    <cellStyle name="Note 2 5 4 2 5 3" xfId="38242"/>
    <cellStyle name="Note 2 5 4 2 6" xfId="38243"/>
    <cellStyle name="Note 2 5 4 2 7" xfId="38244"/>
    <cellStyle name="Note 2 5 4 3" xfId="38245"/>
    <cellStyle name="Note 2 5 4 3 2" xfId="38246"/>
    <cellStyle name="Note 2 5 4 3 2 2" xfId="38247"/>
    <cellStyle name="Note 2 5 4 3 2 3" xfId="38248"/>
    <cellStyle name="Note 2 5 4 3 3" xfId="38249"/>
    <cellStyle name="Note 2 5 4 3 3 2" xfId="38250"/>
    <cellStyle name="Note 2 5 4 3 3 3" xfId="38251"/>
    <cellStyle name="Note 2 5 4 3 4" xfId="38252"/>
    <cellStyle name="Note 2 5 4 3 4 2" xfId="38253"/>
    <cellStyle name="Note 2 5 4 3 4 3" xfId="38254"/>
    <cellStyle name="Note 2 5 4 3 5" xfId="38255"/>
    <cellStyle name="Note 2 5 4 3 6" xfId="38256"/>
    <cellStyle name="Note 2 5 4 4" xfId="38257"/>
    <cellStyle name="Note 2 5 4 4 2" xfId="38258"/>
    <cellStyle name="Note 2 5 4 4 3" xfId="38259"/>
    <cellStyle name="Note 2 5 4 5" xfId="38260"/>
    <cellStyle name="Note 2 5 4 5 2" xfId="38261"/>
    <cellStyle name="Note 2 5 4 5 3" xfId="38262"/>
    <cellStyle name="Note 2 5 4 6" xfId="38263"/>
    <cellStyle name="Note 2 5 4 6 2" xfId="38264"/>
    <cellStyle name="Note 2 5 4 6 3" xfId="38265"/>
    <cellStyle name="Note 2 5 4 7" xfId="38266"/>
    <cellStyle name="Note 2 5 4 8" xfId="38267"/>
    <cellStyle name="Note 2 5 5" xfId="38268"/>
    <cellStyle name="Note 2 5 5 2" xfId="38269"/>
    <cellStyle name="Note 2 5 5 2 2" xfId="38270"/>
    <cellStyle name="Note 2 5 5 2 2 2" xfId="38271"/>
    <cellStyle name="Note 2 5 5 2 2 2 2" xfId="38272"/>
    <cellStyle name="Note 2 5 5 2 2 2 3" xfId="38273"/>
    <cellStyle name="Note 2 5 5 2 2 3" xfId="38274"/>
    <cellStyle name="Note 2 5 5 2 2 3 2" xfId="38275"/>
    <cellStyle name="Note 2 5 5 2 2 3 3" xfId="38276"/>
    <cellStyle name="Note 2 5 5 2 2 4" xfId="38277"/>
    <cellStyle name="Note 2 5 5 2 2 4 2" xfId="38278"/>
    <cellStyle name="Note 2 5 5 2 2 4 3" xfId="38279"/>
    <cellStyle name="Note 2 5 5 2 2 5" xfId="38280"/>
    <cellStyle name="Note 2 5 5 2 2 6" xfId="38281"/>
    <cellStyle name="Note 2 5 5 2 3" xfId="38282"/>
    <cellStyle name="Note 2 5 5 2 3 2" xfId="38283"/>
    <cellStyle name="Note 2 5 5 2 3 3" xfId="38284"/>
    <cellStyle name="Note 2 5 5 2 4" xfId="38285"/>
    <cellStyle name="Note 2 5 5 2 4 2" xfId="38286"/>
    <cellStyle name="Note 2 5 5 2 4 3" xfId="38287"/>
    <cellStyle name="Note 2 5 5 2 5" xfId="38288"/>
    <cellStyle name="Note 2 5 5 2 5 2" xfId="38289"/>
    <cellStyle name="Note 2 5 5 2 5 3" xfId="38290"/>
    <cellStyle name="Note 2 5 5 2 6" xfId="38291"/>
    <cellStyle name="Note 2 5 5 2 7" xfId="38292"/>
    <cellStyle name="Note 2 5 5 3" xfId="38293"/>
    <cellStyle name="Note 2 5 5 3 2" xfId="38294"/>
    <cellStyle name="Note 2 5 5 3 2 2" xfId="38295"/>
    <cellStyle name="Note 2 5 5 3 2 3" xfId="38296"/>
    <cellStyle name="Note 2 5 5 3 3" xfId="38297"/>
    <cellStyle name="Note 2 5 5 3 3 2" xfId="38298"/>
    <cellStyle name="Note 2 5 5 3 3 3" xfId="38299"/>
    <cellStyle name="Note 2 5 5 3 4" xfId="38300"/>
    <cellStyle name="Note 2 5 5 3 4 2" xfId="38301"/>
    <cellStyle name="Note 2 5 5 3 4 3" xfId="38302"/>
    <cellStyle name="Note 2 5 5 3 5" xfId="38303"/>
    <cellStyle name="Note 2 5 5 3 6" xfId="38304"/>
    <cellStyle name="Note 2 5 5 4" xfId="38305"/>
    <cellStyle name="Note 2 5 5 4 2" xfId="38306"/>
    <cellStyle name="Note 2 5 5 4 3" xfId="38307"/>
    <cellStyle name="Note 2 5 5 5" xfId="38308"/>
    <cellStyle name="Note 2 5 5 5 2" xfId="38309"/>
    <cellStyle name="Note 2 5 5 5 3" xfId="38310"/>
    <cellStyle name="Note 2 5 5 6" xfId="38311"/>
    <cellStyle name="Note 2 5 5 6 2" xfId="38312"/>
    <cellStyle name="Note 2 5 5 6 3" xfId="38313"/>
    <cellStyle name="Note 2 5 5 7" xfId="38314"/>
    <cellStyle name="Note 2 5 5 8" xfId="38315"/>
    <cellStyle name="Note 2 5 6" xfId="38316"/>
    <cellStyle name="Note 2 5 6 2" xfId="38317"/>
    <cellStyle name="Note 2 5 6 2 2" xfId="38318"/>
    <cellStyle name="Note 2 5 6 2 2 2" xfId="38319"/>
    <cellStyle name="Note 2 5 6 2 2 2 2" xfId="38320"/>
    <cellStyle name="Note 2 5 6 2 2 2 3" xfId="38321"/>
    <cellStyle name="Note 2 5 6 2 2 3" xfId="38322"/>
    <cellStyle name="Note 2 5 6 2 2 3 2" xfId="38323"/>
    <cellStyle name="Note 2 5 6 2 2 3 3" xfId="38324"/>
    <cellStyle name="Note 2 5 6 2 2 4" xfId="38325"/>
    <cellStyle name="Note 2 5 6 2 2 4 2" xfId="38326"/>
    <cellStyle name="Note 2 5 6 2 2 4 3" xfId="38327"/>
    <cellStyle name="Note 2 5 6 2 2 5" xfId="38328"/>
    <cellStyle name="Note 2 5 6 2 2 6" xfId="38329"/>
    <cellStyle name="Note 2 5 6 2 3" xfId="38330"/>
    <cellStyle name="Note 2 5 6 2 3 2" xfId="38331"/>
    <cellStyle name="Note 2 5 6 2 3 3" xfId="38332"/>
    <cellStyle name="Note 2 5 6 2 4" xfId="38333"/>
    <cellStyle name="Note 2 5 6 2 4 2" xfId="38334"/>
    <cellStyle name="Note 2 5 6 2 4 3" xfId="38335"/>
    <cellStyle name="Note 2 5 6 2 5" xfId="38336"/>
    <cellStyle name="Note 2 5 6 2 5 2" xfId="38337"/>
    <cellStyle name="Note 2 5 6 2 5 3" xfId="38338"/>
    <cellStyle name="Note 2 5 6 2 6" xfId="38339"/>
    <cellStyle name="Note 2 5 6 2 7" xfId="38340"/>
    <cellStyle name="Note 2 5 6 3" xfId="38341"/>
    <cellStyle name="Note 2 5 6 3 2" xfId="38342"/>
    <cellStyle name="Note 2 5 6 3 2 2" xfId="38343"/>
    <cellStyle name="Note 2 5 6 3 2 3" xfId="38344"/>
    <cellStyle name="Note 2 5 6 3 3" xfId="38345"/>
    <cellStyle name="Note 2 5 6 3 3 2" xfId="38346"/>
    <cellStyle name="Note 2 5 6 3 3 3" xfId="38347"/>
    <cellStyle name="Note 2 5 6 3 4" xfId="38348"/>
    <cellStyle name="Note 2 5 6 3 4 2" xfId="38349"/>
    <cellStyle name="Note 2 5 6 3 4 3" xfId="38350"/>
    <cellStyle name="Note 2 5 6 3 5" xfId="38351"/>
    <cellStyle name="Note 2 5 6 3 6" xfId="38352"/>
    <cellStyle name="Note 2 5 6 4" xfId="38353"/>
    <cellStyle name="Note 2 5 6 4 2" xfId="38354"/>
    <cellStyle name="Note 2 5 6 4 3" xfId="38355"/>
    <cellStyle name="Note 2 5 6 5" xfId="38356"/>
    <cellStyle name="Note 2 5 6 5 2" xfId="38357"/>
    <cellStyle name="Note 2 5 6 5 3" xfId="38358"/>
    <cellStyle name="Note 2 5 6 6" xfId="38359"/>
    <cellStyle name="Note 2 5 6 6 2" xfId="38360"/>
    <cellStyle name="Note 2 5 6 6 3" xfId="38361"/>
    <cellStyle name="Note 2 5 6 7" xfId="38362"/>
    <cellStyle name="Note 2 5 6 8" xfId="38363"/>
    <cellStyle name="Note 2 5 7" xfId="38364"/>
    <cellStyle name="Note 2 5 7 2" xfId="38365"/>
    <cellStyle name="Note 2 5 7 2 2" xfId="38366"/>
    <cellStyle name="Note 2 5 7 2 3" xfId="38367"/>
    <cellStyle name="Note 2 5 7 3" xfId="38368"/>
    <cellStyle name="Note 2 5 7 3 2" xfId="38369"/>
    <cellStyle name="Note 2 5 7 3 3" xfId="38370"/>
    <cellStyle name="Note 2 5 7 4" xfId="38371"/>
    <cellStyle name="Note 2 5 7 4 2" xfId="38372"/>
    <cellStyle name="Note 2 5 7 4 3" xfId="38373"/>
    <cellStyle name="Note 2 5 7 5" xfId="38374"/>
    <cellStyle name="Note 2 5 7 6" xfId="38375"/>
    <cellStyle name="Note 2 5 8" xfId="38376"/>
    <cellStyle name="Note 2 5 8 2" xfId="38377"/>
    <cellStyle name="Note 2 5 8 3" xfId="38378"/>
    <cellStyle name="Note 2 5 9" xfId="38379"/>
    <cellStyle name="Note 2 5 9 2" xfId="38380"/>
    <cellStyle name="Note 2 5 9 3" xfId="38381"/>
    <cellStyle name="Note 2 6" xfId="38382"/>
    <cellStyle name="Note 2 6 2" xfId="38383"/>
    <cellStyle name="Note 2 6 3" xfId="38384"/>
    <cellStyle name="Note 2 6 4" xfId="38385"/>
    <cellStyle name="Note 2 7" xfId="38386"/>
    <cellStyle name="Note 2 7 2" xfId="38387"/>
    <cellStyle name="Note 2 8" xfId="38388"/>
    <cellStyle name="Note 2 9" xfId="38389"/>
    <cellStyle name="Note 3" xfId="41"/>
    <cellStyle name="Note 3 10" xfId="38391"/>
    <cellStyle name="Note 3 11" xfId="38390"/>
    <cellStyle name="Note 3 2" xfId="38392"/>
    <cellStyle name="Note 3 2 2" xfId="38393"/>
    <cellStyle name="Note 3 2 3" xfId="38394"/>
    <cellStyle name="Note 3 2 4" xfId="38395"/>
    <cellStyle name="Note 3 2 4 2" xfId="38396"/>
    <cellStyle name="Note 3 2 4 3" xfId="38397"/>
    <cellStyle name="Note 3 2 5" xfId="38398"/>
    <cellStyle name="Note 3 3" xfId="38399"/>
    <cellStyle name="Note 3 4" xfId="38400"/>
    <cellStyle name="Note 3 4 10" xfId="38401"/>
    <cellStyle name="Note 3 4 10 2" xfId="38402"/>
    <cellStyle name="Note 3 4 10 3" xfId="38403"/>
    <cellStyle name="Note 3 4 2" xfId="38404"/>
    <cellStyle name="Note 3 4 3" xfId="38405"/>
    <cellStyle name="Note 3 4 3 2" xfId="38406"/>
    <cellStyle name="Note 3 4 3 2 2" xfId="38407"/>
    <cellStyle name="Note 3 4 3 2 2 2" xfId="38408"/>
    <cellStyle name="Note 3 4 3 2 2 2 2" xfId="38409"/>
    <cellStyle name="Note 3 4 3 2 2 2 3" xfId="38410"/>
    <cellStyle name="Note 3 4 3 2 2 3" xfId="38411"/>
    <cellStyle name="Note 3 4 3 2 2 3 2" xfId="38412"/>
    <cellStyle name="Note 3 4 3 2 2 3 3" xfId="38413"/>
    <cellStyle name="Note 3 4 3 2 2 4" xfId="38414"/>
    <cellStyle name="Note 3 4 3 2 2 4 2" xfId="38415"/>
    <cellStyle name="Note 3 4 3 2 2 4 3" xfId="38416"/>
    <cellStyle name="Note 3 4 3 2 2 5" xfId="38417"/>
    <cellStyle name="Note 3 4 3 2 2 6" xfId="38418"/>
    <cellStyle name="Note 3 4 3 2 3" xfId="38419"/>
    <cellStyle name="Note 3 4 3 2 3 2" xfId="38420"/>
    <cellStyle name="Note 3 4 3 2 3 3" xfId="38421"/>
    <cellStyle name="Note 3 4 3 2 4" xfId="38422"/>
    <cellStyle name="Note 3 4 3 2 4 2" xfId="38423"/>
    <cellStyle name="Note 3 4 3 2 4 3" xfId="38424"/>
    <cellStyle name="Note 3 4 3 2 5" xfId="38425"/>
    <cellStyle name="Note 3 4 3 2 5 2" xfId="38426"/>
    <cellStyle name="Note 3 4 3 2 5 3" xfId="38427"/>
    <cellStyle name="Note 3 4 3 2 6" xfId="38428"/>
    <cellStyle name="Note 3 4 3 2 7" xfId="38429"/>
    <cellStyle name="Note 3 4 3 3" xfId="38430"/>
    <cellStyle name="Note 3 4 3 3 2" xfId="38431"/>
    <cellStyle name="Note 3 4 3 3 2 2" xfId="38432"/>
    <cellStyle name="Note 3 4 3 3 2 3" xfId="38433"/>
    <cellStyle name="Note 3 4 3 3 3" xfId="38434"/>
    <cellStyle name="Note 3 4 3 3 3 2" xfId="38435"/>
    <cellStyle name="Note 3 4 3 3 3 3" xfId="38436"/>
    <cellStyle name="Note 3 4 3 3 4" xfId="38437"/>
    <cellStyle name="Note 3 4 3 3 4 2" xfId="38438"/>
    <cellStyle name="Note 3 4 3 3 4 3" xfId="38439"/>
    <cellStyle name="Note 3 4 3 3 5" xfId="38440"/>
    <cellStyle name="Note 3 4 3 3 6" xfId="38441"/>
    <cellStyle name="Note 3 4 3 4" xfId="38442"/>
    <cellStyle name="Note 3 4 3 4 2" xfId="38443"/>
    <cellStyle name="Note 3 4 3 4 3" xfId="38444"/>
    <cellStyle name="Note 3 4 3 5" xfId="38445"/>
    <cellStyle name="Note 3 4 3 5 2" xfId="38446"/>
    <cellStyle name="Note 3 4 3 5 3" xfId="38447"/>
    <cellStyle name="Note 3 4 3 6" xfId="38448"/>
    <cellStyle name="Note 3 4 3 6 2" xfId="38449"/>
    <cellStyle name="Note 3 4 3 6 3" xfId="38450"/>
    <cellStyle name="Note 3 4 3 7" xfId="38451"/>
    <cellStyle name="Note 3 4 3 8" xfId="38452"/>
    <cellStyle name="Note 3 4 4" xfId="38453"/>
    <cellStyle name="Note 3 4 4 2" xfId="38454"/>
    <cellStyle name="Note 3 4 4 2 2" xfId="38455"/>
    <cellStyle name="Note 3 4 4 2 2 2" xfId="38456"/>
    <cellStyle name="Note 3 4 4 2 2 2 2" xfId="38457"/>
    <cellStyle name="Note 3 4 4 2 2 2 3" xfId="38458"/>
    <cellStyle name="Note 3 4 4 2 2 3" xfId="38459"/>
    <cellStyle name="Note 3 4 4 2 2 3 2" xfId="38460"/>
    <cellStyle name="Note 3 4 4 2 2 3 3" xfId="38461"/>
    <cellStyle name="Note 3 4 4 2 2 4" xfId="38462"/>
    <cellStyle name="Note 3 4 4 2 2 4 2" xfId="38463"/>
    <cellStyle name="Note 3 4 4 2 2 4 3" xfId="38464"/>
    <cellStyle name="Note 3 4 4 2 2 5" xfId="38465"/>
    <cellStyle name="Note 3 4 4 2 2 6" xfId="38466"/>
    <cellStyle name="Note 3 4 4 2 3" xfId="38467"/>
    <cellStyle name="Note 3 4 4 2 3 2" xfId="38468"/>
    <cellStyle name="Note 3 4 4 2 3 3" xfId="38469"/>
    <cellStyle name="Note 3 4 4 2 4" xfId="38470"/>
    <cellStyle name="Note 3 4 4 2 4 2" xfId="38471"/>
    <cellStyle name="Note 3 4 4 2 4 3" xfId="38472"/>
    <cellStyle name="Note 3 4 4 2 5" xfId="38473"/>
    <cellStyle name="Note 3 4 4 2 5 2" xfId="38474"/>
    <cellStyle name="Note 3 4 4 2 5 3" xfId="38475"/>
    <cellStyle name="Note 3 4 4 2 6" xfId="38476"/>
    <cellStyle name="Note 3 4 4 2 7" xfId="38477"/>
    <cellStyle name="Note 3 4 4 3" xfId="38478"/>
    <cellStyle name="Note 3 4 4 3 2" xfId="38479"/>
    <cellStyle name="Note 3 4 4 3 2 2" xfId="38480"/>
    <cellStyle name="Note 3 4 4 3 2 3" xfId="38481"/>
    <cellStyle name="Note 3 4 4 3 3" xfId="38482"/>
    <cellStyle name="Note 3 4 4 3 3 2" xfId="38483"/>
    <cellStyle name="Note 3 4 4 3 3 3" xfId="38484"/>
    <cellStyle name="Note 3 4 4 3 4" xfId="38485"/>
    <cellStyle name="Note 3 4 4 3 4 2" xfId="38486"/>
    <cellStyle name="Note 3 4 4 3 4 3" xfId="38487"/>
    <cellStyle name="Note 3 4 4 3 5" xfId="38488"/>
    <cellStyle name="Note 3 4 4 3 6" xfId="38489"/>
    <cellStyle name="Note 3 4 4 4" xfId="38490"/>
    <cellStyle name="Note 3 4 4 4 2" xfId="38491"/>
    <cellStyle name="Note 3 4 4 4 3" xfId="38492"/>
    <cellStyle name="Note 3 4 4 5" xfId="38493"/>
    <cellStyle name="Note 3 4 4 5 2" xfId="38494"/>
    <cellStyle name="Note 3 4 4 5 3" xfId="38495"/>
    <cellStyle name="Note 3 4 4 6" xfId="38496"/>
    <cellStyle name="Note 3 4 4 6 2" xfId="38497"/>
    <cellStyle name="Note 3 4 4 6 3" xfId="38498"/>
    <cellStyle name="Note 3 4 4 7" xfId="38499"/>
    <cellStyle name="Note 3 4 4 8" xfId="38500"/>
    <cellStyle name="Note 3 4 5" xfId="38501"/>
    <cellStyle name="Note 3 4 5 2" xfId="38502"/>
    <cellStyle name="Note 3 4 5 2 2" xfId="38503"/>
    <cellStyle name="Note 3 4 5 2 2 2" xfId="38504"/>
    <cellStyle name="Note 3 4 5 2 2 2 2" xfId="38505"/>
    <cellStyle name="Note 3 4 5 2 2 2 3" xfId="38506"/>
    <cellStyle name="Note 3 4 5 2 2 3" xfId="38507"/>
    <cellStyle name="Note 3 4 5 2 2 3 2" xfId="38508"/>
    <cellStyle name="Note 3 4 5 2 2 3 3" xfId="38509"/>
    <cellStyle name="Note 3 4 5 2 2 4" xfId="38510"/>
    <cellStyle name="Note 3 4 5 2 2 4 2" xfId="38511"/>
    <cellStyle name="Note 3 4 5 2 2 4 3" xfId="38512"/>
    <cellStyle name="Note 3 4 5 2 2 5" xfId="38513"/>
    <cellStyle name="Note 3 4 5 2 2 6" xfId="38514"/>
    <cellStyle name="Note 3 4 5 2 3" xfId="38515"/>
    <cellStyle name="Note 3 4 5 2 3 2" xfId="38516"/>
    <cellStyle name="Note 3 4 5 2 3 3" xfId="38517"/>
    <cellStyle name="Note 3 4 5 2 4" xfId="38518"/>
    <cellStyle name="Note 3 4 5 2 4 2" xfId="38519"/>
    <cellStyle name="Note 3 4 5 2 4 3" xfId="38520"/>
    <cellStyle name="Note 3 4 5 2 5" xfId="38521"/>
    <cellStyle name="Note 3 4 5 2 5 2" xfId="38522"/>
    <cellStyle name="Note 3 4 5 2 5 3" xfId="38523"/>
    <cellStyle name="Note 3 4 5 2 6" xfId="38524"/>
    <cellStyle name="Note 3 4 5 2 7" xfId="38525"/>
    <cellStyle name="Note 3 4 5 3" xfId="38526"/>
    <cellStyle name="Note 3 4 5 3 2" xfId="38527"/>
    <cellStyle name="Note 3 4 5 3 2 2" xfId="38528"/>
    <cellStyle name="Note 3 4 5 3 2 3" xfId="38529"/>
    <cellStyle name="Note 3 4 5 3 3" xfId="38530"/>
    <cellStyle name="Note 3 4 5 3 3 2" xfId="38531"/>
    <cellStyle name="Note 3 4 5 3 3 3" xfId="38532"/>
    <cellStyle name="Note 3 4 5 3 4" xfId="38533"/>
    <cellStyle name="Note 3 4 5 3 4 2" xfId="38534"/>
    <cellStyle name="Note 3 4 5 3 4 3" xfId="38535"/>
    <cellStyle name="Note 3 4 5 3 5" xfId="38536"/>
    <cellStyle name="Note 3 4 5 3 6" xfId="38537"/>
    <cellStyle name="Note 3 4 5 4" xfId="38538"/>
    <cellStyle name="Note 3 4 5 4 2" xfId="38539"/>
    <cellStyle name="Note 3 4 5 4 3" xfId="38540"/>
    <cellStyle name="Note 3 4 5 5" xfId="38541"/>
    <cellStyle name="Note 3 4 5 5 2" xfId="38542"/>
    <cellStyle name="Note 3 4 5 5 3" xfId="38543"/>
    <cellStyle name="Note 3 4 5 6" xfId="38544"/>
    <cellStyle name="Note 3 4 5 6 2" xfId="38545"/>
    <cellStyle name="Note 3 4 5 6 3" xfId="38546"/>
    <cellStyle name="Note 3 4 5 7" xfId="38547"/>
    <cellStyle name="Note 3 4 5 8" xfId="38548"/>
    <cellStyle name="Note 3 4 6" xfId="38549"/>
    <cellStyle name="Note 3 4 6 2" xfId="38550"/>
    <cellStyle name="Note 3 4 6 2 2" xfId="38551"/>
    <cellStyle name="Note 3 4 6 2 2 2" xfId="38552"/>
    <cellStyle name="Note 3 4 6 2 2 2 2" xfId="38553"/>
    <cellStyle name="Note 3 4 6 2 2 2 3" xfId="38554"/>
    <cellStyle name="Note 3 4 6 2 2 3" xfId="38555"/>
    <cellStyle name="Note 3 4 6 2 2 3 2" xfId="38556"/>
    <cellStyle name="Note 3 4 6 2 2 3 3" xfId="38557"/>
    <cellStyle name="Note 3 4 6 2 2 4" xfId="38558"/>
    <cellStyle name="Note 3 4 6 2 2 4 2" xfId="38559"/>
    <cellStyle name="Note 3 4 6 2 2 4 3" xfId="38560"/>
    <cellStyle name="Note 3 4 6 2 2 5" xfId="38561"/>
    <cellStyle name="Note 3 4 6 2 2 6" xfId="38562"/>
    <cellStyle name="Note 3 4 6 2 3" xfId="38563"/>
    <cellStyle name="Note 3 4 6 2 3 2" xfId="38564"/>
    <cellStyle name="Note 3 4 6 2 3 3" xfId="38565"/>
    <cellStyle name="Note 3 4 6 2 4" xfId="38566"/>
    <cellStyle name="Note 3 4 6 2 4 2" xfId="38567"/>
    <cellStyle name="Note 3 4 6 2 4 3" xfId="38568"/>
    <cellStyle name="Note 3 4 6 2 5" xfId="38569"/>
    <cellStyle name="Note 3 4 6 2 5 2" xfId="38570"/>
    <cellStyle name="Note 3 4 6 2 5 3" xfId="38571"/>
    <cellStyle name="Note 3 4 6 2 6" xfId="38572"/>
    <cellStyle name="Note 3 4 6 2 7" xfId="38573"/>
    <cellStyle name="Note 3 4 6 3" xfId="38574"/>
    <cellStyle name="Note 3 4 6 3 2" xfId="38575"/>
    <cellStyle name="Note 3 4 6 3 2 2" xfId="38576"/>
    <cellStyle name="Note 3 4 6 3 2 3" xfId="38577"/>
    <cellStyle name="Note 3 4 6 3 3" xfId="38578"/>
    <cellStyle name="Note 3 4 6 3 3 2" xfId="38579"/>
    <cellStyle name="Note 3 4 6 3 3 3" xfId="38580"/>
    <cellStyle name="Note 3 4 6 3 4" xfId="38581"/>
    <cellStyle name="Note 3 4 6 3 4 2" xfId="38582"/>
    <cellStyle name="Note 3 4 6 3 4 3" xfId="38583"/>
    <cellStyle name="Note 3 4 6 3 5" xfId="38584"/>
    <cellStyle name="Note 3 4 6 3 6" xfId="38585"/>
    <cellStyle name="Note 3 4 6 4" xfId="38586"/>
    <cellStyle name="Note 3 4 6 4 2" xfId="38587"/>
    <cellStyle name="Note 3 4 6 4 3" xfId="38588"/>
    <cellStyle name="Note 3 4 6 5" xfId="38589"/>
    <cellStyle name="Note 3 4 6 5 2" xfId="38590"/>
    <cellStyle name="Note 3 4 6 5 3" xfId="38591"/>
    <cellStyle name="Note 3 4 6 6" xfId="38592"/>
    <cellStyle name="Note 3 4 6 6 2" xfId="38593"/>
    <cellStyle name="Note 3 4 6 6 3" xfId="38594"/>
    <cellStyle name="Note 3 4 6 7" xfId="38595"/>
    <cellStyle name="Note 3 4 6 8" xfId="38596"/>
    <cellStyle name="Note 3 4 7" xfId="38597"/>
    <cellStyle name="Note 3 4 7 2" xfId="38598"/>
    <cellStyle name="Note 3 4 7 2 2" xfId="38599"/>
    <cellStyle name="Note 3 4 7 2 3" xfId="38600"/>
    <cellStyle name="Note 3 4 7 3" xfId="38601"/>
    <cellStyle name="Note 3 4 7 3 2" xfId="38602"/>
    <cellStyle name="Note 3 4 7 3 3" xfId="38603"/>
    <cellStyle name="Note 3 4 7 4" xfId="38604"/>
    <cellStyle name="Note 3 4 7 4 2" xfId="38605"/>
    <cellStyle name="Note 3 4 7 4 3" xfId="38606"/>
    <cellStyle name="Note 3 4 7 5" xfId="38607"/>
    <cellStyle name="Note 3 4 7 6" xfId="38608"/>
    <cellStyle name="Note 3 4 8" xfId="38609"/>
    <cellStyle name="Note 3 4 8 2" xfId="38610"/>
    <cellStyle name="Note 3 4 8 3" xfId="38611"/>
    <cellStyle name="Note 3 4 9" xfId="38612"/>
    <cellStyle name="Note 3 4 9 2" xfId="38613"/>
    <cellStyle name="Note 3 4 9 3" xfId="38614"/>
    <cellStyle name="Note 3 5" xfId="38615"/>
    <cellStyle name="Note 3 5 2" xfId="38616"/>
    <cellStyle name="Note 3 5 2 2" xfId="38617"/>
    <cellStyle name="Note 3 5 2 2 2" xfId="38618"/>
    <cellStyle name="Note 3 5 2 2 3" xfId="38619"/>
    <cellStyle name="Note 3 5 2 3" xfId="38620"/>
    <cellStyle name="Note 3 5 2 3 2" xfId="38621"/>
    <cellStyle name="Note 3 5 2 3 3" xfId="38622"/>
    <cellStyle name="Note 3 5 2 4" xfId="38623"/>
    <cellStyle name="Note 3 5 2 4 2" xfId="38624"/>
    <cellStyle name="Note 3 5 2 4 3" xfId="38625"/>
    <cellStyle name="Note 3 5 2 5" xfId="38626"/>
    <cellStyle name="Note 3 5 2 6" xfId="38627"/>
    <cellStyle name="Note 3 5 3" xfId="38628"/>
    <cellStyle name="Note 3 5 3 2" xfId="38629"/>
    <cellStyle name="Note 3 5 3 3" xfId="38630"/>
    <cellStyle name="Note 3 5 4" xfId="38631"/>
    <cellStyle name="Note 3 5 4 2" xfId="38632"/>
    <cellStyle name="Note 3 5 4 3" xfId="38633"/>
    <cellStyle name="Note 3 5 5" xfId="38634"/>
    <cellStyle name="Note 3 5 5 2" xfId="38635"/>
    <cellStyle name="Note 3 5 5 3" xfId="38636"/>
    <cellStyle name="Note 3 5 6" xfId="38637"/>
    <cellStyle name="Note 3 5 7" xfId="38638"/>
    <cellStyle name="Note 3 6" xfId="38639"/>
    <cellStyle name="Note 3 6 2" xfId="38640"/>
    <cellStyle name="Note 3 6 2 2" xfId="38641"/>
    <cellStyle name="Note 3 6 2 3" xfId="38642"/>
    <cellStyle name="Note 3 6 3" xfId="38643"/>
    <cellStyle name="Note 3 6 3 2" xfId="38644"/>
    <cellStyle name="Note 3 6 3 3" xfId="38645"/>
    <cellStyle name="Note 3 6 4" xfId="38646"/>
    <cellStyle name="Note 3 6 4 2" xfId="38647"/>
    <cellStyle name="Note 3 6 4 3" xfId="38648"/>
    <cellStyle name="Note 3 6 5" xfId="38649"/>
    <cellStyle name="Note 3 6 6" xfId="38650"/>
    <cellStyle name="Note 3 7" xfId="38651"/>
    <cellStyle name="Note 3 7 2" xfId="38652"/>
    <cellStyle name="Note 3 7 3" xfId="38653"/>
    <cellStyle name="Note 3 8" xfId="38654"/>
    <cellStyle name="Note 3 8 2" xfId="38655"/>
    <cellStyle name="Note 3 8 3" xfId="38656"/>
    <cellStyle name="Note 3 9" xfId="38657"/>
    <cellStyle name="Note 4" xfId="38658"/>
    <cellStyle name="Note 4 2" xfId="38659"/>
    <cellStyle name="Note 4 3" xfId="38660"/>
    <cellStyle name="Note 4 3 2" xfId="38661"/>
    <cellStyle name="Note 4 3 3" xfId="38662"/>
    <cellStyle name="Note 4 4" xfId="38663"/>
    <cellStyle name="Note 5" xfId="38664"/>
    <cellStyle name="Note 5 2" xfId="38665"/>
    <cellStyle name="Note 5 2 2" xfId="38666"/>
    <cellStyle name="Note 5 3" xfId="38667"/>
    <cellStyle name="Note 5 4" xfId="38668"/>
    <cellStyle name="Note 5 5" xfId="38669"/>
    <cellStyle name="Note 5 6" xfId="38670"/>
    <cellStyle name="Note 6" xfId="38671"/>
    <cellStyle name="Note 6 2" xfId="38672"/>
    <cellStyle name="Note 7" xfId="38673"/>
    <cellStyle name="Note 7 2" xfId="38674"/>
    <cellStyle name="Note 7 3" xfId="38675"/>
    <cellStyle name="Note 8" xfId="38676"/>
    <cellStyle name="Note 8 2" xfId="38677"/>
    <cellStyle name="Note 8 3" xfId="38678"/>
    <cellStyle name="Note 9" xfId="38679"/>
    <cellStyle name="Note 9 2" xfId="38680"/>
    <cellStyle name="Note 9 3" xfId="38681"/>
    <cellStyle name="Note 9 4" xfId="38682"/>
    <cellStyle name="Number" xfId="38683"/>
    <cellStyle name="Number 2" xfId="38684"/>
    <cellStyle name="Number 2 2" xfId="38685"/>
    <cellStyle name="Number_Adjustments-RSVA" xfId="38686"/>
    <cellStyle name="OH01" xfId="38687"/>
    <cellStyle name="OHnplode" xfId="38688"/>
    <cellStyle name="Output 2" xfId="58"/>
    <cellStyle name="Output 2 2" xfId="38689"/>
    <cellStyle name="Output 2 3" xfId="38690"/>
    <cellStyle name="Output 2 3 2" xfId="38691"/>
    <cellStyle name="Output 2 3 2 2" xfId="38692"/>
    <cellStyle name="Output 2 3 2 2 2" xfId="38693"/>
    <cellStyle name="Output 2 3 2 2 3" xfId="38694"/>
    <cellStyle name="Output 2 3 2 2 4" xfId="38695"/>
    <cellStyle name="Output 2 3 2 3" xfId="38696"/>
    <cellStyle name="Output 2 3 2 4" xfId="38697"/>
    <cellStyle name="Output 2 3 2 5" xfId="38698"/>
    <cellStyle name="Output 2 3 3" xfId="38699"/>
    <cellStyle name="Output 2 3 4" xfId="38700"/>
    <cellStyle name="Output 2 3 5" xfId="38701"/>
    <cellStyle name="Output 2 4" xfId="38702"/>
    <cellStyle name="Output 2 5" xfId="38703"/>
    <cellStyle name="Output 2 6" xfId="38704"/>
    <cellStyle name="Output 3" xfId="42"/>
    <cellStyle name="Output 3 2" xfId="38706"/>
    <cellStyle name="Output 3 3" xfId="38707"/>
    <cellStyle name="Output 3 4" xfId="38708"/>
    <cellStyle name="Output 3 5" xfId="38705"/>
    <cellStyle name="Output 4" xfId="38709"/>
    <cellStyle name="Output 4 2" xfId="38710"/>
    <cellStyle name="Output 4 3" xfId="38711"/>
    <cellStyle name="Output 4 4" xfId="38712"/>
    <cellStyle name="Output 5" xfId="38713"/>
    <cellStyle name="Output 5 2" xfId="38714"/>
    <cellStyle name="Output 5 2 2" xfId="38715"/>
    <cellStyle name="Output 5 2 3" xfId="38716"/>
    <cellStyle name="Output 5 3" xfId="38717"/>
    <cellStyle name="Output 5 3 2" xfId="38718"/>
    <cellStyle name="Output 5 3 3" xfId="38719"/>
    <cellStyle name="Output 5 4" xfId="38720"/>
    <cellStyle name="Output 6" xfId="38721"/>
    <cellStyle name="Percent" xfId="124" builtinId="5"/>
    <cellStyle name="Percent [2]" xfId="122"/>
    <cellStyle name="Percent [2] 2" xfId="38723"/>
    <cellStyle name="Percent [2] 2 2" xfId="38724"/>
    <cellStyle name="Percent [2] 3" xfId="38722"/>
    <cellStyle name="Percent 10" xfId="38725"/>
    <cellStyle name="Percent 10 2" xfId="38726"/>
    <cellStyle name="Percent 10 2 2" xfId="38727"/>
    <cellStyle name="Percent 10 2 3" xfId="38728"/>
    <cellStyle name="Percent 10 3" xfId="38729"/>
    <cellStyle name="Percent 10 3 2" xfId="38730"/>
    <cellStyle name="Percent 10 3 3" xfId="38731"/>
    <cellStyle name="Percent 10 4" xfId="38732"/>
    <cellStyle name="Percent 10 5" xfId="38733"/>
    <cellStyle name="Percent 100" xfId="38734"/>
    <cellStyle name="Percent 100 2" xfId="38735"/>
    <cellStyle name="Percent 101" xfId="38736"/>
    <cellStyle name="Percent 101 2" xfId="38737"/>
    <cellStyle name="Percent 102" xfId="38738"/>
    <cellStyle name="Percent 102 2" xfId="38739"/>
    <cellStyle name="Percent 103" xfId="38740"/>
    <cellStyle name="Percent 103 2" xfId="38741"/>
    <cellStyle name="Percent 104" xfId="38742"/>
    <cellStyle name="Percent 104 2" xfId="38743"/>
    <cellStyle name="Percent 105" xfId="38744"/>
    <cellStyle name="Percent 105 2" xfId="38745"/>
    <cellStyle name="Percent 106" xfId="38746"/>
    <cellStyle name="Percent 106 2" xfId="38747"/>
    <cellStyle name="Percent 106 3" xfId="38748"/>
    <cellStyle name="Percent 107" xfId="38749"/>
    <cellStyle name="Percent 107 2" xfId="38750"/>
    <cellStyle name="Percent 107 2 2" xfId="38751"/>
    <cellStyle name="Percent 107 3" xfId="38752"/>
    <cellStyle name="Percent 107 3 2" xfId="38753"/>
    <cellStyle name="Percent 108" xfId="38754"/>
    <cellStyle name="Percent 108 2" xfId="38755"/>
    <cellStyle name="Percent 108 2 2" xfId="38756"/>
    <cellStyle name="Percent 108 3" xfId="38757"/>
    <cellStyle name="Percent 108 3 2" xfId="38758"/>
    <cellStyle name="Percent 109" xfId="38759"/>
    <cellStyle name="Percent 109 2" xfId="38760"/>
    <cellStyle name="Percent 109 2 2" xfId="38761"/>
    <cellStyle name="Percent 109 3" xfId="38762"/>
    <cellStyle name="Percent 109 3 2" xfId="38763"/>
    <cellStyle name="Percent 11" xfId="38764"/>
    <cellStyle name="Percent 11 2" xfId="38765"/>
    <cellStyle name="Percent 11 3" xfId="38766"/>
    <cellStyle name="Percent 11 4" xfId="38767"/>
    <cellStyle name="Percent 11 5" xfId="38768"/>
    <cellStyle name="Percent 110" xfId="38769"/>
    <cellStyle name="Percent 110 2" xfId="38770"/>
    <cellStyle name="Percent 110 2 2" xfId="38771"/>
    <cellStyle name="Percent 110 3" xfId="38772"/>
    <cellStyle name="Percent 110 3 2" xfId="38773"/>
    <cellStyle name="Percent 111" xfId="38774"/>
    <cellStyle name="Percent 111 2" xfId="38775"/>
    <cellStyle name="Percent 111 2 2" xfId="38776"/>
    <cellStyle name="Percent 111 3" xfId="38777"/>
    <cellStyle name="Percent 111 3 2" xfId="38778"/>
    <cellStyle name="Percent 112" xfId="38779"/>
    <cellStyle name="Percent 112 2" xfId="38780"/>
    <cellStyle name="Percent 112 2 2" xfId="38781"/>
    <cellStyle name="Percent 112 3" xfId="38782"/>
    <cellStyle name="Percent 112 3 2" xfId="38783"/>
    <cellStyle name="Percent 113" xfId="38784"/>
    <cellStyle name="Percent 113 2" xfId="38785"/>
    <cellStyle name="Percent 113 2 2" xfId="38786"/>
    <cellStyle name="Percent 113 3" xfId="38787"/>
    <cellStyle name="Percent 113 3 2" xfId="38788"/>
    <cellStyle name="Percent 114" xfId="38789"/>
    <cellStyle name="Percent 114 2" xfId="38790"/>
    <cellStyle name="Percent 114 2 2" xfId="38791"/>
    <cellStyle name="Percent 114 3" xfId="38792"/>
    <cellStyle name="Percent 114 3 2" xfId="38793"/>
    <cellStyle name="Percent 115" xfId="38794"/>
    <cellStyle name="Percent 115 2" xfId="38795"/>
    <cellStyle name="Percent 115 2 2" xfId="38796"/>
    <cellStyle name="Percent 115 3" xfId="38797"/>
    <cellStyle name="Percent 115 3 2" xfId="38798"/>
    <cellStyle name="Percent 116" xfId="38799"/>
    <cellStyle name="Percent 116 2" xfId="38800"/>
    <cellStyle name="Percent 116 2 2" xfId="38801"/>
    <cellStyle name="Percent 116 3" xfId="38802"/>
    <cellStyle name="Percent 116 3 2" xfId="38803"/>
    <cellStyle name="Percent 117" xfId="38804"/>
    <cellStyle name="Percent 117 2" xfId="38805"/>
    <cellStyle name="Percent 117 2 2" xfId="38806"/>
    <cellStyle name="Percent 117 3" xfId="38807"/>
    <cellStyle name="Percent 117 3 2" xfId="38808"/>
    <cellStyle name="Percent 118" xfId="38809"/>
    <cellStyle name="Percent 118 2" xfId="38810"/>
    <cellStyle name="Percent 118 2 2" xfId="38811"/>
    <cellStyle name="Percent 118 3" xfId="38812"/>
    <cellStyle name="Percent 118 3 2" xfId="38813"/>
    <cellStyle name="Percent 119" xfId="38814"/>
    <cellStyle name="Percent 119 2" xfId="38815"/>
    <cellStyle name="Percent 119 3" xfId="38816"/>
    <cellStyle name="Percent 12" xfId="138"/>
    <cellStyle name="Percent 12 2" xfId="38817"/>
    <cellStyle name="Percent 12 2 2" xfId="38818"/>
    <cellStyle name="Percent 12 3" xfId="38819"/>
    <cellStyle name="Percent 12 4" xfId="38820"/>
    <cellStyle name="Percent 120" xfId="38821"/>
    <cellStyle name="Percent 120 2" xfId="38822"/>
    <cellStyle name="Percent 120 3" xfId="38823"/>
    <cellStyle name="Percent 121" xfId="38824"/>
    <cellStyle name="Percent 121 2" xfId="38825"/>
    <cellStyle name="Percent 121 3" xfId="38826"/>
    <cellStyle name="Percent 122" xfId="38827"/>
    <cellStyle name="Percent 122 10" xfId="38828"/>
    <cellStyle name="Percent 122 10 2" xfId="38829"/>
    <cellStyle name="Percent 122 10 3" xfId="38830"/>
    <cellStyle name="Percent 122 11" xfId="38831"/>
    <cellStyle name="Percent 122 2" xfId="38832"/>
    <cellStyle name="Percent 122 2 2" xfId="38833"/>
    <cellStyle name="Percent 122 3" xfId="38834"/>
    <cellStyle name="Percent 122 3 2" xfId="38835"/>
    <cellStyle name="Percent 122 3 2 2" xfId="38836"/>
    <cellStyle name="Percent 122 3 2 2 2" xfId="38837"/>
    <cellStyle name="Percent 122 3 2 2 2 2" xfId="38838"/>
    <cellStyle name="Percent 122 3 2 2 2 3" xfId="38839"/>
    <cellStyle name="Percent 122 3 2 2 3" xfId="38840"/>
    <cellStyle name="Percent 122 3 2 2 3 2" xfId="38841"/>
    <cellStyle name="Percent 122 3 2 2 3 3" xfId="38842"/>
    <cellStyle name="Percent 122 3 2 2 4" xfId="38843"/>
    <cellStyle name="Percent 122 3 2 2 4 2" xfId="38844"/>
    <cellStyle name="Percent 122 3 2 2 4 3" xfId="38845"/>
    <cellStyle name="Percent 122 3 2 2 5" xfId="38846"/>
    <cellStyle name="Percent 122 3 2 2 6" xfId="38847"/>
    <cellStyle name="Percent 122 3 2 3" xfId="38848"/>
    <cellStyle name="Percent 122 3 2 3 2" xfId="38849"/>
    <cellStyle name="Percent 122 3 2 3 3" xfId="38850"/>
    <cellStyle name="Percent 122 3 2 4" xfId="38851"/>
    <cellStyle name="Percent 122 3 2 4 2" xfId="38852"/>
    <cellStyle name="Percent 122 3 2 4 3" xfId="38853"/>
    <cellStyle name="Percent 122 3 2 5" xfId="38854"/>
    <cellStyle name="Percent 122 3 2 5 2" xfId="38855"/>
    <cellStyle name="Percent 122 3 2 5 3" xfId="38856"/>
    <cellStyle name="Percent 122 3 2 6" xfId="38857"/>
    <cellStyle name="Percent 122 3 2 7" xfId="38858"/>
    <cellStyle name="Percent 122 3 3" xfId="38859"/>
    <cellStyle name="Percent 122 3 3 2" xfId="38860"/>
    <cellStyle name="Percent 122 3 3 2 2" xfId="38861"/>
    <cellStyle name="Percent 122 3 3 2 3" xfId="38862"/>
    <cellStyle name="Percent 122 3 3 3" xfId="38863"/>
    <cellStyle name="Percent 122 3 3 3 2" xfId="38864"/>
    <cellStyle name="Percent 122 3 3 3 3" xfId="38865"/>
    <cellStyle name="Percent 122 3 3 4" xfId="38866"/>
    <cellStyle name="Percent 122 3 3 4 2" xfId="38867"/>
    <cellStyle name="Percent 122 3 3 4 3" xfId="38868"/>
    <cellStyle name="Percent 122 3 3 5" xfId="38869"/>
    <cellStyle name="Percent 122 3 3 6" xfId="38870"/>
    <cellStyle name="Percent 122 3 4" xfId="38871"/>
    <cellStyle name="Percent 122 3 4 2" xfId="38872"/>
    <cellStyle name="Percent 122 3 4 3" xfId="38873"/>
    <cellStyle name="Percent 122 3 5" xfId="38874"/>
    <cellStyle name="Percent 122 3 5 2" xfId="38875"/>
    <cellStyle name="Percent 122 3 5 3" xfId="38876"/>
    <cellStyle name="Percent 122 3 6" xfId="38877"/>
    <cellStyle name="Percent 122 3 6 2" xfId="38878"/>
    <cellStyle name="Percent 122 3 6 3" xfId="38879"/>
    <cellStyle name="Percent 122 3 7" xfId="38880"/>
    <cellStyle name="Percent 122 3 8" xfId="38881"/>
    <cellStyle name="Percent 122 3 9" xfId="38882"/>
    <cellStyle name="Percent 122 4" xfId="38883"/>
    <cellStyle name="Percent 122 4 2" xfId="38884"/>
    <cellStyle name="Percent 122 4 2 2" xfId="38885"/>
    <cellStyle name="Percent 122 4 2 2 2" xfId="38886"/>
    <cellStyle name="Percent 122 4 2 2 2 2" xfId="38887"/>
    <cellStyle name="Percent 122 4 2 2 2 3" xfId="38888"/>
    <cellStyle name="Percent 122 4 2 2 3" xfId="38889"/>
    <cellStyle name="Percent 122 4 2 2 3 2" xfId="38890"/>
    <cellStyle name="Percent 122 4 2 2 3 3" xfId="38891"/>
    <cellStyle name="Percent 122 4 2 2 4" xfId="38892"/>
    <cellStyle name="Percent 122 4 2 2 4 2" xfId="38893"/>
    <cellStyle name="Percent 122 4 2 2 4 3" xfId="38894"/>
    <cellStyle name="Percent 122 4 2 2 5" xfId="38895"/>
    <cellStyle name="Percent 122 4 2 2 6" xfId="38896"/>
    <cellStyle name="Percent 122 4 2 3" xfId="38897"/>
    <cellStyle name="Percent 122 4 2 3 2" xfId="38898"/>
    <cellStyle name="Percent 122 4 2 3 3" xfId="38899"/>
    <cellStyle name="Percent 122 4 2 4" xfId="38900"/>
    <cellStyle name="Percent 122 4 2 4 2" xfId="38901"/>
    <cellStyle name="Percent 122 4 2 4 3" xfId="38902"/>
    <cellStyle name="Percent 122 4 2 5" xfId="38903"/>
    <cellStyle name="Percent 122 4 2 5 2" xfId="38904"/>
    <cellStyle name="Percent 122 4 2 5 3" xfId="38905"/>
    <cellStyle name="Percent 122 4 2 6" xfId="38906"/>
    <cellStyle name="Percent 122 4 2 7" xfId="38907"/>
    <cellStyle name="Percent 122 4 3" xfId="38908"/>
    <cellStyle name="Percent 122 4 3 2" xfId="38909"/>
    <cellStyle name="Percent 122 4 3 2 2" xfId="38910"/>
    <cellStyle name="Percent 122 4 3 2 3" xfId="38911"/>
    <cellStyle name="Percent 122 4 3 3" xfId="38912"/>
    <cellStyle name="Percent 122 4 3 3 2" xfId="38913"/>
    <cellStyle name="Percent 122 4 3 3 3" xfId="38914"/>
    <cellStyle name="Percent 122 4 3 4" xfId="38915"/>
    <cellStyle name="Percent 122 4 3 4 2" xfId="38916"/>
    <cellStyle name="Percent 122 4 3 4 3" xfId="38917"/>
    <cellStyle name="Percent 122 4 3 5" xfId="38918"/>
    <cellStyle name="Percent 122 4 3 6" xfId="38919"/>
    <cellStyle name="Percent 122 4 4" xfId="38920"/>
    <cellStyle name="Percent 122 4 4 2" xfId="38921"/>
    <cellStyle name="Percent 122 4 4 3" xfId="38922"/>
    <cellStyle name="Percent 122 4 5" xfId="38923"/>
    <cellStyle name="Percent 122 4 5 2" xfId="38924"/>
    <cellStyle name="Percent 122 4 5 3" xfId="38925"/>
    <cellStyle name="Percent 122 4 6" xfId="38926"/>
    <cellStyle name="Percent 122 4 6 2" xfId="38927"/>
    <cellStyle name="Percent 122 4 6 3" xfId="38928"/>
    <cellStyle name="Percent 122 4 7" xfId="38929"/>
    <cellStyle name="Percent 122 4 8" xfId="38930"/>
    <cellStyle name="Percent 122 5" xfId="38931"/>
    <cellStyle name="Percent 122 5 2" xfId="38932"/>
    <cellStyle name="Percent 122 5 2 2" xfId="38933"/>
    <cellStyle name="Percent 122 5 2 2 2" xfId="38934"/>
    <cellStyle name="Percent 122 5 2 2 2 2" xfId="38935"/>
    <cellStyle name="Percent 122 5 2 2 2 3" xfId="38936"/>
    <cellStyle name="Percent 122 5 2 2 3" xfId="38937"/>
    <cellStyle name="Percent 122 5 2 2 3 2" xfId="38938"/>
    <cellStyle name="Percent 122 5 2 2 3 3" xfId="38939"/>
    <cellStyle name="Percent 122 5 2 2 4" xfId="38940"/>
    <cellStyle name="Percent 122 5 2 2 4 2" xfId="38941"/>
    <cellStyle name="Percent 122 5 2 2 4 3" xfId="38942"/>
    <cellStyle name="Percent 122 5 2 2 5" xfId="38943"/>
    <cellStyle name="Percent 122 5 2 2 6" xfId="38944"/>
    <cellStyle name="Percent 122 5 2 3" xfId="38945"/>
    <cellStyle name="Percent 122 5 2 3 2" xfId="38946"/>
    <cellStyle name="Percent 122 5 2 3 3" xfId="38947"/>
    <cellStyle name="Percent 122 5 2 4" xfId="38948"/>
    <cellStyle name="Percent 122 5 2 4 2" xfId="38949"/>
    <cellStyle name="Percent 122 5 2 4 3" xfId="38950"/>
    <cellStyle name="Percent 122 5 2 5" xfId="38951"/>
    <cellStyle name="Percent 122 5 2 5 2" xfId="38952"/>
    <cellStyle name="Percent 122 5 2 5 3" xfId="38953"/>
    <cellStyle name="Percent 122 5 2 6" xfId="38954"/>
    <cellStyle name="Percent 122 5 2 7" xfId="38955"/>
    <cellStyle name="Percent 122 5 3" xfId="38956"/>
    <cellStyle name="Percent 122 5 3 2" xfId="38957"/>
    <cellStyle name="Percent 122 5 3 2 2" xfId="38958"/>
    <cellStyle name="Percent 122 5 3 2 3" xfId="38959"/>
    <cellStyle name="Percent 122 5 3 3" xfId="38960"/>
    <cellStyle name="Percent 122 5 3 3 2" xfId="38961"/>
    <cellStyle name="Percent 122 5 3 3 3" xfId="38962"/>
    <cellStyle name="Percent 122 5 3 4" xfId="38963"/>
    <cellStyle name="Percent 122 5 3 4 2" xfId="38964"/>
    <cellStyle name="Percent 122 5 3 4 3" xfId="38965"/>
    <cellStyle name="Percent 122 5 3 5" xfId="38966"/>
    <cellStyle name="Percent 122 5 3 6" xfId="38967"/>
    <cellStyle name="Percent 122 5 4" xfId="38968"/>
    <cellStyle name="Percent 122 5 4 2" xfId="38969"/>
    <cellStyle name="Percent 122 5 4 3" xfId="38970"/>
    <cellStyle name="Percent 122 5 5" xfId="38971"/>
    <cellStyle name="Percent 122 5 5 2" xfId="38972"/>
    <cellStyle name="Percent 122 5 5 3" xfId="38973"/>
    <cellStyle name="Percent 122 5 6" xfId="38974"/>
    <cellStyle name="Percent 122 5 6 2" xfId="38975"/>
    <cellStyle name="Percent 122 5 6 3" xfId="38976"/>
    <cellStyle name="Percent 122 5 7" xfId="38977"/>
    <cellStyle name="Percent 122 5 8" xfId="38978"/>
    <cellStyle name="Percent 122 6" xfId="38979"/>
    <cellStyle name="Percent 122 6 2" xfId="38980"/>
    <cellStyle name="Percent 122 6 2 2" xfId="38981"/>
    <cellStyle name="Percent 122 6 2 2 2" xfId="38982"/>
    <cellStyle name="Percent 122 6 2 2 2 2" xfId="38983"/>
    <cellStyle name="Percent 122 6 2 2 2 3" xfId="38984"/>
    <cellStyle name="Percent 122 6 2 2 3" xfId="38985"/>
    <cellStyle name="Percent 122 6 2 2 3 2" xfId="38986"/>
    <cellStyle name="Percent 122 6 2 2 3 3" xfId="38987"/>
    <cellStyle name="Percent 122 6 2 2 4" xfId="38988"/>
    <cellStyle name="Percent 122 6 2 2 4 2" xfId="38989"/>
    <cellStyle name="Percent 122 6 2 2 4 3" xfId="38990"/>
    <cellStyle name="Percent 122 6 2 2 5" xfId="38991"/>
    <cellStyle name="Percent 122 6 2 2 6" xfId="38992"/>
    <cellStyle name="Percent 122 6 2 3" xfId="38993"/>
    <cellStyle name="Percent 122 6 2 3 2" xfId="38994"/>
    <cellStyle name="Percent 122 6 2 3 3" xfId="38995"/>
    <cellStyle name="Percent 122 6 2 4" xfId="38996"/>
    <cellStyle name="Percent 122 6 2 4 2" xfId="38997"/>
    <cellStyle name="Percent 122 6 2 4 3" xfId="38998"/>
    <cellStyle name="Percent 122 6 2 5" xfId="38999"/>
    <cellStyle name="Percent 122 6 2 5 2" xfId="39000"/>
    <cellStyle name="Percent 122 6 2 5 3" xfId="39001"/>
    <cellStyle name="Percent 122 6 2 6" xfId="39002"/>
    <cellStyle name="Percent 122 6 2 7" xfId="39003"/>
    <cellStyle name="Percent 122 6 3" xfId="39004"/>
    <cellStyle name="Percent 122 6 3 2" xfId="39005"/>
    <cellStyle name="Percent 122 6 3 2 2" xfId="39006"/>
    <cellStyle name="Percent 122 6 3 2 3" xfId="39007"/>
    <cellStyle name="Percent 122 6 3 3" xfId="39008"/>
    <cellStyle name="Percent 122 6 3 3 2" xfId="39009"/>
    <cellStyle name="Percent 122 6 3 3 3" xfId="39010"/>
    <cellStyle name="Percent 122 6 3 4" xfId="39011"/>
    <cellStyle name="Percent 122 6 3 4 2" xfId="39012"/>
    <cellStyle name="Percent 122 6 3 4 3" xfId="39013"/>
    <cellStyle name="Percent 122 6 3 5" xfId="39014"/>
    <cellStyle name="Percent 122 6 3 6" xfId="39015"/>
    <cellStyle name="Percent 122 6 4" xfId="39016"/>
    <cellStyle name="Percent 122 6 4 2" xfId="39017"/>
    <cellStyle name="Percent 122 6 4 3" xfId="39018"/>
    <cellStyle name="Percent 122 6 5" xfId="39019"/>
    <cellStyle name="Percent 122 6 5 2" xfId="39020"/>
    <cellStyle name="Percent 122 6 5 3" xfId="39021"/>
    <cellStyle name="Percent 122 6 6" xfId="39022"/>
    <cellStyle name="Percent 122 6 6 2" xfId="39023"/>
    <cellStyle name="Percent 122 6 6 3" xfId="39024"/>
    <cellStyle name="Percent 122 6 7" xfId="39025"/>
    <cellStyle name="Percent 122 6 8" xfId="39026"/>
    <cellStyle name="Percent 122 7" xfId="39027"/>
    <cellStyle name="Percent 122 7 2" xfId="39028"/>
    <cellStyle name="Percent 122 7 2 2" xfId="39029"/>
    <cellStyle name="Percent 122 7 2 3" xfId="39030"/>
    <cellStyle name="Percent 122 7 3" xfId="39031"/>
    <cellStyle name="Percent 122 7 3 2" xfId="39032"/>
    <cellStyle name="Percent 122 7 3 3" xfId="39033"/>
    <cellStyle name="Percent 122 7 4" xfId="39034"/>
    <cellStyle name="Percent 122 7 4 2" xfId="39035"/>
    <cellStyle name="Percent 122 7 4 3" xfId="39036"/>
    <cellStyle name="Percent 122 7 5" xfId="39037"/>
    <cellStyle name="Percent 122 7 6" xfId="39038"/>
    <cellStyle name="Percent 122 8" xfId="39039"/>
    <cellStyle name="Percent 122 8 2" xfId="39040"/>
    <cellStyle name="Percent 122 8 3" xfId="39041"/>
    <cellStyle name="Percent 122 9" xfId="39042"/>
    <cellStyle name="Percent 122 9 2" xfId="39043"/>
    <cellStyle name="Percent 122 9 3" xfId="39044"/>
    <cellStyle name="Percent 123" xfId="39045"/>
    <cellStyle name="Percent 123 2" xfId="39046"/>
    <cellStyle name="Percent 123 2 2" xfId="39047"/>
    <cellStyle name="Percent 123 3" xfId="39048"/>
    <cellStyle name="Percent 123 3 2" xfId="39049"/>
    <cellStyle name="Percent 123 4" xfId="39050"/>
    <cellStyle name="Percent 124" xfId="39051"/>
    <cellStyle name="Percent 124 2" xfId="39052"/>
    <cellStyle name="Percent 124 3" xfId="39053"/>
    <cellStyle name="Percent 125" xfId="39054"/>
    <cellStyle name="Percent 125 2" xfId="39055"/>
    <cellStyle name="Percent 125 3" xfId="39056"/>
    <cellStyle name="Percent 126" xfId="39057"/>
    <cellStyle name="Percent 126 2" xfId="39058"/>
    <cellStyle name="Percent 126 3" xfId="39059"/>
    <cellStyle name="Percent 126 4" xfId="39060"/>
    <cellStyle name="Percent 127" xfId="39061"/>
    <cellStyle name="Percent 127 2" xfId="39062"/>
    <cellStyle name="Percent 127 3" xfId="39063"/>
    <cellStyle name="Percent 127 4" xfId="39064"/>
    <cellStyle name="Percent 128" xfId="39065"/>
    <cellStyle name="Percent 128 2" xfId="39066"/>
    <cellStyle name="Percent 128 2 2" xfId="39067"/>
    <cellStyle name="Percent 128 3" xfId="39068"/>
    <cellStyle name="Percent 128 4" xfId="39069"/>
    <cellStyle name="Percent 128 5" xfId="39070"/>
    <cellStyle name="Percent 129" xfId="39071"/>
    <cellStyle name="Percent 129 2" xfId="39072"/>
    <cellStyle name="Percent 129 2 2" xfId="39073"/>
    <cellStyle name="Percent 129 3" xfId="39074"/>
    <cellStyle name="Percent 13" xfId="39075"/>
    <cellStyle name="Percent 13 2" xfId="39076"/>
    <cellStyle name="Percent 13 2 2" xfId="39077"/>
    <cellStyle name="Percent 13 3" xfId="39078"/>
    <cellStyle name="Percent 130" xfId="39079"/>
    <cellStyle name="Percent 130 2" xfId="39080"/>
    <cellStyle name="Percent 130 2 2" xfId="39081"/>
    <cellStyle name="Percent 130 3" xfId="39082"/>
    <cellStyle name="Percent 131" xfId="39083"/>
    <cellStyle name="Percent 131 2" xfId="39084"/>
    <cellStyle name="Percent 132" xfId="39085"/>
    <cellStyle name="Percent 132 2" xfId="39086"/>
    <cellStyle name="Percent 133" xfId="39087"/>
    <cellStyle name="Percent 133 2" xfId="39088"/>
    <cellStyle name="Percent 134" xfId="39089"/>
    <cellStyle name="Percent 134 2" xfId="39090"/>
    <cellStyle name="Percent 135" xfId="39091"/>
    <cellStyle name="Percent 135 2" xfId="39092"/>
    <cellStyle name="Percent 136" xfId="39093"/>
    <cellStyle name="Percent 137" xfId="39094"/>
    <cellStyle name="Percent 138" xfId="39095"/>
    <cellStyle name="Percent 139" xfId="39096"/>
    <cellStyle name="Percent 14" xfId="39097"/>
    <cellStyle name="Percent 14 2" xfId="39098"/>
    <cellStyle name="Percent 14 2 2" xfId="39099"/>
    <cellStyle name="Percent 14 2 3" xfId="39100"/>
    <cellStyle name="Percent 14 3" xfId="39101"/>
    <cellStyle name="Percent 14 3 2" xfId="39102"/>
    <cellStyle name="Percent 14 4" xfId="39103"/>
    <cellStyle name="Percent 14 5" xfId="39104"/>
    <cellStyle name="Percent 14 5 2" xfId="39105"/>
    <cellStyle name="Percent 14 5 3" xfId="39106"/>
    <cellStyle name="Percent 14 6" xfId="39107"/>
    <cellStyle name="Percent 14 7" xfId="39108"/>
    <cellStyle name="Percent 140" xfId="39109"/>
    <cellStyle name="Percent 140 2" xfId="39110"/>
    <cellStyle name="Percent 141" xfId="39111"/>
    <cellStyle name="Percent 141 2" xfId="39112"/>
    <cellStyle name="Percent 142" xfId="39113"/>
    <cellStyle name="Percent 142 2" xfId="39114"/>
    <cellStyle name="Percent 143" xfId="39115"/>
    <cellStyle name="Percent 143 2" xfId="39116"/>
    <cellStyle name="Percent 144" xfId="39117"/>
    <cellStyle name="Percent 144 2" xfId="39118"/>
    <cellStyle name="Percent 145" xfId="39119"/>
    <cellStyle name="Percent 145 2" xfId="39120"/>
    <cellStyle name="Percent 146" xfId="39121"/>
    <cellStyle name="Percent 146 2" xfId="39122"/>
    <cellStyle name="Percent 147" xfId="39123"/>
    <cellStyle name="Percent 148" xfId="39124"/>
    <cellStyle name="Percent 148 2" xfId="39125"/>
    <cellStyle name="Percent 149" xfId="39126"/>
    <cellStyle name="Percent 149 2" xfId="39127"/>
    <cellStyle name="Percent 15" xfId="39128"/>
    <cellStyle name="Percent 15 2" xfId="39129"/>
    <cellStyle name="Percent 15 2 2" xfId="39130"/>
    <cellStyle name="Percent 15 2 3" xfId="39131"/>
    <cellStyle name="Percent 15 3" xfId="39132"/>
    <cellStyle name="Percent 15 3 2" xfId="39133"/>
    <cellStyle name="Percent 15 4" xfId="39134"/>
    <cellStyle name="Percent 15 5" xfId="39135"/>
    <cellStyle name="Percent 15 5 2" xfId="39136"/>
    <cellStyle name="Percent 15 5 3" xfId="39137"/>
    <cellStyle name="Percent 15 6" xfId="39138"/>
    <cellStyle name="Percent 15 7" xfId="39139"/>
    <cellStyle name="Percent 150" xfId="39140"/>
    <cellStyle name="Percent 150 2" xfId="39141"/>
    <cellStyle name="Percent 151" xfId="39142"/>
    <cellStyle name="Percent 151 2" xfId="39143"/>
    <cellStyle name="Percent 152" xfId="39144"/>
    <cellStyle name="Percent 152 2" xfId="39145"/>
    <cellStyle name="Percent 153" xfId="39146"/>
    <cellStyle name="Percent 153 2" xfId="39147"/>
    <cellStyle name="Percent 153 2 2" xfId="39148"/>
    <cellStyle name="Percent 154" xfId="39149"/>
    <cellStyle name="Percent 154 2" xfId="39150"/>
    <cellStyle name="Percent 154 2 2" xfId="39151"/>
    <cellStyle name="Percent 155" xfId="39152"/>
    <cellStyle name="Percent 155 2" xfId="39153"/>
    <cellStyle name="Percent 155 3" xfId="39154"/>
    <cellStyle name="Percent 156" xfId="39155"/>
    <cellStyle name="Percent 156 2" xfId="39156"/>
    <cellStyle name="Percent 157" xfId="39157"/>
    <cellStyle name="Percent 158" xfId="39158"/>
    <cellStyle name="Percent 159" xfId="39159"/>
    <cellStyle name="Percent 16" xfId="39160"/>
    <cellStyle name="Percent 16 2" xfId="39161"/>
    <cellStyle name="Percent 16 2 2" xfId="39162"/>
    <cellStyle name="Percent 16 2 3" xfId="39163"/>
    <cellStyle name="Percent 16 3" xfId="39164"/>
    <cellStyle name="Percent 16 3 2" xfId="39165"/>
    <cellStyle name="Percent 16 4" xfId="39166"/>
    <cellStyle name="Percent 16 5" xfId="39167"/>
    <cellStyle name="Percent 16 5 2" xfId="39168"/>
    <cellStyle name="Percent 16 5 3" xfId="39169"/>
    <cellStyle name="Percent 16 6" xfId="39170"/>
    <cellStyle name="Percent 16 7" xfId="39171"/>
    <cellStyle name="Percent 16 8" xfId="39172"/>
    <cellStyle name="Percent 160" xfId="39173"/>
    <cellStyle name="Percent 160 2" xfId="39174"/>
    <cellStyle name="Percent 160 2 2" xfId="39175"/>
    <cellStyle name="Percent 160 2 2 2" xfId="39176"/>
    <cellStyle name="Percent 160 2 2 2 2" xfId="39177"/>
    <cellStyle name="Percent 160 2 2 2 3" xfId="39178"/>
    <cellStyle name="Percent 160 2 2 3" xfId="39179"/>
    <cellStyle name="Percent 160 2 2 3 2" xfId="39180"/>
    <cellStyle name="Percent 160 2 2 3 3" xfId="39181"/>
    <cellStyle name="Percent 160 2 2 4" xfId="39182"/>
    <cellStyle name="Percent 160 2 2 4 2" xfId="39183"/>
    <cellStyle name="Percent 160 2 2 4 3" xfId="39184"/>
    <cellStyle name="Percent 160 2 2 5" xfId="39185"/>
    <cellStyle name="Percent 160 2 2 6" xfId="39186"/>
    <cellStyle name="Percent 160 2 3" xfId="39187"/>
    <cellStyle name="Percent 160 2 3 2" xfId="39188"/>
    <cellStyle name="Percent 160 2 3 3" xfId="39189"/>
    <cellStyle name="Percent 160 2 4" xfId="39190"/>
    <cellStyle name="Percent 160 2 4 2" xfId="39191"/>
    <cellStyle name="Percent 160 2 4 3" xfId="39192"/>
    <cellStyle name="Percent 160 2 5" xfId="39193"/>
    <cellStyle name="Percent 160 2 5 2" xfId="39194"/>
    <cellStyle name="Percent 160 2 5 3" xfId="39195"/>
    <cellStyle name="Percent 160 2 6" xfId="39196"/>
    <cellStyle name="Percent 160 2 7" xfId="39197"/>
    <cellStyle name="Percent 160 3" xfId="39198"/>
    <cellStyle name="Percent 160 3 2" xfId="39199"/>
    <cellStyle name="Percent 160 3 2 2" xfId="39200"/>
    <cellStyle name="Percent 160 3 2 3" xfId="39201"/>
    <cellStyle name="Percent 160 3 3" xfId="39202"/>
    <cellStyle name="Percent 160 3 3 2" xfId="39203"/>
    <cellStyle name="Percent 160 3 3 3" xfId="39204"/>
    <cellStyle name="Percent 160 3 4" xfId="39205"/>
    <cellStyle name="Percent 160 3 4 2" xfId="39206"/>
    <cellStyle name="Percent 160 3 4 3" xfId="39207"/>
    <cellStyle name="Percent 160 3 5" xfId="39208"/>
    <cellStyle name="Percent 160 3 6" xfId="39209"/>
    <cellStyle name="Percent 160 4" xfId="39210"/>
    <cellStyle name="Percent 160 4 2" xfId="39211"/>
    <cellStyle name="Percent 160 4 3" xfId="39212"/>
    <cellStyle name="Percent 160 5" xfId="39213"/>
    <cellStyle name="Percent 160 5 2" xfId="39214"/>
    <cellStyle name="Percent 160 5 3" xfId="39215"/>
    <cellStyle name="Percent 160 6" xfId="39216"/>
    <cellStyle name="Percent 160 6 2" xfId="39217"/>
    <cellStyle name="Percent 160 6 3" xfId="39218"/>
    <cellStyle name="Percent 160 7" xfId="39219"/>
    <cellStyle name="Percent 160 8" xfId="39220"/>
    <cellStyle name="Percent 160 9" xfId="39221"/>
    <cellStyle name="Percent 161" xfId="39222"/>
    <cellStyle name="Percent 161 2" xfId="39223"/>
    <cellStyle name="Percent 161 2 2" xfId="39224"/>
    <cellStyle name="Percent 161 2 2 2" xfId="39225"/>
    <cellStyle name="Percent 161 2 2 2 2" xfId="39226"/>
    <cellStyle name="Percent 161 2 2 2 3" xfId="39227"/>
    <cellStyle name="Percent 161 2 2 3" xfId="39228"/>
    <cellStyle name="Percent 161 2 2 3 2" xfId="39229"/>
    <cellStyle name="Percent 161 2 2 3 3" xfId="39230"/>
    <cellStyle name="Percent 161 2 2 4" xfId="39231"/>
    <cellStyle name="Percent 161 2 2 4 2" xfId="39232"/>
    <cellStyle name="Percent 161 2 2 4 3" xfId="39233"/>
    <cellStyle name="Percent 161 2 2 5" xfId="39234"/>
    <cellStyle name="Percent 161 2 2 6" xfId="39235"/>
    <cellStyle name="Percent 161 2 3" xfId="39236"/>
    <cellStyle name="Percent 161 2 3 2" xfId="39237"/>
    <cellStyle name="Percent 161 2 3 3" xfId="39238"/>
    <cellStyle name="Percent 161 2 4" xfId="39239"/>
    <cellStyle name="Percent 161 2 4 2" xfId="39240"/>
    <cellStyle name="Percent 161 2 4 3" xfId="39241"/>
    <cellStyle name="Percent 161 2 5" xfId="39242"/>
    <cellStyle name="Percent 161 2 5 2" xfId="39243"/>
    <cellStyle name="Percent 161 2 5 3" xfId="39244"/>
    <cellStyle name="Percent 161 2 6" xfId="39245"/>
    <cellStyle name="Percent 161 2 7" xfId="39246"/>
    <cellStyle name="Percent 161 3" xfId="39247"/>
    <cellStyle name="Percent 161 3 2" xfId="39248"/>
    <cellStyle name="Percent 161 3 2 2" xfId="39249"/>
    <cellStyle name="Percent 161 3 2 3" xfId="39250"/>
    <cellStyle name="Percent 161 3 3" xfId="39251"/>
    <cellStyle name="Percent 161 3 3 2" xfId="39252"/>
    <cellStyle name="Percent 161 3 3 3" xfId="39253"/>
    <cellStyle name="Percent 161 3 4" xfId="39254"/>
    <cellStyle name="Percent 161 3 4 2" xfId="39255"/>
    <cellStyle name="Percent 161 3 4 3" xfId="39256"/>
    <cellStyle name="Percent 161 3 5" xfId="39257"/>
    <cellStyle name="Percent 161 3 6" xfId="39258"/>
    <cellStyle name="Percent 161 4" xfId="39259"/>
    <cellStyle name="Percent 161 4 2" xfId="39260"/>
    <cellStyle name="Percent 161 4 3" xfId="39261"/>
    <cellStyle name="Percent 161 5" xfId="39262"/>
    <cellStyle name="Percent 161 5 2" xfId="39263"/>
    <cellStyle name="Percent 161 5 3" xfId="39264"/>
    <cellStyle name="Percent 161 6" xfId="39265"/>
    <cellStyle name="Percent 161 6 2" xfId="39266"/>
    <cellStyle name="Percent 161 6 3" xfId="39267"/>
    <cellStyle name="Percent 161 7" xfId="39268"/>
    <cellStyle name="Percent 161 8" xfId="39269"/>
    <cellStyle name="Percent 161 9" xfId="39270"/>
    <cellStyle name="Percent 162" xfId="39271"/>
    <cellStyle name="Percent 162 2" xfId="39272"/>
    <cellStyle name="Percent 162 2 2" xfId="39273"/>
    <cellStyle name="Percent 162 2 2 2" xfId="39274"/>
    <cellStyle name="Percent 162 2 2 2 2" xfId="39275"/>
    <cellStyle name="Percent 162 2 2 2 3" xfId="39276"/>
    <cellStyle name="Percent 162 2 2 3" xfId="39277"/>
    <cellStyle name="Percent 162 2 2 3 2" xfId="39278"/>
    <cellStyle name="Percent 162 2 2 3 3" xfId="39279"/>
    <cellStyle name="Percent 162 2 2 4" xfId="39280"/>
    <cellStyle name="Percent 162 2 2 4 2" xfId="39281"/>
    <cellStyle name="Percent 162 2 2 4 3" xfId="39282"/>
    <cellStyle name="Percent 162 2 2 5" xfId="39283"/>
    <cellStyle name="Percent 162 2 2 6" xfId="39284"/>
    <cellStyle name="Percent 162 2 3" xfId="39285"/>
    <cellStyle name="Percent 162 2 3 2" xfId="39286"/>
    <cellStyle name="Percent 162 2 3 3" xfId="39287"/>
    <cellStyle name="Percent 162 2 4" xfId="39288"/>
    <cellStyle name="Percent 162 2 4 2" xfId="39289"/>
    <cellStyle name="Percent 162 2 4 3" xfId="39290"/>
    <cellStyle name="Percent 162 2 5" xfId="39291"/>
    <cellStyle name="Percent 162 2 5 2" xfId="39292"/>
    <cellStyle name="Percent 162 2 5 3" xfId="39293"/>
    <cellStyle name="Percent 162 2 6" xfId="39294"/>
    <cellStyle name="Percent 162 2 7" xfId="39295"/>
    <cellStyle name="Percent 162 3" xfId="39296"/>
    <cellStyle name="Percent 162 3 2" xfId="39297"/>
    <cellStyle name="Percent 162 3 2 2" xfId="39298"/>
    <cellStyle name="Percent 162 3 2 3" xfId="39299"/>
    <cellStyle name="Percent 162 3 3" xfId="39300"/>
    <cellStyle name="Percent 162 3 3 2" xfId="39301"/>
    <cellStyle name="Percent 162 3 3 3" xfId="39302"/>
    <cellStyle name="Percent 162 3 4" xfId="39303"/>
    <cellStyle name="Percent 162 3 4 2" xfId="39304"/>
    <cellStyle name="Percent 162 3 4 3" xfId="39305"/>
    <cellStyle name="Percent 162 3 5" xfId="39306"/>
    <cellStyle name="Percent 162 3 6" xfId="39307"/>
    <cellStyle name="Percent 162 4" xfId="39308"/>
    <cellStyle name="Percent 162 4 2" xfId="39309"/>
    <cellStyle name="Percent 162 4 3" xfId="39310"/>
    <cellStyle name="Percent 162 5" xfId="39311"/>
    <cellStyle name="Percent 162 5 2" xfId="39312"/>
    <cellStyle name="Percent 162 5 3" xfId="39313"/>
    <cellStyle name="Percent 162 6" xfId="39314"/>
    <cellStyle name="Percent 162 6 2" xfId="39315"/>
    <cellStyle name="Percent 162 6 3" xfId="39316"/>
    <cellStyle name="Percent 162 7" xfId="39317"/>
    <cellStyle name="Percent 162 8" xfId="39318"/>
    <cellStyle name="Percent 162 9" xfId="39319"/>
    <cellStyle name="Percent 163" xfId="39320"/>
    <cellStyle name="Percent 163 2" xfId="39321"/>
    <cellStyle name="Percent 163 2 2" xfId="39322"/>
    <cellStyle name="Percent 163 2 2 2" xfId="39323"/>
    <cellStyle name="Percent 163 2 2 2 2" xfId="39324"/>
    <cellStyle name="Percent 163 2 2 2 3" xfId="39325"/>
    <cellStyle name="Percent 163 2 2 3" xfId="39326"/>
    <cellStyle name="Percent 163 2 2 3 2" xfId="39327"/>
    <cellStyle name="Percent 163 2 2 3 3" xfId="39328"/>
    <cellStyle name="Percent 163 2 2 4" xfId="39329"/>
    <cellStyle name="Percent 163 2 2 4 2" xfId="39330"/>
    <cellStyle name="Percent 163 2 2 4 3" xfId="39331"/>
    <cellStyle name="Percent 163 2 2 5" xfId="39332"/>
    <cellStyle name="Percent 163 2 2 6" xfId="39333"/>
    <cellStyle name="Percent 163 2 3" xfId="39334"/>
    <cellStyle name="Percent 163 2 3 2" xfId="39335"/>
    <cellStyle name="Percent 163 2 3 3" xfId="39336"/>
    <cellStyle name="Percent 163 2 4" xfId="39337"/>
    <cellStyle name="Percent 163 2 4 2" xfId="39338"/>
    <cellStyle name="Percent 163 2 4 3" xfId="39339"/>
    <cellStyle name="Percent 163 2 5" xfId="39340"/>
    <cellStyle name="Percent 163 2 5 2" xfId="39341"/>
    <cellStyle name="Percent 163 2 5 3" xfId="39342"/>
    <cellStyle name="Percent 163 2 6" xfId="39343"/>
    <cellStyle name="Percent 163 2 7" xfId="39344"/>
    <cellStyle name="Percent 163 3" xfId="39345"/>
    <cellStyle name="Percent 163 3 2" xfId="39346"/>
    <cellStyle name="Percent 163 3 2 2" xfId="39347"/>
    <cellStyle name="Percent 163 3 2 3" xfId="39348"/>
    <cellStyle name="Percent 163 3 3" xfId="39349"/>
    <cellStyle name="Percent 163 3 3 2" xfId="39350"/>
    <cellStyle name="Percent 163 3 3 3" xfId="39351"/>
    <cellStyle name="Percent 163 3 4" xfId="39352"/>
    <cellStyle name="Percent 163 3 4 2" xfId="39353"/>
    <cellStyle name="Percent 163 3 4 3" xfId="39354"/>
    <cellStyle name="Percent 163 3 5" xfId="39355"/>
    <cellStyle name="Percent 163 3 6" xfId="39356"/>
    <cellStyle name="Percent 163 4" xfId="39357"/>
    <cellStyle name="Percent 163 4 2" xfId="39358"/>
    <cellStyle name="Percent 163 4 3" xfId="39359"/>
    <cellStyle name="Percent 163 5" xfId="39360"/>
    <cellStyle name="Percent 163 5 2" xfId="39361"/>
    <cellStyle name="Percent 163 5 3" xfId="39362"/>
    <cellStyle name="Percent 163 6" xfId="39363"/>
    <cellStyle name="Percent 163 6 2" xfId="39364"/>
    <cellStyle name="Percent 163 6 3" xfId="39365"/>
    <cellStyle name="Percent 163 7" xfId="39366"/>
    <cellStyle name="Percent 163 8" xfId="39367"/>
    <cellStyle name="Percent 163 9" xfId="39368"/>
    <cellStyle name="Percent 164" xfId="39369"/>
    <cellStyle name="Percent 164 2" xfId="39370"/>
    <cellStyle name="Percent 164 2 2" xfId="39371"/>
    <cellStyle name="Percent 164 2 2 2" xfId="39372"/>
    <cellStyle name="Percent 164 2 2 2 2" xfId="39373"/>
    <cellStyle name="Percent 164 2 2 2 3" xfId="39374"/>
    <cellStyle name="Percent 164 2 2 3" xfId="39375"/>
    <cellStyle name="Percent 164 2 2 3 2" xfId="39376"/>
    <cellStyle name="Percent 164 2 2 3 3" xfId="39377"/>
    <cellStyle name="Percent 164 2 2 4" xfId="39378"/>
    <cellStyle name="Percent 164 2 2 4 2" xfId="39379"/>
    <cellStyle name="Percent 164 2 2 4 3" xfId="39380"/>
    <cellStyle name="Percent 164 2 2 5" xfId="39381"/>
    <cellStyle name="Percent 164 2 2 6" xfId="39382"/>
    <cellStyle name="Percent 164 2 3" xfId="39383"/>
    <cellStyle name="Percent 164 2 3 2" xfId="39384"/>
    <cellStyle name="Percent 164 2 3 3" xfId="39385"/>
    <cellStyle name="Percent 164 2 4" xfId="39386"/>
    <cellStyle name="Percent 164 2 4 2" xfId="39387"/>
    <cellStyle name="Percent 164 2 4 3" xfId="39388"/>
    <cellStyle name="Percent 164 2 5" xfId="39389"/>
    <cellStyle name="Percent 164 2 5 2" xfId="39390"/>
    <cellStyle name="Percent 164 2 5 3" xfId="39391"/>
    <cellStyle name="Percent 164 2 6" xfId="39392"/>
    <cellStyle name="Percent 164 2 7" xfId="39393"/>
    <cellStyle name="Percent 164 3" xfId="39394"/>
    <cellStyle name="Percent 164 3 2" xfId="39395"/>
    <cellStyle name="Percent 164 3 2 2" xfId="39396"/>
    <cellStyle name="Percent 164 3 2 3" xfId="39397"/>
    <cellStyle name="Percent 164 3 3" xfId="39398"/>
    <cellStyle name="Percent 164 3 3 2" xfId="39399"/>
    <cellStyle name="Percent 164 3 3 3" xfId="39400"/>
    <cellStyle name="Percent 164 3 4" xfId="39401"/>
    <cellStyle name="Percent 164 3 4 2" xfId="39402"/>
    <cellStyle name="Percent 164 3 4 3" xfId="39403"/>
    <cellStyle name="Percent 164 3 5" xfId="39404"/>
    <cellStyle name="Percent 164 3 6" xfId="39405"/>
    <cellStyle name="Percent 164 4" xfId="39406"/>
    <cellStyle name="Percent 164 4 2" xfId="39407"/>
    <cellStyle name="Percent 164 4 3" xfId="39408"/>
    <cellStyle name="Percent 164 5" xfId="39409"/>
    <cellStyle name="Percent 164 5 2" xfId="39410"/>
    <cellStyle name="Percent 164 5 3" xfId="39411"/>
    <cellStyle name="Percent 164 6" xfId="39412"/>
    <cellStyle name="Percent 164 6 2" xfId="39413"/>
    <cellStyle name="Percent 164 6 3" xfId="39414"/>
    <cellStyle name="Percent 164 7" xfId="39415"/>
    <cellStyle name="Percent 164 8" xfId="39416"/>
    <cellStyle name="Percent 164 9" xfId="39417"/>
    <cellStyle name="Percent 165" xfId="39418"/>
    <cellStyle name="Percent 165 2" xfId="39419"/>
    <cellStyle name="Percent 165 2 2" xfId="39420"/>
    <cellStyle name="Percent 165 2 2 2" xfId="39421"/>
    <cellStyle name="Percent 165 2 2 2 2" xfId="39422"/>
    <cellStyle name="Percent 165 2 2 2 3" xfId="39423"/>
    <cellStyle name="Percent 165 2 2 3" xfId="39424"/>
    <cellStyle name="Percent 165 2 2 3 2" xfId="39425"/>
    <cellStyle name="Percent 165 2 2 3 3" xfId="39426"/>
    <cellStyle name="Percent 165 2 2 4" xfId="39427"/>
    <cellStyle name="Percent 165 2 2 4 2" xfId="39428"/>
    <cellStyle name="Percent 165 2 2 4 3" xfId="39429"/>
    <cellStyle name="Percent 165 2 2 5" xfId="39430"/>
    <cellStyle name="Percent 165 2 2 6" xfId="39431"/>
    <cellStyle name="Percent 165 2 3" xfId="39432"/>
    <cellStyle name="Percent 165 2 3 2" xfId="39433"/>
    <cellStyle name="Percent 165 2 3 3" xfId="39434"/>
    <cellStyle name="Percent 165 2 4" xfId="39435"/>
    <cellStyle name="Percent 165 2 4 2" xfId="39436"/>
    <cellStyle name="Percent 165 2 4 3" xfId="39437"/>
    <cellStyle name="Percent 165 2 5" xfId="39438"/>
    <cellStyle name="Percent 165 2 5 2" xfId="39439"/>
    <cellStyle name="Percent 165 2 5 3" xfId="39440"/>
    <cellStyle name="Percent 165 2 6" xfId="39441"/>
    <cellStyle name="Percent 165 2 7" xfId="39442"/>
    <cellStyle name="Percent 165 3" xfId="39443"/>
    <cellStyle name="Percent 165 3 2" xfId="39444"/>
    <cellStyle name="Percent 165 3 2 2" xfId="39445"/>
    <cellStyle name="Percent 165 3 2 3" xfId="39446"/>
    <cellStyle name="Percent 165 3 3" xfId="39447"/>
    <cellStyle name="Percent 165 3 3 2" xfId="39448"/>
    <cellStyle name="Percent 165 3 3 3" xfId="39449"/>
    <cellStyle name="Percent 165 3 4" xfId="39450"/>
    <cellStyle name="Percent 165 3 4 2" xfId="39451"/>
    <cellStyle name="Percent 165 3 4 3" xfId="39452"/>
    <cellStyle name="Percent 165 3 5" xfId="39453"/>
    <cellStyle name="Percent 165 3 6" xfId="39454"/>
    <cellStyle name="Percent 165 4" xfId="39455"/>
    <cellStyle name="Percent 165 4 2" xfId="39456"/>
    <cellStyle name="Percent 165 4 3" xfId="39457"/>
    <cellStyle name="Percent 165 5" xfId="39458"/>
    <cellStyle name="Percent 165 5 2" xfId="39459"/>
    <cellStyle name="Percent 165 5 3" xfId="39460"/>
    <cellStyle name="Percent 165 6" xfId="39461"/>
    <cellStyle name="Percent 165 6 2" xfId="39462"/>
    <cellStyle name="Percent 165 6 3" xfId="39463"/>
    <cellStyle name="Percent 165 7" xfId="39464"/>
    <cellStyle name="Percent 165 8" xfId="39465"/>
    <cellStyle name="Percent 165 9" xfId="39466"/>
    <cellStyle name="Percent 166" xfId="39467"/>
    <cellStyle name="Percent 166 2" xfId="39468"/>
    <cellStyle name="Percent 166 2 2" xfId="39469"/>
    <cellStyle name="Percent 166 2 2 2" xfId="39470"/>
    <cellStyle name="Percent 166 2 2 2 2" xfId="39471"/>
    <cellStyle name="Percent 166 2 2 2 3" xfId="39472"/>
    <cellStyle name="Percent 166 2 2 3" xfId="39473"/>
    <cellStyle name="Percent 166 2 2 3 2" xfId="39474"/>
    <cellStyle name="Percent 166 2 2 3 3" xfId="39475"/>
    <cellStyle name="Percent 166 2 2 4" xfId="39476"/>
    <cellStyle name="Percent 166 2 2 4 2" xfId="39477"/>
    <cellStyle name="Percent 166 2 2 4 3" xfId="39478"/>
    <cellStyle name="Percent 166 2 2 5" xfId="39479"/>
    <cellStyle name="Percent 166 2 2 6" xfId="39480"/>
    <cellStyle name="Percent 166 2 3" xfId="39481"/>
    <cellStyle name="Percent 166 2 3 2" xfId="39482"/>
    <cellStyle name="Percent 166 2 3 3" xfId="39483"/>
    <cellStyle name="Percent 166 2 4" xfId="39484"/>
    <cellStyle name="Percent 166 2 4 2" xfId="39485"/>
    <cellStyle name="Percent 166 2 4 3" xfId="39486"/>
    <cellStyle name="Percent 166 2 5" xfId="39487"/>
    <cellStyle name="Percent 166 2 5 2" xfId="39488"/>
    <cellStyle name="Percent 166 2 5 3" xfId="39489"/>
    <cellStyle name="Percent 166 2 6" xfId="39490"/>
    <cellStyle name="Percent 166 2 7" xfId="39491"/>
    <cellStyle name="Percent 166 3" xfId="39492"/>
    <cellStyle name="Percent 166 3 2" xfId="39493"/>
    <cellStyle name="Percent 166 3 2 2" xfId="39494"/>
    <cellStyle name="Percent 166 3 2 3" xfId="39495"/>
    <cellStyle name="Percent 166 3 3" xfId="39496"/>
    <cellStyle name="Percent 166 3 3 2" xfId="39497"/>
    <cellStyle name="Percent 166 3 3 3" xfId="39498"/>
    <cellStyle name="Percent 166 3 4" xfId="39499"/>
    <cellStyle name="Percent 166 3 4 2" xfId="39500"/>
    <cellStyle name="Percent 166 3 4 3" xfId="39501"/>
    <cellStyle name="Percent 166 3 5" xfId="39502"/>
    <cellStyle name="Percent 166 3 6" xfId="39503"/>
    <cellStyle name="Percent 166 4" xfId="39504"/>
    <cellStyle name="Percent 166 4 2" xfId="39505"/>
    <cellStyle name="Percent 166 4 3" xfId="39506"/>
    <cellStyle name="Percent 166 5" xfId="39507"/>
    <cellStyle name="Percent 166 5 2" xfId="39508"/>
    <cellStyle name="Percent 166 5 3" xfId="39509"/>
    <cellStyle name="Percent 166 6" xfId="39510"/>
    <cellStyle name="Percent 166 6 2" xfId="39511"/>
    <cellStyle name="Percent 166 6 3" xfId="39512"/>
    <cellStyle name="Percent 166 7" xfId="39513"/>
    <cellStyle name="Percent 166 8" xfId="39514"/>
    <cellStyle name="Percent 166 9" xfId="39515"/>
    <cellStyle name="Percent 167" xfId="39516"/>
    <cellStyle name="Percent 167 2" xfId="39517"/>
    <cellStyle name="Percent 167 2 2" xfId="39518"/>
    <cellStyle name="Percent 167 2 2 2" xfId="39519"/>
    <cellStyle name="Percent 167 2 2 2 2" xfId="39520"/>
    <cellStyle name="Percent 167 2 2 2 3" xfId="39521"/>
    <cellStyle name="Percent 167 2 2 3" xfId="39522"/>
    <cellStyle name="Percent 167 2 2 3 2" xfId="39523"/>
    <cellStyle name="Percent 167 2 2 3 3" xfId="39524"/>
    <cellStyle name="Percent 167 2 2 4" xfId="39525"/>
    <cellStyle name="Percent 167 2 2 4 2" xfId="39526"/>
    <cellStyle name="Percent 167 2 2 4 3" xfId="39527"/>
    <cellStyle name="Percent 167 2 2 5" xfId="39528"/>
    <cellStyle name="Percent 167 2 2 6" xfId="39529"/>
    <cellStyle name="Percent 167 2 3" xfId="39530"/>
    <cellStyle name="Percent 167 2 3 2" xfId="39531"/>
    <cellStyle name="Percent 167 2 3 3" xfId="39532"/>
    <cellStyle name="Percent 167 2 4" xfId="39533"/>
    <cellStyle name="Percent 167 2 4 2" xfId="39534"/>
    <cellStyle name="Percent 167 2 4 3" xfId="39535"/>
    <cellStyle name="Percent 167 2 5" xfId="39536"/>
    <cellStyle name="Percent 167 2 5 2" xfId="39537"/>
    <cellStyle name="Percent 167 2 5 3" xfId="39538"/>
    <cellStyle name="Percent 167 2 6" xfId="39539"/>
    <cellStyle name="Percent 167 2 7" xfId="39540"/>
    <cellStyle name="Percent 167 3" xfId="39541"/>
    <cellStyle name="Percent 167 3 2" xfId="39542"/>
    <cellStyle name="Percent 167 3 2 2" xfId="39543"/>
    <cellStyle name="Percent 167 3 2 3" xfId="39544"/>
    <cellStyle name="Percent 167 3 3" xfId="39545"/>
    <cellStyle name="Percent 167 3 3 2" xfId="39546"/>
    <cellStyle name="Percent 167 3 3 3" xfId="39547"/>
    <cellStyle name="Percent 167 3 4" xfId="39548"/>
    <cellStyle name="Percent 167 3 4 2" xfId="39549"/>
    <cellStyle name="Percent 167 3 4 3" xfId="39550"/>
    <cellStyle name="Percent 167 3 5" xfId="39551"/>
    <cellStyle name="Percent 167 3 6" xfId="39552"/>
    <cellStyle name="Percent 167 4" xfId="39553"/>
    <cellStyle name="Percent 167 4 2" xfId="39554"/>
    <cellStyle name="Percent 167 4 3" xfId="39555"/>
    <cellStyle name="Percent 167 5" xfId="39556"/>
    <cellStyle name="Percent 167 5 2" xfId="39557"/>
    <cellStyle name="Percent 167 5 3" xfId="39558"/>
    <cellStyle name="Percent 167 6" xfId="39559"/>
    <cellStyle name="Percent 167 6 2" xfId="39560"/>
    <cellStyle name="Percent 167 6 3" xfId="39561"/>
    <cellStyle name="Percent 167 7" xfId="39562"/>
    <cellStyle name="Percent 167 8" xfId="39563"/>
    <cellStyle name="Percent 167 9" xfId="39564"/>
    <cellStyle name="Percent 168" xfId="39565"/>
    <cellStyle name="Percent 168 2" xfId="39566"/>
    <cellStyle name="Percent 168 2 2" xfId="39567"/>
    <cellStyle name="Percent 168 2 2 2" xfId="39568"/>
    <cellStyle name="Percent 168 2 2 2 2" xfId="39569"/>
    <cellStyle name="Percent 168 2 2 2 3" xfId="39570"/>
    <cellStyle name="Percent 168 2 2 3" xfId="39571"/>
    <cellStyle name="Percent 168 2 2 3 2" xfId="39572"/>
    <cellStyle name="Percent 168 2 2 3 3" xfId="39573"/>
    <cellStyle name="Percent 168 2 2 4" xfId="39574"/>
    <cellStyle name="Percent 168 2 2 4 2" xfId="39575"/>
    <cellStyle name="Percent 168 2 2 4 3" xfId="39576"/>
    <cellStyle name="Percent 168 2 2 5" xfId="39577"/>
    <cellStyle name="Percent 168 2 2 6" xfId="39578"/>
    <cellStyle name="Percent 168 2 3" xfId="39579"/>
    <cellStyle name="Percent 168 2 3 2" xfId="39580"/>
    <cellStyle name="Percent 168 2 3 3" xfId="39581"/>
    <cellStyle name="Percent 168 2 4" xfId="39582"/>
    <cellStyle name="Percent 168 2 4 2" xfId="39583"/>
    <cellStyle name="Percent 168 2 4 3" xfId="39584"/>
    <cellStyle name="Percent 168 2 5" xfId="39585"/>
    <cellStyle name="Percent 168 2 5 2" xfId="39586"/>
    <cellStyle name="Percent 168 2 5 3" xfId="39587"/>
    <cellStyle name="Percent 168 2 6" xfId="39588"/>
    <cellStyle name="Percent 168 2 7" xfId="39589"/>
    <cellStyle name="Percent 168 3" xfId="39590"/>
    <cellStyle name="Percent 168 3 2" xfId="39591"/>
    <cellStyle name="Percent 168 3 2 2" xfId="39592"/>
    <cellStyle name="Percent 168 3 2 3" xfId="39593"/>
    <cellStyle name="Percent 168 3 3" xfId="39594"/>
    <cellStyle name="Percent 168 3 3 2" xfId="39595"/>
    <cellStyle name="Percent 168 3 3 3" xfId="39596"/>
    <cellStyle name="Percent 168 3 4" xfId="39597"/>
    <cellStyle name="Percent 168 3 4 2" xfId="39598"/>
    <cellStyle name="Percent 168 3 4 3" xfId="39599"/>
    <cellStyle name="Percent 168 3 5" xfId="39600"/>
    <cellStyle name="Percent 168 3 6" xfId="39601"/>
    <cellStyle name="Percent 168 4" xfId="39602"/>
    <cellStyle name="Percent 168 4 2" xfId="39603"/>
    <cellStyle name="Percent 168 4 3" xfId="39604"/>
    <cellStyle name="Percent 168 5" xfId="39605"/>
    <cellStyle name="Percent 168 5 2" xfId="39606"/>
    <cellStyle name="Percent 168 5 3" xfId="39607"/>
    <cellStyle name="Percent 168 6" xfId="39608"/>
    <cellStyle name="Percent 168 6 2" xfId="39609"/>
    <cellStyle name="Percent 168 6 3" xfId="39610"/>
    <cellStyle name="Percent 168 7" xfId="39611"/>
    <cellStyle name="Percent 168 8" xfId="39612"/>
    <cellStyle name="Percent 168 9" xfId="39613"/>
    <cellStyle name="Percent 169" xfId="39614"/>
    <cellStyle name="Percent 169 2" xfId="39615"/>
    <cellStyle name="Percent 169 2 2" xfId="39616"/>
    <cellStyle name="Percent 169 2 2 2" xfId="39617"/>
    <cellStyle name="Percent 169 2 2 2 2" xfId="39618"/>
    <cellStyle name="Percent 169 2 2 2 3" xfId="39619"/>
    <cellStyle name="Percent 169 2 2 3" xfId="39620"/>
    <cellStyle name="Percent 169 2 2 3 2" xfId="39621"/>
    <cellStyle name="Percent 169 2 2 3 3" xfId="39622"/>
    <cellStyle name="Percent 169 2 2 4" xfId="39623"/>
    <cellStyle name="Percent 169 2 2 4 2" xfId="39624"/>
    <cellStyle name="Percent 169 2 2 4 3" xfId="39625"/>
    <cellStyle name="Percent 169 2 2 5" xfId="39626"/>
    <cellStyle name="Percent 169 2 2 6" xfId="39627"/>
    <cellStyle name="Percent 169 2 3" xfId="39628"/>
    <cellStyle name="Percent 169 2 3 2" xfId="39629"/>
    <cellStyle name="Percent 169 2 3 3" xfId="39630"/>
    <cellStyle name="Percent 169 2 4" xfId="39631"/>
    <cellStyle name="Percent 169 2 4 2" xfId="39632"/>
    <cellStyle name="Percent 169 2 4 3" xfId="39633"/>
    <cellStyle name="Percent 169 2 5" xfId="39634"/>
    <cellStyle name="Percent 169 2 5 2" xfId="39635"/>
    <cellStyle name="Percent 169 2 5 3" xfId="39636"/>
    <cellStyle name="Percent 169 2 6" xfId="39637"/>
    <cellStyle name="Percent 169 2 7" xfId="39638"/>
    <cellStyle name="Percent 169 3" xfId="39639"/>
    <cellStyle name="Percent 169 3 2" xfId="39640"/>
    <cellStyle name="Percent 169 3 2 2" xfId="39641"/>
    <cellStyle name="Percent 169 3 2 3" xfId="39642"/>
    <cellStyle name="Percent 169 3 3" xfId="39643"/>
    <cellStyle name="Percent 169 3 3 2" xfId="39644"/>
    <cellStyle name="Percent 169 3 3 3" xfId="39645"/>
    <cellStyle name="Percent 169 3 4" xfId="39646"/>
    <cellStyle name="Percent 169 3 4 2" xfId="39647"/>
    <cellStyle name="Percent 169 3 4 3" xfId="39648"/>
    <cellStyle name="Percent 169 3 5" xfId="39649"/>
    <cellStyle name="Percent 169 3 6" xfId="39650"/>
    <cellStyle name="Percent 169 4" xfId="39651"/>
    <cellStyle name="Percent 169 4 2" xfId="39652"/>
    <cellStyle name="Percent 169 4 3" xfId="39653"/>
    <cellStyle name="Percent 169 5" xfId="39654"/>
    <cellStyle name="Percent 169 5 2" xfId="39655"/>
    <cellStyle name="Percent 169 5 3" xfId="39656"/>
    <cellStyle name="Percent 169 6" xfId="39657"/>
    <cellStyle name="Percent 169 6 2" xfId="39658"/>
    <cellStyle name="Percent 169 6 3" xfId="39659"/>
    <cellStyle name="Percent 169 7" xfId="39660"/>
    <cellStyle name="Percent 169 8" xfId="39661"/>
    <cellStyle name="Percent 169 9" xfId="39662"/>
    <cellStyle name="Percent 17" xfId="39663"/>
    <cellStyle name="Percent 17 2" xfId="39664"/>
    <cellStyle name="Percent 17 3" xfId="39665"/>
    <cellStyle name="Percent 17 3 2" xfId="39666"/>
    <cellStyle name="Percent 17 4" xfId="39667"/>
    <cellStyle name="Percent 17 5" xfId="39668"/>
    <cellStyle name="Percent 17 5 2" xfId="39669"/>
    <cellStyle name="Percent 17 5 3" xfId="39670"/>
    <cellStyle name="Percent 17 6" xfId="39671"/>
    <cellStyle name="Percent 17 7" xfId="39672"/>
    <cellStyle name="Percent 17 8" xfId="39673"/>
    <cellStyle name="Percent 170" xfId="39674"/>
    <cellStyle name="Percent 170 2" xfId="39675"/>
    <cellStyle name="Percent 170 2 2" xfId="39676"/>
    <cellStyle name="Percent 170 2 2 2" xfId="39677"/>
    <cellStyle name="Percent 170 2 2 2 2" xfId="39678"/>
    <cellStyle name="Percent 170 2 2 2 3" xfId="39679"/>
    <cellStyle name="Percent 170 2 2 3" xfId="39680"/>
    <cellStyle name="Percent 170 2 2 3 2" xfId="39681"/>
    <cellStyle name="Percent 170 2 2 3 3" xfId="39682"/>
    <cellStyle name="Percent 170 2 2 4" xfId="39683"/>
    <cellStyle name="Percent 170 2 2 4 2" xfId="39684"/>
    <cellStyle name="Percent 170 2 2 4 3" xfId="39685"/>
    <cellStyle name="Percent 170 2 2 5" xfId="39686"/>
    <cellStyle name="Percent 170 2 2 6" xfId="39687"/>
    <cellStyle name="Percent 170 2 3" xfId="39688"/>
    <cellStyle name="Percent 170 2 3 2" xfId="39689"/>
    <cellStyle name="Percent 170 2 3 3" xfId="39690"/>
    <cellStyle name="Percent 170 2 4" xfId="39691"/>
    <cellStyle name="Percent 170 2 4 2" xfId="39692"/>
    <cellStyle name="Percent 170 2 4 3" xfId="39693"/>
    <cellStyle name="Percent 170 2 5" xfId="39694"/>
    <cellStyle name="Percent 170 2 5 2" xfId="39695"/>
    <cellStyle name="Percent 170 2 5 3" xfId="39696"/>
    <cellStyle name="Percent 170 2 6" xfId="39697"/>
    <cellStyle name="Percent 170 2 7" xfId="39698"/>
    <cellStyle name="Percent 170 3" xfId="39699"/>
    <cellStyle name="Percent 170 3 2" xfId="39700"/>
    <cellStyle name="Percent 170 3 2 2" xfId="39701"/>
    <cellStyle name="Percent 170 3 2 3" xfId="39702"/>
    <cellStyle name="Percent 170 3 3" xfId="39703"/>
    <cellStyle name="Percent 170 3 3 2" xfId="39704"/>
    <cellStyle name="Percent 170 3 3 3" xfId="39705"/>
    <cellStyle name="Percent 170 3 4" xfId="39706"/>
    <cellStyle name="Percent 170 3 4 2" xfId="39707"/>
    <cellStyle name="Percent 170 3 4 3" xfId="39708"/>
    <cellStyle name="Percent 170 3 5" xfId="39709"/>
    <cellStyle name="Percent 170 3 6" xfId="39710"/>
    <cellStyle name="Percent 170 4" xfId="39711"/>
    <cellStyle name="Percent 170 4 2" xfId="39712"/>
    <cellStyle name="Percent 170 4 3" xfId="39713"/>
    <cellStyle name="Percent 170 5" xfId="39714"/>
    <cellStyle name="Percent 170 5 2" xfId="39715"/>
    <cellStyle name="Percent 170 5 3" xfId="39716"/>
    <cellStyle name="Percent 170 6" xfId="39717"/>
    <cellStyle name="Percent 170 6 2" xfId="39718"/>
    <cellStyle name="Percent 170 6 3" xfId="39719"/>
    <cellStyle name="Percent 170 7" xfId="39720"/>
    <cellStyle name="Percent 170 8" xfId="39721"/>
    <cellStyle name="Percent 170 9" xfId="39722"/>
    <cellStyle name="Percent 171" xfId="39723"/>
    <cellStyle name="Percent 171 2" xfId="39724"/>
    <cellStyle name="Percent 171 2 2" xfId="39725"/>
    <cellStyle name="Percent 171 2 2 2" xfId="39726"/>
    <cellStyle name="Percent 171 2 2 2 2" xfId="39727"/>
    <cellStyle name="Percent 171 2 2 2 3" xfId="39728"/>
    <cellStyle name="Percent 171 2 2 3" xfId="39729"/>
    <cellStyle name="Percent 171 2 2 3 2" xfId="39730"/>
    <cellStyle name="Percent 171 2 2 3 3" xfId="39731"/>
    <cellStyle name="Percent 171 2 2 4" xfId="39732"/>
    <cellStyle name="Percent 171 2 2 4 2" xfId="39733"/>
    <cellStyle name="Percent 171 2 2 4 3" xfId="39734"/>
    <cellStyle name="Percent 171 2 2 5" xfId="39735"/>
    <cellStyle name="Percent 171 2 2 6" xfId="39736"/>
    <cellStyle name="Percent 171 2 3" xfId="39737"/>
    <cellStyle name="Percent 171 2 3 2" xfId="39738"/>
    <cellStyle name="Percent 171 2 3 3" xfId="39739"/>
    <cellStyle name="Percent 171 2 4" xfId="39740"/>
    <cellStyle name="Percent 171 2 4 2" xfId="39741"/>
    <cellStyle name="Percent 171 2 4 3" xfId="39742"/>
    <cellStyle name="Percent 171 2 5" xfId="39743"/>
    <cellStyle name="Percent 171 2 5 2" xfId="39744"/>
    <cellStyle name="Percent 171 2 5 3" xfId="39745"/>
    <cellStyle name="Percent 171 2 6" xfId="39746"/>
    <cellStyle name="Percent 171 2 7" xfId="39747"/>
    <cellStyle name="Percent 171 3" xfId="39748"/>
    <cellStyle name="Percent 171 3 2" xfId="39749"/>
    <cellStyle name="Percent 171 3 2 2" xfId="39750"/>
    <cellStyle name="Percent 171 3 2 3" xfId="39751"/>
    <cellStyle name="Percent 171 3 3" xfId="39752"/>
    <cellStyle name="Percent 171 3 3 2" xfId="39753"/>
    <cellStyle name="Percent 171 3 3 3" xfId="39754"/>
    <cellStyle name="Percent 171 3 4" xfId="39755"/>
    <cellStyle name="Percent 171 3 4 2" xfId="39756"/>
    <cellStyle name="Percent 171 3 4 3" xfId="39757"/>
    <cellStyle name="Percent 171 3 5" xfId="39758"/>
    <cellStyle name="Percent 171 3 6" xfId="39759"/>
    <cellStyle name="Percent 171 4" xfId="39760"/>
    <cellStyle name="Percent 171 4 2" xfId="39761"/>
    <cellStyle name="Percent 171 4 3" xfId="39762"/>
    <cellStyle name="Percent 171 5" xfId="39763"/>
    <cellStyle name="Percent 171 5 2" xfId="39764"/>
    <cellStyle name="Percent 171 5 3" xfId="39765"/>
    <cellStyle name="Percent 171 6" xfId="39766"/>
    <cellStyle name="Percent 171 6 2" xfId="39767"/>
    <cellStyle name="Percent 171 6 3" xfId="39768"/>
    <cellStyle name="Percent 171 7" xfId="39769"/>
    <cellStyle name="Percent 171 8" xfId="39770"/>
    <cellStyle name="Percent 171 9" xfId="39771"/>
    <cellStyle name="Percent 172" xfId="39772"/>
    <cellStyle name="Percent 172 2" xfId="39773"/>
    <cellStyle name="Percent 172 2 2" xfId="39774"/>
    <cellStyle name="Percent 172 2 2 2" xfId="39775"/>
    <cellStyle name="Percent 172 2 2 2 2" xfId="39776"/>
    <cellStyle name="Percent 172 2 2 2 3" xfId="39777"/>
    <cellStyle name="Percent 172 2 2 3" xfId="39778"/>
    <cellStyle name="Percent 172 2 2 3 2" xfId="39779"/>
    <cellStyle name="Percent 172 2 2 3 3" xfId="39780"/>
    <cellStyle name="Percent 172 2 2 4" xfId="39781"/>
    <cellStyle name="Percent 172 2 2 4 2" xfId="39782"/>
    <cellStyle name="Percent 172 2 2 4 3" xfId="39783"/>
    <cellStyle name="Percent 172 2 2 5" xfId="39784"/>
    <cellStyle name="Percent 172 2 2 6" xfId="39785"/>
    <cellStyle name="Percent 172 2 3" xfId="39786"/>
    <cellStyle name="Percent 172 2 3 2" xfId="39787"/>
    <cellStyle name="Percent 172 2 3 3" xfId="39788"/>
    <cellStyle name="Percent 172 2 4" xfId="39789"/>
    <cellStyle name="Percent 172 2 4 2" xfId="39790"/>
    <cellStyle name="Percent 172 2 4 3" xfId="39791"/>
    <cellStyle name="Percent 172 2 5" xfId="39792"/>
    <cellStyle name="Percent 172 2 5 2" xfId="39793"/>
    <cellStyle name="Percent 172 2 5 3" xfId="39794"/>
    <cellStyle name="Percent 172 2 6" xfId="39795"/>
    <cellStyle name="Percent 172 2 7" xfId="39796"/>
    <cellStyle name="Percent 172 3" xfId="39797"/>
    <cellStyle name="Percent 172 3 2" xfId="39798"/>
    <cellStyle name="Percent 172 3 2 2" xfId="39799"/>
    <cellStyle name="Percent 172 3 2 3" xfId="39800"/>
    <cellStyle name="Percent 172 3 3" xfId="39801"/>
    <cellStyle name="Percent 172 3 3 2" xfId="39802"/>
    <cellStyle name="Percent 172 3 3 3" xfId="39803"/>
    <cellStyle name="Percent 172 3 4" xfId="39804"/>
    <cellStyle name="Percent 172 3 4 2" xfId="39805"/>
    <cellStyle name="Percent 172 3 4 3" xfId="39806"/>
    <cellStyle name="Percent 172 3 5" xfId="39807"/>
    <cellStyle name="Percent 172 3 6" xfId="39808"/>
    <cellStyle name="Percent 172 4" xfId="39809"/>
    <cellStyle name="Percent 172 4 2" xfId="39810"/>
    <cellStyle name="Percent 172 4 3" xfId="39811"/>
    <cellStyle name="Percent 172 5" xfId="39812"/>
    <cellStyle name="Percent 172 5 2" xfId="39813"/>
    <cellStyle name="Percent 172 5 3" xfId="39814"/>
    <cellStyle name="Percent 172 6" xfId="39815"/>
    <cellStyle name="Percent 172 6 2" xfId="39816"/>
    <cellStyle name="Percent 172 6 3" xfId="39817"/>
    <cellStyle name="Percent 172 7" xfId="39818"/>
    <cellStyle name="Percent 172 8" xfId="39819"/>
    <cellStyle name="Percent 172 9" xfId="39820"/>
    <cellStyle name="Percent 173" xfId="39821"/>
    <cellStyle name="Percent 173 2" xfId="39822"/>
    <cellStyle name="Percent 173 2 2" xfId="39823"/>
    <cellStyle name="Percent 173 2 2 2" xfId="39824"/>
    <cellStyle name="Percent 173 2 2 2 2" xfId="39825"/>
    <cellStyle name="Percent 173 2 2 2 3" xfId="39826"/>
    <cellStyle name="Percent 173 2 2 3" xfId="39827"/>
    <cellStyle name="Percent 173 2 2 3 2" xfId="39828"/>
    <cellStyle name="Percent 173 2 2 3 3" xfId="39829"/>
    <cellStyle name="Percent 173 2 2 4" xfId="39830"/>
    <cellStyle name="Percent 173 2 2 4 2" xfId="39831"/>
    <cellStyle name="Percent 173 2 2 4 3" xfId="39832"/>
    <cellStyle name="Percent 173 2 2 5" xfId="39833"/>
    <cellStyle name="Percent 173 2 2 6" xfId="39834"/>
    <cellStyle name="Percent 173 2 3" xfId="39835"/>
    <cellStyle name="Percent 173 2 3 2" xfId="39836"/>
    <cellStyle name="Percent 173 2 3 3" xfId="39837"/>
    <cellStyle name="Percent 173 2 4" xfId="39838"/>
    <cellStyle name="Percent 173 2 4 2" xfId="39839"/>
    <cellStyle name="Percent 173 2 4 3" xfId="39840"/>
    <cellStyle name="Percent 173 2 5" xfId="39841"/>
    <cellStyle name="Percent 173 2 5 2" xfId="39842"/>
    <cellStyle name="Percent 173 2 5 3" xfId="39843"/>
    <cellStyle name="Percent 173 2 6" xfId="39844"/>
    <cellStyle name="Percent 173 2 7" xfId="39845"/>
    <cellStyle name="Percent 173 3" xfId="39846"/>
    <cellStyle name="Percent 173 3 2" xfId="39847"/>
    <cellStyle name="Percent 173 3 2 2" xfId="39848"/>
    <cellStyle name="Percent 173 3 2 3" xfId="39849"/>
    <cellStyle name="Percent 173 3 3" xfId="39850"/>
    <cellStyle name="Percent 173 3 3 2" xfId="39851"/>
    <cellStyle name="Percent 173 3 3 3" xfId="39852"/>
    <cellStyle name="Percent 173 3 4" xfId="39853"/>
    <cellStyle name="Percent 173 3 4 2" xfId="39854"/>
    <cellStyle name="Percent 173 3 4 3" xfId="39855"/>
    <cellStyle name="Percent 173 3 5" xfId="39856"/>
    <cellStyle name="Percent 173 3 6" xfId="39857"/>
    <cellStyle name="Percent 173 4" xfId="39858"/>
    <cellStyle name="Percent 173 4 2" xfId="39859"/>
    <cellStyle name="Percent 173 4 3" xfId="39860"/>
    <cellStyle name="Percent 173 5" xfId="39861"/>
    <cellStyle name="Percent 173 5 2" xfId="39862"/>
    <cellStyle name="Percent 173 5 3" xfId="39863"/>
    <cellStyle name="Percent 173 6" xfId="39864"/>
    <cellStyle name="Percent 173 6 2" xfId="39865"/>
    <cellStyle name="Percent 173 6 3" xfId="39866"/>
    <cellStyle name="Percent 173 7" xfId="39867"/>
    <cellStyle name="Percent 173 8" xfId="39868"/>
    <cellStyle name="Percent 173 9" xfId="39869"/>
    <cellStyle name="Percent 174" xfId="39870"/>
    <cellStyle name="Percent 174 2" xfId="39871"/>
    <cellStyle name="Percent 174 2 2" xfId="39872"/>
    <cellStyle name="Percent 174 2 2 2" xfId="39873"/>
    <cellStyle name="Percent 174 2 2 2 2" xfId="39874"/>
    <cellStyle name="Percent 174 2 2 2 3" xfId="39875"/>
    <cellStyle name="Percent 174 2 2 3" xfId="39876"/>
    <cellStyle name="Percent 174 2 2 3 2" xfId="39877"/>
    <cellStyle name="Percent 174 2 2 3 3" xfId="39878"/>
    <cellStyle name="Percent 174 2 2 4" xfId="39879"/>
    <cellStyle name="Percent 174 2 2 4 2" xfId="39880"/>
    <cellStyle name="Percent 174 2 2 4 3" xfId="39881"/>
    <cellStyle name="Percent 174 2 2 5" xfId="39882"/>
    <cellStyle name="Percent 174 2 2 6" xfId="39883"/>
    <cellStyle name="Percent 174 2 3" xfId="39884"/>
    <cellStyle name="Percent 174 2 3 2" xfId="39885"/>
    <cellStyle name="Percent 174 2 3 3" xfId="39886"/>
    <cellStyle name="Percent 174 2 4" xfId="39887"/>
    <cellStyle name="Percent 174 2 4 2" xfId="39888"/>
    <cellStyle name="Percent 174 2 4 3" xfId="39889"/>
    <cellStyle name="Percent 174 2 5" xfId="39890"/>
    <cellStyle name="Percent 174 2 5 2" xfId="39891"/>
    <cellStyle name="Percent 174 2 5 3" xfId="39892"/>
    <cellStyle name="Percent 174 2 6" xfId="39893"/>
    <cellStyle name="Percent 174 2 7" xfId="39894"/>
    <cellStyle name="Percent 174 3" xfId="39895"/>
    <cellStyle name="Percent 174 3 2" xfId="39896"/>
    <cellStyle name="Percent 174 3 2 2" xfId="39897"/>
    <cellStyle name="Percent 174 3 2 3" xfId="39898"/>
    <cellStyle name="Percent 174 3 3" xfId="39899"/>
    <cellStyle name="Percent 174 3 3 2" xfId="39900"/>
    <cellStyle name="Percent 174 3 3 3" xfId="39901"/>
    <cellStyle name="Percent 174 3 4" xfId="39902"/>
    <cellStyle name="Percent 174 3 4 2" xfId="39903"/>
    <cellStyle name="Percent 174 3 4 3" xfId="39904"/>
    <cellStyle name="Percent 174 3 5" xfId="39905"/>
    <cellStyle name="Percent 174 3 6" xfId="39906"/>
    <cellStyle name="Percent 174 4" xfId="39907"/>
    <cellStyle name="Percent 174 4 2" xfId="39908"/>
    <cellStyle name="Percent 174 4 3" xfId="39909"/>
    <cellStyle name="Percent 174 5" xfId="39910"/>
    <cellStyle name="Percent 174 5 2" xfId="39911"/>
    <cellStyle name="Percent 174 5 3" xfId="39912"/>
    <cellStyle name="Percent 174 6" xfId="39913"/>
    <cellStyle name="Percent 174 6 2" xfId="39914"/>
    <cellStyle name="Percent 174 6 3" xfId="39915"/>
    <cellStyle name="Percent 174 7" xfId="39916"/>
    <cellStyle name="Percent 174 8" xfId="39917"/>
    <cellStyle name="Percent 174 9" xfId="39918"/>
    <cellStyle name="Percent 175" xfId="39919"/>
    <cellStyle name="Percent 175 2" xfId="39920"/>
    <cellStyle name="Percent 175 2 2" xfId="39921"/>
    <cellStyle name="Percent 175 2 2 2" xfId="39922"/>
    <cellStyle name="Percent 175 2 2 2 2" xfId="39923"/>
    <cellStyle name="Percent 175 2 2 2 3" xfId="39924"/>
    <cellStyle name="Percent 175 2 2 3" xfId="39925"/>
    <cellStyle name="Percent 175 2 2 3 2" xfId="39926"/>
    <cellStyle name="Percent 175 2 2 3 3" xfId="39927"/>
    <cellStyle name="Percent 175 2 2 4" xfId="39928"/>
    <cellStyle name="Percent 175 2 2 4 2" xfId="39929"/>
    <cellStyle name="Percent 175 2 2 4 3" xfId="39930"/>
    <cellStyle name="Percent 175 2 2 5" xfId="39931"/>
    <cellStyle name="Percent 175 2 2 6" xfId="39932"/>
    <cellStyle name="Percent 175 2 3" xfId="39933"/>
    <cellStyle name="Percent 175 2 3 2" xfId="39934"/>
    <cellStyle name="Percent 175 2 3 3" xfId="39935"/>
    <cellStyle name="Percent 175 2 4" xfId="39936"/>
    <cellStyle name="Percent 175 2 4 2" xfId="39937"/>
    <cellStyle name="Percent 175 2 4 3" xfId="39938"/>
    <cellStyle name="Percent 175 2 5" xfId="39939"/>
    <cellStyle name="Percent 175 2 5 2" xfId="39940"/>
    <cellStyle name="Percent 175 2 5 3" xfId="39941"/>
    <cellStyle name="Percent 175 2 6" xfId="39942"/>
    <cellStyle name="Percent 175 2 7" xfId="39943"/>
    <cellStyle name="Percent 175 3" xfId="39944"/>
    <cellStyle name="Percent 175 3 2" xfId="39945"/>
    <cellStyle name="Percent 175 3 2 2" xfId="39946"/>
    <cellStyle name="Percent 175 3 2 3" xfId="39947"/>
    <cellStyle name="Percent 175 3 3" xfId="39948"/>
    <cellStyle name="Percent 175 3 3 2" xfId="39949"/>
    <cellStyle name="Percent 175 3 3 3" xfId="39950"/>
    <cellStyle name="Percent 175 3 4" xfId="39951"/>
    <cellStyle name="Percent 175 3 4 2" xfId="39952"/>
    <cellStyle name="Percent 175 3 4 3" xfId="39953"/>
    <cellStyle name="Percent 175 3 5" xfId="39954"/>
    <cellStyle name="Percent 175 3 6" xfId="39955"/>
    <cellStyle name="Percent 175 4" xfId="39956"/>
    <cellStyle name="Percent 175 4 2" xfId="39957"/>
    <cellStyle name="Percent 175 4 3" xfId="39958"/>
    <cellStyle name="Percent 175 5" xfId="39959"/>
    <cellStyle name="Percent 175 5 2" xfId="39960"/>
    <cellStyle name="Percent 175 5 3" xfId="39961"/>
    <cellStyle name="Percent 175 6" xfId="39962"/>
    <cellStyle name="Percent 175 6 2" xfId="39963"/>
    <cellStyle name="Percent 175 6 3" xfId="39964"/>
    <cellStyle name="Percent 175 7" xfId="39965"/>
    <cellStyle name="Percent 175 8" xfId="39966"/>
    <cellStyle name="Percent 175 9" xfId="39967"/>
    <cellStyle name="Percent 176" xfId="39968"/>
    <cellStyle name="Percent 176 2" xfId="39969"/>
    <cellStyle name="Percent 176 2 2" xfId="39970"/>
    <cellStyle name="Percent 176 2 2 2" xfId="39971"/>
    <cellStyle name="Percent 176 2 2 2 2" xfId="39972"/>
    <cellStyle name="Percent 176 2 2 2 3" xfId="39973"/>
    <cellStyle name="Percent 176 2 2 3" xfId="39974"/>
    <cellStyle name="Percent 176 2 2 3 2" xfId="39975"/>
    <cellStyle name="Percent 176 2 2 3 3" xfId="39976"/>
    <cellStyle name="Percent 176 2 2 4" xfId="39977"/>
    <cellStyle name="Percent 176 2 2 4 2" xfId="39978"/>
    <cellStyle name="Percent 176 2 2 4 3" xfId="39979"/>
    <cellStyle name="Percent 176 2 2 5" xfId="39980"/>
    <cellStyle name="Percent 176 2 2 6" xfId="39981"/>
    <cellStyle name="Percent 176 2 3" xfId="39982"/>
    <cellStyle name="Percent 176 2 3 2" xfId="39983"/>
    <cellStyle name="Percent 176 2 3 3" xfId="39984"/>
    <cellStyle name="Percent 176 2 4" xfId="39985"/>
    <cellStyle name="Percent 176 2 4 2" xfId="39986"/>
    <cellStyle name="Percent 176 2 4 3" xfId="39987"/>
    <cellStyle name="Percent 176 2 5" xfId="39988"/>
    <cellStyle name="Percent 176 2 5 2" xfId="39989"/>
    <cellStyle name="Percent 176 2 5 3" xfId="39990"/>
    <cellStyle name="Percent 176 2 6" xfId="39991"/>
    <cellStyle name="Percent 176 2 7" xfId="39992"/>
    <cellStyle name="Percent 176 3" xfId="39993"/>
    <cellStyle name="Percent 176 3 2" xfId="39994"/>
    <cellStyle name="Percent 176 3 2 2" xfId="39995"/>
    <cellStyle name="Percent 176 3 2 3" xfId="39996"/>
    <cellStyle name="Percent 176 3 3" xfId="39997"/>
    <cellStyle name="Percent 176 3 3 2" xfId="39998"/>
    <cellStyle name="Percent 176 3 3 3" xfId="39999"/>
    <cellStyle name="Percent 176 3 4" xfId="40000"/>
    <cellStyle name="Percent 176 3 4 2" xfId="40001"/>
    <cellStyle name="Percent 176 3 4 3" xfId="40002"/>
    <cellStyle name="Percent 176 3 5" xfId="40003"/>
    <cellStyle name="Percent 176 3 6" xfId="40004"/>
    <cellStyle name="Percent 176 4" xfId="40005"/>
    <cellStyle name="Percent 176 4 2" xfId="40006"/>
    <cellStyle name="Percent 176 4 3" xfId="40007"/>
    <cellStyle name="Percent 176 5" xfId="40008"/>
    <cellStyle name="Percent 176 5 2" xfId="40009"/>
    <cellStyle name="Percent 176 5 3" xfId="40010"/>
    <cellStyle name="Percent 176 6" xfId="40011"/>
    <cellStyle name="Percent 176 6 2" xfId="40012"/>
    <cellStyle name="Percent 176 6 3" xfId="40013"/>
    <cellStyle name="Percent 176 7" xfId="40014"/>
    <cellStyle name="Percent 176 8" xfId="40015"/>
    <cellStyle name="Percent 176 9" xfId="40016"/>
    <cellStyle name="Percent 177" xfId="40017"/>
    <cellStyle name="Percent 177 2" xfId="40018"/>
    <cellStyle name="Percent 177 2 2" xfId="40019"/>
    <cellStyle name="Percent 177 2 2 2" xfId="40020"/>
    <cellStyle name="Percent 177 2 2 2 2" xfId="40021"/>
    <cellStyle name="Percent 177 2 2 2 3" xfId="40022"/>
    <cellStyle name="Percent 177 2 2 3" xfId="40023"/>
    <cellStyle name="Percent 177 2 2 3 2" xfId="40024"/>
    <cellStyle name="Percent 177 2 2 3 3" xfId="40025"/>
    <cellStyle name="Percent 177 2 2 4" xfId="40026"/>
    <cellStyle name="Percent 177 2 2 4 2" xfId="40027"/>
    <cellStyle name="Percent 177 2 2 4 3" xfId="40028"/>
    <cellStyle name="Percent 177 2 2 5" xfId="40029"/>
    <cellStyle name="Percent 177 2 2 6" xfId="40030"/>
    <cellStyle name="Percent 177 2 3" xfId="40031"/>
    <cellStyle name="Percent 177 2 3 2" xfId="40032"/>
    <cellStyle name="Percent 177 2 3 3" xfId="40033"/>
    <cellStyle name="Percent 177 2 4" xfId="40034"/>
    <cellStyle name="Percent 177 2 4 2" xfId="40035"/>
    <cellStyle name="Percent 177 2 4 3" xfId="40036"/>
    <cellStyle name="Percent 177 2 5" xfId="40037"/>
    <cellStyle name="Percent 177 2 5 2" xfId="40038"/>
    <cellStyle name="Percent 177 2 5 3" xfId="40039"/>
    <cellStyle name="Percent 177 2 6" xfId="40040"/>
    <cellStyle name="Percent 177 2 7" xfId="40041"/>
    <cellStyle name="Percent 177 3" xfId="40042"/>
    <cellStyle name="Percent 177 3 2" xfId="40043"/>
    <cellStyle name="Percent 177 3 2 2" xfId="40044"/>
    <cellStyle name="Percent 177 3 2 3" xfId="40045"/>
    <cellStyle name="Percent 177 3 3" xfId="40046"/>
    <cellStyle name="Percent 177 3 3 2" xfId="40047"/>
    <cellStyle name="Percent 177 3 3 3" xfId="40048"/>
    <cellStyle name="Percent 177 3 4" xfId="40049"/>
    <cellStyle name="Percent 177 3 4 2" xfId="40050"/>
    <cellStyle name="Percent 177 3 4 3" xfId="40051"/>
    <cellStyle name="Percent 177 3 5" xfId="40052"/>
    <cellStyle name="Percent 177 3 6" xfId="40053"/>
    <cellStyle name="Percent 177 4" xfId="40054"/>
    <cellStyle name="Percent 177 4 2" xfId="40055"/>
    <cellStyle name="Percent 177 4 3" xfId="40056"/>
    <cellStyle name="Percent 177 5" xfId="40057"/>
    <cellStyle name="Percent 177 5 2" xfId="40058"/>
    <cellStyle name="Percent 177 5 3" xfId="40059"/>
    <cellStyle name="Percent 177 6" xfId="40060"/>
    <cellStyle name="Percent 177 6 2" xfId="40061"/>
    <cellStyle name="Percent 177 6 3" xfId="40062"/>
    <cellStyle name="Percent 177 7" xfId="40063"/>
    <cellStyle name="Percent 177 8" xfId="40064"/>
    <cellStyle name="Percent 177 9" xfId="40065"/>
    <cellStyle name="Percent 178" xfId="40066"/>
    <cellStyle name="Percent 178 2" xfId="40067"/>
    <cellStyle name="Percent 178 2 2" xfId="40068"/>
    <cellStyle name="Percent 178 2 2 2" xfId="40069"/>
    <cellStyle name="Percent 178 2 2 2 2" xfId="40070"/>
    <cellStyle name="Percent 178 2 2 2 3" xfId="40071"/>
    <cellStyle name="Percent 178 2 2 3" xfId="40072"/>
    <cellStyle name="Percent 178 2 2 3 2" xfId="40073"/>
    <cellStyle name="Percent 178 2 2 3 3" xfId="40074"/>
    <cellStyle name="Percent 178 2 2 4" xfId="40075"/>
    <cellStyle name="Percent 178 2 2 4 2" xfId="40076"/>
    <cellStyle name="Percent 178 2 2 4 3" xfId="40077"/>
    <cellStyle name="Percent 178 2 2 5" xfId="40078"/>
    <cellStyle name="Percent 178 2 2 6" xfId="40079"/>
    <cellStyle name="Percent 178 2 3" xfId="40080"/>
    <cellStyle name="Percent 178 2 3 2" xfId="40081"/>
    <cellStyle name="Percent 178 2 3 3" xfId="40082"/>
    <cellStyle name="Percent 178 2 4" xfId="40083"/>
    <cellStyle name="Percent 178 2 4 2" xfId="40084"/>
    <cellStyle name="Percent 178 2 4 3" xfId="40085"/>
    <cellStyle name="Percent 178 2 5" xfId="40086"/>
    <cellStyle name="Percent 178 2 5 2" xfId="40087"/>
    <cellStyle name="Percent 178 2 5 3" xfId="40088"/>
    <cellStyle name="Percent 178 2 6" xfId="40089"/>
    <cellStyle name="Percent 178 2 7" xfId="40090"/>
    <cellStyle name="Percent 178 3" xfId="40091"/>
    <cellStyle name="Percent 178 3 2" xfId="40092"/>
    <cellStyle name="Percent 178 3 2 2" xfId="40093"/>
    <cellStyle name="Percent 178 3 2 3" xfId="40094"/>
    <cellStyle name="Percent 178 3 3" xfId="40095"/>
    <cellStyle name="Percent 178 3 3 2" xfId="40096"/>
    <cellStyle name="Percent 178 3 3 3" xfId="40097"/>
    <cellStyle name="Percent 178 3 4" xfId="40098"/>
    <cellStyle name="Percent 178 3 4 2" xfId="40099"/>
    <cellStyle name="Percent 178 3 4 3" xfId="40100"/>
    <cellStyle name="Percent 178 3 5" xfId="40101"/>
    <cellStyle name="Percent 178 3 6" xfId="40102"/>
    <cellStyle name="Percent 178 4" xfId="40103"/>
    <cellStyle name="Percent 178 4 2" xfId="40104"/>
    <cellStyle name="Percent 178 4 3" xfId="40105"/>
    <cellStyle name="Percent 178 5" xfId="40106"/>
    <cellStyle name="Percent 178 5 2" xfId="40107"/>
    <cellStyle name="Percent 178 5 3" xfId="40108"/>
    <cellStyle name="Percent 178 6" xfId="40109"/>
    <cellStyle name="Percent 178 6 2" xfId="40110"/>
    <cellStyle name="Percent 178 6 3" xfId="40111"/>
    <cellStyle name="Percent 178 7" xfId="40112"/>
    <cellStyle name="Percent 178 8" xfId="40113"/>
    <cellStyle name="Percent 178 9" xfId="40114"/>
    <cellStyle name="Percent 179" xfId="40115"/>
    <cellStyle name="Percent 179 2" xfId="40116"/>
    <cellStyle name="Percent 179 2 2" xfId="40117"/>
    <cellStyle name="Percent 179 2 2 2" xfId="40118"/>
    <cellStyle name="Percent 179 2 2 2 2" xfId="40119"/>
    <cellStyle name="Percent 179 2 2 2 3" xfId="40120"/>
    <cellStyle name="Percent 179 2 2 3" xfId="40121"/>
    <cellStyle name="Percent 179 2 2 3 2" xfId="40122"/>
    <cellStyle name="Percent 179 2 2 3 3" xfId="40123"/>
    <cellStyle name="Percent 179 2 2 4" xfId="40124"/>
    <cellStyle name="Percent 179 2 2 4 2" xfId="40125"/>
    <cellStyle name="Percent 179 2 2 4 3" xfId="40126"/>
    <cellStyle name="Percent 179 2 2 5" xfId="40127"/>
    <cellStyle name="Percent 179 2 2 6" xfId="40128"/>
    <cellStyle name="Percent 179 2 3" xfId="40129"/>
    <cellStyle name="Percent 179 2 3 2" xfId="40130"/>
    <cellStyle name="Percent 179 2 3 3" xfId="40131"/>
    <cellStyle name="Percent 179 2 4" xfId="40132"/>
    <cellStyle name="Percent 179 2 4 2" xfId="40133"/>
    <cellStyle name="Percent 179 2 4 3" xfId="40134"/>
    <cellStyle name="Percent 179 2 5" xfId="40135"/>
    <cellStyle name="Percent 179 2 5 2" xfId="40136"/>
    <cellStyle name="Percent 179 2 5 3" xfId="40137"/>
    <cellStyle name="Percent 179 2 6" xfId="40138"/>
    <cellStyle name="Percent 179 2 7" xfId="40139"/>
    <cellStyle name="Percent 179 3" xfId="40140"/>
    <cellStyle name="Percent 179 3 2" xfId="40141"/>
    <cellStyle name="Percent 179 3 2 2" xfId="40142"/>
    <cellStyle name="Percent 179 3 2 3" xfId="40143"/>
    <cellStyle name="Percent 179 3 3" xfId="40144"/>
    <cellStyle name="Percent 179 3 3 2" xfId="40145"/>
    <cellStyle name="Percent 179 3 3 3" xfId="40146"/>
    <cellStyle name="Percent 179 3 4" xfId="40147"/>
    <cellStyle name="Percent 179 3 4 2" xfId="40148"/>
    <cellStyle name="Percent 179 3 4 3" xfId="40149"/>
    <cellStyle name="Percent 179 3 5" xfId="40150"/>
    <cellStyle name="Percent 179 3 6" xfId="40151"/>
    <cellStyle name="Percent 179 4" xfId="40152"/>
    <cellStyle name="Percent 179 4 2" xfId="40153"/>
    <cellStyle name="Percent 179 4 3" xfId="40154"/>
    <cellStyle name="Percent 179 5" xfId="40155"/>
    <cellStyle name="Percent 179 5 2" xfId="40156"/>
    <cellStyle name="Percent 179 5 3" xfId="40157"/>
    <cellStyle name="Percent 179 6" xfId="40158"/>
    <cellStyle name="Percent 179 6 2" xfId="40159"/>
    <cellStyle name="Percent 179 6 3" xfId="40160"/>
    <cellStyle name="Percent 179 7" xfId="40161"/>
    <cellStyle name="Percent 179 8" xfId="40162"/>
    <cellStyle name="Percent 179 9" xfId="40163"/>
    <cellStyle name="Percent 18" xfId="40164"/>
    <cellStyle name="Percent 18 2" xfId="40165"/>
    <cellStyle name="Percent 18 2 2" xfId="40166"/>
    <cellStyle name="Percent 18 2 3" xfId="40167"/>
    <cellStyle name="Percent 18 3" xfId="40168"/>
    <cellStyle name="Percent 18 3 2" xfId="40169"/>
    <cellStyle name="Percent 18 4" xfId="40170"/>
    <cellStyle name="Percent 18 5" xfId="40171"/>
    <cellStyle name="Percent 18 5 2" xfId="40172"/>
    <cellStyle name="Percent 18 5 3" xfId="40173"/>
    <cellStyle name="Percent 18 6" xfId="40174"/>
    <cellStyle name="Percent 18 7" xfId="40175"/>
    <cellStyle name="Percent 18 7 2" xfId="40176"/>
    <cellStyle name="Percent 180" xfId="40177"/>
    <cellStyle name="Percent 180 2" xfId="40178"/>
    <cellStyle name="Percent 180 3" xfId="40179"/>
    <cellStyle name="Percent 181" xfId="40180"/>
    <cellStyle name="Percent 181 2" xfId="40181"/>
    <cellStyle name="Percent 181 2 2" xfId="40182"/>
    <cellStyle name="Percent 181 2 2 2" xfId="40183"/>
    <cellStyle name="Percent 181 2 2 3" xfId="40184"/>
    <cellStyle name="Percent 181 2 3" xfId="40185"/>
    <cellStyle name="Percent 181 2 3 2" xfId="40186"/>
    <cellStyle name="Percent 181 2 3 3" xfId="40187"/>
    <cellStyle name="Percent 181 2 4" xfId="40188"/>
    <cellStyle name="Percent 181 2 4 2" xfId="40189"/>
    <cellStyle name="Percent 181 2 4 3" xfId="40190"/>
    <cellStyle name="Percent 181 2 5" xfId="40191"/>
    <cellStyle name="Percent 181 2 6" xfId="40192"/>
    <cellStyle name="Percent 181 3" xfId="40193"/>
    <cellStyle name="Percent 181 4" xfId="40194"/>
    <cellStyle name="Percent 181 5" xfId="40195"/>
    <cellStyle name="Percent 182" xfId="40196"/>
    <cellStyle name="Percent 182 2" xfId="40197"/>
    <cellStyle name="Percent 182 2 2" xfId="40198"/>
    <cellStyle name="Percent 182 2 2 2" xfId="40199"/>
    <cellStyle name="Percent 182 2 2 3" xfId="40200"/>
    <cellStyle name="Percent 182 2 3" xfId="40201"/>
    <cellStyle name="Percent 182 2 3 2" xfId="40202"/>
    <cellStyle name="Percent 182 2 3 3" xfId="40203"/>
    <cellStyle name="Percent 182 2 4" xfId="40204"/>
    <cellStyle name="Percent 182 2 4 2" xfId="40205"/>
    <cellStyle name="Percent 182 2 4 3" xfId="40206"/>
    <cellStyle name="Percent 182 2 5" xfId="40207"/>
    <cellStyle name="Percent 182 2 6" xfId="40208"/>
    <cellStyle name="Percent 182 3" xfId="40209"/>
    <cellStyle name="Percent 182 4" xfId="40210"/>
    <cellStyle name="Percent 182 5" xfId="40211"/>
    <cellStyle name="Percent 183" xfId="40212"/>
    <cellStyle name="Percent 183 2" xfId="40213"/>
    <cellStyle name="Percent 183 2 2" xfId="40214"/>
    <cellStyle name="Percent 183 2 2 2" xfId="40215"/>
    <cellStyle name="Percent 183 2 2 3" xfId="40216"/>
    <cellStyle name="Percent 183 2 3" xfId="40217"/>
    <cellStyle name="Percent 183 2 3 2" xfId="40218"/>
    <cellStyle name="Percent 183 2 3 3" xfId="40219"/>
    <cellStyle name="Percent 183 2 4" xfId="40220"/>
    <cellStyle name="Percent 183 2 4 2" xfId="40221"/>
    <cellStyle name="Percent 183 2 4 3" xfId="40222"/>
    <cellStyle name="Percent 183 2 5" xfId="40223"/>
    <cellStyle name="Percent 183 2 6" xfId="40224"/>
    <cellStyle name="Percent 183 3" xfId="40225"/>
    <cellStyle name="Percent 183 4" xfId="40226"/>
    <cellStyle name="Percent 183 5" xfId="40227"/>
    <cellStyle name="Percent 184" xfId="40228"/>
    <cellStyle name="Percent 185" xfId="40229"/>
    <cellStyle name="Percent 186" xfId="40230"/>
    <cellStyle name="Percent 187" xfId="40231"/>
    <cellStyle name="Percent 188" xfId="40232"/>
    <cellStyle name="Percent 189" xfId="40233"/>
    <cellStyle name="Percent 19" xfId="40234"/>
    <cellStyle name="Percent 19 2" xfId="40235"/>
    <cellStyle name="Percent 19 3" xfId="40236"/>
    <cellStyle name="Percent 19 3 2" xfId="40237"/>
    <cellStyle name="Percent 19 4" xfId="40238"/>
    <cellStyle name="Percent 19 5" xfId="40239"/>
    <cellStyle name="Percent 19 5 2" xfId="40240"/>
    <cellStyle name="Percent 19 5 3" xfId="40241"/>
    <cellStyle name="Percent 19 6" xfId="40242"/>
    <cellStyle name="Percent 190" xfId="40243"/>
    <cellStyle name="Percent 191" xfId="40244"/>
    <cellStyle name="Percent 192" xfId="40245"/>
    <cellStyle name="Percent 193" xfId="40246"/>
    <cellStyle name="Percent 194" xfId="40247"/>
    <cellStyle name="Percent 195" xfId="40248"/>
    <cellStyle name="Percent 196" xfId="40249"/>
    <cellStyle name="Percent 197" xfId="40250"/>
    <cellStyle name="Percent 198" xfId="40251"/>
    <cellStyle name="Percent 199" xfId="40252"/>
    <cellStyle name="Percent 2" xfId="92"/>
    <cellStyle name="Percent 2 2" xfId="40253"/>
    <cellStyle name="Percent 2 2 2" xfId="40254"/>
    <cellStyle name="Percent 2 2 3" xfId="40255"/>
    <cellStyle name="Percent 2 3" xfId="40256"/>
    <cellStyle name="Percent 2 3 2" xfId="40257"/>
    <cellStyle name="Percent 2 3 2 2" xfId="40258"/>
    <cellStyle name="Percent 2 3 2 3" xfId="40259"/>
    <cellStyle name="Percent 2 3 3" xfId="40260"/>
    <cellStyle name="Percent 2 3 4" xfId="40261"/>
    <cellStyle name="Percent 2 3 5" xfId="40262"/>
    <cellStyle name="Percent 2 4" xfId="40263"/>
    <cellStyle name="Percent 2 4 2" xfId="40264"/>
    <cellStyle name="Percent 2 4 3" xfId="40265"/>
    <cellStyle name="Percent 2 4 4" xfId="40266"/>
    <cellStyle name="Percent 2 4 4 2" xfId="40267"/>
    <cellStyle name="Percent 2 4 5" xfId="40268"/>
    <cellStyle name="Percent 2 4 5 2" xfId="40269"/>
    <cellStyle name="Percent 2 5" xfId="40270"/>
    <cellStyle name="Percent 2 5 2" xfId="40271"/>
    <cellStyle name="Percent 2 6" xfId="40272"/>
    <cellStyle name="Percent 2 6 2" xfId="40273"/>
    <cellStyle name="Percent 2 7" xfId="133"/>
    <cellStyle name="Percent 20" xfId="40274"/>
    <cellStyle name="Percent 20 2" xfId="40275"/>
    <cellStyle name="Percent 20 3" xfId="40276"/>
    <cellStyle name="Percent 20 3 2" xfId="40277"/>
    <cellStyle name="Percent 20 4" xfId="40278"/>
    <cellStyle name="Percent 20 5" xfId="40279"/>
    <cellStyle name="Percent 20 5 2" xfId="40280"/>
    <cellStyle name="Percent 20 5 3" xfId="40281"/>
    <cellStyle name="Percent 20 6" xfId="40282"/>
    <cellStyle name="Percent 200" xfId="40283"/>
    <cellStyle name="Percent 201" xfId="40284"/>
    <cellStyle name="Percent 202" xfId="40285"/>
    <cellStyle name="Percent 203" xfId="40286"/>
    <cellStyle name="Percent 204" xfId="40287"/>
    <cellStyle name="Percent 205" xfId="40288"/>
    <cellStyle name="Percent 206" xfId="40289"/>
    <cellStyle name="Percent 207" xfId="40290"/>
    <cellStyle name="Percent 208" xfId="40291"/>
    <cellStyle name="Percent 209" xfId="40292"/>
    <cellStyle name="Percent 21" xfId="40293"/>
    <cellStyle name="Percent 21 2" xfId="40294"/>
    <cellStyle name="Percent 21 3" xfId="40295"/>
    <cellStyle name="Percent 21 3 2" xfId="40296"/>
    <cellStyle name="Percent 21 3 2 2" xfId="40297"/>
    <cellStyle name="Percent 21 3 2 3" xfId="40298"/>
    <cellStyle name="Percent 21 3 3" xfId="40299"/>
    <cellStyle name="Percent 21 3 3 2" xfId="40300"/>
    <cellStyle name="Percent 21 3 3 3" xfId="40301"/>
    <cellStyle name="Percent 21 3 4" xfId="40302"/>
    <cellStyle name="Percent 21 3 5" xfId="40303"/>
    <cellStyle name="Percent 21 3 6" xfId="40304"/>
    <cellStyle name="Percent 21 4" xfId="40305"/>
    <cellStyle name="Percent 21 4 2" xfId="40306"/>
    <cellStyle name="Percent 21 4 3" xfId="40307"/>
    <cellStyle name="Percent 21 4 4" xfId="40308"/>
    <cellStyle name="Percent 21 5" xfId="40309"/>
    <cellStyle name="Percent 21 5 2" xfId="40310"/>
    <cellStyle name="Percent 21 5 3" xfId="40311"/>
    <cellStyle name="Percent 21 6" xfId="40312"/>
    <cellStyle name="Percent 21 7" xfId="40313"/>
    <cellStyle name="Percent 21 7 2" xfId="40314"/>
    <cellStyle name="Percent 21 8" xfId="40315"/>
    <cellStyle name="Percent 21 8 10" xfId="40316"/>
    <cellStyle name="Percent 21 8 10 2" xfId="40317"/>
    <cellStyle name="Percent 21 8 10 3" xfId="40318"/>
    <cellStyle name="Percent 21 8 11" xfId="40319"/>
    <cellStyle name="Percent 21 8 11 2" xfId="40320"/>
    <cellStyle name="Percent 21 8 11 3" xfId="40321"/>
    <cellStyle name="Percent 21 8 12" xfId="40322"/>
    <cellStyle name="Percent 21 8 12 2" xfId="40323"/>
    <cellStyle name="Percent 21 8 12 3" xfId="40324"/>
    <cellStyle name="Percent 21 8 13" xfId="40325"/>
    <cellStyle name="Percent 21 8 13 2" xfId="40326"/>
    <cellStyle name="Percent 21 8 13 3" xfId="40327"/>
    <cellStyle name="Percent 21 8 14" xfId="40328"/>
    <cellStyle name="Percent 21 8 15" xfId="40329"/>
    <cellStyle name="Percent 21 8 2" xfId="40330"/>
    <cellStyle name="Percent 21 8 3" xfId="40331"/>
    <cellStyle name="Percent 21 8 3 2" xfId="40332"/>
    <cellStyle name="Percent 21 8 3 2 2" xfId="40333"/>
    <cellStyle name="Percent 21 8 3 2 2 2" xfId="40334"/>
    <cellStyle name="Percent 21 8 3 2 2 2 2" xfId="40335"/>
    <cellStyle name="Percent 21 8 3 2 2 2 3" xfId="40336"/>
    <cellStyle name="Percent 21 8 3 2 2 3" xfId="40337"/>
    <cellStyle name="Percent 21 8 3 2 2 3 2" xfId="40338"/>
    <cellStyle name="Percent 21 8 3 2 2 3 3" xfId="40339"/>
    <cellStyle name="Percent 21 8 3 2 2 4" xfId="40340"/>
    <cellStyle name="Percent 21 8 3 2 2 4 2" xfId="40341"/>
    <cellStyle name="Percent 21 8 3 2 2 4 3" xfId="40342"/>
    <cellStyle name="Percent 21 8 3 2 2 5" xfId="40343"/>
    <cellStyle name="Percent 21 8 3 2 2 6" xfId="40344"/>
    <cellStyle name="Percent 21 8 3 2 3" xfId="40345"/>
    <cellStyle name="Percent 21 8 3 2 3 2" xfId="40346"/>
    <cellStyle name="Percent 21 8 3 2 3 3" xfId="40347"/>
    <cellStyle name="Percent 21 8 3 2 4" xfId="40348"/>
    <cellStyle name="Percent 21 8 3 2 4 2" xfId="40349"/>
    <cellStyle name="Percent 21 8 3 2 4 3" xfId="40350"/>
    <cellStyle name="Percent 21 8 3 2 5" xfId="40351"/>
    <cellStyle name="Percent 21 8 3 2 5 2" xfId="40352"/>
    <cellStyle name="Percent 21 8 3 2 5 3" xfId="40353"/>
    <cellStyle name="Percent 21 8 3 2 6" xfId="40354"/>
    <cellStyle name="Percent 21 8 3 2 7" xfId="40355"/>
    <cellStyle name="Percent 21 8 3 3" xfId="40356"/>
    <cellStyle name="Percent 21 8 3 3 2" xfId="40357"/>
    <cellStyle name="Percent 21 8 3 3 2 2" xfId="40358"/>
    <cellStyle name="Percent 21 8 3 3 2 3" xfId="40359"/>
    <cellStyle name="Percent 21 8 3 3 3" xfId="40360"/>
    <cellStyle name="Percent 21 8 3 3 3 2" xfId="40361"/>
    <cellStyle name="Percent 21 8 3 3 3 3" xfId="40362"/>
    <cellStyle name="Percent 21 8 3 3 4" xfId="40363"/>
    <cellStyle name="Percent 21 8 3 3 4 2" xfId="40364"/>
    <cellStyle name="Percent 21 8 3 3 4 3" xfId="40365"/>
    <cellStyle name="Percent 21 8 3 3 5" xfId="40366"/>
    <cellStyle name="Percent 21 8 3 3 6" xfId="40367"/>
    <cellStyle name="Percent 21 8 3 4" xfId="40368"/>
    <cellStyle name="Percent 21 8 3 4 2" xfId="40369"/>
    <cellStyle name="Percent 21 8 3 4 3" xfId="40370"/>
    <cellStyle name="Percent 21 8 3 5" xfId="40371"/>
    <cellStyle name="Percent 21 8 3 5 2" xfId="40372"/>
    <cellStyle name="Percent 21 8 3 5 3" xfId="40373"/>
    <cellStyle name="Percent 21 8 3 6" xfId="40374"/>
    <cellStyle name="Percent 21 8 3 6 2" xfId="40375"/>
    <cellStyle name="Percent 21 8 3 6 3" xfId="40376"/>
    <cellStyle name="Percent 21 8 3 7" xfId="40377"/>
    <cellStyle name="Percent 21 8 3 8" xfId="40378"/>
    <cellStyle name="Percent 21 8 4" xfId="40379"/>
    <cellStyle name="Percent 21 8 4 2" xfId="40380"/>
    <cellStyle name="Percent 21 8 4 2 2" xfId="40381"/>
    <cellStyle name="Percent 21 8 4 2 2 2" xfId="40382"/>
    <cellStyle name="Percent 21 8 4 2 2 2 2" xfId="40383"/>
    <cellStyle name="Percent 21 8 4 2 2 2 3" xfId="40384"/>
    <cellStyle name="Percent 21 8 4 2 2 3" xfId="40385"/>
    <cellStyle name="Percent 21 8 4 2 2 3 2" xfId="40386"/>
    <cellStyle name="Percent 21 8 4 2 2 3 3" xfId="40387"/>
    <cellStyle name="Percent 21 8 4 2 2 4" xfId="40388"/>
    <cellStyle name="Percent 21 8 4 2 2 4 2" xfId="40389"/>
    <cellStyle name="Percent 21 8 4 2 2 4 3" xfId="40390"/>
    <cellStyle name="Percent 21 8 4 2 2 5" xfId="40391"/>
    <cellStyle name="Percent 21 8 4 2 2 6" xfId="40392"/>
    <cellStyle name="Percent 21 8 4 2 3" xfId="40393"/>
    <cellStyle name="Percent 21 8 4 2 3 2" xfId="40394"/>
    <cellStyle name="Percent 21 8 4 2 3 3" xfId="40395"/>
    <cellStyle name="Percent 21 8 4 2 4" xfId="40396"/>
    <cellStyle name="Percent 21 8 4 2 4 2" xfId="40397"/>
    <cellStyle name="Percent 21 8 4 2 4 3" xfId="40398"/>
    <cellStyle name="Percent 21 8 4 2 5" xfId="40399"/>
    <cellStyle name="Percent 21 8 4 2 5 2" xfId="40400"/>
    <cellStyle name="Percent 21 8 4 2 5 3" xfId="40401"/>
    <cellStyle name="Percent 21 8 4 2 6" xfId="40402"/>
    <cellStyle name="Percent 21 8 4 2 7" xfId="40403"/>
    <cellStyle name="Percent 21 8 4 3" xfId="40404"/>
    <cellStyle name="Percent 21 8 4 3 2" xfId="40405"/>
    <cellStyle name="Percent 21 8 4 3 2 2" xfId="40406"/>
    <cellStyle name="Percent 21 8 4 3 2 3" xfId="40407"/>
    <cellStyle name="Percent 21 8 4 3 3" xfId="40408"/>
    <cellStyle name="Percent 21 8 4 3 3 2" xfId="40409"/>
    <cellStyle name="Percent 21 8 4 3 3 3" xfId="40410"/>
    <cellStyle name="Percent 21 8 4 3 4" xfId="40411"/>
    <cellStyle name="Percent 21 8 4 3 4 2" xfId="40412"/>
    <cellStyle name="Percent 21 8 4 3 4 3" xfId="40413"/>
    <cellStyle name="Percent 21 8 4 3 5" xfId="40414"/>
    <cellStyle name="Percent 21 8 4 3 6" xfId="40415"/>
    <cellStyle name="Percent 21 8 4 4" xfId="40416"/>
    <cellStyle name="Percent 21 8 4 4 2" xfId="40417"/>
    <cellStyle name="Percent 21 8 4 4 3" xfId="40418"/>
    <cellStyle name="Percent 21 8 4 5" xfId="40419"/>
    <cellStyle name="Percent 21 8 4 5 2" xfId="40420"/>
    <cellStyle name="Percent 21 8 4 5 3" xfId="40421"/>
    <cellStyle name="Percent 21 8 4 6" xfId="40422"/>
    <cellStyle name="Percent 21 8 4 6 2" xfId="40423"/>
    <cellStyle name="Percent 21 8 4 6 3" xfId="40424"/>
    <cellStyle name="Percent 21 8 4 7" xfId="40425"/>
    <cellStyle name="Percent 21 8 4 8" xfId="40426"/>
    <cellStyle name="Percent 21 8 5" xfId="40427"/>
    <cellStyle name="Percent 21 8 5 2" xfId="40428"/>
    <cellStyle name="Percent 21 8 5 2 2" xfId="40429"/>
    <cellStyle name="Percent 21 8 5 2 2 2" xfId="40430"/>
    <cellStyle name="Percent 21 8 5 2 2 2 2" xfId="40431"/>
    <cellStyle name="Percent 21 8 5 2 2 2 3" xfId="40432"/>
    <cellStyle name="Percent 21 8 5 2 2 3" xfId="40433"/>
    <cellStyle name="Percent 21 8 5 2 2 3 2" xfId="40434"/>
    <cellStyle name="Percent 21 8 5 2 2 3 3" xfId="40435"/>
    <cellStyle name="Percent 21 8 5 2 2 4" xfId="40436"/>
    <cellStyle name="Percent 21 8 5 2 2 4 2" xfId="40437"/>
    <cellStyle name="Percent 21 8 5 2 2 4 3" xfId="40438"/>
    <cellStyle name="Percent 21 8 5 2 2 5" xfId="40439"/>
    <cellStyle name="Percent 21 8 5 2 2 6" xfId="40440"/>
    <cellStyle name="Percent 21 8 5 2 3" xfId="40441"/>
    <cellStyle name="Percent 21 8 5 2 3 2" xfId="40442"/>
    <cellStyle name="Percent 21 8 5 2 3 3" xfId="40443"/>
    <cellStyle name="Percent 21 8 5 2 4" xfId="40444"/>
    <cellStyle name="Percent 21 8 5 2 4 2" xfId="40445"/>
    <cellStyle name="Percent 21 8 5 2 4 3" xfId="40446"/>
    <cellStyle name="Percent 21 8 5 2 5" xfId="40447"/>
    <cellStyle name="Percent 21 8 5 2 5 2" xfId="40448"/>
    <cellStyle name="Percent 21 8 5 2 5 3" xfId="40449"/>
    <cellStyle name="Percent 21 8 5 2 6" xfId="40450"/>
    <cellStyle name="Percent 21 8 5 2 7" xfId="40451"/>
    <cellStyle name="Percent 21 8 5 3" xfId="40452"/>
    <cellStyle name="Percent 21 8 5 3 2" xfId="40453"/>
    <cellStyle name="Percent 21 8 5 3 2 2" xfId="40454"/>
    <cellStyle name="Percent 21 8 5 3 2 3" xfId="40455"/>
    <cellStyle name="Percent 21 8 5 3 3" xfId="40456"/>
    <cellStyle name="Percent 21 8 5 3 3 2" xfId="40457"/>
    <cellStyle name="Percent 21 8 5 3 3 3" xfId="40458"/>
    <cellStyle name="Percent 21 8 5 3 4" xfId="40459"/>
    <cellStyle name="Percent 21 8 5 3 4 2" xfId="40460"/>
    <cellStyle name="Percent 21 8 5 3 4 3" xfId="40461"/>
    <cellStyle name="Percent 21 8 5 3 5" xfId="40462"/>
    <cellStyle name="Percent 21 8 5 3 6" xfId="40463"/>
    <cellStyle name="Percent 21 8 5 4" xfId="40464"/>
    <cellStyle name="Percent 21 8 5 4 2" xfId="40465"/>
    <cellStyle name="Percent 21 8 5 4 3" xfId="40466"/>
    <cellStyle name="Percent 21 8 5 5" xfId="40467"/>
    <cellStyle name="Percent 21 8 5 5 2" xfId="40468"/>
    <cellStyle name="Percent 21 8 5 5 3" xfId="40469"/>
    <cellStyle name="Percent 21 8 5 6" xfId="40470"/>
    <cellStyle name="Percent 21 8 5 6 2" xfId="40471"/>
    <cellStyle name="Percent 21 8 5 6 3" xfId="40472"/>
    <cellStyle name="Percent 21 8 5 7" xfId="40473"/>
    <cellStyle name="Percent 21 8 5 8" xfId="40474"/>
    <cellStyle name="Percent 21 8 6" xfId="40475"/>
    <cellStyle name="Percent 21 8 6 2" xfId="40476"/>
    <cellStyle name="Percent 21 8 6 2 2" xfId="40477"/>
    <cellStyle name="Percent 21 8 6 2 2 2" xfId="40478"/>
    <cellStyle name="Percent 21 8 6 2 2 3" xfId="40479"/>
    <cellStyle name="Percent 21 8 6 2 3" xfId="40480"/>
    <cellStyle name="Percent 21 8 6 2 3 2" xfId="40481"/>
    <cellStyle name="Percent 21 8 6 2 3 3" xfId="40482"/>
    <cellStyle name="Percent 21 8 6 2 4" xfId="40483"/>
    <cellStyle name="Percent 21 8 6 2 4 2" xfId="40484"/>
    <cellStyle name="Percent 21 8 6 2 4 3" xfId="40485"/>
    <cellStyle name="Percent 21 8 6 2 5" xfId="40486"/>
    <cellStyle name="Percent 21 8 6 2 6" xfId="40487"/>
    <cellStyle name="Percent 21 8 6 3" xfId="40488"/>
    <cellStyle name="Percent 21 8 6 3 2" xfId="40489"/>
    <cellStyle name="Percent 21 8 6 3 3" xfId="40490"/>
    <cellStyle name="Percent 21 8 6 4" xfId="40491"/>
    <cellStyle name="Percent 21 8 6 4 2" xfId="40492"/>
    <cellStyle name="Percent 21 8 6 4 3" xfId="40493"/>
    <cellStyle name="Percent 21 8 6 5" xfId="40494"/>
    <cellStyle name="Percent 21 8 6 5 2" xfId="40495"/>
    <cellStyle name="Percent 21 8 6 5 3" xfId="40496"/>
    <cellStyle name="Percent 21 8 6 6" xfId="40497"/>
    <cellStyle name="Percent 21 8 6 7" xfId="40498"/>
    <cellStyle name="Percent 21 8 7" xfId="40499"/>
    <cellStyle name="Percent 21 8 7 2" xfId="40500"/>
    <cellStyle name="Percent 21 8 7 2 2" xfId="40501"/>
    <cellStyle name="Percent 21 8 7 2 3" xfId="40502"/>
    <cellStyle name="Percent 21 8 7 3" xfId="40503"/>
    <cellStyle name="Percent 21 8 7 3 2" xfId="40504"/>
    <cellStyle name="Percent 21 8 7 3 3" xfId="40505"/>
    <cellStyle name="Percent 21 8 7 4" xfId="40506"/>
    <cellStyle name="Percent 21 8 7 4 2" xfId="40507"/>
    <cellStyle name="Percent 21 8 7 4 3" xfId="40508"/>
    <cellStyle name="Percent 21 8 7 5" xfId="40509"/>
    <cellStyle name="Percent 21 8 7 6" xfId="40510"/>
    <cellStyle name="Percent 21 8 8" xfId="40511"/>
    <cellStyle name="Percent 21 8 8 2" xfId="40512"/>
    <cellStyle name="Percent 21 8 8 2 2" xfId="40513"/>
    <cellStyle name="Percent 21 8 8 2 3" xfId="40514"/>
    <cellStyle name="Percent 21 8 8 3" xfId="40515"/>
    <cellStyle name="Percent 21 8 8 3 2" xfId="40516"/>
    <cellStyle name="Percent 21 8 8 3 3" xfId="40517"/>
    <cellStyle name="Percent 21 8 8 4" xfId="40518"/>
    <cellStyle name="Percent 21 8 8 4 2" xfId="40519"/>
    <cellStyle name="Percent 21 8 8 4 3" xfId="40520"/>
    <cellStyle name="Percent 21 8 8 5" xfId="40521"/>
    <cellStyle name="Percent 21 8 8 6" xfId="40522"/>
    <cellStyle name="Percent 21 8 9" xfId="40523"/>
    <cellStyle name="Percent 21 8 9 2" xfId="40524"/>
    <cellStyle name="Percent 21 8 9 3" xfId="40525"/>
    <cellStyle name="Percent 210" xfId="40526"/>
    <cellStyle name="Percent 211" xfId="40527"/>
    <cellStyle name="Percent 212" xfId="40528"/>
    <cellStyle name="Percent 213" xfId="40529"/>
    <cellStyle name="Percent 214" xfId="40530"/>
    <cellStyle name="Percent 215" xfId="40531"/>
    <cellStyle name="Percent 216" xfId="40532"/>
    <cellStyle name="Percent 217" xfId="40533"/>
    <cellStyle name="Percent 218" xfId="40534"/>
    <cellStyle name="Percent 219" xfId="40535"/>
    <cellStyle name="Percent 22" xfId="40536"/>
    <cellStyle name="Percent 22 2" xfId="40537"/>
    <cellStyle name="Percent 220" xfId="40538"/>
    <cellStyle name="Percent 221" xfId="40539"/>
    <cellStyle name="Percent 222" xfId="40540"/>
    <cellStyle name="Percent 223" xfId="40541"/>
    <cellStyle name="Percent 224" xfId="40542"/>
    <cellStyle name="Percent 225" xfId="40543"/>
    <cellStyle name="Percent 226" xfId="40544"/>
    <cellStyle name="Percent 227" xfId="40545"/>
    <cellStyle name="Percent 228" xfId="40546"/>
    <cellStyle name="Percent 229" xfId="40547"/>
    <cellStyle name="Percent 23" xfId="40548"/>
    <cellStyle name="Percent 23 2" xfId="40549"/>
    <cellStyle name="Percent 230" xfId="40550"/>
    <cellStyle name="Percent 231" xfId="40551"/>
    <cellStyle name="Percent 232" xfId="40552"/>
    <cellStyle name="Percent 233" xfId="40553"/>
    <cellStyle name="Percent 234" xfId="40554"/>
    <cellStyle name="Percent 235" xfId="40555"/>
    <cellStyle name="Percent 236" xfId="40556"/>
    <cellStyle name="Percent 237" xfId="40557"/>
    <cellStyle name="Percent 238" xfId="40558"/>
    <cellStyle name="Percent 239" xfId="40559"/>
    <cellStyle name="Percent 24" xfId="40560"/>
    <cellStyle name="Percent 24 10" xfId="40561"/>
    <cellStyle name="Percent 24 2" xfId="40562"/>
    <cellStyle name="Percent 24 3" xfId="40563"/>
    <cellStyle name="Percent 24 4" xfId="40564"/>
    <cellStyle name="Percent 24 4 2" xfId="40565"/>
    <cellStyle name="Percent 24 4 2 2" xfId="40566"/>
    <cellStyle name="Percent 24 4 2 2 2" xfId="40567"/>
    <cellStyle name="Percent 24 4 2 2 3" xfId="40568"/>
    <cellStyle name="Percent 24 4 2 3" xfId="40569"/>
    <cellStyle name="Percent 24 4 2 3 2" xfId="40570"/>
    <cellStyle name="Percent 24 4 2 3 3" xfId="40571"/>
    <cellStyle name="Percent 24 4 2 4" xfId="40572"/>
    <cellStyle name="Percent 24 4 2 4 2" xfId="40573"/>
    <cellStyle name="Percent 24 4 2 4 3" xfId="40574"/>
    <cellStyle name="Percent 24 4 2 5" xfId="40575"/>
    <cellStyle name="Percent 24 4 2 6" xfId="40576"/>
    <cellStyle name="Percent 24 4 3" xfId="40577"/>
    <cellStyle name="Percent 24 4 3 2" xfId="40578"/>
    <cellStyle name="Percent 24 4 3 3" xfId="40579"/>
    <cellStyle name="Percent 24 4 4" xfId="40580"/>
    <cellStyle name="Percent 24 4 4 2" xfId="40581"/>
    <cellStyle name="Percent 24 4 4 3" xfId="40582"/>
    <cellStyle name="Percent 24 4 5" xfId="40583"/>
    <cellStyle name="Percent 24 4 5 2" xfId="40584"/>
    <cellStyle name="Percent 24 4 5 3" xfId="40585"/>
    <cellStyle name="Percent 24 4 6" xfId="40586"/>
    <cellStyle name="Percent 24 4 7" xfId="40587"/>
    <cellStyle name="Percent 24 5" xfId="40588"/>
    <cellStyle name="Percent 24 5 2" xfId="40589"/>
    <cellStyle name="Percent 24 5 2 2" xfId="40590"/>
    <cellStyle name="Percent 24 5 2 3" xfId="40591"/>
    <cellStyle name="Percent 24 5 3" xfId="40592"/>
    <cellStyle name="Percent 24 5 3 2" xfId="40593"/>
    <cellStyle name="Percent 24 5 3 3" xfId="40594"/>
    <cellStyle name="Percent 24 5 4" xfId="40595"/>
    <cellStyle name="Percent 24 5 4 2" xfId="40596"/>
    <cellStyle name="Percent 24 5 4 3" xfId="40597"/>
    <cellStyle name="Percent 24 5 5" xfId="40598"/>
    <cellStyle name="Percent 24 5 6" xfId="40599"/>
    <cellStyle name="Percent 24 6" xfId="40600"/>
    <cellStyle name="Percent 24 6 2" xfId="40601"/>
    <cellStyle name="Percent 24 6 3" xfId="40602"/>
    <cellStyle name="Percent 24 7" xfId="40603"/>
    <cellStyle name="Percent 24 7 2" xfId="40604"/>
    <cellStyle name="Percent 24 7 3" xfId="40605"/>
    <cellStyle name="Percent 24 8" xfId="40606"/>
    <cellStyle name="Percent 24 8 2" xfId="40607"/>
    <cellStyle name="Percent 24 8 3" xfId="40608"/>
    <cellStyle name="Percent 24 9" xfId="40609"/>
    <cellStyle name="Percent 240" xfId="40610"/>
    <cellStyle name="Percent 241" xfId="40611"/>
    <cellStyle name="Percent 242" xfId="40612"/>
    <cellStyle name="Percent 243" xfId="40613"/>
    <cellStyle name="Percent 244" xfId="40614"/>
    <cellStyle name="Percent 245" xfId="40615"/>
    <cellStyle name="Percent 246" xfId="40616"/>
    <cellStyle name="Percent 247" xfId="40617"/>
    <cellStyle name="Percent 248" xfId="40618"/>
    <cellStyle name="Percent 249" xfId="40619"/>
    <cellStyle name="Percent 25" xfId="40620"/>
    <cellStyle name="Percent 25 2" xfId="40621"/>
    <cellStyle name="Percent 25 3" xfId="40622"/>
    <cellStyle name="Percent 250" xfId="40623"/>
    <cellStyle name="Percent 251" xfId="40624"/>
    <cellStyle name="Percent 252" xfId="40625"/>
    <cellStyle name="Percent 253" xfId="40626"/>
    <cellStyle name="Percent 254" xfId="40627"/>
    <cellStyle name="Percent 255" xfId="40628"/>
    <cellStyle name="Percent 256" xfId="40629"/>
    <cellStyle name="Percent 256 2" xfId="40630"/>
    <cellStyle name="Percent 256 2 2" xfId="40631"/>
    <cellStyle name="Percent 256 2 3" xfId="40632"/>
    <cellStyle name="Percent 256 3" xfId="40633"/>
    <cellStyle name="Percent 256 3 2" xfId="40634"/>
    <cellStyle name="Percent 256 3 3" xfId="40635"/>
    <cellStyle name="Percent 256 4" xfId="40636"/>
    <cellStyle name="Percent 256 4 2" xfId="40637"/>
    <cellStyle name="Percent 256 4 3" xfId="40638"/>
    <cellStyle name="Percent 256 5" xfId="40639"/>
    <cellStyle name="Percent 256 6" xfId="40640"/>
    <cellStyle name="Percent 257" xfId="40641"/>
    <cellStyle name="Percent 257 2" xfId="40642"/>
    <cellStyle name="Percent 257 2 2" xfId="40643"/>
    <cellStyle name="Percent 257 2 3" xfId="40644"/>
    <cellStyle name="Percent 257 3" xfId="40645"/>
    <cellStyle name="Percent 257 3 2" xfId="40646"/>
    <cellStyle name="Percent 257 3 3" xfId="40647"/>
    <cellStyle name="Percent 257 4" xfId="40648"/>
    <cellStyle name="Percent 257 4 2" xfId="40649"/>
    <cellStyle name="Percent 257 4 3" xfId="40650"/>
    <cellStyle name="Percent 257 5" xfId="40651"/>
    <cellStyle name="Percent 257 6" xfId="40652"/>
    <cellStyle name="Percent 258" xfId="40653"/>
    <cellStyle name="Percent 258 2" xfId="40654"/>
    <cellStyle name="Percent 258 2 2" xfId="40655"/>
    <cellStyle name="Percent 258 2 3" xfId="40656"/>
    <cellStyle name="Percent 258 3" xfId="40657"/>
    <cellStyle name="Percent 258 3 2" xfId="40658"/>
    <cellStyle name="Percent 258 3 3" xfId="40659"/>
    <cellStyle name="Percent 258 4" xfId="40660"/>
    <cellStyle name="Percent 258 4 2" xfId="40661"/>
    <cellStyle name="Percent 258 4 3" xfId="40662"/>
    <cellStyle name="Percent 258 5" xfId="40663"/>
    <cellStyle name="Percent 258 6" xfId="40664"/>
    <cellStyle name="Percent 259" xfId="40665"/>
    <cellStyle name="Percent 259 2" xfId="40666"/>
    <cellStyle name="Percent 259 2 2" xfId="40667"/>
    <cellStyle name="Percent 259 2 3" xfId="40668"/>
    <cellStyle name="Percent 259 3" xfId="40669"/>
    <cellStyle name="Percent 259 3 2" xfId="40670"/>
    <cellStyle name="Percent 259 3 3" xfId="40671"/>
    <cellStyle name="Percent 259 4" xfId="40672"/>
    <cellStyle name="Percent 259 4 2" xfId="40673"/>
    <cellStyle name="Percent 259 4 3" xfId="40674"/>
    <cellStyle name="Percent 259 5" xfId="40675"/>
    <cellStyle name="Percent 259 6" xfId="40676"/>
    <cellStyle name="Percent 26" xfId="40677"/>
    <cellStyle name="Percent 26 2" xfId="40678"/>
    <cellStyle name="Percent 26 3" xfId="40679"/>
    <cellStyle name="Percent 260" xfId="40680"/>
    <cellStyle name="Percent 260 2" xfId="40681"/>
    <cellStyle name="Percent 260 2 2" xfId="40682"/>
    <cellStyle name="Percent 260 2 3" xfId="40683"/>
    <cellStyle name="Percent 260 3" xfId="40684"/>
    <cellStyle name="Percent 260 3 2" xfId="40685"/>
    <cellStyle name="Percent 260 3 3" xfId="40686"/>
    <cellStyle name="Percent 260 4" xfId="40687"/>
    <cellStyle name="Percent 260 4 2" xfId="40688"/>
    <cellStyle name="Percent 260 4 3" xfId="40689"/>
    <cellStyle name="Percent 260 5" xfId="40690"/>
    <cellStyle name="Percent 260 6" xfId="40691"/>
    <cellStyle name="Percent 261" xfId="40692"/>
    <cellStyle name="Percent 261 2" xfId="40693"/>
    <cellStyle name="Percent 261 2 2" xfId="40694"/>
    <cellStyle name="Percent 261 2 3" xfId="40695"/>
    <cellStyle name="Percent 261 3" xfId="40696"/>
    <cellStyle name="Percent 261 3 2" xfId="40697"/>
    <cellStyle name="Percent 261 3 3" xfId="40698"/>
    <cellStyle name="Percent 261 4" xfId="40699"/>
    <cellStyle name="Percent 261 4 2" xfId="40700"/>
    <cellStyle name="Percent 261 4 3" xfId="40701"/>
    <cellStyle name="Percent 261 5" xfId="40702"/>
    <cellStyle name="Percent 261 6" xfId="40703"/>
    <cellStyle name="Percent 262" xfId="40704"/>
    <cellStyle name="Percent 262 2" xfId="40705"/>
    <cellStyle name="Percent 262 2 2" xfId="40706"/>
    <cellStyle name="Percent 262 2 3" xfId="40707"/>
    <cellStyle name="Percent 262 3" xfId="40708"/>
    <cellStyle name="Percent 262 3 2" xfId="40709"/>
    <cellStyle name="Percent 262 3 3" xfId="40710"/>
    <cellStyle name="Percent 262 4" xfId="40711"/>
    <cellStyle name="Percent 262 4 2" xfId="40712"/>
    <cellStyle name="Percent 262 4 3" xfId="40713"/>
    <cellStyle name="Percent 262 5" xfId="40714"/>
    <cellStyle name="Percent 262 6" xfId="40715"/>
    <cellStyle name="Percent 263" xfId="40716"/>
    <cellStyle name="Percent 263 2" xfId="40717"/>
    <cellStyle name="Percent 263 2 2" xfId="40718"/>
    <cellStyle name="Percent 263 2 3" xfId="40719"/>
    <cellStyle name="Percent 263 3" xfId="40720"/>
    <cellStyle name="Percent 263 3 2" xfId="40721"/>
    <cellStyle name="Percent 263 3 3" xfId="40722"/>
    <cellStyle name="Percent 263 4" xfId="40723"/>
    <cellStyle name="Percent 263 4 2" xfId="40724"/>
    <cellStyle name="Percent 263 4 3" xfId="40725"/>
    <cellStyle name="Percent 263 5" xfId="40726"/>
    <cellStyle name="Percent 263 6" xfId="40727"/>
    <cellStyle name="Percent 264" xfId="40728"/>
    <cellStyle name="Percent 264 2" xfId="40729"/>
    <cellStyle name="Percent 264 2 2" xfId="40730"/>
    <cellStyle name="Percent 264 2 3" xfId="40731"/>
    <cellStyle name="Percent 264 3" xfId="40732"/>
    <cellStyle name="Percent 264 3 2" xfId="40733"/>
    <cellStyle name="Percent 264 3 3" xfId="40734"/>
    <cellStyle name="Percent 264 4" xfId="40735"/>
    <cellStyle name="Percent 264 4 2" xfId="40736"/>
    <cellStyle name="Percent 264 4 3" xfId="40737"/>
    <cellStyle name="Percent 264 5" xfId="40738"/>
    <cellStyle name="Percent 264 6" xfId="40739"/>
    <cellStyle name="Percent 265" xfId="40740"/>
    <cellStyle name="Percent 265 2" xfId="40741"/>
    <cellStyle name="Percent 265 2 2" xfId="40742"/>
    <cellStyle name="Percent 265 2 3" xfId="40743"/>
    <cellStyle name="Percent 265 3" xfId="40744"/>
    <cellStyle name="Percent 265 3 2" xfId="40745"/>
    <cellStyle name="Percent 265 3 3" xfId="40746"/>
    <cellStyle name="Percent 265 4" xfId="40747"/>
    <cellStyle name="Percent 265 4 2" xfId="40748"/>
    <cellStyle name="Percent 265 4 3" xfId="40749"/>
    <cellStyle name="Percent 265 5" xfId="40750"/>
    <cellStyle name="Percent 265 6" xfId="40751"/>
    <cellStyle name="Percent 266" xfId="40752"/>
    <cellStyle name="Percent 266 2" xfId="40753"/>
    <cellStyle name="Percent 266 2 2" xfId="40754"/>
    <cellStyle name="Percent 266 2 3" xfId="40755"/>
    <cellStyle name="Percent 266 3" xfId="40756"/>
    <cellStyle name="Percent 266 3 2" xfId="40757"/>
    <cellStyle name="Percent 266 3 3" xfId="40758"/>
    <cellStyle name="Percent 266 4" xfId="40759"/>
    <cellStyle name="Percent 266 4 2" xfId="40760"/>
    <cellStyle name="Percent 266 4 3" xfId="40761"/>
    <cellStyle name="Percent 266 5" xfId="40762"/>
    <cellStyle name="Percent 266 6" xfId="40763"/>
    <cellStyle name="Percent 267" xfId="40764"/>
    <cellStyle name="Percent 267 2" xfId="40765"/>
    <cellStyle name="Percent 267 2 2" xfId="40766"/>
    <cellStyle name="Percent 267 2 3" xfId="40767"/>
    <cellStyle name="Percent 267 3" xfId="40768"/>
    <cellStyle name="Percent 267 3 2" xfId="40769"/>
    <cellStyle name="Percent 267 3 3" xfId="40770"/>
    <cellStyle name="Percent 267 4" xfId="40771"/>
    <cellStyle name="Percent 267 4 2" xfId="40772"/>
    <cellStyle name="Percent 267 4 3" xfId="40773"/>
    <cellStyle name="Percent 267 5" xfId="40774"/>
    <cellStyle name="Percent 267 6" xfId="40775"/>
    <cellStyle name="Percent 268" xfId="40776"/>
    <cellStyle name="Percent 268 2" xfId="40777"/>
    <cellStyle name="Percent 268 2 2" xfId="40778"/>
    <cellStyle name="Percent 268 2 3" xfId="40779"/>
    <cellStyle name="Percent 268 3" xfId="40780"/>
    <cellStyle name="Percent 268 3 2" xfId="40781"/>
    <cellStyle name="Percent 268 3 3" xfId="40782"/>
    <cellStyle name="Percent 268 4" xfId="40783"/>
    <cellStyle name="Percent 268 4 2" xfId="40784"/>
    <cellStyle name="Percent 268 4 3" xfId="40785"/>
    <cellStyle name="Percent 268 5" xfId="40786"/>
    <cellStyle name="Percent 268 6" xfId="40787"/>
    <cellStyle name="Percent 269" xfId="40788"/>
    <cellStyle name="Percent 269 2" xfId="40789"/>
    <cellStyle name="Percent 269 2 2" xfId="40790"/>
    <cellStyle name="Percent 269 2 3" xfId="40791"/>
    <cellStyle name="Percent 269 3" xfId="40792"/>
    <cellStyle name="Percent 269 3 2" xfId="40793"/>
    <cellStyle name="Percent 269 3 3" xfId="40794"/>
    <cellStyle name="Percent 269 4" xfId="40795"/>
    <cellStyle name="Percent 269 4 2" xfId="40796"/>
    <cellStyle name="Percent 269 4 3" xfId="40797"/>
    <cellStyle name="Percent 269 5" xfId="40798"/>
    <cellStyle name="Percent 269 6" xfId="40799"/>
    <cellStyle name="Percent 27" xfId="40800"/>
    <cellStyle name="Percent 27 2" xfId="40801"/>
    <cellStyle name="Percent 27 3" xfId="40802"/>
    <cellStyle name="Percent 270" xfId="40803"/>
    <cellStyle name="Percent 270 2" xfId="40804"/>
    <cellStyle name="Percent 270 2 2" xfId="40805"/>
    <cellStyle name="Percent 270 2 3" xfId="40806"/>
    <cellStyle name="Percent 270 3" xfId="40807"/>
    <cellStyle name="Percent 270 3 2" xfId="40808"/>
    <cellStyle name="Percent 270 3 3" xfId="40809"/>
    <cellStyle name="Percent 270 4" xfId="40810"/>
    <cellStyle name="Percent 270 4 2" xfId="40811"/>
    <cellStyle name="Percent 270 4 3" xfId="40812"/>
    <cellStyle name="Percent 270 5" xfId="40813"/>
    <cellStyle name="Percent 270 6" xfId="40814"/>
    <cellStyle name="Percent 271" xfId="40815"/>
    <cellStyle name="Percent 271 2" xfId="40816"/>
    <cellStyle name="Percent 271 2 2" xfId="40817"/>
    <cellStyle name="Percent 271 2 3" xfId="40818"/>
    <cellStyle name="Percent 271 3" xfId="40819"/>
    <cellStyle name="Percent 271 3 2" xfId="40820"/>
    <cellStyle name="Percent 271 3 3" xfId="40821"/>
    <cellStyle name="Percent 271 4" xfId="40822"/>
    <cellStyle name="Percent 271 4 2" xfId="40823"/>
    <cellStyle name="Percent 271 4 3" xfId="40824"/>
    <cellStyle name="Percent 271 5" xfId="40825"/>
    <cellStyle name="Percent 271 6" xfId="40826"/>
    <cellStyle name="Percent 272" xfId="40827"/>
    <cellStyle name="Percent 272 2" xfId="40828"/>
    <cellStyle name="Percent 272 2 2" xfId="40829"/>
    <cellStyle name="Percent 272 2 3" xfId="40830"/>
    <cellStyle name="Percent 272 3" xfId="40831"/>
    <cellStyle name="Percent 272 3 2" xfId="40832"/>
    <cellStyle name="Percent 272 3 3" xfId="40833"/>
    <cellStyle name="Percent 272 4" xfId="40834"/>
    <cellStyle name="Percent 272 4 2" xfId="40835"/>
    <cellStyle name="Percent 272 4 3" xfId="40836"/>
    <cellStyle name="Percent 272 5" xfId="40837"/>
    <cellStyle name="Percent 272 6" xfId="40838"/>
    <cellStyle name="Percent 273" xfId="40839"/>
    <cellStyle name="Percent 273 2" xfId="40840"/>
    <cellStyle name="Percent 273 2 2" xfId="40841"/>
    <cellStyle name="Percent 273 2 3" xfId="40842"/>
    <cellStyle name="Percent 273 3" xfId="40843"/>
    <cellStyle name="Percent 273 3 2" xfId="40844"/>
    <cellStyle name="Percent 273 3 3" xfId="40845"/>
    <cellStyle name="Percent 273 4" xfId="40846"/>
    <cellStyle name="Percent 273 4 2" xfId="40847"/>
    <cellStyle name="Percent 273 4 3" xfId="40848"/>
    <cellStyle name="Percent 273 5" xfId="40849"/>
    <cellStyle name="Percent 273 6" xfId="40850"/>
    <cellStyle name="Percent 274" xfId="40851"/>
    <cellStyle name="Percent 274 2" xfId="40852"/>
    <cellStyle name="Percent 274 2 2" xfId="40853"/>
    <cellStyle name="Percent 274 2 3" xfId="40854"/>
    <cellStyle name="Percent 274 3" xfId="40855"/>
    <cellStyle name="Percent 274 3 2" xfId="40856"/>
    <cellStyle name="Percent 274 3 3" xfId="40857"/>
    <cellStyle name="Percent 274 4" xfId="40858"/>
    <cellStyle name="Percent 274 4 2" xfId="40859"/>
    <cellStyle name="Percent 274 4 3" xfId="40860"/>
    <cellStyle name="Percent 274 5" xfId="40861"/>
    <cellStyle name="Percent 274 6" xfId="40862"/>
    <cellStyle name="Percent 275" xfId="40863"/>
    <cellStyle name="Percent 276" xfId="40864"/>
    <cellStyle name="Percent 276 2" xfId="40865"/>
    <cellStyle name="Percent 276 3" xfId="40866"/>
    <cellStyle name="Percent 277" xfId="40867"/>
    <cellStyle name="Percent 277 2" xfId="40868"/>
    <cellStyle name="Percent 277 3" xfId="40869"/>
    <cellStyle name="Percent 278" xfId="40870"/>
    <cellStyle name="Percent 278 2" xfId="40871"/>
    <cellStyle name="Percent 278 3" xfId="40872"/>
    <cellStyle name="Percent 279" xfId="40873"/>
    <cellStyle name="Percent 279 2" xfId="40874"/>
    <cellStyle name="Percent 279 3" xfId="40875"/>
    <cellStyle name="Percent 28" xfId="40876"/>
    <cellStyle name="Percent 28 2" xfId="40877"/>
    <cellStyle name="Percent 28 3" xfId="40878"/>
    <cellStyle name="Percent 280" xfId="40879"/>
    <cellStyle name="Percent 280 2" xfId="40880"/>
    <cellStyle name="Percent 280 3" xfId="40881"/>
    <cellStyle name="Percent 281" xfId="40882"/>
    <cellStyle name="Percent 281 2" xfId="40883"/>
    <cellStyle name="Percent 281 3" xfId="40884"/>
    <cellStyle name="Percent 282" xfId="40885"/>
    <cellStyle name="Percent 282 2" xfId="40886"/>
    <cellStyle name="Percent 282 3" xfId="40887"/>
    <cellStyle name="Percent 283" xfId="40888"/>
    <cellStyle name="Percent 283 2" xfId="40889"/>
    <cellStyle name="Percent 283 3" xfId="40890"/>
    <cellStyle name="Percent 284" xfId="40891"/>
    <cellStyle name="Percent 284 2" xfId="40892"/>
    <cellStyle name="Percent 284 3" xfId="40893"/>
    <cellStyle name="Percent 285" xfId="40894"/>
    <cellStyle name="Percent 285 2" xfId="40895"/>
    <cellStyle name="Percent 285 3" xfId="40896"/>
    <cellStyle name="Percent 286" xfId="40897"/>
    <cellStyle name="Percent 286 2" xfId="40898"/>
    <cellStyle name="Percent 286 3" xfId="40899"/>
    <cellStyle name="Percent 287" xfId="40900"/>
    <cellStyle name="Percent 287 2" xfId="40901"/>
    <cellStyle name="Percent 287 3" xfId="40902"/>
    <cellStyle name="Percent 288" xfId="40903"/>
    <cellStyle name="Percent 288 2" xfId="40904"/>
    <cellStyle name="Percent 288 3" xfId="40905"/>
    <cellStyle name="Percent 289" xfId="40906"/>
    <cellStyle name="Percent 289 2" xfId="40907"/>
    <cellStyle name="Percent 289 3" xfId="40908"/>
    <cellStyle name="Percent 29" xfId="40909"/>
    <cellStyle name="Percent 29 2" xfId="40910"/>
    <cellStyle name="Percent 290" xfId="40911"/>
    <cellStyle name="Percent 290 2" xfId="40912"/>
    <cellStyle name="Percent 290 3" xfId="40913"/>
    <cellStyle name="Percent 291" xfId="40914"/>
    <cellStyle name="Percent 291 2" xfId="40915"/>
    <cellStyle name="Percent 291 3" xfId="40916"/>
    <cellStyle name="Percent 292" xfId="40917"/>
    <cellStyle name="Percent 292 2" xfId="40918"/>
    <cellStyle name="Percent 292 3" xfId="40919"/>
    <cellStyle name="Percent 293" xfId="40920"/>
    <cellStyle name="Percent 293 2" xfId="40921"/>
    <cellStyle name="Percent 293 3" xfId="40922"/>
    <cellStyle name="Percent 294" xfId="40923"/>
    <cellStyle name="Percent 294 2" xfId="40924"/>
    <cellStyle name="Percent 294 3" xfId="40925"/>
    <cellStyle name="Percent 295" xfId="40926"/>
    <cellStyle name="Percent 295 2" xfId="40927"/>
    <cellStyle name="Percent 295 3" xfId="40928"/>
    <cellStyle name="Percent 296" xfId="40929"/>
    <cellStyle name="Percent 296 2" xfId="40930"/>
    <cellStyle name="Percent 296 3" xfId="40931"/>
    <cellStyle name="Percent 297" xfId="40932"/>
    <cellStyle name="Percent 297 2" xfId="40933"/>
    <cellStyle name="Percent 297 3" xfId="40934"/>
    <cellStyle name="Percent 298" xfId="40935"/>
    <cellStyle name="Percent 298 2" xfId="40936"/>
    <cellStyle name="Percent 298 3" xfId="40937"/>
    <cellStyle name="Percent 299" xfId="40938"/>
    <cellStyle name="Percent 299 2" xfId="40939"/>
    <cellStyle name="Percent 299 3" xfId="40940"/>
    <cellStyle name="Percent 3" xfId="95"/>
    <cellStyle name="Percent 3 10" xfId="40941"/>
    <cellStyle name="Percent 3 10 2" xfId="40942"/>
    <cellStyle name="Percent 3 11" xfId="40943"/>
    <cellStyle name="Percent 3 11 2" xfId="40944"/>
    <cellStyle name="Percent 3 12" xfId="40945"/>
    <cellStyle name="Percent 3 12 2" xfId="40946"/>
    <cellStyle name="Percent 3 12 2 2" xfId="40947"/>
    <cellStyle name="Percent 3 12 2 2 2" xfId="40948"/>
    <cellStyle name="Percent 3 12 2 2 2 2" xfId="40949"/>
    <cellStyle name="Percent 3 12 2 2 2 3" xfId="40950"/>
    <cellStyle name="Percent 3 12 2 2 3" xfId="40951"/>
    <cellStyle name="Percent 3 12 2 2 3 2" xfId="40952"/>
    <cellStyle name="Percent 3 12 2 2 3 3" xfId="40953"/>
    <cellStyle name="Percent 3 12 2 2 4" xfId="40954"/>
    <cellStyle name="Percent 3 12 2 2 4 2" xfId="40955"/>
    <cellStyle name="Percent 3 12 2 2 4 3" xfId="40956"/>
    <cellStyle name="Percent 3 12 2 2 5" xfId="40957"/>
    <cellStyle name="Percent 3 12 2 2 6" xfId="40958"/>
    <cellStyle name="Percent 3 12 2 3" xfId="40959"/>
    <cellStyle name="Percent 3 12 2 3 2" xfId="40960"/>
    <cellStyle name="Percent 3 12 2 3 3" xfId="40961"/>
    <cellStyle name="Percent 3 12 2 4" xfId="40962"/>
    <cellStyle name="Percent 3 12 2 4 2" xfId="40963"/>
    <cellStyle name="Percent 3 12 2 4 3" xfId="40964"/>
    <cellStyle name="Percent 3 12 2 5" xfId="40965"/>
    <cellStyle name="Percent 3 12 2 5 2" xfId="40966"/>
    <cellStyle name="Percent 3 12 2 5 3" xfId="40967"/>
    <cellStyle name="Percent 3 12 2 6" xfId="40968"/>
    <cellStyle name="Percent 3 12 2 7" xfId="40969"/>
    <cellStyle name="Percent 3 12 3" xfId="40970"/>
    <cellStyle name="Percent 3 12 3 2" xfId="40971"/>
    <cellStyle name="Percent 3 12 3 2 2" xfId="40972"/>
    <cellStyle name="Percent 3 12 3 2 3" xfId="40973"/>
    <cellStyle name="Percent 3 12 3 3" xfId="40974"/>
    <cellStyle name="Percent 3 12 3 3 2" xfId="40975"/>
    <cellStyle name="Percent 3 12 3 3 3" xfId="40976"/>
    <cellStyle name="Percent 3 12 3 4" xfId="40977"/>
    <cellStyle name="Percent 3 12 3 4 2" xfId="40978"/>
    <cellStyle name="Percent 3 12 3 4 3" xfId="40979"/>
    <cellStyle name="Percent 3 12 3 5" xfId="40980"/>
    <cellStyle name="Percent 3 12 3 6" xfId="40981"/>
    <cellStyle name="Percent 3 12 4" xfId="40982"/>
    <cellStyle name="Percent 3 12 4 2" xfId="40983"/>
    <cellStyle name="Percent 3 12 4 3" xfId="40984"/>
    <cellStyle name="Percent 3 12 5" xfId="40985"/>
    <cellStyle name="Percent 3 12 5 2" xfId="40986"/>
    <cellStyle name="Percent 3 12 5 3" xfId="40987"/>
    <cellStyle name="Percent 3 12 6" xfId="40988"/>
    <cellStyle name="Percent 3 12 6 2" xfId="40989"/>
    <cellStyle name="Percent 3 12 6 3" xfId="40990"/>
    <cellStyle name="Percent 3 12 7" xfId="40991"/>
    <cellStyle name="Percent 3 12 8" xfId="40992"/>
    <cellStyle name="Percent 3 13" xfId="40993"/>
    <cellStyle name="Percent 3 13 2" xfId="40994"/>
    <cellStyle name="Percent 3 13 2 2" xfId="40995"/>
    <cellStyle name="Percent 3 13 2 2 2" xfId="40996"/>
    <cellStyle name="Percent 3 13 2 2 2 2" xfId="40997"/>
    <cellStyle name="Percent 3 13 2 2 2 3" xfId="40998"/>
    <cellStyle name="Percent 3 13 2 2 3" xfId="40999"/>
    <cellStyle name="Percent 3 13 2 2 3 2" xfId="41000"/>
    <cellStyle name="Percent 3 13 2 2 3 3" xfId="41001"/>
    <cellStyle name="Percent 3 13 2 2 4" xfId="41002"/>
    <cellStyle name="Percent 3 13 2 2 4 2" xfId="41003"/>
    <cellStyle name="Percent 3 13 2 2 4 3" xfId="41004"/>
    <cellStyle name="Percent 3 13 2 2 5" xfId="41005"/>
    <cellStyle name="Percent 3 13 2 2 6" xfId="41006"/>
    <cellStyle name="Percent 3 13 2 3" xfId="41007"/>
    <cellStyle name="Percent 3 13 2 3 2" xfId="41008"/>
    <cellStyle name="Percent 3 13 2 3 3" xfId="41009"/>
    <cellStyle name="Percent 3 13 2 4" xfId="41010"/>
    <cellStyle name="Percent 3 13 2 4 2" xfId="41011"/>
    <cellStyle name="Percent 3 13 2 4 3" xfId="41012"/>
    <cellStyle name="Percent 3 13 2 5" xfId="41013"/>
    <cellStyle name="Percent 3 13 2 5 2" xfId="41014"/>
    <cellStyle name="Percent 3 13 2 5 3" xfId="41015"/>
    <cellStyle name="Percent 3 13 2 6" xfId="41016"/>
    <cellStyle name="Percent 3 13 2 7" xfId="41017"/>
    <cellStyle name="Percent 3 13 3" xfId="41018"/>
    <cellStyle name="Percent 3 13 3 2" xfId="41019"/>
    <cellStyle name="Percent 3 13 3 2 2" xfId="41020"/>
    <cellStyle name="Percent 3 13 3 2 3" xfId="41021"/>
    <cellStyle name="Percent 3 13 3 3" xfId="41022"/>
    <cellStyle name="Percent 3 13 3 3 2" xfId="41023"/>
    <cellStyle name="Percent 3 13 3 3 3" xfId="41024"/>
    <cellStyle name="Percent 3 13 3 4" xfId="41025"/>
    <cellStyle name="Percent 3 13 3 4 2" xfId="41026"/>
    <cellStyle name="Percent 3 13 3 4 3" xfId="41027"/>
    <cellStyle name="Percent 3 13 3 5" xfId="41028"/>
    <cellStyle name="Percent 3 13 3 6" xfId="41029"/>
    <cellStyle name="Percent 3 13 4" xfId="41030"/>
    <cellStyle name="Percent 3 13 4 2" xfId="41031"/>
    <cellStyle name="Percent 3 13 4 3" xfId="41032"/>
    <cellStyle name="Percent 3 13 5" xfId="41033"/>
    <cellStyle name="Percent 3 13 5 2" xfId="41034"/>
    <cellStyle name="Percent 3 13 5 3" xfId="41035"/>
    <cellStyle name="Percent 3 13 6" xfId="41036"/>
    <cellStyle name="Percent 3 13 6 2" xfId="41037"/>
    <cellStyle name="Percent 3 13 6 3" xfId="41038"/>
    <cellStyle name="Percent 3 13 7" xfId="41039"/>
    <cellStyle name="Percent 3 13 8" xfId="41040"/>
    <cellStyle name="Percent 3 14" xfId="41041"/>
    <cellStyle name="Percent 3 14 2" xfId="41042"/>
    <cellStyle name="Percent 3 14 2 2" xfId="41043"/>
    <cellStyle name="Percent 3 14 2 2 2" xfId="41044"/>
    <cellStyle name="Percent 3 14 2 2 2 2" xfId="41045"/>
    <cellStyle name="Percent 3 14 2 2 2 3" xfId="41046"/>
    <cellStyle name="Percent 3 14 2 2 3" xfId="41047"/>
    <cellStyle name="Percent 3 14 2 2 3 2" xfId="41048"/>
    <cellStyle name="Percent 3 14 2 2 3 3" xfId="41049"/>
    <cellStyle name="Percent 3 14 2 2 4" xfId="41050"/>
    <cellStyle name="Percent 3 14 2 2 4 2" xfId="41051"/>
    <cellStyle name="Percent 3 14 2 2 4 3" xfId="41052"/>
    <cellStyle name="Percent 3 14 2 2 5" xfId="41053"/>
    <cellStyle name="Percent 3 14 2 2 6" xfId="41054"/>
    <cellStyle name="Percent 3 14 2 3" xfId="41055"/>
    <cellStyle name="Percent 3 14 2 3 2" xfId="41056"/>
    <cellStyle name="Percent 3 14 2 3 3" xfId="41057"/>
    <cellStyle name="Percent 3 14 2 4" xfId="41058"/>
    <cellStyle name="Percent 3 14 2 4 2" xfId="41059"/>
    <cellStyle name="Percent 3 14 2 4 3" xfId="41060"/>
    <cellStyle name="Percent 3 14 2 5" xfId="41061"/>
    <cellStyle name="Percent 3 14 2 5 2" xfId="41062"/>
    <cellStyle name="Percent 3 14 2 5 3" xfId="41063"/>
    <cellStyle name="Percent 3 14 2 6" xfId="41064"/>
    <cellStyle name="Percent 3 14 2 7" xfId="41065"/>
    <cellStyle name="Percent 3 14 3" xfId="41066"/>
    <cellStyle name="Percent 3 14 3 2" xfId="41067"/>
    <cellStyle name="Percent 3 14 3 2 2" xfId="41068"/>
    <cellStyle name="Percent 3 14 3 2 3" xfId="41069"/>
    <cellStyle name="Percent 3 14 3 3" xfId="41070"/>
    <cellStyle name="Percent 3 14 3 3 2" xfId="41071"/>
    <cellStyle name="Percent 3 14 3 3 3" xfId="41072"/>
    <cellStyle name="Percent 3 14 3 4" xfId="41073"/>
    <cellStyle name="Percent 3 14 3 4 2" xfId="41074"/>
    <cellStyle name="Percent 3 14 3 4 3" xfId="41075"/>
    <cellStyle name="Percent 3 14 3 5" xfId="41076"/>
    <cellStyle name="Percent 3 14 3 6" xfId="41077"/>
    <cellStyle name="Percent 3 14 4" xfId="41078"/>
    <cellStyle name="Percent 3 14 4 2" xfId="41079"/>
    <cellStyle name="Percent 3 14 4 3" xfId="41080"/>
    <cellStyle name="Percent 3 14 5" xfId="41081"/>
    <cellStyle name="Percent 3 14 5 2" xfId="41082"/>
    <cellStyle name="Percent 3 14 5 3" xfId="41083"/>
    <cellStyle name="Percent 3 14 6" xfId="41084"/>
    <cellStyle name="Percent 3 14 6 2" xfId="41085"/>
    <cellStyle name="Percent 3 14 6 3" xfId="41086"/>
    <cellStyle name="Percent 3 14 7" xfId="41087"/>
    <cellStyle name="Percent 3 14 8" xfId="41088"/>
    <cellStyle name="Percent 3 15" xfId="41089"/>
    <cellStyle name="Percent 3 15 2" xfId="41090"/>
    <cellStyle name="Percent 3 15 2 2" xfId="41091"/>
    <cellStyle name="Percent 3 15 2 2 2" xfId="41092"/>
    <cellStyle name="Percent 3 15 2 2 2 2" xfId="41093"/>
    <cellStyle name="Percent 3 15 2 2 2 3" xfId="41094"/>
    <cellStyle name="Percent 3 15 2 2 3" xfId="41095"/>
    <cellStyle name="Percent 3 15 2 2 3 2" xfId="41096"/>
    <cellStyle name="Percent 3 15 2 2 3 3" xfId="41097"/>
    <cellStyle name="Percent 3 15 2 2 4" xfId="41098"/>
    <cellStyle name="Percent 3 15 2 2 4 2" xfId="41099"/>
    <cellStyle name="Percent 3 15 2 2 4 3" xfId="41100"/>
    <cellStyle name="Percent 3 15 2 2 5" xfId="41101"/>
    <cellStyle name="Percent 3 15 2 2 6" xfId="41102"/>
    <cellStyle name="Percent 3 15 2 3" xfId="41103"/>
    <cellStyle name="Percent 3 15 2 3 2" xfId="41104"/>
    <cellStyle name="Percent 3 15 2 3 3" xfId="41105"/>
    <cellStyle name="Percent 3 15 2 4" xfId="41106"/>
    <cellStyle name="Percent 3 15 2 4 2" xfId="41107"/>
    <cellStyle name="Percent 3 15 2 4 3" xfId="41108"/>
    <cellStyle name="Percent 3 15 2 5" xfId="41109"/>
    <cellStyle name="Percent 3 15 2 5 2" xfId="41110"/>
    <cellStyle name="Percent 3 15 2 5 3" xfId="41111"/>
    <cellStyle name="Percent 3 15 2 6" xfId="41112"/>
    <cellStyle name="Percent 3 15 2 7" xfId="41113"/>
    <cellStyle name="Percent 3 15 3" xfId="41114"/>
    <cellStyle name="Percent 3 15 3 2" xfId="41115"/>
    <cellStyle name="Percent 3 15 3 2 2" xfId="41116"/>
    <cellStyle name="Percent 3 15 3 2 3" xfId="41117"/>
    <cellStyle name="Percent 3 15 3 3" xfId="41118"/>
    <cellStyle name="Percent 3 15 3 3 2" xfId="41119"/>
    <cellStyle name="Percent 3 15 3 3 3" xfId="41120"/>
    <cellStyle name="Percent 3 15 3 4" xfId="41121"/>
    <cellStyle name="Percent 3 15 3 4 2" xfId="41122"/>
    <cellStyle name="Percent 3 15 3 4 3" xfId="41123"/>
    <cellStyle name="Percent 3 15 3 5" xfId="41124"/>
    <cellStyle name="Percent 3 15 3 6" xfId="41125"/>
    <cellStyle name="Percent 3 15 4" xfId="41126"/>
    <cellStyle name="Percent 3 15 4 2" xfId="41127"/>
    <cellStyle name="Percent 3 15 4 3" xfId="41128"/>
    <cellStyle name="Percent 3 15 5" xfId="41129"/>
    <cellStyle name="Percent 3 15 5 2" xfId="41130"/>
    <cellStyle name="Percent 3 15 5 3" xfId="41131"/>
    <cellStyle name="Percent 3 15 6" xfId="41132"/>
    <cellStyle name="Percent 3 15 6 2" xfId="41133"/>
    <cellStyle name="Percent 3 15 6 3" xfId="41134"/>
    <cellStyle name="Percent 3 15 7" xfId="41135"/>
    <cellStyle name="Percent 3 15 8" xfId="41136"/>
    <cellStyle name="Percent 3 16" xfId="41137"/>
    <cellStyle name="Percent 3 16 2" xfId="41138"/>
    <cellStyle name="Percent 3 16 2 2" xfId="41139"/>
    <cellStyle name="Percent 3 16 2 2 2" xfId="41140"/>
    <cellStyle name="Percent 3 16 2 2 3" xfId="41141"/>
    <cellStyle name="Percent 3 16 2 3" xfId="41142"/>
    <cellStyle name="Percent 3 16 2 3 2" xfId="41143"/>
    <cellStyle name="Percent 3 16 2 3 3" xfId="41144"/>
    <cellStyle name="Percent 3 16 2 4" xfId="41145"/>
    <cellStyle name="Percent 3 16 2 4 2" xfId="41146"/>
    <cellStyle name="Percent 3 16 2 4 3" xfId="41147"/>
    <cellStyle name="Percent 3 16 2 5" xfId="41148"/>
    <cellStyle name="Percent 3 16 2 6" xfId="41149"/>
    <cellStyle name="Percent 3 16 3" xfId="41150"/>
    <cellStyle name="Percent 3 16 3 2" xfId="41151"/>
    <cellStyle name="Percent 3 16 3 3" xfId="41152"/>
    <cellStyle name="Percent 3 16 4" xfId="41153"/>
    <cellStyle name="Percent 3 16 4 2" xfId="41154"/>
    <cellStyle name="Percent 3 16 4 3" xfId="41155"/>
    <cellStyle name="Percent 3 16 5" xfId="41156"/>
    <cellStyle name="Percent 3 16 5 2" xfId="41157"/>
    <cellStyle name="Percent 3 16 5 3" xfId="41158"/>
    <cellStyle name="Percent 3 16 6" xfId="41159"/>
    <cellStyle name="Percent 3 16 7" xfId="41160"/>
    <cellStyle name="Percent 3 17" xfId="41161"/>
    <cellStyle name="Percent 3 17 2" xfId="41162"/>
    <cellStyle name="Percent 3 17 2 2" xfId="41163"/>
    <cellStyle name="Percent 3 17 2 3" xfId="41164"/>
    <cellStyle name="Percent 3 17 3" xfId="41165"/>
    <cellStyle name="Percent 3 17 3 2" xfId="41166"/>
    <cellStyle name="Percent 3 17 3 3" xfId="41167"/>
    <cellStyle name="Percent 3 17 4" xfId="41168"/>
    <cellStyle name="Percent 3 17 4 2" xfId="41169"/>
    <cellStyle name="Percent 3 17 4 3" xfId="41170"/>
    <cellStyle name="Percent 3 17 5" xfId="41171"/>
    <cellStyle name="Percent 3 17 6" xfId="41172"/>
    <cellStyle name="Percent 3 18" xfId="41173"/>
    <cellStyle name="Percent 3 18 2" xfId="41174"/>
    <cellStyle name="Percent 3 18 2 2" xfId="41175"/>
    <cellStyle name="Percent 3 18 2 3" xfId="41176"/>
    <cellStyle name="Percent 3 18 3" xfId="41177"/>
    <cellStyle name="Percent 3 18 3 2" xfId="41178"/>
    <cellStyle name="Percent 3 18 3 3" xfId="41179"/>
    <cellStyle name="Percent 3 18 4" xfId="41180"/>
    <cellStyle name="Percent 3 18 4 2" xfId="41181"/>
    <cellStyle name="Percent 3 18 4 3" xfId="41182"/>
    <cellStyle name="Percent 3 18 5" xfId="41183"/>
    <cellStyle name="Percent 3 18 6" xfId="41184"/>
    <cellStyle name="Percent 3 19" xfId="41185"/>
    <cellStyle name="Percent 3 19 2" xfId="41186"/>
    <cellStyle name="Percent 3 19 3" xfId="41187"/>
    <cellStyle name="Percent 3 2" xfId="41188"/>
    <cellStyle name="Percent 3 2 2" xfId="41189"/>
    <cellStyle name="Percent 3 2 3" xfId="41190"/>
    <cellStyle name="Percent 3 20" xfId="41191"/>
    <cellStyle name="Percent 3 20 2" xfId="41192"/>
    <cellStyle name="Percent 3 20 3" xfId="41193"/>
    <cellStyle name="Percent 3 21" xfId="41194"/>
    <cellStyle name="Percent 3 21 2" xfId="41195"/>
    <cellStyle name="Percent 3 21 3" xfId="41196"/>
    <cellStyle name="Percent 3 22" xfId="41197"/>
    <cellStyle name="Percent 3 22 2" xfId="41198"/>
    <cellStyle name="Percent 3 22 3" xfId="41199"/>
    <cellStyle name="Percent 3 23" xfId="41200"/>
    <cellStyle name="Percent 3 23 2" xfId="41201"/>
    <cellStyle name="Percent 3 23 3" xfId="41202"/>
    <cellStyle name="Percent 3 24" xfId="41203"/>
    <cellStyle name="Percent 3 24 2" xfId="41204"/>
    <cellStyle name="Percent 3 25" xfId="41205"/>
    <cellStyle name="Percent 3 3" xfId="41206"/>
    <cellStyle name="Percent 3 3 2" xfId="41207"/>
    <cellStyle name="Percent 3 3 3" xfId="41208"/>
    <cellStyle name="Percent 3 3 4" xfId="41209"/>
    <cellStyle name="Percent 3 4" xfId="41210"/>
    <cellStyle name="Percent 3 4 10" xfId="41211"/>
    <cellStyle name="Percent 3 4 10 2" xfId="41212"/>
    <cellStyle name="Percent 3 4 10 3" xfId="41213"/>
    <cellStyle name="Percent 3 4 11" xfId="41214"/>
    <cellStyle name="Percent 3 4 11 2" xfId="41215"/>
    <cellStyle name="Percent 3 4 11 3" xfId="41216"/>
    <cellStyle name="Percent 3 4 12" xfId="41217"/>
    <cellStyle name="Percent 3 4 12 2" xfId="41218"/>
    <cellStyle name="Percent 3 4 12 3" xfId="41219"/>
    <cellStyle name="Percent 3 4 13" xfId="41220"/>
    <cellStyle name="Percent 3 4 13 2" xfId="41221"/>
    <cellStyle name="Percent 3 4 13 3" xfId="41222"/>
    <cellStyle name="Percent 3 4 14" xfId="41223"/>
    <cellStyle name="Percent 3 4 14 2" xfId="41224"/>
    <cellStyle name="Percent 3 4 14 3" xfId="41225"/>
    <cellStyle name="Percent 3 4 15" xfId="41226"/>
    <cellStyle name="Percent 3 4 16" xfId="41227"/>
    <cellStyle name="Percent 3 4 2" xfId="41228"/>
    <cellStyle name="Percent 3 4 3" xfId="41229"/>
    <cellStyle name="Percent 3 4 3 2" xfId="41230"/>
    <cellStyle name="Percent 3 4 3 2 2" xfId="41231"/>
    <cellStyle name="Percent 3 4 3 2 2 2" xfId="41232"/>
    <cellStyle name="Percent 3 4 3 2 2 2 2" xfId="41233"/>
    <cellStyle name="Percent 3 4 3 2 2 2 3" xfId="41234"/>
    <cellStyle name="Percent 3 4 3 2 2 3" xfId="41235"/>
    <cellStyle name="Percent 3 4 3 2 2 3 2" xfId="41236"/>
    <cellStyle name="Percent 3 4 3 2 2 3 3" xfId="41237"/>
    <cellStyle name="Percent 3 4 3 2 2 4" xfId="41238"/>
    <cellStyle name="Percent 3 4 3 2 2 4 2" xfId="41239"/>
    <cellStyle name="Percent 3 4 3 2 2 4 3" xfId="41240"/>
    <cellStyle name="Percent 3 4 3 2 2 5" xfId="41241"/>
    <cellStyle name="Percent 3 4 3 2 2 6" xfId="41242"/>
    <cellStyle name="Percent 3 4 3 2 3" xfId="41243"/>
    <cellStyle name="Percent 3 4 3 2 3 2" xfId="41244"/>
    <cellStyle name="Percent 3 4 3 2 3 3" xfId="41245"/>
    <cellStyle name="Percent 3 4 3 2 4" xfId="41246"/>
    <cellStyle name="Percent 3 4 3 2 4 2" xfId="41247"/>
    <cellStyle name="Percent 3 4 3 2 4 3" xfId="41248"/>
    <cellStyle name="Percent 3 4 3 2 5" xfId="41249"/>
    <cellStyle name="Percent 3 4 3 2 5 2" xfId="41250"/>
    <cellStyle name="Percent 3 4 3 2 5 3" xfId="41251"/>
    <cellStyle name="Percent 3 4 3 2 6" xfId="41252"/>
    <cellStyle name="Percent 3 4 3 2 7" xfId="41253"/>
    <cellStyle name="Percent 3 4 3 3" xfId="41254"/>
    <cellStyle name="Percent 3 4 3 3 2" xfId="41255"/>
    <cellStyle name="Percent 3 4 3 3 2 2" xfId="41256"/>
    <cellStyle name="Percent 3 4 3 3 2 3" xfId="41257"/>
    <cellStyle name="Percent 3 4 3 3 3" xfId="41258"/>
    <cellStyle name="Percent 3 4 3 3 3 2" xfId="41259"/>
    <cellStyle name="Percent 3 4 3 3 3 3" xfId="41260"/>
    <cellStyle name="Percent 3 4 3 3 4" xfId="41261"/>
    <cellStyle name="Percent 3 4 3 3 4 2" xfId="41262"/>
    <cellStyle name="Percent 3 4 3 3 4 3" xfId="41263"/>
    <cellStyle name="Percent 3 4 3 3 5" xfId="41264"/>
    <cellStyle name="Percent 3 4 3 3 6" xfId="41265"/>
    <cellStyle name="Percent 3 4 3 4" xfId="41266"/>
    <cellStyle name="Percent 3 4 3 4 2" xfId="41267"/>
    <cellStyle name="Percent 3 4 3 4 3" xfId="41268"/>
    <cellStyle name="Percent 3 4 3 5" xfId="41269"/>
    <cellStyle name="Percent 3 4 3 5 2" xfId="41270"/>
    <cellStyle name="Percent 3 4 3 5 3" xfId="41271"/>
    <cellStyle name="Percent 3 4 3 6" xfId="41272"/>
    <cellStyle name="Percent 3 4 3 6 2" xfId="41273"/>
    <cellStyle name="Percent 3 4 3 6 3" xfId="41274"/>
    <cellStyle name="Percent 3 4 3 7" xfId="41275"/>
    <cellStyle name="Percent 3 4 3 8" xfId="41276"/>
    <cellStyle name="Percent 3 4 4" xfId="41277"/>
    <cellStyle name="Percent 3 4 4 2" xfId="41278"/>
    <cellStyle name="Percent 3 4 4 2 2" xfId="41279"/>
    <cellStyle name="Percent 3 4 4 2 2 2" xfId="41280"/>
    <cellStyle name="Percent 3 4 4 2 2 2 2" xfId="41281"/>
    <cellStyle name="Percent 3 4 4 2 2 2 3" xfId="41282"/>
    <cellStyle name="Percent 3 4 4 2 2 3" xfId="41283"/>
    <cellStyle name="Percent 3 4 4 2 2 3 2" xfId="41284"/>
    <cellStyle name="Percent 3 4 4 2 2 3 3" xfId="41285"/>
    <cellStyle name="Percent 3 4 4 2 2 4" xfId="41286"/>
    <cellStyle name="Percent 3 4 4 2 2 4 2" xfId="41287"/>
    <cellStyle name="Percent 3 4 4 2 2 4 3" xfId="41288"/>
    <cellStyle name="Percent 3 4 4 2 2 5" xfId="41289"/>
    <cellStyle name="Percent 3 4 4 2 2 6" xfId="41290"/>
    <cellStyle name="Percent 3 4 4 2 3" xfId="41291"/>
    <cellStyle name="Percent 3 4 4 2 3 2" xfId="41292"/>
    <cellStyle name="Percent 3 4 4 2 3 3" xfId="41293"/>
    <cellStyle name="Percent 3 4 4 2 4" xfId="41294"/>
    <cellStyle name="Percent 3 4 4 2 4 2" xfId="41295"/>
    <cellStyle name="Percent 3 4 4 2 4 3" xfId="41296"/>
    <cellStyle name="Percent 3 4 4 2 5" xfId="41297"/>
    <cellStyle name="Percent 3 4 4 2 5 2" xfId="41298"/>
    <cellStyle name="Percent 3 4 4 2 5 3" xfId="41299"/>
    <cellStyle name="Percent 3 4 4 2 6" xfId="41300"/>
    <cellStyle name="Percent 3 4 4 2 7" xfId="41301"/>
    <cellStyle name="Percent 3 4 4 3" xfId="41302"/>
    <cellStyle name="Percent 3 4 4 3 2" xfId="41303"/>
    <cellStyle name="Percent 3 4 4 3 2 2" xfId="41304"/>
    <cellStyle name="Percent 3 4 4 3 2 3" xfId="41305"/>
    <cellStyle name="Percent 3 4 4 3 3" xfId="41306"/>
    <cellStyle name="Percent 3 4 4 3 3 2" xfId="41307"/>
    <cellStyle name="Percent 3 4 4 3 3 3" xfId="41308"/>
    <cellStyle name="Percent 3 4 4 3 4" xfId="41309"/>
    <cellStyle name="Percent 3 4 4 3 4 2" xfId="41310"/>
    <cellStyle name="Percent 3 4 4 3 4 3" xfId="41311"/>
    <cellStyle name="Percent 3 4 4 3 5" xfId="41312"/>
    <cellStyle name="Percent 3 4 4 3 6" xfId="41313"/>
    <cellStyle name="Percent 3 4 4 4" xfId="41314"/>
    <cellStyle name="Percent 3 4 4 4 2" xfId="41315"/>
    <cellStyle name="Percent 3 4 4 4 3" xfId="41316"/>
    <cellStyle name="Percent 3 4 4 5" xfId="41317"/>
    <cellStyle name="Percent 3 4 4 5 2" xfId="41318"/>
    <cellStyle name="Percent 3 4 4 5 3" xfId="41319"/>
    <cellStyle name="Percent 3 4 4 6" xfId="41320"/>
    <cellStyle name="Percent 3 4 4 6 2" xfId="41321"/>
    <cellStyle name="Percent 3 4 4 6 3" xfId="41322"/>
    <cellStyle name="Percent 3 4 4 7" xfId="41323"/>
    <cellStyle name="Percent 3 4 4 8" xfId="41324"/>
    <cellStyle name="Percent 3 4 5" xfId="41325"/>
    <cellStyle name="Percent 3 4 5 2" xfId="41326"/>
    <cellStyle name="Percent 3 4 5 2 2" xfId="41327"/>
    <cellStyle name="Percent 3 4 5 2 2 2" xfId="41328"/>
    <cellStyle name="Percent 3 4 5 2 2 2 2" xfId="41329"/>
    <cellStyle name="Percent 3 4 5 2 2 2 3" xfId="41330"/>
    <cellStyle name="Percent 3 4 5 2 2 3" xfId="41331"/>
    <cellStyle name="Percent 3 4 5 2 2 3 2" xfId="41332"/>
    <cellStyle name="Percent 3 4 5 2 2 3 3" xfId="41333"/>
    <cellStyle name="Percent 3 4 5 2 2 4" xfId="41334"/>
    <cellStyle name="Percent 3 4 5 2 2 4 2" xfId="41335"/>
    <cellStyle name="Percent 3 4 5 2 2 4 3" xfId="41336"/>
    <cellStyle name="Percent 3 4 5 2 2 5" xfId="41337"/>
    <cellStyle name="Percent 3 4 5 2 2 6" xfId="41338"/>
    <cellStyle name="Percent 3 4 5 2 3" xfId="41339"/>
    <cellStyle name="Percent 3 4 5 2 3 2" xfId="41340"/>
    <cellStyle name="Percent 3 4 5 2 3 3" xfId="41341"/>
    <cellStyle name="Percent 3 4 5 2 4" xfId="41342"/>
    <cellStyle name="Percent 3 4 5 2 4 2" xfId="41343"/>
    <cellStyle name="Percent 3 4 5 2 4 3" xfId="41344"/>
    <cellStyle name="Percent 3 4 5 2 5" xfId="41345"/>
    <cellStyle name="Percent 3 4 5 2 5 2" xfId="41346"/>
    <cellStyle name="Percent 3 4 5 2 5 3" xfId="41347"/>
    <cellStyle name="Percent 3 4 5 2 6" xfId="41348"/>
    <cellStyle name="Percent 3 4 5 2 7" xfId="41349"/>
    <cellStyle name="Percent 3 4 5 3" xfId="41350"/>
    <cellStyle name="Percent 3 4 5 3 2" xfId="41351"/>
    <cellStyle name="Percent 3 4 5 3 2 2" xfId="41352"/>
    <cellStyle name="Percent 3 4 5 3 2 3" xfId="41353"/>
    <cellStyle name="Percent 3 4 5 3 3" xfId="41354"/>
    <cellStyle name="Percent 3 4 5 3 3 2" xfId="41355"/>
    <cellStyle name="Percent 3 4 5 3 3 3" xfId="41356"/>
    <cellStyle name="Percent 3 4 5 3 4" xfId="41357"/>
    <cellStyle name="Percent 3 4 5 3 4 2" xfId="41358"/>
    <cellStyle name="Percent 3 4 5 3 4 3" xfId="41359"/>
    <cellStyle name="Percent 3 4 5 3 5" xfId="41360"/>
    <cellStyle name="Percent 3 4 5 3 6" xfId="41361"/>
    <cellStyle name="Percent 3 4 5 4" xfId="41362"/>
    <cellStyle name="Percent 3 4 5 4 2" xfId="41363"/>
    <cellStyle name="Percent 3 4 5 4 3" xfId="41364"/>
    <cellStyle name="Percent 3 4 5 5" xfId="41365"/>
    <cellStyle name="Percent 3 4 5 5 2" xfId="41366"/>
    <cellStyle name="Percent 3 4 5 5 3" xfId="41367"/>
    <cellStyle name="Percent 3 4 5 6" xfId="41368"/>
    <cellStyle name="Percent 3 4 5 6 2" xfId="41369"/>
    <cellStyle name="Percent 3 4 5 6 3" xfId="41370"/>
    <cellStyle name="Percent 3 4 5 7" xfId="41371"/>
    <cellStyle name="Percent 3 4 5 8" xfId="41372"/>
    <cellStyle name="Percent 3 4 6" xfId="41373"/>
    <cellStyle name="Percent 3 4 6 2" xfId="41374"/>
    <cellStyle name="Percent 3 4 6 2 2" xfId="41375"/>
    <cellStyle name="Percent 3 4 6 2 2 2" xfId="41376"/>
    <cellStyle name="Percent 3 4 6 2 2 2 2" xfId="41377"/>
    <cellStyle name="Percent 3 4 6 2 2 2 3" xfId="41378"/>
    <cellStyle name="Percent 3 4 6 2 2 3" xfId="41379"/>
    <cellStyle name="Percent 3 4 6 2 2 3 2" xfId="41380"/>
    <cellStyle name="Percent 3 4 6 2 2 3 3" xfId="41381"/>
    <cellStyle name="Percent 3 4 6 2 2 4" xfId="41382"/>
    <cellStyle name="Percent 3 4 6 2 2 4 2" xfId="41383"/>
    <cellStyle name="Percent 3 4 6 2 2 4 3" xfId="41384"/>
    <cellStyle name="Percent 3 4 6 2 2 5" xfId="41385"/>
    <cellStyle name="Percent 3 4 6 2 2 6" xfId="41386"/>
    <cellStyle name="Percent 3 4 6 2 3" xfId="41387"/>
    <cellStyle name="Percent 3 4 6 2 3 2" xfId="41388"/>
    <cellStyle name="Percent 3 4 6 2 3 3" xfId="41389"/>
    <cellStyle name="Percent 3 4 6 2 4" xfId="41390"/>
    <cellStyle name="Percent 3 4 6 2 4 2" xfId="41391"/>
    <cellStyle name="Percent 3 4 6 2 4 3" xfId="41392"/>
    <cellStyle name="Percent 3 4 6 2 5" xfId="41393"/>
    <cellStyle name="Percent 3 4 6 2 5 2" xfId="41394"/>
    <cellStyle name="Percent 3 4 6 2 5 3" xfId="41395"/>
    <cellStyle name="Percent 3 4 6 2 6" xfId="41396"/>
    <cellStyle name="Percent 3 4 6 2 7" xfId="41397"/>
    <cellStyle name="Percent 3 4 6 3" xfId="41398"/>
    <cellStyle name="Percent 3 4 6 3 2" xfId="41399"/>
    <cellStyle name="Percent 3 4 6 3 2 2" xfId="41400"/>
    <cellStyle name="Percent 3 4 6 3 2 3" xfId="41401"/>
    <cellStyle name="Percent 3 4 6 3 3" xfId="41402"/>
    <cellStyle name="Percent 3 4 6 3 3 2" xfId="41403"/>
    <cellStyle name="Percent 3 4 6 3 3 3" xfId="41404"/>
    <cellStyle name="Percent 3 4 6 3 4" xfId="41405"/>
    <cellStyle name="Percent 3 4 6 3 4 2" xfId="41406"/>
    <cellStyle name="Percent 3 4 6 3 4 3" xfId="41407"/>
    <cellStyle name="Percent 3 4 6 3 5" xfId="41408"/>
    <cellStyle name="Percent 3 4 6 3 6" xfId="41409"/>
    <cellStyle name="Percent 3 4 6 4" xfId="41410"/>
    <cellStyle name="Percent 3 4 6 4 2" xfId="41411"/>
    <cellStyle name="Percent 3 4 6 4 3" xfId="41412"/>
    <cellStyle name="Percent 3 4 6 5" xfId="41413"/>
    <cellStyle name="Percent 3 4 6 5 2" xfId="41414"/>
    <cellStyle name="Percent 3 4 6 5 3" xfId="41415"/>
    <cellStyle name="Percent 3 4 6 6" xfId="41416"/>
    <cellStyle name="Percent 3 4 6 6 2" xfId="41417"/>
    <cellStyle name="Percent 3 4 6 6 3" xfId="41418"/>
    <cellStyle name="Percent 3 4 6 7" xfId="41419"/>
    <cellStyle name="Percent 3 4 6 8" xfId="41420"/>
    <cellStyle name="Percent 3 4 7" xfId="41421"/>
    <cellStyle name="Percent 3 4 7 2" xfId="41422"/>
    <cellStyle name="Percent 3 4 7 2 2" xfId="41423"/>
    <cellStyle name="Percent 3 4 7 2 2 2" xfId="41424"/>
    <cellStyle name="Percent 3 4 7 2 2 3" xfId="41425"/>
    <cellStyle name="Percent 3 4 7 2 3" xfId="41426"/>
    <cellStyle name="Percent 3 4 7 2 3 2" xfId="41427"/>
    <cellStyle name="Percent 3 4 7 2 3 3" xfId="41428"/>
    <cellStyle name="Percent 3 4 7 2 4" xfId="41429"/>
    <cellStyle name="Percent 3 4 7 2 4 2" xfId="41430"/>
    <cellStyle name="Percent 3 4 7 2 4 3" xfId="41431"/>
    <cellStyle name="Percent 3 4 7 2 5" xfId="41432"/>
    <cellStyle name="Percent 3 4 7 2 6" xfId="41433"/>
    <cellStyle name="Percent 3 4 7 3" xfId="41434"/>
    <cellStyle name="Percent 3 4 7 3 2" xfId="41435"/>
    <cellStyle name="Percent 3 4 7 3 3" xfId="41436"/>
    <cellStyle name="Percent 3 4 7 4" xfId="41437"/>
    <cellStyle name="Percent 3 4 7 4 2" xfId="41438"/>
    <cellStyle name="Percent 3 4 7 4 3" xfId="41439"/>
    <cellStyle name="Percent 3 4 7 5" xfId="41440"/>
    <cellStyle name="Percent 3 4 7 5 2" xfId="41441"/>
    <cellStyle name="Percent 3 4 7 5 3" xfId="41442"/>
    <cellStyle name="Percent 3 4 7 6" xfId="41443"/>
    <cellStyle name="Percent 3 4 7 7" xfId="41444"/>
    <cellStyle name="Percent 3 4 8" xfId="41445"/>
    <cellStyle name="Percent 3 4 8 2" xfId="41446"/>
    <cellStyle name="Percent 3 4 8 2 2" xfId="41447"/>
    <cellStyle name="Percent 3 4 8 2 3" xfId="41448"/>
    <cellStyle name="Percent 3 4 8 3" xfId="41449"/>
    <cellStyle name="Percent 3 4 8 3 2" xfId="41450"/>
    <cellStyle name="Percent 3 4 8 3 3" xfId="41451"/>
    <cellStyle name="Percent 3 4 8 4" xfId="41452"/>
    <cellStyle name="Percent 3 4 8 4 2" xfId="41453"/>
    <cellStyle name="Percent 3 4 8 4 3" xfId="41454"/>
    <cellStyle name="Percent 3 4 8 5" xfId="41455"/>
    <cellStyle name="Percent 3 4 8 6" xfId="41456"/>
    <cellStyle name="Percent 3 4 9" xfId="41457"/>
    <cellStyle name="Percent 3 4 9 2" xfId="41458"/>
    <cellStyle name="Percent 3 4 9 2 2" xfId="41459"/>
    <cellStyle name="Percent 3 4 9 2 3" xfId="41460"/>
    <cellStyle name="Percent 3 4 9 3" xfId="41461"/>
    <cellStyle name="Percent 3 4 9 3 2" xfId="41462"/>
    <cellStyle name="Percent 3 4 9 3 3" xfId="41463"/>
    <cellStyle name="Percent 3 4 9 4" xfId="41464"/>
    <cellStyle name="Percent 3 4 9 4 2" xfId="41465"/>
    <cellStyle name="Percent 3 4 9 4 3" xfId="41466"/>
    <cellStyle name="Percent 3 4 9 5" xfId="41467"/>
    <cellStyle name="Percent 3 4 9 6" xfId="41468"/>
    <cellStyle name="Percent 3 5" xfId="41469"/>
    <cellStyle name="Percent 3 5 2" xfId="41470"/>
    <cellStyle name="Percent 3 5 3" xfId="41471"/>
    <cellStyle name="Percent 3 5 3 2" xfId="41472"/>
    <cellStyle name="Percent 3 5 3 2 2" xfId="41473"/>
    <cellStyle name="Percent 3 5 3 2 2 2" xfId="41474"/>
    <cellStyle name="Percent 3 5 3 2 2 3" xfId="41475"/>
    <cellStyle name="Percent 3 5 3 2 3" xfId="41476"/>
    <cellStyle name="Percent 3 5 3 2 3 2" xfId="41477"/>
    <cellStyle name="Percent 3 5 3 2 3 3" xfId="41478"/>
    <cellStyle name="Percent 3 5 3 2 4" xfId="41479"/>
    <cellStyle name="Percent 3 5 3 2 4 2" xfId="41480"/>
    <cellStyle name="Percent 3 5 3 2 4 3" xfId="41481"/>
    <cellStyle name="Percent 3 5 3 2 5" xfId="41482"/>
    <cellStyle name="Percent 3 5 3 2 6" xfId="41483"/>
    <cellStyle name="Percent 3 5 3 3" xfId="41484"/>
    <cellStyle name="Percent 3 5 3 3 2" xfId="41485"/>
    <cellStyle name="Percent 3 5 3 3 3" xfId="41486"/>
    <cellStyle name="Percent 3 5 3 4" xfId="41487"/>
    <cellStyle name="Percent 3 5 3 4 2" xfId="41488"/>
    <cellStyle name="Percent 3 5 3 4 3" xfId="41489"/>
    <cellStyle name="Percent 3 5 3 5" xfId="41490"/>
    <cellStyle name="Percent 3 5 3 5 2" xfId="41491"/>
    <cellStyle name="Percent 3 5 3 5 3" xfId="41492"/>
    <cellStyle name="Percent 3 5 3 6" xfId="41493"/>
    <cellStyle name="Percent 3 5 3 7" xfId="41494"/>
    <cellStyle name="Percent 3 5 4" xfId="41495"/>
    <cellStyle name="Percent 3 5 4 2" xfId="41496"/>
    <cellStyle name="Percent 3 5 4 2 2" xfId="41497"/>
    <cellStyle name="Percent 3 5 4 2 3" xfId="41498"/>
    <cellStyle name="Percent 3 5 4 3" xfId="41499"/>
    <cellStyle name="Percent 3 5 4 3 2" xfId="41500"/>
    <cellStyle name="Percent 3 5 4 3 3" xfId="41501"/>
    <cellStyle name="Percent 3 5 4 4" xfId="41502"/>
    <cellStyle name="Percent 3 5 4 4 2" xfId="41503"/>
    <cellStyle name="Percent 3 5 4 4 3" xfId="41504"/>
    <cellStyle name="Percent 3 5 4 5" xfId="41505"/>
    <cellStyle name="Percent 3 5 4 6" xfId="41506"/>
    <cellStyle name="Percent 3 5 5" xfId="41507"/>
    <cellStyle name="Percent 3 5 5 2" xfId="41508"/>
    <cellStyle name="Percent 3 5 5 3" xfId="41509"/>
    <cellStyle name="Percent 3 5 6" xfId="41510"/>
    <cellStyle name="Percent 3 5 6 2" xfId="41511"/>
    <cellStyle name="Percent 3 5 6 3" xfId="41512"/>
    <cellStyle name="Percent 3 5 7" xfId="41513"/>
    <cellStyle name="Percent 3 5 7 2" xfId="41514"/>
    <cellStyle name="Percent 3 5 7 3" xfId="41515"/>
    <cellStyle name="Percent 3 5 8" xfId="41516"/>
    <cellStyle name="Percent 3 5 9" xfId="41517"/>
    <cellStyle name="Percent 3 6" xfId="41518"/>
    <cellStyle name="Percent 3 6 10" xfId="41519"/>
    <cellStyle name="Percent 3 6 10 2" xfId="41520"/>
    <cellStyle name="Percent 3 6 10 3" xfId="41521"/>
    <cellStyle name="Percent 3 6 11" xfId="41522"/>
    <cellStyle name="Percent 3 6 11 2" xfId="41523"/>
    <cellStyle name="Percent 3 6 11 3" xfId="41524"/>
    <cellStyle name="Percent 3 6 12" xfId="41525"/>
    <cellStyle name="Percent 3 6 12 2" xfId="41526"/>
    <cellStyle name="Percent 3 6 12 3" xfId="41527"/>
    <cellStyle name="Percent 3 6 13" xfId="41528"/>
    <cellStyle name="Percent 3 6 13 2" xfId="41529"/>
    <cellStyle name="Percent 3 6 13 3" xfId="41530"/>
    <cellStyle name="Percent 3 6 14" xfId="41531"/>
    <cellStyle name="Percent 3 6 14 2" xfId="41532"/>
    <cellStyle name="Percent 3 6 14 3" xfId="41533"/>
    <cellStyle name="Percent 3 6 15" xfId="41534"/>
    <cellStyle name="Percent 3 6 16" xfId="41535"/>
    <cellStyle name="Percent 3 6 2" xfId="41536"/>
    <cellStyle name="Percent 3 6 3" xfId="41537"/>
    <cellStyle name="Percent 3 6 3 2" xfId="41538"/>
    <cellStyle name="Percent 3 6 3 2 2" xfId="41539"/>
    <cellStyle name="Percent 3 6 3 2 2 2" xfId="41540"/>
    <cellStyle name="Percent 3 6 3 2 2 2 2" xfId="41541"/>
    <cellStyle name="Percent 3 6 3 2 2 2 3" xfId="41542"/>
    <cellStyle name="Percent 3 6 3 2 2 3" xfId="41543"/>
    <cellStyle name="Percent 3 6 3 2 2 3 2" xfId="41544"/>
    <cellStyle name="Percent 3 6 3 2 2 3 3" xfId="41545"/>
    <cellStyle name="Percent 3 6 3 2 2 4" xfId="41546"/>
    <cellStyle name="Percent 3 6 3 2 2 4 2" xfId="41547"/>
    <cellStyle name="Percent 3 6 3 2 2 4 3" xfId="41548"/>
    <cellStyle name="Percent 3 6 3 2 2 5" xfId="41549"/>
    <cellStyle name="Percent 3 6 3 2 2 6" xfId="41550"/>
    <cellStyle name="Percent 3 6 3 2 3" xfId="41551"/>
    <cellStyle name="Percent 3 6 3 2 3 2" xfId="41552"/>
    <cellStyle name="Percent 3 6 3 2 3 3" xfId="41553"/>
    <cellStyle name="Percent 3 6 3 2 4" xfId="41554"/>
    <cellStyle name="Percent 3 6 3 2 4 2" xfId="41555"/>
    <cellStyle name="Percent 3 6 3 2 4 3" xfId="41556"/>
    <cellStyle name="Percent 3 6 3 2 5" xfId="41557"/>
    <cellStyle name="Percent 3 6 3 2 5 2" xfId="41558"/>
    <cellStyle name="Percent 3 6 3 2 5 3" xfId="41559"/>
    <cellStyle name="Percent 3 6 3 2 6" xfId="41560"/>
    <cellStyle name="Percent 3 6 3 2 7" xfId="41561"/>
    <cellStyle name="Percent 3 6 3 3" xfId="41562"/>
    <cellStyle name="Percent 3 6 3 3 2" xfId="41563"/>
    <cellStyle name="Percent 3 6 3 3 2 2" xfId="41564"/>
    <cellStyle name="Percent 3 6 3 3 2 3" xfId="41565"/>
    <cellStyle name="Percent 3 6 3 3 3" xfId="41566"/>
    <cellStyle name="Percent 3 6 3 3 3 2" xfId="41567"/>
    <cellStyle name="Percent 3 6 3 3 3 3" xfId="41568"/>
    <cellStyle name="Percent 3 6 3 3 4" xfId="41569"/>
    <cellStyle name="Percent 3 6 3 3 4 2" xfId="41570"/>
    <cellStyle name="Percent 3 6 3 3 4 3" xfId="41571"/>
    <cellStyle name="Percent 3 6 3 3 5" xfId="41572"/>
    <cellStyle name="Percent 3 6 3 3 6" xfId="41573"/>
    <cellStyle name="Percent 3 6 3 4" xfId="41574"/>
    <cellStyle name="Percent 3 6 3 4 2" xfId="41575"/>
    <cellStyle name="Percent 3 6 3 4 3" xfId="41576"/>
    <cellStyle name="Percent 3 6 3 5" xfId="41577"/>
    <cellStyle name="Percent 3 6 3 5 2" xfId="41578"/>
    <cellStyle name="Percent 3 6 3 5 3" xfId="41579"/>
    <cellStyle name="Percent 3 6 3 6" xfId="41580"/>
    <cellStyle name="Percent 3 6 3 6 2" xfId="41581"/>
    <cellStyle name="Percent 3 6 3 6 3" xfId="41582"/>
    <cellStyle name="Percent 3 6 3 7" xfId="41583"/>
    <cellStyle name="Percent 3 6 3 8" xfId="41584"/>
    <cellStyle name="Percent 3 6 4" xfId="41585"/>
    <cellStyle name="Percent 3 6 4 2" xfId="41586"/>
    <cellStyle name="Percent 3 6 4 2 2" xfId="41587"/>
    <cellStyle name="Percent 3 6 4 2 2 2" xfId="41588"/>
    <cellStyle name="Percent 3 6 4 2 2 2 2" xfId="41589"/>
    <cellStyle name="Percent 3 6 4 2 2 2 3" xfId="41590"/>
    <cellStyle name="Percent 3 6 4 2 2 3" xfId="41591"/>
    <cellStyle name="Percent 3 6 4 2 2 3 2" xfId="41592"/>
    <cellStyle name="Percent 3 6 4 2 2 3 3" xfId="41593"/>
    <cellStyle name="Percent 3 6 4 2 2 4" xfId="41594"/>
    <cellStyle name="Percent 3 6 4 2 2 4 2" xfId="41595"/>
    <cellStyle name="Percent 3 6 4 2 2 4 3" xfId="41596"/>
    <cellStyle name="Percent 3 6 4 2 2 5" xfId="41597"/>
    <cellStyle name="Percent 3 6 4 2 2 6" xfId="41598"/>
    <cellStyle name="Percent 3 6 4 2 3" xfId="41599"/>
    <cellStyle name="Percent 3 6 4 2 3 2" xfId="41600"/>
    <cellStyle name="Percent 3 6 4 2 3 3" xfId="41601"/>
    <cellStyle name="Percent 3 6 4 2 4" xfId="41602"/>
    <cellStyle name="Percent 3 6 4 2 4 2" xfId="41603"/>
    <cellStyle name="Percent 3 6 4 2 4 3" xfId="41604"/>
    <cellStyle name="Percent 3 6 4 2 5" xfId="41605"/>
    <cellStyle name="Percent 3 6 4 2 5 2" xfId="41606"/>
    <cellStyle name="Percent 3 6 4 2 5 3" xfId="41607"/>
    <cellStyle name="Percent 3 6 4 2 6" xfId="41608"/>
    <cellStyle name="Percent 3 6 4 2 7" xfId="41609"/>
    <cellStyle name="Percent 3 6 4 3" xfId="41610"/>
    <cellStyle name="Percent 3 6 4 3 2" xfId="41611"/>
    <cellStyle name="Percent 3 6 4 3 2 2" xfId="41612"/>
    <cellStyle name="Percent 3 6 4 3 2 3" xfId="41613"/>
    <cellStyle name="Percent 3 6 4 3 3" xfId="41614"/>
    <cellStyle name="Percent 3 6 4 3 3 2" xfId="41615"/>
    <cellStyle name="Percent 3 6 4 3 3 3" xfId="41616"/>
    <cellStyle name="Percent 3 6 4 3 4" xfId="41617"/>
    <cellStyle name="Percent 3 6 4 3 4 2" xfId="41618"/>
    <cellStyle name="Percent 3 6 4 3 4 3" xfId="41619"/>
    <cellStyle name="Percent 3 6 4 3 5" xfId="41620"/>
    <cellStyle name="Percent 3 6 4 3 6" xfId="41621"/>
    <cellStyle name="Percent 3 6 4 4" xfId="41622"/>
    <cellStyle name="Percent 3 6 4 4 2" xfId="41623"/>
    <cellStyle name="Percent 3 6 4 4 3" xfId="41624"/>
    <cellStyle name="Percent 3 6 4 5" xfId="41625"/>
    <cellStyle name="Percent 3 6 4 5 2" xfId="41626"/>
    <cellStyle name="Percent 3 6 4 5 3" xfId="41627"/>
    <cellStyle name="Percent 3 6 4 6" xfId="41628"/>
    <cellStyle name="Percent 3 6 4 6 2" xfId="41629"/>
    <cellStyle name="Percent 3 6 4 6 3" xfId="41630"/>
    <cellStyle name="Percent 3 6 4 7" xfId="41631"/>
    <cellStyle name="Percent 3 6 4 8" xfId="41632"/>
    <cellStyle name="Percent 3 6 5" xfId="41633"/>
    <cellStyle name="Percent 3 6 5 2" xfId="41634"/>
    <cellStyle name="Percent 3 6 5 2 2" xfId="41635"/>
    <cellStyle name="Percent 3 6 5 2 2 2" xfId="41636"/>
    <cellStyle name="Percent 3 6 5 2 2 2 2" xfId="41637"/>
    <cellStyle name="Percent 3 6 5 2 2 2 3" xfId="41638"/>
    <cellStyle name="Percent 3 6 5 2 2 3" xfId="41639"/>
    <cellStyle name="Percent 3 6 5 2 2 3 2" xfId="41640"/>
    <cellStyle name="Percent 3 6 5 2 2 3 3" xfId="41641"/>
    <cellStyle name="Percent 3 6 5 2 2 4" xfId="41642"/>
    <cellStyle name="Percent 3 6 5 2 2 4 2" xfId="41643"/>
    <cellStyle name="Percent 3 6 5 2 2 4 3" xfId="41644"/>
    <cellStyle name="Percent 3 6 5 2 2 5" xfId="41645"/>
    <cellStyle name="Percent 3 6 5 2 2 6" xfId="41646"/>
    <cellStyle name="Percent 3 6 5 2 3" xfId="41647"/>
    <cellStyle name="Percent 3 6 5 2 3 2" xfId="41648"/>
    <cellStyle name="Percent 3 6 5 2 3 3" xfId="41649"/>
    <cellStyle name="Percent 3 6 5 2 4" xfId="41650"/>
    <cellStyle name="Percent 3 6 5 2 4 2" xfId="41651"/>
    <cellStyle name="Percent 3 6 5 2 4 3" xfId="41652"/>
    <cellStyle name="Percent 3 6 5 2 5" xfId="41653"/>
    <cellStyle name="Percent 3 6 5 2 5 2" xfId="41654"/>
    <cellStyle name="Percent 3 6 5 2 5 3" xfId="41655"/>
    <cellStyle name="Percent 3 6 5 2 6" xfId="41656"/>
    <cellStyle name="Percent 3 6 5 2 7" xfId="41657"/>
    <cellStyle name="Percent 3 6 5 3" xfId="41658"/>
    <cellStyle name="Percent 3 6 5 3 2" xfId="41659"/>
    <cellStyle name="Percent 3 6 5 3 2 2" xfId="41660"/>
    <cellStyle name="Percent 3 6 5 3 2 3" xfId="41661"/>
    <cellStyle name="Percent 3 6 5 3 3" xfId="41662"/>
    <cellStyle name="Percent 3 6 5 3 3 2" xfId="41663"/>
    <cellStyle name="Percent 3 6 5 3 3 3" xfId="41664"/>
    <cellStyle name="Percent 3 6 5 3 4" xfId="41665"/>
    <cellStyle name="Percent 3 6 5 3 4 2" xfId="41666"/>
    <cellStyle name="Percent 3 6 5 3 4 3" xfId="41667"/>
    <cellStyle name="Percent 3 6 5 3 5" xfId="41668"/>
    <cellStyle name="Percent 3 6 5 3 6" xfId="41669"/>
    <cellStyle name="Percent 3 6 5 4" xfId="41670"/>
    <cellStyle name="Percent 3 6 5 4 2" xfId="41671"/>
    <cellStyle name="Percent 3 6 5 4 3" xfId="41672"/>
    <cellStyle name="Percent 3 6 5 5" xfId="41673"/>
    <cellStyle name="Percent 3 6 5 5 2" xfId="41674"/>
    <cellStyle name="Percent 3 6 5 5 3" xfId="41675"/>
    <cellStyle name="Percent 3 6 5 6" xfId="41676"/>
    <cellStyle name="Percent 3 6 5 6 2" xfId="41677"/>
    <cellStyle name="Percent 3 6 5 6 3" xfId="41678"/>
    <cellStyle name="Percent 3 6 5 7" xfId="41679"/>
    <cellStyle name="Percent 3 6 5 8" xfId="41680"/>
    <cellStyle name="Percent 3 6 6" xfId="41681"/>
    <cellStyle name="Percent 3 6 6 2" xfId="41682"/>
    <cellStyle name="Percent 3 6 6 2 2" xfId="41683"/>
    <cellStyle name="Percent 3 6 6 2 2 2" xfId="41684"/>
    <cellStyle name="Percent 3 6 6 2 2 2 2" xfId="41685"/>
    <cellStyle name="Percent 3 6 6 2 2 2 3" xfId="41686"/>
    <cellStyle name="Percent 3 6 6 2 2 3" xfId="41687"/>
    <cellStyle name="Percent 3 6 6 2 2 3 2" xfId="41688"/>
    <cellStyle name="Percent 3 6 6 2 2 3 3" xfId="41689"/>
    <cellStyle name="Percent 3 6 6 2 2 4" xfId="41690"/>
    <cellStyle name="Percent 3 6 6 2 2 4 2" xfId="41691"/>
    <cellStyle name="Percent 3 6 6 2 2 4 3" xfId="41692"/>
    <cellStyle name="Percent 3 6 6 2 2 5" xfId="41693"/>
    <cellStyle name="Percent 3 6 6 2 2 6" xfId="41694"/>
    <cellStyle name="Percent 3 6 6 2 3" xfId="41695"/>
    <cellStyle name="Percent 3 6 6 2 3 2" xfId="41696"/>
    <cellStyle name="Percent 3 6 6 2 3 3" xfId="41697"/>
    <cellStyle name="Percent 3 6 6 2 4" xfId="41698"/>
    <cellStyle name="Percent 3 6 6 2 4 2" xfId="41699"/>
    <cellStyle name="Percent 3 6 6 2 4 3" xfId="41700"/>
    <cellStyle name="Percent 3 6 6 2 5" xfId="41701"/>
    <cellStyle name="Percent 3 6 6 2 5 2" xfId="41702"/>
    <cellStyle name="Percent 3 6 6 2 5 3" xfId="41703"/>
    <cellStyle name="Percent 3 6 6 2 6" xfId="41704"/>
    <cellStyle name="Percent 3 6 6 2 7" xfId="41705"/>
    <cellStyle name="Percent 3 6 6 3" xfId="41706"/>
    <cellStyle name="Percent 3 6 6 3 2" xfId="41707"/>
    <cellStyle name="Percent 3 6 6 3 2 2" xfId="41708"/>
    <cellStyle name="Percent 3 6 6 3 2 3" xfId="41709"/>
    <cellStyle name="Percent 3 6 6 3 3" xfId="41710"/>
    <cellStyle name="Percent 3 6 6 3 3 2" xfId="41711"/>
    <cellStyle name="Percent 3 6 6 3 3 3" xfId="41712"/>
    <cellStyle name="Percent 3 6 6 3 4" xfId="41713"/>
    <cellStyle name="Percent 3 6 6 3 4 2" xfId="41714"/>
    <cellStyle name="Percent 3 6 6 3 4 3" xfId="41715"/>
    <cellStyle name="Percent 3 6 6 3 5" xfId="41716"/>
    <cellStyle name="Percent 3 6 6 3 6" xfId="41717"/>
    <cellStyle name="Percent 3 6 6 4" xfId="41718"/>
    <cellStyle name="Percent 3 6 6 4 2" xfId="41719"/>
    <cellStyle name="Percent 3 6 6 4 3" xfId="41720"/>
    <cellStyle name="Percent 3 6 6 5" xfId="41721"/>
    <cellStyle name="Percent 3 6 6 5 2" xfId="41722"/>
    <cellStyle name="Percent 3 6 6 5 3" xfId="41723"/>
    <cellStyle name="Percent 3 6 6 6" xfId="41724"/>
    <cellStyle name="Percent 3 6 6 6 2" xfId="41725"/>
    <cellStyle name="Percent 3 6 6 6 3" xfId="41726"/>
    <cellStyle name="Percent 3 6 6 7" xfId="41727"/>
    <cellStyle name="Percent 3 6 6 8" xfId="41728"/>
    <cellStyle name="Percent 3 6 7" xfId="41729"/>
    <cellStyle name="Percent 3 6 7 2" xfId="41730"/>
    <cellStyle name="Percent 3 6 7 2 2" xfId="41731"/>
    <cellStyle name="Percent 3 6 7 2 2 2" xfId="41732"/>
    <cellStyle name="Percent 3 6 7 2 2 3" xfId="41733"/>
    <cellStyle name="Percent 3 6 7 2 3" xfId="41734"/>
    <cellStyle name="Percent 3 6 7 2 3 2" xfId="41735"/>
    <cellStyle name="Percent 3 6 7 2 3 3" xfId="41736"/>
    <cellStyle name="Percent 3 6 7 2 4" xfId="41737"/>
    <cellStyle name="Percent 3 6 7 2 4 2" xfId="41738"/>
    <cellStyle name="Percent 3 6 7 2 4 3" xfId="41739"/>
    <cellStyle name="Percent 3 6 7 2 5" xfId="41740"/>
    <cellStyle name="Percent 3 6 7 2 6" xfId="41741"/>
    <cellStyle name="Percent 3 6 7 3" xfId="41742"/>
    <cellStyle name="Percent 3 6 7 3 2" xfId="41743"/>
    <cellStyle name="Percent 3 6 7 3 3" xfId="41744"/>
    <cellStyle name="Percent 3 6 7 4" xfId="41745"/>
    <cellStyle name="Percent 3 6 7 4 2" xfId="41746"/>
    <cellStyle name="Percent 3 6 7 4 3" xfId="41747"/>
    <cellStyle name="Percent 3 6 7 5" xfId="41748"/>
    <cellStyle name="Percent 3 6 7 5 2" xfId="41749"/>
    <cellStyle name="Percent 3 6 7 5 3" xfId="41750"/>
    <cellStyle name="Percent 3 6 7 6" xfId="41751"/>
    <cellStyle name="Percent 3 6 7 7" xfId="41752"/>
    <cellStyle name="Percent 3 6 8" xfId="41753"/>
    <cellStyle name="Percent 3 6 8 2" xfId="41754"/>
    <cellStyle name="Percent 3 6 8 2 2" xfId="41755"/>
    <cellStyle name="Percent 3 6 8 2 3" xfId="41756"/>
    <cellStyle name="Percent 3 6 8 3" xfId="41757"/>
    <cellStyle name="Percent 3 6 8 3 2" xfId="41758"/>
    <cellStyle name="Percent 3 6 8 3 3" xfId="41759"/>
    <cellStyle name="Percent 3 6 8 4" xfId="41760"/>
    <cellStyle name="Percent 3 6 8 4 2" xfId="41761"/>
    <cellStyle name="Percent 3 6 8 4 3" xfId="41762"/>
    <cellStyle name="Percent 3 6 8 5" xfId="41763"/>
    <cellStyle name="Percent 3 6 8 6" xfId="41764"/>
    <cellStyle name="Percent 3 6 9" xfId="41765"/>
    <cellStyle name="Percent 3 6 9 2" xfId="41766"/>
    <cellStyle name="Percent 3 6 9 2 2" xfId="41767"/>
    <cellStyle name="Percent 3 6 9 2 3" xfId="41768"/>
    <cellStyle name="Percent 3 6 9 3" xfId="41769"/>
    <cellStyle name="Percent 3 6 9 3 2" xfId="41770"/>
    <cellStyle name="Percent 3 6 9 3 3" xfId="41771"/>
    <cellStyle name="Percent 3 6 9 4" xfId="41772"/>
    <cellStyle name="Percent 3 6 9 4 2" xfId="41773"/>
    <cellStyle name="Percent 3 6 9 4 3" xfId="41774"/>
    <cellStyle name="Percent 3 6 9 5" xfId="41775"/>
    <cellStyle name="Percent 3 6 9 6" xfId="41776"/>
    <cellStyle name="Percent 3 7" xfId="41777"/>
    <cellStyle name="Percent 3 7 2" xfId="41778"/>
    <cellStyle name="Percent 3 8" xfId="41779"/>
    <cellStyle name="Percent 3 8 2" xfId="41780"/>
    <cellStyle name="Percent 3 9" xfId="41781"/>
    <cellStyle name="Percent 3 9 2" xfId="41782"/>
    <cellStyle name="Percent 30" xfId="41783"/>
    <cellStyle name="Percent 30 2" xfId="41784"/>
    <cellStyle name="Percent 300" xfId="41785"/>
    <cellStyle name="Percent 300 2" xfId="41786"/>
    <cellStyle name="Percent 300 3" xfId="41787"/>
    <cellStyle name="Percent 301" xfId="41788"/>
    <cellStyle name="Percent 301 2" xfId="41789"/>
    <cellStyle name="Percent 301 3" xfId="41790"/>
    <cellStyle name="Percent 302" xfId="41791"/>
    <cellStyle name="Percent 302 2" xfId="41792"/>
    <cellStyle name="Percent 302 3" xfId="41793"/>
    <cellStyle name="Percent 303" xfId="41794"/>
    <cellStyle name="Percent 304" xfId="41795"/>
    <cellStyle name="Percent 305" xfId="41796"/>
    <cellStyle name="Percent 306" xfId="41797"/>
    <cellStyle name="Percent 307" xfId="41798"/>
    <cellStyle name="Percent 308" xfId="41799"/>
    <cellStyle name="Percent 309" xfId="41800"/>
    <cellStyle name="Percent 31" xfId="41801"/>
    <cellStyle name="Percent 31 2" xfId="41802"/>
    <cellStyle name="Percent 310" xfId="41803"/>
    <cellStyle name="Percent 311" xfId="41804"/>
    <cellStyle name="Percent 312" xfId="41805"/>
    <cellStyle name="Percent 313" xfId="41806"/>
    <cellStyle name="Percent 314" xfId="41807"/>
    <cellStyle name="Percent 315" xfId="41808"/>
    <cellStyle name="Percent 316" xfId="41809"/>
    <cellStyle name="Percent 317" xfId="41810"/>
    <cellStyle name="Percent 318" xfId="41811"/>
    <cellStyle name="Percent 319" xfId="43501"/>
    <cellStyle name="Percent 32" xfId="41812"/>
    <cellStyle name="Percent 32 10" xfId="41813"/>
    <cellStyle name="Percent 32 2" xfId="41814"/>
    <cellStyle name="Percent 32 3" xfId="41815"/>
    <cellStyle name="Percent 32 4" xfId="41816"/>
    <cellStyle name="Percent 32 4 2" xfId="41817"/>
    <cellStyle name="Percent 32 4 2 2" xfId="41818"/>
    <cellStyle name="Percent 32 4 2 2 2" xfId="41819"/>
    <cellStyle name="Percent 32 4 2 2 3" xfId="41820"/>
    <cellStyle name="Percent 32 4 2 3" xfId="41821"/>
    <cellStyle name="Percent 32 4 2 3 2" xfId="41822"/>
    <cellStyle name="Percent 32 4 2 3 3" xfId="41823"/>
    <cellStyle name="Percent 32 4 2 4" xfId="41824"/>
    <cellStyle name="Percent 32 4 2 4 2" xfId="41825"/>
    <cellStyle name="Percent 32 4 2 4 3" xfId="41826"/>
    <cellStyle name="Percent 32 4 2 5" xfId="41827"/>
    <cellStyle name="Percent 32 4 2 6" xfId="41828"/>
    <cellStyle name="Percent 32 4 3" xfId="41829"/>
    <cellStyle name="Percent 32 4 3 2" xfId="41830"/>
    <cellStyle name="Percent 32 4 3 3" xfId="41831"/>
    <cellStyle name="Percent 32 4 4" xfId="41832"/>
    <cellStyle name="Percent 32 4 4 2" xfId="41833"/>
    <cellStyle name="Percent 32 4 4 3" xfId="41834"/>
    <cellStyle name="Percent 32 4 5" xfId="41835"/>
    <cellStyle name="Percent 32 4 5 2" xfId="41836"/>
    <cellStyle name="Percent 32 4 5 3" xfId="41837"/>
    <cellStyle name="Percent 32 4 6" xfId="41838"/>
    <cellStyle name="Percent 32 4 7" xfId="41839"/>
    <cellStyle name="Percent 32 5" xfId="41840"/>
    <cellStyle name="Percent 32 5 2" xfId="41841"/>
    <cellStyle name="Percent 32 5 2 2" xfId="41842"/>
    <cellStyle name="Percent 32 5 2 3" xfId="41843"/>
    <cellStyle name="Percent 32 5 3" xfId="41844"/>
    <cellStyle name="Percent 32 5 3 2" xfId="41845"/>
    <cellStyle name="Percent 32 5 3 3" xfId="41846"/>
    <cellStyle name="Percent 32 5 4" xfId="41847"/>
    <cellStyle name="Percent 32 5 4 2" xfId="41848"/>
    <cellStyle name="Percent 32 5 4 3" xfId="41849"/>
    <cellStyle name="Percent 32 5 5" xfId="41850"/>
    <cellStyle name="Percent 32 5 6" xfId="41851"/>
    <cellStyle name="Percent 32 6" xfId="41852"/>
    <cellStyle name="Percent 32 6 2" xfId="41853"/>
    <cellStyle name="Percent 32 6 3" xfId="41854"/>
    <cellStyle name="Percent 32 7" xfId="41855"/>
    <cellStyle name="Percent 32 7 2" xfId="41856"/>
    <cellStyle name="Percent 32 7 3" xfId="41857"/>
    <cellStyle name="Percent 32 8" xfId="41858"/>
    <cellStyle name="Percent 32 8 2" xfId="41859"/>
    <cellStyle name="Percent 32 8 3" xfId="41860"/>
    <cellStyle name="Percent 32 9" xfId="41861"/>
    <cellStyle name="Percent 33" xfId="41862"/>
    <cellStyle name="Percent 33 10" xfId="41863"/>
    <cellStyle name="Percent 33 10 2" xfId="41864"/>
    <cellStyle name="Percent 33 10 3" xfId="41865"/>
    <cellStyle name="Percent 33 11" xfId="41866"/>
    <cellStyle name="Percent 33 11 2" xfId="41867"/>
    <cellStyle name="Percent 33 11 3" xfId="41868"/>
    <cellStyle name="Percent 33 12" xfId="41869"/>
    <cellStyle name="Percent 33 13" xfId="41870"/>
    <cellStyle name="Percent 33 2" xfId="41871"/>
    <cellStyle name="Percent 33 3" xfId="41872"/>
    <cellStyle name="Percent 33 4" xfId="41873"/>
    <cellStyle name="Percent 33 4 2" xfId="41874"/>
    <cellStyle name="Percent 33 4 3" xfId="41875"/>
    <cellStyle name="Percent 33 5" xfId="41876"/>
    <cellStyle name="Percent 33 6" xfId="41877"/>
    <cellStyle name="Percent 33 7" xfId="41878"/>
    <cellStyle name="Percent 33 7 2" xfId="41879"/>
    <cellStyle name="Percent 33 7 2 2" xfId="41880"/>
    <cellStyle name="Percent 33 7 2 2 2" xfId="41881"/>
    <cellStyle name="Percent 33 7 2 2 3" xfId="41882"/>
    <cellStyle name="Percent 33 7 2 3" xfId="41883"/>
    <cellStyle name="Percent 33 7 2 3 2" xfId="41884"/>
    <cellStyle name="Percent 33 7 2 3 3" xfId="41885"/>
    <cellStyle name="Percent 33 7 2 4" xfId="41886"/>
    <cellStyle name="Percent 33 7 2 4 2" xfId="41887"/>
    <cellStyle name="Percent 33 7 2 4 3" xfId="41888"/>
    <cellStyle name="Percent 33 7 2 5" xfId="41889"/>
    <cellStyle name="Percent 33 7 2 6" xfId="41890"/>
    <cellStyle name="Percent 33 7 3" xfId="41891"/>
    <cellStyle name="Percent 33 7 3 2" xfId="41892"/>
    <cellStyle name="Percent 33 7 3 3" xfId="41893"/>
    <cellStyle name="Percent 33 7 4" xfId="41894"/>
    <cellStyle name="Percent 33 7 4 2" xfId="41895"/>
    <cellStyle name="Percent 33 7 4 3" xfId="41896"/>
    <cellStyle name="Percent 33 7 5" xfId="41897"/>
    <cellStyle name="Percent 33 7 5 2" xfId="41898"/>
    <cellStyle name="Percent 33 7 5 3" xfId="41899"/>
    <cellStyle name="Percent 33 7 6" xfId="41900"/>
    <cellStyle name="Percent 33 7 7" xfId="41901"/>
    <cellStyle name="Percent 33 8" xfId="41902"/>
    <cellStyle name="Percent 33 8 2" xfId="41903"/>
    <cellStyle name="Percent 33 8 2 2" xfId="41904"/>
    <cellStyle name="Percent 33 8 2 3" xfId="41905"/>
    <cellStyle name="Percent 33 8 3" xfId="41906"/>
    <cellStyle name="Percent 33 8 3 2" xfId="41907"/>
    <cellStyle name="Percent 33 8 3 3" xfId="41908"/>
    <cellStyle name="Percent 33 8 4" xfId="41909"/>
    <cellStyle name="Percent 33 8 4 2" xfId="41910"/>
    <cellStyle name="Percent 33 8 4 3" xfId="41911"/>
    <cellStyle name="Percent 33 8 5" xfId="41912"/>
    <cellStyle name="Percent 33 8 6" xfId="41913"/>
    <cellStyle name="Percent 33 9" xfId="41914"/>
    <cellStyle name="Percent 33 9 2" xfId="41915"/>
    <cellStyle name="Percent 33 9 3" xfId="41916"/>
    <cellStyle name="Percent 34" xfId="41917"/>
    <cellStyle name="Percent 34 10" xfId="41918"/>
    <cellStyle name="Percent 34 10 2" xfId="41919"/>
    <cellStyle name="Percent 34 10 3" xfId="41920"/>
    <cellStyle name="Percent 34 11" xfId="41921"/>
    <cellStyle name="Percent 34 11 2" xfId="41922"/>
    <cellStyle name="Percent 34 11 3" xfId="41923"/>
    <cellStyle name="Percent 34 12" xfId="41924"/>
    <cellStyle name="Percent 34 13" xfId="41925"/>
    <cellStyle name="Percent 34 2" xfId="41926"/>
    <cellStyle name="Percent 34 3" xfId="41927"/>
    <cellStyle name="Percent 34 4" xfId="41928"/>
    <cellStyle name="Percent 34 4 2" xfId="41929"/>
    <cellStyle name="Percent 34 4 3" xfId="41930"/>
    <cellStyle name="Percent 34 5" xfId="41931"/>
    <cellStyle name="Percent 34 6" xfId="41932"/>
    <cellStyle name="Percent 34 7" xfId="41933"/>
    <cellStyle name="Percent 34 7 2" xfId="41934"/>
    <cellStyle name="Percent 34 7 2 2" xfId="41935"/>
    <cellStyle name="Percent 34 7 2 2 2" xfId="41936"/>
    <cellStyle name="Percent 34 7 2 2 3" xfId="41937"/>
    <cellStyle name="Percent 34 7 2 3" xfId="41938"/>
    <cellStyle name="Percent 34 7 2 3 2" xfId="41939"/>
    <cellStyle name="Percent 34 7 2 3 3" xfId="41940"/>
    <cellStyle name="Percent 34 7 2 4" xfId="41941"/>
    <cellStyle name="Percent 34 7 2 4 2" xfId="41942"/>
    <cellStyle name="Percent 34 7 2 4 3" xfId="41943"/>
    <cellStyle name="Percent 34 7 2 5" xfId="41944"/>
    <cellStyle name="Percent 34 7 2 6" xfId="41945"/>
    <cellStyle name="Percent 34 7 3" xfId="41946"/>
    <cellStyle name="Percent 34 7 3 2" xfId="41947"/>
    <cellStyle name="Percent 34 7 3 3" xfId="41948"/>
    <cellStyle name="Percent 34 7 4" xfId="41949"/>
    <cellStyle name="Percent 34 7 4 2" xfId="41950"/>
    <cellStyle name="Percent 34 7 4 3" xfId="41951"/>
    <cellStyle name="Percent 34 7 5" xfId="41952"/>
    <cellStyle name="Percent 34 7 5 2" xfId="41953"/>
    <cellStyle name="Percent 34 7 5 3" xfId="41954"/>
    <cellStyle name="Percent 34 7 6" xfId="41955"/>
    <cellStyle name="Percent 34 7 7" xfId="41956"/>
    <cellStyle name="Percent 34 8" xfId="41957"/>
    <cellStyle name="Percent 34 8 2" xfId="41958"/>
    <cellStyle name="Percent 34 8 2 2" xfId="41959"/>
    <cellStyle name="Percent 34 8 2 3" xfId="41960"/>
    <cellStyle name="Percent 34 8 3" xfId="41961"/>
    <cellStyle name="Percent 34 8 3 2" xfId="41962"/>
    <cellStyle name="Percent 34 8 3 3" xfId="41963"/>
    <cellStyle name="Percent 34 8 4" xfId="41964"/>
    <cellStyle name="Percent 34 8 4 2" xfId="41965"/>
    <cellStyle name="Percent 34 8 4 3" xfId="41966"/>
    <cellStyle name="Percent 34 8 5" xfId="41967"/>
    <cellStyle name="Percent 34 8 6" xfId="41968"/>
    <cellStyle name="Percent 34 9" xfId="41969"/>
    <cellStyle name="Percent 34 9 2" xfId="41970"/>
    <cellStyle name="Percent 34 9 3" xfId="41971"/>
    <cellStyle name="Percent 35" xfId="41972"/>
    <cellStyle name="Percent 35 10" xfId="41973"/>
    <cellStyle name="Percent 35 10 2" xfId="41974"/>
    <cellStyle name="Percent 35 10 3" xfId="41975"/>
    <cellStyle name="Percent 35 11" xfId="41976"/>
    <cellStyle name="Percent 35 11 2" xfId="41977"/>
    <cellStyle name="Percent 35 11 3" xfId="41978"/>
    <cellStyle name="Percent 35 12" xfId="41979"/>
    <cellStyle name="Percent 35 13" xfId="41980"/>
    <cellStyle name="Percent 35 2" xfId="41981"/>
    <cellStyle name="Percent 35 3" xfId="41982"/>
    <cellStyle name="Percent 35 4" xfId="41983"/>
    <cellStyle name="Percent 35 4 2" xfId="41984"/>
    <cellStyle name="Percent 35 4 3" xfId="41985"/>
    <cellStyle name="Percent 35 5" xfId="41986"/>
    <cellStyle name="Percent 35 6" xfId="41987"/>
    <cellStyle name="Percent 35 7" xfId="41988"/>
    <cellStyle name="Percent 35 7 2" xfId="41989"/>
    <cellStyle name="Percent 35 7 2 2" xfId="41990"/>
    <cellStyle name="Percent 35 7 2 2 2" xfId="41991"/>
    <cellStyle name="Percent 35 7 2 2 3" xfId="41992"/>
    <cellStyle name="Percent 35 7 2 3" xfId="41993"/>
    <cellStyle name="Percent 35 7 2 3 2" xfId="41994"/>
    <cellStyle name="Percent 35 7 2 3 3" xfId="41995"/>
    <cellStyle name="Percent 35 7 2 4" xfId="41996"/>
    <cellStyle name="Percent 35 7 2 4 2" xfId="41997"/>
    <cellStyle name="Percent 35 7 2 4 3" xfId="41998"/>
    <cellStyle name="Percent 35 7 2 5" xfId="41999"/>
    <cellStyle name="Percent 35 7 2 6" xfId="42000"/>
    <cellStyle name="Percent 35 7 3" xfId="42001"/>
    <cellStyle name="Percent 35 7 3 2" xfId="42002"/>
    <cellStyle name="Percent 35 7 3 3" xfId="42003"/>
    <cellStyle name="Percent 35 7 4" xfId="42004"/>
    <cellStyle name="Percent 35 7 4 2" xfId="42005"/>
    <cellStyle name="Percent 35 7 4 3" xfId="42006"/>
    <cellStyle name="Percent 35 7 5" xfId="42007"/>
    <cellStyle name="Percent 35 7 5 2" xfId="42008"/>
    <cellStyle name="Percent 35 7 5 3" xfId="42009"/>
    <cellStyle name="Percent 35 7 6" xfId="42010"/>
    <cellStyle name="Percent 35 7 7" xfId="42011"/>
    <cellStyle name="Percent 35 8" xfId="42012"/>
    <cellStyle name="Percent 35 8 2" xfId="42013"/>
    <cellStyle name="Percent 35 8 2 2" xfId="42014"/>
    <cellStyle name="Percent 35 8 2 3" xfId="42015"/>
    <cellStyle name="Percent 35 8 3" xfId="42016"/>
    <cellStyle name="Percent 35 8 3 2" xfId="42017"/>
    <cellStyle name="Percent 35 8 3 3" xfId="42018"/>
    <cellStyle name="Percent 35 8 4" xfId="42019"/>
    <cellStyle name="Percent 35 8 4 2" xfId="42020"/>
    <cellStyle name="Percent 35 8 4 3" xfId="42021"/>
    <cellStyle name="Percent 35 8 5" xfId="42022"/>
    <cellStyle name="Percent 35 8 6" xfId="42023"/>
    <cellStyle name="Percent 35 9" xfId="42024"/>
    <cellStyle name="Percent 35 9 2" xfId="42025"/>
    <cellStyle name="Percent 35 9 3" xfId="42026"/>
    <cellStyle name="Percent 36" xfId="42027"/>
    <cellStyle name="Percent 36 10" xfId="42028"/>
    <cellStyle name="Percent 36 10 2" xfId="42029"/>
    <cellStyle name="Percent 36 10 3" xfId="42030"/>
    <cellStyle name="Percent 36 11" xfId="42031"/>
    <cellStyle name="Percent 36 11 2" xfId="42032"/>
    <cellStyle name="Percent 36 11 3" xfId="42033"/>
    <cellStyle name="Percent 36 12" xfId="42034"/>
    <cellStyle name="Percent 36 13" xfId="42035"/>
    <cellStyle name="Percent 36 2" xfId="42036"/>
    <cellStyle name="Percent 36 3" xfId="42037"/>
    <cellStyle name="Percent 36 4" xfId="42038"/>
    <cellStyle name="Percent 36 4 2" xfId="42039"/>
    <cellStyle name="Percent 36 4 3" xfId="42040"/>
    <cellStyle name="Percent 36 5" xfId="42041"/>
    <cellStyle name="Percent 36 6" xfId="42042"/>
    <cellStyle name="Percent 36 7" xfId="42043"/>
    <cellStyle name="Percent 36 7 2" xfId="42044"/>
    <cellStyle name="Percent 36 7 2 2" xfId="42045"/>
    <cellStyle name="Percent 36 7 2 2 2" xfId="42046"/>
    <cellStyle name="Percent 36 7 2 2 3" xfId="42047"/>
    <cellStyle name="Percent 36 7 2 3" xfId="42048"/>
    <cellStyle name="Percent 36 7 2 3 2" xfId="42049"/>
    <cellStyle name="Percent 36 7 2 3 3" xfId="42050"/>
    <cellStyle name="Percent 36 7 2 4" xfId="42051"/>
    <cellStyle name="Percent 36 7 2 4 2" xfId="42052"/>
    <cellStyle name="Percent 36 7 2 4 3" xfId="42053"/>
    <cellStyle name="Percent 36 7 2 5" xfId="42054"/>
    <cellStyle name="Percent 36 7 2 6" xfId="42055"/>
    <cellStyle name="Percent 36 7 3" xfId="42056"/>
    <cellStyle name="Percent 36 7 3 2" xfId="42057"/>
    <cellStyle name="Percent 36 7 3 3" xfId="42058"/>
    <cellStyle name="Percent 36 7 4" xfId="42059"/>
    <cellStyle name="Percent 36 7 4 2" xfId="42060"/>
    <cellStyle name="Percent 36 7 4 3" xfId="42061"/>
    <cellStyle name="Percent 36 7 5" xfId="42062"/>
    <cellStyle name="Percent 36 7 5 2" xfId="42063"/>
    <cellStyle name="Percent 36 7 5 3" xfId="42064"/>
    <cellStyle name="Percent 36 7 6" xfId="42065"/>
    <cellStyle name="Percent 36 7 7" xfId="42066"/>
    <cellStyle name="Percent 36 8" xfId="42067"/>
    <cellStyle name="Percent 36 8 2" xfId="42068"/>
    <cellStyle name="Percent 36 8 2 2" xfId="42069"/>
    <cellStyle name="Percent 36 8 2 3" xfId="42070"/>
    <cellStyle name="Percent 36 8 3" xfId="42071"/>
    <cellStyle name="Percent 36 8 3 2" xfId="42072"/>
    <cellStyle name="Percent 36 8 3 3" xfId="42073"/>
    <cellStyle name="Percent 36 8 4" xfId="42074"/>
    <cellStyle name="Percent 36 8 4 2" xfId="42075"/>
    <cellStyle name="Percent 36 8 4 3" xfId="42076"/>
    <cellStyle name="Percent 36 8 5" xfId="42077"/>
    <cellStyle name="Percent 36 8 6" xfId="42078"/>
    <cellStyle name="Percent 36 9" xfId="42079"/>
    <cellStyle name="Percent 36 9 2" xfId="42080"/>
    <cellStyle name="Percent 36 9 3" xfId="42081"/>
    <cellStyle name="Percent 37" xfId="42082"/>
    <cellStyle name="Percent 37 10" xfId="42083"/>
    <cellStyle name="Percent 37 11" xfId="42084"/>
    <cellStyle name="Percent 37 2" xfId="42085"/>
    <cellStyle name="Percent 37 3" xfId="42086"/>
    <cellStyle name="Percent 37 4" xfId="42087"/>
    <cellStyle name="Percent 37 5" xfId="42088"/>
    <cellStyle name="Percent 37 5 2" xfId="42089"/>
    <cellStyle name="Percent 37 5 2 2" xfId="42090"/>
    <cellStyle name="Percent 37 5 2 2 2" xfId="42091"/>
    <cellStyle name="Percent 37 5 2 2 3" xfId="42092"/>
    <cellStyle name="Percent 37 5 2 3" xfId="42093"/>
    <cellStyle name="Percent 37 5 2 3 2" xfId="42094"/>
    <cellStyle name="Percent 37 5 2 3 3" xfId="42095"/>
    <cellStyle name="Percent 37 5 2 4" xfId="42096"/>
    <cellStyle name="Percent 37 5 2 4 2" xfId="42097"/>
    <cellStyle name="Percent 37 5 2 4 3" xfId="42098"/>
    <cellStyle name="Percent 37 5 2 5" xfId="42099"/>
    <cellStyle name="Percent 37 5 2 6" xfId="42100"/>
    <cellStyle name="Percent 37 5 3" xfId="42101"/>
    <cellStyle name="Percent 37 5 3 2" xfId="42102"/>
    <cellStyle name="Percent 37 5 3 3" xfId="42103"/>
    <cellStyle name="Percent 37 5 4" xfId="42104"/>
    <cellStyle name="Percent 37 5 4 2" xfId="42105"/>
    <cellStyle name="Percent 37 5 4 3" xfId="42106"/>
    <cellStyle name="Percent 37 5 5" xfId="42107"/>
    <cellStyle name="Percent 37 5 5 2" xfId="42108"/>
    <cellStyle name="Percent 37 5 5 3" xfId="42109"/>
    <cellStyle name="Percent 37 5 6" xfId="42110"/>
    <cellStyle name="Percent 37 5 7" xfId="42111"/>
    <cellStyle name="Percent 37 6" xfId="42112"/>
    <cellStyle name="Percent 37 6 2" xfId="42113"/>
    <cellStyle name="Percent 37 6 2 2" xfId="42114"/>
    <cellStyle name="Percent 37 6 2 3" xfId="42115"/>
    <cellStyle name="Percent 37 6 3" xfId="42116"/>
    <cellStyle name="Percent 37 6 3 2" xfId="42117"/>
    <cellStyle name="Percent 37 6 3 3" xfId="42118"/>
    <cellStyle name="Percent 37 6 4" xfId="42119"/>
    <cellStyle name="Percent 37 6 4 2" xfId="42120"/>
    <cellStyle name="Percent 37 6 4 3" xfId="42121"/>
    <cellStyle name="Percent 37 6 5" xfId="42122"/>
    <cellStyle name="Percent 37 6 6" xfId="42123"/>
    <cellStyle name="Percent 37 7" xfId="42124"/>
    <cellStyle name="Percent 37 7 2" xfId="42125"/>
    <cellStyle name="Percent 37 7 3" xfId="42126"/>
    <cellStyle name="Percent 37 8" xfId="42127"/>
    <cellStyle name="Percent 37 8 2" xfId="42128"/>
    <cellStyle name="Percent 37 8 3" xfId="42129"/>
    <cellStyle name="Percent 37 9" xfId="42130"/>
    <cellStyle name="Percent 37 9 2" xfId="42131"/>
    <cellStyle name="Percent 37 9 3" xfId="42132"/>
    <cellStyle name="Percent 38" xfId="42133"/>
    <cellStyle name="Percent 38 10" xfId="42134"/>
    <cellStyle name="Percent 38 10 2" xfId="42135"/>
    <cellStyle name="Percent 38 10 3" xfId="42136"/>
    <cellStyle name="Percent 38 11" xfId="42137"/>
    <cellStyle name="Percent 38 11 2" xfId="42138"/>
    <cellStyle name="Percent 38 11 3" xfId="42139"/>
    <cellStyle name="Percent 38 12" xfId="42140"/>
    <cellStyle name="Percent 38 12 2" xfId="42141"/>
    <cellStyle name="Percent 38 12 3" xfId="42142"/>
    <cellStyle name="Percent 38 13" xfId="42143"/>
    <cellStyle name="Percent 38 14" xfId="42144"/>
    <cellStyle name="Percent 38 2" xfId="42145"/>
    <cellStyle name="Percent 38 3" xfId="42146"/>
    <cellStyle name="Percent 38 4" xfId="42147"/>
    <cellStyle name="Percent 38 4 2" xfId="42148"/>
    <cellStyle name="Percent 38 4 3" xfId="42149"/>
    <cellStyle name="Percent 38 5" xfId="42150"/>
    <cellStyle name="Percent 38 6" xfId="42151"/>
    <cellStyle name="Percent 38 7" xfId="42152"/>
    <cellStyle name="Percent 38 8" xfId="42153"/>
    <cellStyle name="Percent 38 8 2" xfId="42154"/>
    <cellStyle name="Percent 38 8 2 2" xfId="42155"/>
    <cellStyle name="Percent 38 8 2 2 2" xfId="42156"/>
    <cellStyle name="Percent 38 8 2 2 3" xfId="42157"/>
    <cellStyle name="Percent 38 8 2 3" xfId="42158"/>
    <cellStyle name="Percent 38 8 2 3 2" xfId="42159"/>
    <cellStyle name="Percent 38 8 2 3 3" xfId="42160"/>
    <cellStyle name="Percent 38 8 2 4" xfId="42161"/>
    <cellStyle name="Percent 38 8 2 4 2" xfId="42162"/>
    <cellStyle name="Percent 38 8 2 4 3" xfId="42163"/>
    <cellStyle name="Percent 38 8 2 5" xfId="42164"/>
    <cellStyle name="Percent 38 8 2 6" xfId="42165"/>
    <cellStyle name="Percent 38 8 3" xfId="42166"/>
    <cellStyle name="Percent 38 8 3 2" xfId="42167"/>
    <cellStyle name="Percent 38 8 3 3" xfId="42168"/>
    <cellStyle name="Percent 38 8 4" xfId="42169"/>
    <cellStyle name="Percent 38 8 4 2" xfId="42170"/>
    <cellStyle name="Percent 38 8 4 3" xfId="42171"/>
    <cellStyle name="Percent 38 8 5" xfId="42172"/>
    <cellStyle name="Percent 38 8 5 2" xfId="42173"/>
    <cellStyle name="Percent 38 8 5 3" xfId="42174"/>
    <cellStyle name="Percent 38 8 6" xfId="42175"/>
    <cellStyle name="Percent 38 8 7" xfId="42176"/>
    <cellStyle name="Percent 38 9" xfId="42177"/>
    <cellStyle name="Percent 38 9 2" xfId="42178"/>
    <cellStyle name="Percent 38 9 2 2" xfId="42179"/>
    <cellStyle name="Percent 38 9 2 3" xfId="42180"/>
    <cellStyle name="Percent 38 9 3" xfId="42181"/>
    <cellStyle name="Percent 38 9 3 2" xfId="42182"/>
    <cellStyle name="Percent 38 9 3 3" xfId="42183"/>
    <cellStyle name="Percent 38 9 4" xfId="42184"/>
    <cellStyle name="Percent 38 9 4 2" xfId="42185"/>
    <cellStyle name="Percent 38 9 4 3" xfId="42186"/>
    <cellStyle name="Percent 38 9 5" xfId="42187"/>
    <cellStyle name="Percent 38 9 6" xfId="42188"/>
    <cellStyle name="Percent 39" xfId="42189"/>
    <cellStyle name="Percent 39 10" xfId="42190"/>
    <cellStyle name="Percent 39 10 2" xfId="42191"/>
    <cellStyle name="Percent 39 10 3" xfId="42192"/>
    <cellStyle name="Percent 39 11" xfId="42193"/>
    <cellStyle name="Percent 39 11 2" xfId="42194"/>
    <cellStyle name="Percent 39 11 3" xfId="42195"/>
    <cellStyle name="Percent 39 12" xfId="42196"/>
    <cellStyle name="Percent 39 13" xfId="42197"/>
    <cellStyle name="Percent 39 2" xfId="42198"/>
    <cellStyle name="Percent 39 3" xfId="42199"/>
    <cellStyle name="Percent 39 3 2" xfId="42200"/>
    <cellStyle name="Percent 39 3 3" xfId="42201"/>
    <cellStyle name="Percent 39 4" xfId="42202"/>
    <cellStyle name="Percent 39 5" xfId="42203"/>
    <cellStyle name="Percent 39 6" xfId="42204"/>
    <cellStyle name="Percent 39 7" xfId="42205"/>
    <cellStyle name="Percent 39 7 2" xfId="42206"/>
    <cellStyle name="Percent 39 7 2 2" xfId="42207"/>
    <cellStyle name="Percent 39 7 2 2 2" xfId="42208"/>
    <cellStyle name="Percent 39 7 2 2 3" xfId="42209"/>
    <cellStyle name="Percent 39 7 2 3" xfId="42210"/>
    <cellStyle name="Percent 39 7 2 3 2" xfId="42211"/>
    <cellStyle name="Percent 39 7 2 3 3" xfId="42212"/>
    <cellStyle name="Percent 39 7 2 4" xfId="42213"/>
    <cellStyle name="Percent 39 7 2 4 2" xfId="42214"/>
    <cellStyle name="Percent 39 7 2 4 3" xfId="42215"/>
    <cellStyle name="Percent 39 7 2 5" xfId="42216"/>
    <cellStyle name="Percent 39 7 2 6" xfId="42217"/>
    <cellStyle name="Percent 39 7 3" xfId="42218"/>
    <cellStyle name="Percent 39 7 3 2" xfId="42219"/>
    <cellStyle name="Percent 39 7 3 3" xfId="42220"/>
    <cellStyle name="Percent 39 7 4" xfId="42221"/>
    <cellStyle name="Percent 39 7 4 2" xfId="42222"/>
    <cellStyle name="Percent 39 7 4 3" xfId="42223"/>
    <cellStyle name="Percent 39 7 5" xfId="42224"/>
    <cellStyle name="Percent 39 7 5 2" xfId="42225"/>
    <cellStyle name="Percent 39 7 5 3" xfId="42226"/>
    <cellStyle name="Percent 39 7 6" xfId="42227"/>
    <cellStyle name="Percent 39 7 7" xfId="42228"/>
    <cellStyle name="Percent 39 8" xfId="42229"/>
    <cellStyle name="Percent 39 8 2" xfId="42230"/>
    <cellStyle name="Percent 39 8 2 2" xfId="42231"/>
    <cellStyle name="Percent 39 8 2 3" xfId="42232"/>
    <cellStyle name="Percent 39 8 3" xfId="42233"/>
    <cellStyle name="Percent 39 8 3 2" xfId="42234"/>
    <cellStyle name="Percent 39 8 3 3" xfId="42235"/>
    <cellStyle name="Percent 39 8 4" xfId="42236"/>
    <cellStyle name="Percent 39 8 4 2" xfId="42237"/>
    <cellStyle name="Percent 39 8 4 3" xfId="42238"/>
    <cellStyle name="Percent 39 8 5" xfId="42239"/>
    <cellStyle name="Percent 39 8 6" xfId="42240"/>
    <cellStyle name="Percent 39 9" xfId="42241"/>
    <cellStyle name="Percent 39 9 2" xfId="42242"/>
    <cellStyle name="Percent 39 9 3" xfId="42243"/>
    <cellStyle name="Percent 4" xfId="97"/>
    <cellStyle name="Percent 4 2" xfId="42244"/>
    <cellStyle name="Percent 4 3" xfId="42245"/>
    <cellStyle name="Percent 4 3 2" xfId="42246"/>
    <cellStyle name="Percent 4 4" xfId="42247"/>
    <cellStyle name="Percent 4 5" xfId="42248"/>
    <cellStyle name="Percent 40" xfId="42249"/>
    <cellStyle name="Percent 40 10" xfId="42250"/>
    <cellStyle name="Percent 40 10 2" xfId="42251"/>
    <cellStyle name="Percent 40 10 3" xfId="42252"/>
    <cellStyle name="Percent 40 11" xfId="42253"/>
    <cellStyle name="Percent 40 11 2" xfId="42254"/>
    <cellStyle name="Percent 40 11 3" xfId="42255"/>
    <cellStyle name="Percent 40 12" xfId="42256"/>
    <cellStyle name="Percent 40 13" xfId="42257"/>
    <cellStyle name="Percent 40 2" xfId="42258"/>
    <cellStyle name="Percent 40 3" xfId="42259"/>
    <cellStyle name="Percent 40 3 2" xfId="42260"/>
    <cellStyle name="Percent 40 3 3" xfId="42261"/>
    <cellStyle name="Percent 40 4" xfId="42262"/>
    <cellStyle name="Percent 40 5" xfId="42263"/>
    <cellStyle name="Percent 40 6" xfId="42264"/>
    <cellStyle name="Percent 40 7" xfId="42265"/>
    <cellStyle name="Percent 40 7 2" xfId="42266"/>
    <cellStyle name="Percent 40 7 2 2" xfId="42267"/>
    <cellStyle name="Percent 40 7 2 2 2" xfId="42268"/>
    <cellStyle name="Percent 40 7 2 2 3" xfId="42269"/>
    <cellStyle name="Percent 40 7 2 3" xfId="42270"/>
    <cellStyle name="Percent 40 7 2 3 2" xfId="42271"/>
    <cellStyle name="Percent 40 7 2 3 3" xfId="42272"/>
    <cellStyle name="Percent 40 7 2 4" xfId="42273"/>
    <cellStyle name="Percent 40 7 2 4 2" xfId="42274"/>
    <cellStyle name="Percent 40 7 2 4 3" xfId="42275"/>
    <cellStyle name="Percent 40 7 2 5" xfId="42276"/>
    <cellStyle name="Percent 40 7 2 6" xfId="42277"/>
    <cellStyle name="Percent 40 7 3" xfId="42278"/>
    <cellStyle name="Percent 40 7 3 2" xfId="42279"/>
    <cellStyle name="Percent 40 7 3 3" xfId="42280"/>
    <cellStyle name="Percent 40 7 4" xfId="42281"/>
    <cellStyle name="Percent 40 7 4 2" xfId="42282"/>
    <cellStyle name="Percent 40 7 4 3" xfId="42283"/>
    <cellStyle name="Percent 40 7 5" xfId="42284"/>
    <cellStyle name="Percent 40 7 5 2" xfId="42285"/>
    <cellStyle name="Percent 40 7 5 3" xfId="42286"/>
    <cellStyle name="Percent 40 7 6" xfId="42287"/>
    <cellStyle name="Percent 40 7 7" xfId="42288"/>
    <cellStyle name="Percent 40 8" xfId="42289"/>
    <cellStyle name="Percent 40 8 2" xfId="42290"/>
    <cellStyle name="Percent 40 8 2 2" xfId="42291"/>
    <cellStyle name="Percent 40 8 2 3" xfId="42292"/>
    <cellStyle name="Percent 40 8 3" xfId="42293"/>
    <cellStyle name="Percent 40 8 3 2" xfId="42294"/>
    <cellStyle name="Percent 40 8 3 3" xfId="42295"/>
    <cellStyle name="Percent 40 8 4" xfId="42296"/>
    <cellStyle name="Percent 40 8 4 2" xfId="42297"/>
    <cellStyle name="Percent 40 8 4 3" xfId="42298"/>
    <cellStyle name="Percent 40 8 5" xfId="42299"/>
    <cellStyle name="Percent 40 8 6" xfId="42300"/>
    <cellStyle name="Percent 40 9" xfId="42301"/>
    <cellStyle name="Percent 40 9 2" xfId="42302"/>
    <cellStyle name="Percent 40 9 3" xfId="42303"/>
    <cellStyle name="Percent 41" xfId="42304"/>
    <cellStyle name="Percent 41 10" xfId="42305"/>
    <cellStyle name="Percent 41 10 2" xfId="42306"/>
    <cellStyle name="Percent 41 10 3" xfId="42307"/>
    <cellStyle name="Percent 41 11" xfId="42308"/>
    <cellStyle name="Percent 41 11 2" xfId="42309"/>
    <cellStyle name="Percent 41 11 3" xfId="42310"/>
    <cellStyle name="Percent 41 12" xfId="42311"/>
    <cellStyle name="Percent 41 13" xfId="42312"/>
    <cellStyle name="Percent 41 2" xfId="42313"/>
    <cellStyle name="Percent 41 3" xfId="42314"/>
    <cellStyle name="Percent 41 3 2" xfId="42315"/>
    <cellStyle name="Percent 41 3 3" xfId="42316"/>
    <cellStyle name="Percent 41 4" xfId="42317"/>
    <cellStyle name="Percent 41 5" xfId="42318"/>
    <cellStyle name="Percent 41 6" xfId="42319"/>
    <cellStyle name="Percent 41 7" xfId="42320"/>
    <cellStyle name="Percent 41 7 2" xfId="42321"/>
    <cellStyle name="Percent 41 7 2 2" xfId="42322"/>
    <cellStyle name="Percent 41 7 2 2 2" xfId="42323"/>
    <cellStyle name="Percent 41 7 2 2 3" xfId="42324"/>
    <cellStyle name="Percent 41 7 2 3" xfId="42325"/>
    <cellStyle name="Percent 41 7 2 3 2" xfId="42326"/>
    <cellStyle name="Percent 41 7 2 3 3" xfId="42327"/>
    <cellStyle name="Percent 41 7 2 4" xfId="42328"/>
    <cellStyle name="Percent 41 7 2 4 2" xfId="42329"/>
    <cellStyle name="Percent 41 7 2 4 3" xfId="42330"/>
    <cellStyle name="Percent 41 7 2 5" xfId="42331"/>
    <cellStyle name="Percent 41 7 2 6" xfId="42332"/>
    <cellStyle name="Percent 41 7 3" xfId="42333"/>
    <cellStyle name="Percent 41 7 3 2" xfId="42334"/>
    <cellStyle name="Percent 41 7 3 3" xfId="42335"/>
    <cellStyle name="Percent 41 7 4" xfId="42336"/>
    <cellStyle name="Percent 41 7 4 2" xfId="42337"/>
    <cellStyle name="Percent 41 7 4 3" xfId="42338"/>
    <cellStyle name="Percent 41 7 5" xfId="42339"/>
    <cellStyle name="Percent 41 7 5 2" xfId="42340"/>
    <cellStyle name="Percent 41 7 5 3" xfId="42341"/>
    <cellStyle name="Percent 41 7 6" xfId="42342"/>
    <cellStyle name="Percent 41 7 7" xfId="42343"/>
    <cellStyle name="Percent 41 8" xfId="42344"/>
    <cellStyle name="Percent 41 8 2" xfId="42345"/>
    <cellStyle name="Percent 41 8 2 2" xfId="42346"/>
    <cellStyle name="Percent 41 8 2 3" xfId="42347"/>
    <cellStyle name="Percent 41 8 3" xfId="42348"/>
    <cellStyle name="Percent 41 8 3 2" xfId="42349"/>
    <cellStyle name="Percent 41 8 3 3" xfId="42350"/>
    <cellStyle name="Percent 41 8 4" xfId="42351"/>
    <cellStyle name="Percent 41 8 4 2" xfId="42352"/>
    <cellStyle name="Percent 41 8 4 3" xfId="42353"/>
    <cellStyle name="Percent 41 8 5" xfId="42354"/>
    <cellStyle name="Percent 41 8 6" xfId="42355"/>
    <cellStyle name="Percent 41 9" xfId="42356"/>
    <cellStyle name="Percent 41 9 2" xfId="42357"/>
    <cellStyle name="Percent 41 9 3" xfId="42358"/>
    <cellStyle name="Percent 42" xfId="42359"/>
    <cellStyle name="Percent 42 10" xfId="42360"/>
    <cellStyle name="Percent 42 2" xfId="42361"/>
    <cellStyle name="Percent 42 3" xfId="42362"/>
    <cellStyle name="Percent 42 4" xfId="42363"/>
    <cellStyle name="Percent 42 4 2" xfId="42364"/>
    <cellStyle name="Percent 42 4 2 2" xfId="42365"/>
    <cellStyle name="Percent 42 4 2 2 2" xfId="42366"/>
    <cellStyle name="Percent 42 4 2 2 3" xfId="42367"/>
    <cellStyle name="Percent 42 4 2 3" xfId="42368"/>
    <cellStyle name="Percent 42 4 2 3 2" xfId="42369"/>
    <cellStyle name="Percent 42 4 2 3 3" xfId="42370"/>
    <cellStyle name="Percent 42 4 2 4" xfId="42371"/>
    <cellStyle name="Percent 42 4 2 4 2" xfId="42372"/>
    <cellStyle name="Percent 42 4 2 4 3" xfId="42373"/>
    <cellStyle name="Percent 42 4 2 5" xfId="42374"/>
    <cellStyle name="Percent 42 4 2 6" xfId="42375"/>
    <cellStyle name="Percent 42 4 3" xfId="42376"/>
    <cellStyle name="Percent 42 4 3 2" xfId="42377"/>
    <cellStyle name="Percent 42 4 3 3" xfId="42378"/>
    <cellStyle name="Percent 42 4 4" xfId="42379"/>
    <cellStyle name="Percent 42 4 4 2" xfId="42380"/>
    <cellStyle name="Percent 42 4 4 3" xfId="42381"/>
    <cellStyle name="Percent 42 4 5" xfId="42382"/>
    <cellStyle name="Percent 42 4 5 2" xfId="42383"/>
    <cellStyle name="Percent 42 4 5 3" xfId="42384"/>
    <cellStyle name="Percent 42 4 6" xfId="42385"/>
    <cellStyle name="Percent 42 4 7" xfId="42386"/>
    <cellStyle name="Percent 42 5" xfId="42387"/>
    <cellStyle name="Percent 42 5 2" xfId="42388"/>
    <cellStyle name="Percent 42 5 2 2" xfId="42389"/>
    <cellStyle name="Percent 42 5 2 3" xfId="42390"/>
    <cellStyle name="Percent 42 5 3" xfId="42391"/>
    <cellStyle name="Percent 42 5 3 2" xfId="42392"/>
    <cellStyle name="Percent 42 5 3 3" xfId="42393"/>
    <cellStyle name="Percent 42 5 4" xfId="42394"/>
    <cellStyle name="Percent 42 5 4 2" xfId="42395"/>
    <cellStyle name="Percent 42 5 4 3" xfId="42396"/>
    <cellStyle name="Percent 42 5 5" xfId="42397"/>
    <cellStyle name="Percent 42 5 6" xfId="42398"/>
    <cellStyle name="Percent 42 6" xfId="42399"/>
    <cellStyle name="Percent 42 6 2" xfId="42400"/>
    <cellStyle name="Percent 42 6 3" xfId="42401"/>
    <cellStyle name="Percent 42 7" xfId="42402"/>
    <cellStyle name="Percent 42 7 2" xfId="42403"/>
    <cellStyle name="Percent 42 7 3" xfId="42404"/>
    <cellStyle name="Percent 42 8" xfId="42405"/>
    <cellStyle name="Percent 42 8 2" xfId="42406"/>
    <cellStyle name="Percent 42 8 3" xfId="42407"/>
    <cellStyle name="Percent 42 9" xfId="42408"/>
    <cellStyle name="Percent 43" xfId="42409"/>
    <cellStyle name="Percent 43 10" xfId="42410"/>
    <cellStyle name="Percent 43 2" xfId="42411"/>
    <cellStyle name="Percent 43 3" xfId="42412"/>
    <cellStyle name="Percent 43 4" xfId="42413"/>
    <cellStyle name="Percent 43 4 2" xfId="42414"/>
    <cellStyle name="Percent 43 4 2 2" xfId="42415"/>
    <cellStyle name="Percent 43 4 2 2 2" xfId="42416"/>
    <cellStyle name="Percent 43 4 2 2 3" xfId="42417"/>
    <cellStyle name="Percent 43 4 2 3" xfId="42418"/>
    <cellStyle name="Percent 43 4 2 3 2" xfId="42419"/>
    <cellStyle name="Percent 43 4 2 3 3" xfId="42420"/>
    <cellStyle name="Percent 43 4 2 4" xfId="42421"/>
    <cellStyle name="Percent 43 4 2 4 2" xfId="42422"/>
    <cellStyle name="Percent 43 4 2 4 3" xfId="42423"/>
    <cellStyle name="Percent 43 4 2 5" xfId="42424"/>
    <cellStyle name="Percent 43 4 2 6" xfId="42425"/>
    <cellStyle name="Percent 43 4 3" xfId="42426"/>
    <cellStyle name="Percent 43 4 3 2" xfId="42427"/>
    <cellStyle name="Percent 43 4 3 3" xfId="42428"/>
    <cellStyle name="Percent 43 4 4" xfId="42429"/>
    <cellStyle name="Percent 43 4 4 2" xfId="42430"/>
    <cellStyle name="Percent 43 4 4 3" xfId="42431"/>
    <cellStyle name="Percent 43 4 5" xfId="42432"/>
    <cellStyle name="Percent 43 4 5 2" xfId="42433"/>
    <cellStyle name="Percent 43 4 5 3" xfId="42434"/>
    <cellStyle name="Percent 43 4 6" xfId="42435"/>
    <cellStyle name="Percent 43 4 7" xfId="42436"/>
    <cellStyle name="Percent 43 5" xfId="42437"/>
    <cellStyle name="Percent 43 5 2" xfId="42438"/>
    <cellStyle name="Percent 43 5 2 2" xfId="42439"/>
    <cellStyle name="Percent 43 5 2 3" xfId="42440"/>
    <cellStyle name="Percent 43 5 3" xfId="42441"/>
    <cellStyle name="Percent 43 5 3 2" xfId="42442"/>
    <cellStyle name="Percent 43 5 3 3" xfId="42443"/>
    <cellStyle name="Percent 43 5 4" xfId="42444"/>
    <cellStyle name="Percent 43 5 4 2" xfId="42445"/>
    <cellStyle name="Percent 43 5 4 3" xfId="42446"/>
    <cellStyle name="Percent 43 5 5" xfId="42447"/>
    <cellStyle name="Percent 43 5 6" xfId="42448"/>
    <cellStyle name="Percent 43 6" xfId="42449"/>
    <cellStyle name="Percent 43 6 2" xfId="42450"/>
    <cellStyle name="Percent 43 6 3" xfId="42451"/>
    <cellStyle name="Percent 43 7" xfId="42452"/>
    <cellStyle name="Percent 43 7 2" xfId="42453"/>
    <cellStyle name="Percent 43 7 3" xfId="42454"/>
    <cellStyle name="Percent 43 8" xfId="42455"/>
    <cellStyle name="Percent 43 8 2" xfId="42456"/>
    <cellStyle name="Percent 43 8 3" xfId="42457"/>
    <cellStyle name="Percent 43 9" xfId="42458"/>
    <cellStyle name="Percent 44" xfId="42459"/>
    <cellStyle name="Percent 44 10" xfId="42460"/>
    <cellStyle name="Percent 44 2" xfId="42461"/>
    <cellStyle name="Percent 44 3" xfId="42462"/>
    <cellStyle name="Percent 44 4" xfId="42463"/>
    <cellStyle name="Percent 44 4 2" xfId="42464"/>
    <cellStyle name="Percent 44 4 2 2" xfId="42465"/>
    <cellStyle name="Percent 44 4 2 2 2" xfId="42466"/>
    <cellStyle name="Percent 44 4 2 2 3" xfId="42467"/>
    <cellStyle name="Percent 44 4 2 3" xfId="42468"/>
    <cellStyle name="Percent 44 4 2 3 2" xfId="42469"/>
    <cellStyle name="Percent 44 4 2 3 3" xfId="42470"/>
    <cellStyle name="Percent 44 4 2 4" xfId="42471"/>
    <cellStyle name="Percent 44 4 2 4 2" xfId="42472"/>
    <cellStyle name="Percent 44 4 2 4 3" xfId="42473"/>
    <cellStyle name="Percent 44 4 2 5" xfId="42474"/>
    <cellStyle name="Percent 44 4 2 6" xfId="42475"/>
    <cellStyle name="Percent 44 4 3" xfId="42476"/>
    <cellStyle name="Percent 44 4 3 2" xfId="42477"/>
    <cellStyle name="Percent 44 4 3 3" xfId="42478"/>
    <cellStyle name="Percent 44 4 4" xfId="42479"/>
    <cellStyle name="Percent 44 4 4 2" xfId="42480"/>
    <cellStyle name="Percent 44 4 4 3" xfId="42481"/>
    <cellStyle name="Percent 44 4 5" xfId="42482"/>
    <cellStyle name="Percent 44 4 5 2" xfId="42483"/>
    <cellStyle name="Percent 44 4 5 3" xfId="42484"/>
    <cellStyle name="Percent 44 4 6" xfId="42485"/>
    <cellStyle name="Percent 44 4 7" xfId="42486"/>
    <cellStyle name="Percent 44 5" xfId="42487"/>
    <cellStyle name="Percent 44 5 2" xfId="42488"/>
    <cellStyle name="Percent 44 5 2 2" xfId="42489"/>
    <cellStyle name="Percent 44 5 2 3" xfId="42490"/>
    <cellStyle name="Percent 44 5 3" xfId="42491"/>
    <cellStyle name="Percent 44 5 3 2" xfId="42492"/>
    <cellStyle name="Percent 44 5 3 3" xfId="42493"/>
    <cellStyle name="Percent 44 5 4" xfId="42494"/>
    <cellStyle name="Percent 44 5 4 2" xfId="42495"/>
    <cellStyle name="Percent 44 5 4 3" xfId="42496"/>
    <cellStyle name="Percent 44 5 5" xfId="42497"/>
    <cellStyle name="Percent 44 5 6" xfId="42498"/>
    <cellStyle name="Percent 44 6" xfId="42499"/>
    <cellStyle name="Percent 44 6 2" xfId="42500"/>
    <cellStyle name="Percent 44 6 3" xfId="42501"/>
    <cellStyle name="Percent 44 7" xfId="42502"/>
    <cellStyle name="Percent 44 7 2" xfId="42503"/>
    <cellStyle name="Percent 44 7 3" xfId="42504"/>
    <cellStyle name="Percent 44 8" xfId="42505"/>
    <cellStyle name="Percent 44 8 2" xfId="42506"/>
    <cellStyle name="Percent 44 8 3" xfId="42507"/>
    <cellStyle name="Percent 44 9" xfId="42508"/>
    <cellStyle name="Percent 45" xfId="42509"/>
    <cellStyle name="Percent 45 10" xfId="42510"/>
    <cellStyle name="Percent 45 11" xfId="42511"/>
    <cellStyle name="Percent 45 2" xfId="42512"/>
    <cellStyle name="Percent 45 3" xfId="42513"/>
    <cellStyle name="Percent 45 4" xfId="42514"/>
    <cellStyle name="Percent 45 5" xfId="42515"/>
    <cellStyle name="Percent 45 5 2" xfId="42516"/>
    <cellStyle name="Percent 45 5 2 2" xfId="42517"/>
    <cellStyle name="Percent 45 5 2 2 2" xfId="42518"/>
    <cellStyle name="Percent 45 5 2 2 3" xfId="42519"/>
    <cellStyle name="Percent 45 5 2 3" xfId="42520"/>
    <cellStyle name="Percent 45 5 2 3 2" xfId="42521"/>
    <cellStyle name="Percent 45 5 2 3 3" xfId="42522"/>
    <cellStyle name="Percent 45 5 2 4" xfId="42523"/>
    <cellStyle name="Percent 45 5 2 4 2" xfId="42524"/>
    <cellStyle name="Percent 45 5 2 4 3" xfId="42525"/>
    <cellStyle name="Percent 45 5 2 5" xfId="42526"/>
    <cellStyle name="Percent 45 5 2 6" xfId="42527"/>
    <cellStyle name="Percent 45 5 3" xfId="42528"/>
    <cellStyle name="Percent 45 5 3 2" xfId="42529"/>
    <cellStyle name="Percent 45 5 3 3" xfId="42530"/>
    <cellStyle name="Percent 45 5 4" xfId="42531"/>
    <cellStyle name="Percent 45 5 4 2" xfId="42532"/>
    <cellStyle name="Percent 45 5 4 3" xfId="42533"/>
    <cellStyle name="Percent 45 5 5" xfId="42534"/>
    <cellStyle name="Percent 45 5 5 2" xfId="42535"/>
    <cellStyle name="Percent 45 5 5 3" xfId="42536"/>
    <cellStyle name="Percent 45 5 6" xfId="42537"/>
    <cellStyle name="Percent 45 5 7" xfId="42538"/>
    <cellStyle name="Percent 45 6" xfId="42539"/>
    <cellStyle name="Percent 45 6 2" xfId="42540"/>
    <cellStyle name="Percent 45 6 2 2" xfId="42541"/>
    <cellStyle name="Percent 45 6 2 3" xfId="42542"/>
    <cellStyle name="Percent 45 6 3" xfId="42543"/>
    <cellStyle name="Percent 45 6 3 2" xfId="42544"/>
    <cellStyle name="Percent 45 6 3 3" xfId="42545"/>
    <cellStyle name="Percent 45 6 4" xfId="42546"/>
    <cellStyle name="Percent 45 6 4 2" xfId="42547"/>
    <cellStyle name="Percent 45 6 4 3" xfId="42548"/>
    <cellStyle name="Percent 45 6 5" xfId="42549"/>
    <cellStyle name="Percent 45 6 6" xfId="42550"/>
    <cellStyle name="Percent 45 7" xfId="42551"/>
    <cellStyle name="Percent 45 7 2" xfId="42552"/>
    <cellStyle name="Percent 45 7 3" xfId="42553"/>
    <cellStyle name="Percent 45 8" xfId="42554"/>
    <cellStyle name="Percent 45 8 2" xfId="42555"/>
    <cellStyle name="Percent 45 8 3" xfId="42556"/>
    <cellStyle name="Percent 45 9" xfId="42557"/>
    <cellStyle name="Percent 45 9 2" xfId="42558"/>
    <cellStyle name="Percent 45 9 3" xfId="42559"/>
    <cellStyle name="Percent 46" xfId="42560"/>
    <cellStyle name="Percent 46 10" xfId="42561"/>
    <cellStyle name="Percent 46 11" xfId="42562"/>
    <cellStyle name="Percent 46 2" xfId="42563"/>
    <cellStyle name="Percent 46 3" xfId="42564"/>
    <cellStyle name="Percent 46 4" xfId="42565"/>
    <cellStyle name="Percent 46 5" xfId="42566"/>
    <cellStyle name="Percent 46 5 2" xfId="42567"/>
    <cellStyle name="Percent 46 5 2 2" xfId="42568"/>
    <cellStyle name="Percent 46 5 2 2 2" xfId="42569"/>
    <cellStyle name="Percent 46 5 2 2 3" xfId="42570"/>
    <cellStyle name="Percent 46 5 2 3" xfId="42571"/>
    <cellStyle name="Percent 46 5 2 3 2" xfId="42572"/>
    <cellStyle name="Percent 46 5 2 3 3" xfId="42573"/>
    <cellStyle name="Percent 46 5 2 4" xfId="42574"/>
    <cellStyle name="Percent 46 5 2 4 2" xfId="42575"/>
    <cellStyle name="Percent 46 5 2 4 3" xfId="42576"/>
    <cellStyle name="Percent 46 5 2 5" xfId="42577"/>
    <cellStyle name="Percent 46 5 2 6" xfId="42578"/>
    <cellStyle name="Percent 46 5 3" xfId="42579"/>
    <cellStyle name="Percent 46 5 3 2" xfId="42580"/>
    <cellStyle name="Percent 46 5 3 3" xfId="42581"/>
    <cellStyle name="Percent 46 5 4" xfId="42582"/>
    <cellStyle name="Percent 46 5 4 2" xfId="42583"/>
    <cellStyle name="Percent 46 5 4 3" xfId="42584"/>
    <cellStyle name="Percent 46 5 5" xfId="42585"/>
    <cellStyle name="Percent 46 5 5 2" xfId="42586"/>
    <cellStyle name="Percent 46 5 5 3" xfId="42587"/>
    <cellStyle name="Percent 46 5 6" xfId="42588"/>
    <cellStyle name="Percent 46 5 7" xfId="42589"/>
    <cellStyle name="Percent 46 6" xfId="42590"/>
    <cellStyle name="Percent 46 6 2" xfId="42591"/>
    <cellStyle name="Percent 46 6 2 2" xfId="42592"/>
    <cellStyle name="Percent 46 6 2 3" xfId="42593"/>
    <cellStyle name="Percent 46 6 3" xfId="42594"/>
    <cellStyle name="Percent 46 6 3 2" xfId="42595"/>
    <cellStyle name="Percent 46 6 3 3" xfId="42596"/>
    <cellStyle name="Percent 46 6 4" xfId="42597"/>
    <cellStyle name="Percent 46 6 4 2" xfId="42598"/>
    <cellStyle name="Percent 46 6 4 3" xfId="42599"/>
    <cellStyle name="Percent 46 6 5" xfId="42600"/>
    <cellStyle name="Percent 46 6 6" xfId="42601"/>
    <cellStyle name="Percent 46 7" xfId="42602"/>
    <cellStyle name="Percent 46 7 2" xfId="42603"/>
    <cellStyle name="Percent 46 7 3" xfId="42604"/>
    <cellStyle name="Percent 46 8" xfId="42605"/>
    <cellStyle name="Percent 46 8 2" xfId="42606"/>
    <cellStyle name="Percent 46 8 3" xfId="42607"/>
    <cellStyle name="Percent 46 9" xfId="42608"/>
    <cellStyle name="Percent 46 9 2" xfId="42609"/>
    <cellStyle name="Percent 46 9 3" xfId="42610"/>
    <cellStyle name="Percent 47" xfId="42611"/>
    <cellStyle name="Percent 47 10" xfId="42612"/>
    <cellStyle name="Percent 47 11" xfId="42613"/>
    <cellStyle name="Percent 47 2" xfId="42614"/>
    <cellStyle name="Percent 47 3" xfId="42615"/>
    <cellStyle name="Percent 47 4" xfId="42616"/>
    <cellStyle name="Percent 47 5" xfId="42617"/>
    <cellStyle name="Percent 47 5 2" xfId="42618"/>
    <cellStyle name="Percent 47 5 2 2" xfId="42619"/>
    <cellStyle name="Percent 47 5 2 2 2" xfId="42620"/>
    <cellStyle name="Percent 47 5 2 2 3" xfId="42621"/>
    <cellStyle name="Percent 47 5 2 3" xfId="42622"/>
    <cellStyle name="Percent 47 5 2 3 2" xfId="42623"/>
    <cellStyle name="Percent 47 5 2 3 3" xfId="42624"/>
    <cellStyle name="Percent 47 5 2 4" xfId="42625"/>
    <cellStyle name="Percent 47 5 2 4 2" xfId="42626"/>
    <cellStyle name="Percent 47 5 2 4 3" xfId="42627"/>
    <cellStyle name="Percent 47 5 2 5" xfId="42628"/>
    <cellStyle name="Percent 47 5 2 6" xfId="42629"/>
    <cellStyle name="Percent 47 5 3" xfId="42630"/>
    <cellStyle name="Percent 47 5 3 2" xfId="42631"/>
    <cellStyle name="Percent 47 5 3 3" xfId="42632"/>
    <cellStyle name="Percent 47 5 4" xfId="42633"/>
    <cellStyle name="Percent 47 5 4 2" xfId="42634"/>
    <cellStyle name="Percent 47 5 4 3" xfId="42635"/>
    <cellStyle name="Percent 47 5 5" xfId="42636"/>
    <cellStyle name="Percent 47 5 5 2" xfId="42637"/>
    <cellStyle name="Percent 47 5 5 3" xfId="42638"/>
    <cellStyle name="Percent 47 5 6" xfId="42639"/>
    <cellStyle name="Percent 47 5 7" xfId="42640"/>
    <cellStyle name="Percent 47 6" xfId="42641"/>
    <cellStyle name="Percent 47 6 2" xfId="42642"/>
    <cellStyle name="Percent 47 6 2 2" xfId="42643"/>
    <cellStyle name="Percent 47 6 2 3" xfId="42644"/>
    <cellStyle name="Percent 47 6 3" xfId="42645"/>
    <cellStyle name="Percent 47 6 3 2" xfId="42646"/>
    <cellStyle name="Percent 47 6 3 3" xfId="42647"/>
    <cellStyle name="Percent 47 6 4" xfId="42648"/>
    <cellStyle name="Percent 47 6 4 2" xfId="42649"/>
    <cellStyle name="Percent 47 6 4 3" xfId="42650"/>
    <cellStyle name="Percent 47 6 5" xfId="42651"/>
    <cellStyle name="Percent 47 6 6" xfId="42652"/>
    <cellStyle name="Percent 47 7" xfId="42653"/>
    <cellStyle name="Percent 47 7 2" xfId="42654"/>
    <cellStyle name="Percent 47 7 3" xfId="42655"/>
    <cellStyle name="Percent 47 8" xfId="42656"/>
    <cellStyle name="Percent 47 8 2" xfId="42657"/>
    <cellStyle name="Percent 47 8 3" xfId="42658"/>
    <cellStyle name="Percent 47 9" xfId="42659"/>
    <cellStyle name="Percent 47 9 2" xfId="42660"/>
    <cellStyle name="Percent 47 9 3" xfId="42661"/>
    <cellStyle name="Percent 48" xfId="42662"/>
    <cellStyle name="Percent 48 10" xfId="42663"/>
    <cellStyle name="Percent 48 11" xfId="42664"/>
    <cellStyle name="Percent 48 2" xfId="42665"/>
    <cellStyle name="Percent 48 3" xfId="42666"/>
    <cellStyle name="Percent 48 4" xfId="42667"/>
    <cellStyle name="Percent 48 5" xfId="42668"/>
    <cellStyle name="Percent 48 5 2" xfId="42669"/>
    <cellStyle name="Percent 48 5 2 2" xfId="42670"/>
    <cellStyle name="Percent 48 5 2 2 2" xfId="42671"/>
    <cellStyle name="Percent 48 5 2 2 3" xfId="42672"/>
    <cellStyle name="Percent 48 5 2 3" xfId="42673"/>
    <cellStyle name="Percent 48 5 2 3 2" xfId="42674"/>
    <cellStyle name="Percent 48 5 2 3 3" xfId="42675"/>
    <cellStyle name="Percent 48 5 2 4" xfId="42676"/>
    <cellStyle name="Percent 48 5 2 4 2" xfId="42677"/>
    <cellStyle name="Percent 48 5 2 4 3" xfId="42678"/>
    <cellStyle name="Percent 48 5 2 5" xfId="42679"/>
    <cellStyle name="Percent 48 5 2 6" xfId="42680"/>
    <cellStyle name="Percent 48 5 3" xfId="42681"/>
    <cellStyle name="Percent 48 5 3 2" xfId="42682"/>
    <cellStyle name="Percent 48 5 3 3" xfId="42683"/>
    <cellStyle name="Percent 48 5 4" xfId="42684"/>
    <cellStyle name="Percent 48 5 4 2" xfId="42685"/>
    <cellStyle name="Percent 48 5 4 3" xfId="42686"/>
    <cellStyle name="Percent 48 5 5" xfId="42687"/>
    <cellStyle name="Percent 48 5 5 2" xfId="42688"/>
    <cellStyle name="Percent 48 5 5 3" xfId="42689"/>
    <cellStyle name="Percent 48 5 6" xfId="42690"/>
    <cellStyle name="Percent 48 5 7" xfId="42691"/>
    <cellStyle name="Percent 48 6" xfId="42692"/>
    <cellStyle name="Percent 48 6 2" xfId="42693"/>
    <cellStyle name="Percent 48 6 2 2" xfId="42694"/>
    <cellStyle name="Percent 48 6 2 3" xfId="42695"/>
    <cellStyle name="Percent 48 6 3" xfId="42696"/>
    <cellStyle name="Percent 48 6 3 2" xfId="42697"/>
    <cellStyle name="Percent 48 6 3 3" xfId="42698"/>
    <cellStyle name="Percent 48 6 4" xfId="42699"/>
    <cellStyle name="Percent 48 6 4 2" xfId="42700"/>
    <cellStyle name="Percent 48 6 4 3" xfId="42701"/>
    <cellStyle name="Percent 48 6 5" xfId="42702"/>
    <cellStyle name="Percent 48 6 6" xfId="42703"/>
    <cellStyle name="Percent 48 7" xfId="42704"/>
    <cellStyle name="Percent 48 7 2" xfId="42705"/>
    <cellStyle name="Percent 48 7 3" xfId="42706"/>
    <cellStyle name="Percent 48 8" xfId="42707"/>
    <cellStyle name="Percent 48 8 2" xfId="42708"/>
    <cellStyle name="Percent 48 8 3" xfId="42709"/>
    <cellStyle name="Percent 48 9" xfId="42710"/>
    <cellStyle name="Percent 48 9 2" xfId="42711"/>
    <cellStyle name="Percent 48 9 3" xfId="42712"/>
    <cellStyle name="Percent 49" xfId="42713"/>
    <cellStyle name="Percent 49 2" xfId="42714"/>
    <cellStyle name="Percent 49 3" xfId="42715"/>
    <cellStyle name="Percent 5" xfId="43"/>
    <cellStyle name="Percent 5 2" xfId="42717"/>
    <cellStyle name="Percent 5 3" xfId="42718"/>
    <cellStyle name="Percent 5 4" xfId="42719"/>
    <cellStyle name="Percent 5 5" xfId="42716"/>
    <cellStyle name="Percent 50" xfId="42720"/>
    <cellStyle name="Percent 50 2" xfId="42721"/>
    <cellStyle name="Percent 50 3" xfId="42722"/>
    <cellStyle name="Percent 51" xfId="42723"/>
    <cellStyle name="Percent 51 2" xfId="42724"/>
    <cellStyle name="Percent 51 3" xfId="42725"/>
    <cellStyle name="Percent 51 4" xfId="42726"/>
    <cellStyle name="Percent 52" xfId="42727"/>
    <cellStyle name="Percent 52 2" xfId="42728"/>
    <cellStyle name="Percent 52 3" xfId="42729"/>
    <cellStyle name="Percent 52 4" xfId="42730"/>
    <cellStyle name="Percent 53" xfId="42731"/>
    <cellStyle name="Percent 53 2" xfId="42732"/>
    <cellStyle name="Percent 53 3" xfId="42733"/>
    <cellStyle name="Percent 53 4" xfId="42734"/>
    <cellStyle name="Percent 54" xfId="42735"/>
    <cellStyle name="Percent 54 2" xfId="42736"/>
    <cellStyle name="Percent 54 3" xfId="42737"/>
    <cellStyle name="Percent 55" xfId="42738"/>
    <cellStyle name="Percent 55 2" xfId="42739"/>
    <cellStyle name="Percent 55 3" xfId="42740"/>
    <cellStyle name="Percent 56" xfId="42741"/>
    <cellStyle name="Percent 56 2" xfId="42742"/>
    <cellStyle name="Percent 56 3" xfId="42743"/>
    <cellStyle name="Percent 57" xfId="42744"/>
    <cellStyle name="Percent 57 2" xfId="42745"/>
    <cellStyle name="Percent 57 3" xfId="42746"/>
    <cellStyle name="Percent 58" xfId="42747"/>
    <cellStyle name="Percent 58 2" xfId="42748"/>
    <cellStyle name="Percent 58 2 2" xfId="42749"/>
    <cellStyle name="Percent 58 2 3" xfId="42750"/>
    <cellStyle name="Percent 58 2 4" xfId="42751"/>
    <cellStyle name="Percent 58 3" xfId="42752"/>
    <cellStyle name="Percent 58 4" xfId="42753"/>
    <cellStyle name="Percent 59" xfId="42754"/>
    <cellStyle name="Percent 59 2" xfId="42755"/>
    <cellStyle name="Percent 59 2 2" xfId="42756"/>
    <cellStyle name="Percent 59 2 3" xfId="42757"/>
    <cellStyle name="Percent 59 2 4" xfId="42758"/>
    <cellStyle name="Percent 59 3" xfId="42759"/>
    <cellStyle name="Percent 59 4" xfId="42760"/>
    <cellStyle name="Percent 6" xfId="135"/>
    <cellStyle name="Percent 6 2" xfId="42761"/>
    <cellStyle name="Percent 6 3" xfId="42762"/>
    <cellStyle name="Percent 6 4" xfId="42763"/>
    <cellStyle name="Percent 60" xfId="42764"/>
    <cellStyle name="Percent 60 2" xfId="42765"/>
    <cellStyle name="Percent 60 2 2" xfId="42766"/>
    <cellStyle name="Percent 60 2 3" xfId="42767"/>
    <cellStyle name="Percent 60 2 4" xfId="42768"/>
    <cellStyle name="Percent 60 3" xfId="42769"/>
    <cellStyle name="Percent 60 4" xfId="42770"/>
    <cellStyle name="Percent 61" xfId="42771"/>
    <cellStyle name="Percent 61 2" xfId="42772"/>
    <cellStyle name="Percent 61 3" xfId="42773"/>
    <cellStyle name="Percent 62" xfId="42774"/>
    <cellStyle name="Percent 62 2" xfId="42775"/>
    <cellStyle name="Percent 62 2 2" xfId="42776"/>
    <cellStyle name="Percent 63" xfId="42777"/>
    <cellStyle name="Percent 63 2" xfId="42778"/>
    <cellStyle name="Percent 63 2 2" xfId="42779"/>
    <cellStyle name="Percent 63 3" xfId="42780"/>
    <cellStyle name="Percent 64" xfId="42781"/>
    <cellStyle name="Percent 64 2" xfId="42782"/>
    <cellStyle name="Percent 64 2 2" xfId="42783"/>
    <cellStyle name="Percent 64 2 2 2" xfId="42784"/>
    <cellStyle name="Percent 64 2 3" xfId="42785"/>
    <cellStyle name="Percent 64 2 4" xfId="42786"/>
    <cellStyle name="Percent 64 3" xfId="42787"/>
    <cellStyle name="Percent 64 4" xfId="42788"/>
    <cellStyle name="Percent 65" xfId="42789"/>
    <cellStyle name="Percent 65 2" xfId="42790"/>
    <cellStyle name="Percent 65 2 2" xfId="42791"/>
    <cellStyle name="Percent 65 2 2 2" xfId="42792"/>
    <cellStyle name="Percent 65 2 3" xfId="42793"/>
    <cellStyle name="Percent 65 2 4" xfId="42794"/>
    <cellStyle name="Percent 65 3" xfId="42795"/>
    <cellStyle name="Percent 65 4" xfId="42796"/>
    <cellStyle name="Percent 66" xfId="42797"/>
    <cellStyle name="Percent 66 2" xfId="42798"/>
    <cellStyle name="Percent 66 2 2" xfId="42799"/>
    <cellStyle name="Percent 66 2 2 2" xfId="42800"/>
    <cellStyle name="Percent 66 2 3" xfId="42801"/>
    <cellStyle name="Percent 66 2 4" xfId="42802"/>
    <cellStyle name="Percent 66 3" xfId="42803"/>
    <cellStyle name="Percent 66 4" xfId="42804"/>
    <cellStyle name="Percent 67" xfId="42805"/>
    <cellStyle name="Percent 67 2" xfId="42806"/>
    <cellStyle name="Percent 67 2 2" xfId="42807"/>
    <cellStyle name="Percent 67 2 2 2" xfId="42808"/>
    <cellStyle name="Percent 67 2 3" xfId="42809"/>
    <cellStyle name="Percent 67 2 4" xfId="42810"/>
    <cellStyle name="Percent 67 3" xfId="42811"/>
    <cellStyle name="Percent 67 4" xfId="42812"/>
    <cellStyle name="Percent 68" xfId="42813"/>
    <cellStyle name="Percent 68 2" xfId="42814"/>
    <cellStyle name="Percent 69" xfId="42815"/>
    <cellStyle name="Percent 69 2" xfId="42816"/>
    <cellStyle name="Percent 7" xfId="42817"/>
    <cellStyle name="Percent 7 2" xfId="42818"/>
    <cellStyle name="Percent 7 3" xfId="42819"/>
    <cellStyle name="Percent 7 4" xfId="42820"/>
    <cellStyle name="Percent 70" xfId="42821"/>
    <cellStyle name="Percent 70 2" xfId="42822"/>
    <cellStyle name="Percent 71" xfId="42823"/>
    <cellStyle name="Percent 71 2" xfId="42824"/>
    <cellStyle name="Percent 72" xfId="42825"/>
    <cellStyle name="Percent 72 2" xfId="42826"/>
    <cellStyle name="Percent 73" xfId="42827"/>
    <cellStyle name="Percent 73 2" xfId="42828"/>
    <cellStyle name="Percent 74" xfId="42829"/>
    <cellStyle name="Percent 74 2" xfId="42830"/>
    <cellStyle name="Percent 75" xfId="42831"/>
    <cellStyle name="Percent 76" xfId="42832"/>
    <cellStyle name="Percent 77" xfId="42833"/>
    <cellStyle name="Percent 77 2" xfId="42834"/>
    <cellStyle name="Percent 78" xfId="42835"/>
    <cellStyle name="Percent 78 2" xfId="42836"/>
    <cellStyle name="Percent 79" xfId="42837"/>
    <cellStyle name="Percent 79 2" xfId="42838"/>
    <cellStyle name="Percent 8" xfId="42839"/>
    <cellStyle name="Percent 8 2" xfId="42840"/>
    <cellStyle name="Percent 8 2 2" xfId="42841"/>
    <cellStyle name="Percent 8 2 3" xfId="42842"/>
    <cellStyle name="Percent 8 3" xfId="42843"/>
    <cellStyle name="Percent 8 4" xfId="42844"/>
    <cellStyle name="Percent 8 5" xfId="42845"/>
    <cellStyle name="Percent 80" xfId="42846"/>
    <cellStyle name="Percent 80 2" xfId="42847"/>
    <cellStyle name="Percent 81" xfId="42848"/>
    <cellStyle name="Percent 81 2" xfId="42849"/>
    <cellStyle name="Percent 82" xfId="42850"/>
    <cellStyle name="Percent 82 2" xfId="42851"/>
    <cellStyle name="Percent 83" xfId="42852"/>
    <cellStyle name="Percent 83 2" xfId="42853"/>
    <cellStyle name="Percent 84" xfId="42854"/>
    <cellStyle name="Percent 84 2" xfId="42855"/>
    <cellStyle name="Percent 85" xfId="42856"/>
    <cellStyle name="Percent 85 2" xfId="42857"/>
    <cellStyle name="Percent 86" xfId="42858"/>
    <cellStyle name="Percent 86 2" xfId="42859"/>
    <cellStyle name="Percent 87" xfId="42860"/>
    <cellStyle name="Percent 87 2" xfId="42861"/>
    <cellStyle name="Percent 88" xfId="42862"/>
    <cellStyle name="Percent 88 2" xfId="42863"/>
    <cellStyle name="Percent 89" xfId="42864"/>
    <cellStyle name="Percent 89 2" xfId="42865"/>
    <cellStyle name="Percent 9" xfId="42866"/>
    <cellStyle name="Percent 9 2" xfId="42867"/>
    <cellStyle name="Percent 9 2 2" xfId="42868"/>
    <cellStyle name="Percent 9 2 3" xfId="42869"/>
    <cellStyle name="Percent 9 3" xfId="42870"/>
    <cellStyle name="Percent 9 4" xfId="42871"/>
    <cellStyle name="Percent 9 5" xfId="42872"/>
    <cellStyle name="Percent 9 6" xfId="42873"/>
    <cellStyle name="Percent 90" xfId="42874"/>
    <cellStyle name="Percent 90 2" xfId="42875"/>
    <cellStyle name="Percent 91" xfId="42876"/>
    <cellStyle name="Percent 91 2" xfId="42877"/>
    <cellStyle name="Percent 92" xfId="42878"/>
    <cellStyle name="Percent 92 2" xfId="42879"/>
    <cellStyle name="Percent 93" xfId="42880"/>
    <cellStyle name="Percent 93 2" xfId="42881"/>
    <cellStyle name="Percent 94" xfId="42882"/>
    <cellStyle name="Percent 94 2" xfId="42883"/>
    <cellStyle name="Percent 95" xfId="42884"/>
    <cellStyle name="Percent 95 2" xfId="42885"/>
    <cellStyle name="Percent 96" xfId="42886"/>
    <cellStyle name="Percent 96 2" xfId="42887"/>
    <cellStyle name="Percent 97" xfId="42888"/>
    <cellStyle name="Percent 97 2" xfId="42889"/>
    <cellStyle name="Percent 98" xfId="42890"/>
    <cellStyle name="Percent 98 2" xfId="42891"/>
    <cellStyle name="Percent 99" xfId="42892"/>
    <cellStyle name="Percent 99 2" xfId="42893"/>
    <cellStyle name="PSChar" xfId="42894"/>
    <cellStyle name="PSDate" xfId="42895"/>
    <cellStyle name="PSDec" xfId="42896"/>
    <cellStyle name="PSHeading" xfId="42897"/>
    <cellStyle name="PSHeading 2" xfId="42898"/>
    <cellStyle name="PSHeading 2 2" xfId="42899"/>
    <cellStyle name="PSHeading 2 2 2" xfId="42900"/>
    <cellStyle name="PSHeading 2 2 2 2" xfId="42901"/>
    <cellStyle name="PSHeading 2 2 2 2 2" xfId="42902"/>
    <cellStyle name="PSHeading 2 2 2 3" xfId="42903"/>
    <cellStyle name="PSHeading 2 2 2 3 2" xfId="42904"/>
    <cellStyle name="PSHeading 2 2 2 3 2 2" xfId="42905"/>
    <cellStyle name="PSHeading 2 2 2 3 3" xfId="42906"/>
    <cellStyle name="PSHeading 2 2 2 4" xfId="42907"/>
    <cellStyle name="PSHeading 2 2 3" xfId="42908"/>
    <cellStyle name="PSHeading 2 3" xfId="42909"/>
    <cellStyle name="PSHeading 2 3 2" xfId="42910"/>
    <cellStyle name="PSHeading 2 4" xfId="42911"/>
    <cellStyle name="PSHeading 3" xfId="42912"/>
    <cellStyle name="PSHeading 3 2" xfId="42913"/>
    <cellStyle name="PSHeading 3 2 2" xfId="42914"/>
    <cellStyle name="PSHeading 3 2 2 2" xfId="42915"/>
    <cellStyle name="PSHeading 3 2 2 2 2" xfId="42916"/>
    <cellStyle name="PSHeading 3 2 2 3" xfId="42917"/>
    <cellStyle name="PSHeading 3 2 2 3 2" xfId="42918"/>
    <cellStyle name="PSHeading 3 2 2 3 2 2" xfId="42919"/>
    <cellStyle name="PSHeading 3 2 2 3 3" xfId="42920"/>
    <cellStyle name="PSHeading 3 2 2 4" xfId="42921"/>
    <cellStyle name="PSHeading 3 2 3" xfId="42922"/>
    <cellStyle name="PSHeading 3 3" xfId="42923"/>
    <cellStyle name="PSHeading 3 3 2" xfId="42924"/>
    <cellStyle name="PSHeading 3 4" xfId="42925"/>
    <cellStyle name="PSHeading 4" xfId="42926"/>
    <cellStyle name="PSHeading 4 2" xfId="42927"/>
    <cellStyle name="PSHeading 4 2 2" xfId="42928"/>
    <cellStyle name="PSHeading 4 2 2 2" xfId="42929"/>
    <cellStyle name="PSHeading 4 2 2 2 2" xfId="42930"/>
    <cellStyle name="PSHeading 4 2 2 3" xfId="42931"/>
    <cellStyle name="PSHeading 4 2 2 3 2" xfId="42932"/>
    <cellStyle name="PSHeading 4 2 2 3 2 2" xfId="42933"/>
    <cellStyle name="PSHeading 4 2 2 3 3" xfId="42934"/>
    <cellStyle name="PSHeading 4 2 2 4" xfId="42935"/>
    <cellStyle name="PSHeading 4 2 3" xfId="42936"/>
    <cellStyle name="PSHeading 4 3" xfId="42937"/>
    <cellStyle name="PSHeading 4 3 2" xfId="42938"/>
    <cellStyle name="PSHeading 4 4" xfId="42939"/>
    <cellStyle name="PSHeading 5" xfId="42940"/>
    <cellStyle name="PSHeading 5 2" xfId="42941"/>
    <cellStyle name="PSHeading 5 2 2" xfId="42942"/>
    <cellStyle name="PSHeading 5 2 2 2" xfId="42943"/>
    <cellStyle name="PSHeading 5 2 2 2 2" xfId="42944"/>
    <cellStyle name="PSHeading 5 2 2 3" xfId="42945"/>
    <cellStyle name="PSHeading 5 2 2 3 2" xfId="42946"/>
    <cellStyle name="PSHeading 5 2 2 3 2 2" xfId="42947"/>
    <cellStyle name="PSHeading 5 2 2 3 3" xfId="42948"/>
    <cellStyle name="PSHeading 5 2 2 4" xfId="42949"/>
    <cellStyle name="PSHeading 5 2 3" xfId="42950"/>
    <cellStyle name="PSHeading 5 3" xfId="42951"/>
    <cellStyle name="PSHeading 5 3 2" xfId="42952"/>
    <cellStyle name="PSHeading 5 4" xfId="42953"/>
    <cellStyle name="PSHeading 6" xfId="42954"/>
    <cellStyle name="PSHeading 6 2" xfId="42955"/>
    <cellStyle name="PSHeading 6 2 2" xfId="42956"/>
    <cellStyle name="PSHeading 6 2 2 2" xfId="42957"/>
    <cellStyle name="PSHeading 6 2 2 2 2" xfId="42958"/>
    <cellStyle name="PSHeading 6 2 2 3" xfId="42959"/>
    <cellStyle name="PSHeading 6 2 2 3 2" xfId="42960"/>
    <cellStyle name="PSHeading 6 2 2 3 2 2" xfId="42961"/>
    <cellStyle name="PSHeading 6 2 2 3 3" xfId="42962"/>
    <cellStyle name="PSHeading 6 2 2 4" xfId="42963"/>
    <cellStyle name="PSHeading 6 2 3" xfId="42964"/>
    <cellStyle name="PSHeading 6 3" xfId="42965"/>
    <cellStyle name="PSHeading 6 3 2" xfId="42966"/>
    <cellStyle name="PSHeading 6 4" xfId="42967"/>
    <cellStyle name="PSHeading 7" xfId="42968"/>
    <cellStyle name="PSHeading 7 2" xfId="42969"/>
    <cellStyle name="PSHeading 7 2 2" xfId="42970"/>
    <cellStyle name="PSHeading 7 2 2 2" xfId="42971"/>
    <cellStyle name="PSHeading 7 2 2 2 2" xfId="42972"/>
    <cellStyle name="PSHeading 7 2 2 3" xfId="42973"/>
    <cellStyle name="PSHeading 7 2 2 3 2" xfId="42974"/>
    <cellStyle name="PSHeading 7 2 2 3 2 2" xfId="42975"/>
    <cellStyle name="PSHeading 7 2 2 3 3" xfId="42976"/>
    <cellStyle name="PSHeading 7 2 2 4" xfId="42977"/>
    <cellStyle name="PSHeading 7 2 3" xfId="42978"/>
    <cellStyle name="PSHeading 7 3" xfId="42979"/>
    <cellStyle name="PSHeading 7 3 2" xfId="42980"/>
    <cellStyle name="PSHeading 7 4" xfId="42981"/>
    <cellStyle name="PSHeading 8" xfId="42982"/>
    <cellStyle name="PSHeading 8 2" xfId="42983"/>
    <cellStyle name="PSHeading 8 2 2" xfId="42984"/>
    <cellStyle name="PSHeading 8 2 2 2" xfId="42985"/>
    <cellStyle name="PSHeading 8 2 3" xfId="42986"/>
    <cellStyle name="PSHeading 8 2 3 2" xfId="42987"/>
    <cellStyle name="PSHeading 8 2 3 2 2" xfId="42988"/>
    <cellStyle name="PSHeading 8 2 3 3" xfId="42989"/>
    <cellStyle name="PSHeading 8 2 4" xfId="42990"/>
    <cellStyle name="PSHeading 8 3" xfId="42991"/>
    <cellStyle name="PSInt" xfId="42992"/>
    <cellStyle name="PSSpacer" xfId="42993"/>
    <cellStyle name="ShOut" xfId="42994"/>
    <cellStyle name="ShOut 2" xfId="42995"/>
    <cellStyle name="ShOut 2 2" xfId="42996"/>
    <cellStyle name="ShOut_Adjustments-RSVA" xfId="42997"/>
    <cellStyle name="Style 1" xfId="42998"/>
    <cellStyle name="Style 1 2" xfId="42999"/>
    <cellStyle name="Style 1 2 2" xfId="43000"/>
    <cellStyle name="Style 2" xfId="43001"/>
    <cellStyle name="Style 2 2" xfId="43002"/>
    <cellStyle name="Style 2 2 2" xfId="43003"/>
    <cellStyle name="Style 2_Adjustments-RSVA" xfId="43004"/>
    <cellStyle name="Style 3" xfId="43005"/>
    <cellStyle name="Style 3 2" xfId="43006"/>
    <cellStyle name="Style 3 2 2" xfId="43007"/>
    <cellStyle name="Style 3_Adjustments-RSVA" xfId="43008"/>
    <cellStyle name="Title 2" xfId="48"/>
    <cellStyle name="Title 2 2" xfId="43009"/>
    <cellStyle name="Title 2 3" xfId="43010"/>
    <cellStyle name="Title 3" xfId="44"/>
    <cellStyle name="Title 3 2" xfId="43011"/>
    <cellStyle name="Title 4" xfId="43012"/>
    <cellStyle name="Total 2" xfId="65"/>
    <cellStyle name="Total 2 2" xfId="43013"/>
    <cellStyle name="Total 2 3" xfId="43014"/>
    <cellStyle name="Total 2 3 2" xfId="43015"/>
    <cellStyle name="Total 2 3 2 2" xfId="43016"/>
    <cellStyle name="Total 2 3 2 2 2" xfId="43017"/>
    <cellStyle name="Total 2 3 2 2 3" xfId="43018"/>
    <cellStyle name="Total 2 3 2 3" xfId="43019"/>
    <cellStyle name="Total 2 3 2 4" xfId="43020"/>
    <cellStyle name="Total 2 3 3" xfId="43021"/>
    <cellStyle name="Total 2 3 4" xfId="43022"/>
    <cellStyle name="Total 2 4" xfId="43023"/>
    <cellStyle name="Total 2 5" xfId="43024"/>
    <cellStyle name="Total 3" xfId="45"/>
    <cellStyle name="Total 3 10" xfId="43025"/>
    <cellStyle name="Total 3 2" xfId="43026"/>
    <cellStyle name="Total 3 2 2" xfId="43027"/>
    <cellStyle name="Total 3 2 2 2" xfId="43028"/>
    <cellStyle name="Total 3 2 2 2 2" xfId="43029"/>
    <cellStyle name="Total 3 2 2 2 2 2" xfId="43030"/>
    <cellStyle name="Total 3 2 2 2 2 2 2" xfId="43031"/>
    <cellStyle name="Total 3 2 2 2 2 2 2 2" xfId="43032"/>
    <cellStyle name="Total 3 2 2 2 2 2 2 3" xfId="43033"/>
    <cellStyle name="Total 3 2 2 2 2 2 3" xfId="43034"/>
    <cellStyle name="Total 3 2 2 2 2 2 4" xfId="43035"/>
    <cellStyle name="Total 3 2 2 2 2 3" xfId="43036"/>
    <cellStyle name="Total 3 2 2 2 2 4" xfId="43037"/>
    <cellStyle name="Total 3 2 2 2 3" xfId="43038"/>
    <cellStyle name="Total 3 2 2 2 4" xfId="43039"/>
    <cellStyle name="Total 3 2 2 3" xfId="43040"/>
    <cellStyle name="Total 3 2 2 3 2" xfId="43041"/>
    <cellStyle name="Total 3 2 2 3 2 2" xfId="43042"/>
    <cellStyle name="Total 3 2 2 3 2 2 2" xfId="43043"/>
    <cellStyle name="Total 3 2 2 3 2 2 2 2" xfId="43044"/>
    <cellStyle name="Total 3 2 2 3 2 2 2 3" xfId="43045"/>
    <cellStyle name="Total 3 2 2 3 2 2 3" xfId="43046"/>
    <cellStyle name="Total 3 2 2 3 2 2 4" xfId="43047"/>
    <cellStyle name="Total 3 2 2 3 2 3" xfId="43048"/>
    <cellStyle name="Total 3 2 2 3 2 4" xfId="43049"/>
    <cellStyle name="Total 3 2 2 3 3" xfId="43050"/>
    <cellStyle name="Total 3 2 2 3 4" xfId="43051"/>
    <cellStyle name="Total 3 2 2 4" xfId="43052"/>
    <cellStyle name="Total 3 2 2 4 2" xfId="43053"/>
    <cellStyle name="Total 3 2 2 4 2 2" xfId="43054"/>
    <cellStyle name="Total 3 2 2 4 2 2 2" xfId="43055"/>
    <cellStyle name="Total 3 2 2 4 2 2 3" xfId="43056"/>
    <cellStyle name="Total 3 2 2 4 2 3" xfId="43057"/>
    <cellStyle name="Total 3 2 2 4 2 4" xfId="43058"/>
    <cellStyle name="Total 3 2 2 4 3" xfId="43059"/>
    <cellStyle name="Total 3 2 2 4 4" xfId="43060"/>
    <cellStyle name="Total 3 2 2 5" xfId="43061"/>
    <cellStyle name="Total 3 2 2 6" xfId="43062"/>
    <cellStyle name="Total 3 2 3" xfId="43063"/>
    <cellStyle name="Total 3 2 3 2" xfId="43064"/>
    <cellStyle name="Total 3 2 3 2 2" xfId="43065"/>
    <cellStyle name="Total 3 2 3 2 2 2" xfId="43066"/>
    <cellStyle name="Total 3 2 3 2 2 2 2" xfId="43067"/>
    <cellStyle name="Total 3 2 3 2 2 2 2 2" xfId="43068"/>
    <cellStyle name="Total 3 2 3 2 2 2 2 3" xfId="43069"/>
    <cellStyle name="Total 3 2 3 2 2 2 3" xfId="43070"/>
    <cellStyle name="Total 3 2 3 2 2 2 4" xfId="43071"/>
    <cellStyle name="Total 3 2 3 2 2 3" xfId="43072"/>
    <cellStyle name="Total 3 2 3 2 2 4" xfId="43073"/>
    <cellStyle name="Total 3 2 3 2 3" xfId="43074"/>
    <cellStyle name="Total 3 2 3 2 4" xfId="43075"/>
    <cellStyle name="Total 3 2 3 3" xfId="43076"/>
    <cellStyle name="Total 3 2 3 3 2" xfId="43077"/>
    <cellStyle name="Total 3 2 3 3 2 2" xfId="43078"/>
    <cellStyle name="Total 3 2 3 3 2 2 2" xfId="43079"/>
    <cellStyle name="Total 3 2 3 3 2 2 2 2" xfId="43080"/>
    <cellStyle name="Total 3 2 3 3 2 2 2 3" xfId="43081"/>
    <cellStyle name="Total 3 2 3 3 2 2 3" xfId="43082"/>
    <cellStyle name="Total 3 2 3 3 2 2 4" xfId="43083"/>
    <cellStyle name="Total 3 2 3 3 2 3" xfId="43084"/>
    <cellStyle name="Total 3 2 3 3 2 4" xfId="43085"/>
    <cellStyle name="Total 3 2 3 3 3" xfId="43086"/>
    <cellStyle name="Total 3 2 3 3 4" xfId="43087"/>
    <cellStyle name="Total 3 2 3 4" xfId="43088"/>
    <cellStyle name="Total 3 2 3 4 2" xfId="43089"/>
    <cellStyle name="Total 3 2 3 4 2 2" xfId="43090"/>
    <cellStyle name="Total 3 2 3 4 2 2 2" xfId="43091"/>
    <cellStyle name="Total 3 2 3 4 2 2 3" xfId="43092"/>
    <cellStyle name="Total 3 2 3 4 2 3" xfId="43093"/>
    <cellStyle name="Total 3 2 3 4 2 4" xfId="43094"/>
    <cellStyle name="Total 3 2 3 4 3" xfId="43095"/>
    <cellStyle name="Total 3 2 3 4 4" xfId="43096"/>
    <cellStyle name="Total 3 2 3 5" xfId="43097"/>
    <cellStyle name="Total 3 2 3 6" xfId="43098"/>
    <cellStyle name="Total 3 2 4" xfId="43099"/>
    <cellStyle name="Total 3 2 4 2" xfId="43100"/>
    <cellStyle name="Total 3 2 4 2 2" xfId="43101"/>
    <cellStyle name="Total 3 2 4 2 2 2" xfId="43102"/>
    <cellStyle name="Total 3 2 4 2 2 2 2" xfId="43103"/>
    <cellStyle name="Total 3 2 4 2 2 2 3" xfId="43104"/>
    <cellStyle name="Total 3 2 4 2 2 3" xfId="43105"/>
    <cellStyle name="Total 3 2 4 2 2 4" xfId="43106"/>
    <cellStyle name="Total 3 2 4 2 3" xfId="43107"/>
    <cellStyle name="Total 3 2 4 2 4" xfId="43108"/>
    <cellStyle name="Total 3 2 4 3" xfId="43109"/>
    <cellStyle name="Total 3 2 4 4" xfId="43110"/>
    <cellStyle name="Total 3 2 5" xfId="43111"/>
    <cellStyle name="Total 3 2 5 2" xfId="43112"/>
    <cellStyle name="Total 3 2 5 2 2" xfId="43113"/>
    <cellStyle name="Total 3 2 5 2 2 2" xfId="43114"/>
    <cellStyle name="Total 3 2 5 2 2 2 2" xfId="43115"/>
    <cellStyle name="Total 3 2 5 2 2 2 3" xfId="43116"/>
    <cellStyle name="Total 3 2 5 2 2 3" xfId="43117"/>
    <cellStyle name="Total 3 2 5 2 2 4" xfId="43118"/>
    <cellStyle name="Total 3 2 5 2 3" xfId="43119"/>
    <cellStyle name="Total 3 2 5 2 4" xfId="43120"/>
    <cellStyle name="Total 3 2 5 3" xfId="43121"/>
    <cellStyle name="Total 3 2 5 4" xfId="43122"/>
    <cellStyle name="Total 3 2 6" xfId="43123"/>
    <cellStyle name="Total 3 2 6 2" xfId="43124"/>
    <cellStyle name="Total 3 2 6 2 2" xfId="43125"/>
    <cellStyle name="Total 3 2 6 2 2 2" xfId="43126"/>
    <cellStyle name="Total 3 2 6 2 2 3" xfId="43127"/>
    <cellStyle name="Total 3 2 6 2 3" xfId="43128"/>
    <cellStyle name="Total 3 2 6 2 4" xfId="43129"/>
    <cellStyle name="Total 3 2 6 3" xfId="43130"/>
    <cellStyle name="Total 3 2 6 4" xfId="43131"/>
    <cellStyle name="Total 3 2 7" xfId="43132"/>
    <cellStyle name="Total 3 2 8" xfId="43133"/>
    <cellStyle name="Total 3 3" xfId="43134"/>
    <cellStyle name="Total 3 3 2" xfId="43135"/>
    <cellStyle name="Total 3 3 2 2" xfId="43136"/>
    <cellStyle name="Total 3 3 2 2 2" xfId="43137"/>
    <cellStyle name="Total 3 3 2 2 2 2" xfId="43138"/>
    <cellStyle name="Total 3 3 2 2 2 2 2" xfId="43139"/>
    <cellStyle name="Total 3 3 2 2 2 2 3" xfId="43140"/>
    <cellStyle name="Total 3 3 2 2 2 3" xfId="43141"/>
    <cellStyle name="Total 3 3 2 2 2 4" xfId="43142"/>
    <cellStyle name="Total 3 3 2 2 3" xfId="43143"/>
    <cellStyle name="Total 3 3 2 2 4" xfId="43144"/>
    <cellStyle name="Total 3 3 2 3" xfId="43145"/>
    <cellStyle name="Total 3 3 2 4" xfId="43146"/>
    <cellStyle name="Total 3 3 3" xfId="43147"/>
    <cellStyle name="Total 3 3 3 2" xfId="43148"/>
    <cellStyle name="Total 3 3 3 2 2" xfId="43149"/>
    <cellStyle name="Total 3 3 3 2 2 2" xfId="43150"/>
    <cellStyle name="Total 3 3 3 2 2 2 2" xfId="43151"/>
    <cellStyle name="Total 3 3 3 2 2 2 3" xfId="43152"/>
    <cellStyle name="Total 3 3 3 2 2 3" xfId="43153"/>
    <cellStyle name="Total 3 3 3 2 2 4" xfId="43154"/>
    <cellStyle name="Total 3 3 3 2 3" xfId="43155"/>
    <cellStyle name="Total 3 3 3 2 4" xfId="43156"/>
    <cellStyle name="Total 3 3 3 3" xfId="43157"/>
    <cellStyle name="Total 3 3 3 4" xfId="43158"/>
    <cellStyle name="Total 3 3 4" xfId="43159"/>
    <cellStyle name="Total 3 3 4 2" xfId="43160"/>
    <cellStyle name="Total 3 3 4 2 2" xfId="43161"/>
    <cellStyle name="Total 3 3 4 2 2 2" xfId="43162"/>
    <cellStyle name="Total 3 3 4 2 2 3" xfId="43163"/>
    <cellStyle name="Total 3 3 4 2 3" xfId="43164"/>
    <cellStyle name="Total 3 3 4 2 4" xfId="43165"/>
    <cellStyle name="Total 3 3 4 3" xfId="43166"/>
    <cellStyle name="Total 3 3 4 4" xfId="43167"/>
    <cellStyle name="Total 3 3 5" xfId="43168"/>
    <cellStyle name="Total 3 3 6" xfId="43169"/>
    <cellStyle name="Total 3 4" xfId="43170"/>
    <cellStyle name="Total 3 4 2" xfId="43171"/>
    <cellStyle name="Total 3 4 2 2" xfId="43172"/>
    <cellStyle name="Total 3 4 2 2 2" xfId="43173"/>
    <cellStyle name="Total 3 4 2 2 2 2" xfId="43174"/>
    <cellStyle name="Total 3 4 2 2 2 2 2" xfId="43175"/>
    <cellStyle name="Total 3 4 2 2 2 2 3" xfId="43176"/>
    <cellStyle name="Total 3 4 2 2 2 3" xfId="43177"/>
    <cellStyle name="Total 3 4 2 2 2 4" xfId="43178"/>
    <cellStyle name="Total 3 4 2 2 3" xfId="43179"/>
    <cellStyle name="Total 3 4 2 2 4" xfId="43180"/>
    <cellStyle name="Total 3 4 2 3" xfId="43181"/>
    <cellStyle name="Total 3 4 2 4" xfId="43182"/>
    <cellStyle name="Total 3 4 3" xfId="43183"/>
    <cellStyle name="Total 3 4 3 2" xfId="43184"/>
    <cellStyle name="Total 3 4 3 2 2" xfId="43185"/>
    <cellStyle name="Total 3 4 3 2 2 2" xfId="43186"/>
    <cellStyle name="Total 3 4 3 2 2 2 2" xfId="43187"/>
    <cellStyle name="Total 3 4 3 2 2 2 3" xfId="43188"/>
    <cellStyle name="Total 3 4 3 2 2 3" xfId="43189"/>
    <cellStyle name="Total 3 4 3 2 2 4" xfId="43190"/>
    <cellStyle name="Total 3 4 3 2 3" xfId="43191"/>
    <cellStyle name="Total 3 4 3 2 4" xfId="43192"/>
    <cellStyle name="Total 3 4 3 3" xfId="43193"/>
    <cellStyle name="Total 3 4 3 4" xfId="43194"/>
    <cellStyle name="Total 3 4 4" xfId="43195"/>
    <cellStyle name="Total 3 4 4 2" xfId="43196"/>
    <cellStyle name="Total 3 4 4 2 2" xfId="43197"/>
    <cellStyle name="Total 3 4 4 2 2 2" xfId="43198"/>
    <cellStyle name="Total 3 4 4 2 2 3" xfId="43199"/>
    <cellStyle name="Total 3 4 4 2 3" xfId="43200"/>
    <cellStyle name="Total 3 4 4 2 4" xfId="43201"/>
    <cellStyle name="Total 3 4 4 3" xfId="43202"/>
    <cellStyle name="Total 3 4 4 4" xfId="43203"/>
    <cellStyle name="Total 3 4 5" xfId="43204"/>
    <cellStyle name="Total 3 4 6" xfId="43205"/>
    <cellStyle name="Total 3 5" xfId="43206"/>
    <cellStyle name="Total 3 5 2" xfId="43207"/>
    <cellStyle name="Total 3 5 2 2" xfId="43208"/>
    <cellStyle name="Total 3 5 2 2 2" xfId="43209"/>
    <cellStyle name="Total 3 5 2 2 2 2" xfId="43210"/>
    <cellStyle name="Total 3 5 2 2 2 2 2" xfId="43211"/>
    <cellStyle name="Total 3 5 2 2 2 2 3" xfId="43212"/>
    <cellStyle name="Total 3 5 2 2 2 3" xfId="43213"/>
    <cellStyle name="Total 3 5 2 2 2 4" xfId="43214"/>
    <cellStyle name="Total 3 5 2 2 3" xfId="43215"/>
    <cellStyle name="Total 3 5 2 2 4" xfId="43216"/>
    <cellStyle name="Total 3 5 2 3" xfId="43217"/>
    <cellStyle name="Total 3 5 2 4" xfId="43218"/>
    <cellStyle name="Total 3 5 3" xfId="43219"/>
    <cellStyle name="Total 3 5 3 2" xfId="43220"/>
    <cellStyle name="Total 3 5 3 2 2" xfId="43221"/>
    <cellStyle name="Total 3 5 3 2 2 2" xfId="43222"/>
    <cellStyle name="Total 3 5 3 2 2 2 2" xfId="43223"/>
    <cellStyle name="Total 3 5 3 2 2 2 3" xfId="43224"/>
    <cellStyle name="Total 3 5 3 2 2 3" xfId="43225"/>
    <cellStyle name="Total 3 5 3 2 2 4" xfId="43226"/>
    <cellStyle name="Total 3 5 3 2 3" xfId="43227"/>
    <cellStyle name="Total 3 5 3 2 4" xfId="43228"/>
    <cellStyle name="Total 3 5 3 3" xfId="43229"/>
    <cellStyle name="Total 3 5 3 4" xfId="43230"/>
    <cellStyle name="Total 3 5 4" xfId="43231"/>
    <cellStyle name="Total 3 5 4 2" xfId="43232"/>
    <cellStyle name="Total 3 5 4 2 2" xfId="43233"/>
    <cellStyle name="Total 3 5 4 2 2 2" xfId="43234"/>
    <cellStyle name="Total 3 5 4 2 2 3" xfId="43235"/>
    <cellStyle name="Total 3 5 4 2 3" xfId="43236"/>
    <cellStyle name="Total 3 5 4 2 4" xfId="43237"/>
    <cellStyle name="Total 3 5 4 3" xfId="43238"/>
    <cellStyle name="Total 3 5 4 4" xfId="43239"/>
    <cellStyle name="Total 3 5 5" xfId="43240"/>
    <cellStyle name="Total 3 5 6" xfId="43241"/>
    <cellStyle name="Total 3 6" xfId="43242"/>
    <cellStyle name="Total 3 6 2" xfId="43243"/>
    <cellStyle name="Total 3 6 2 2" xfId="43244"/>
    <cellStyle name="Total 3 6 2 2 2" xfId="43245"/>
    <cellStyle name="Total 3 6 2 2 2 2" xfId="43246"/>
    <cellStyle name="Total 3 6 2 2 2 3" xfId="43247"/>
    <cellStyle name="Total 3 6 2 2 3" xfId="43248"/>
    <cellStyle name="Total 3 6 2 2 4" xfId="43249"/>
    <cellStyle name="Total 3 6 2 3" xfId="43250"/>
    <cellStyle name="Total 3 6 2 4" xfId="43251"/>
    <cellStyle name="Total 3 6 3" xfId="43252"/>
    <cellStyle name="Total 3 6 4" xfId="43253"/>
    <cellStyle name="Total 3 7" xfId="43254"/>
    <cellStyle name="Total 3 7 2" xfId="43255"/>
    <cellStyle name="Total 3 7 2 2" xfId="43256"/>
    <cellStyle name="Total 3 7 2 2 2" xfId="43257"/>
    <cellStyle name="Total 3 7 2 2 2 2" xfId="43258"/>
    <cellStyle name="Total 3 7 2 2 2 3" xfId="43259"/>
    <cellStyle name="Total 3 7 2 2 3" xfId="43260"/>
    <cellStyle name="Total 3 7 2 2 4" xfId="43261"/>
    <cellStyle name="Total 3 7 2 3" xfId="43262"/>
    <cellStyle name="Total 3 7 2 4" xfId="43263"/>
    <cellStyle name="Total 3 7 3" xfId="43264"/>
    <cellStyle name="Total 3 7 4" xfId="43265"/>
    <cellStyle name="Total 3 8" xfId="43266"/>
    <cellStyle name="Total 3 8 2" xfId="43267"/>
    <cellStyle name="Total 3 8 2 2" xfId="43268"/>
    <cellStyle name="Total 3 8 2 2 2" xfId="43269"/>
    <cellStyle name="Total 3 8 2 2 3" xfId="43270"/>
    <cellStyle name="Total 3 8 2 3" xfId="43271"/>
    <cellStyle name="Total 3 8 2 4" xfId="43272"/>
    <cellStyle name="Total 3 8 3" xfId="43273"/>
    <cellStyle name="Total 3 8 4" xfId="43274"/>
    <cellStyle name="Total 3 9" xfId="43275"/>
    <cellStyle name="Total 4" xfId="43276"/>
    <cellStyle name="Total 4 2" xfId="43277"/>
    <cellStyle name="Total 4 2 2" xfId="43278"/>
    <cellStyle name="Total 4 2 3" xfId="43279"/>
    <cellStyle name="Total 4 3" xfId="43280"/>
    <cellStyle name="Total 4 3 2" xfId="43281"/>
    <cellStyle name="Total 4 3 3" xfId="43282"/>
    <cellStyle name="Total 4 4" xfId="43283"/>
    <cellStyle name="Total 4 5" xfId="43284"/>
    <cellStyle name="Total 5" xfId="43285"/>
    <cellStyle name="Total 5 2" xfId="43286"/>
    <cellStyle name="Total 5 2 2" xfId="43287"/>
    <cellStyle name="Total 5 2 3" xfId="43288"/>
    <cellStyle name="Total 5 3" xfId="43289"/>
    <cellStyle name="Total 5 3 2" xfId="43290"/>
    <cellStyle name="Total 5 3 3" xfId="43291"/>
    <cellStyle name="Total 5 4" xfId="43292"/>
    <cellStyle name="Total 6" xfId="43293"/>
    <cellStyle name="Warning Text 2" xfId="62"/>
    <cellStyle name="Warning Text 2 2" xfId="43294"/>
    <cellStyle name="Warning Text 2 3" xfId="43295"/>
    <cellStyle name="Warning Text 3" xfId="46"/>
    <cellStyle name="Warning Text 4" xfId="43296"/>
    <cellStyle name="x" xfId="43297"/>
    <cellStyle name="x 2" xfId="43298"/>
    <cellStyle name="x 2 2" xfId="43299"/>
    <cellStyle name="x 3" xfId="43300"/>
    <cellStyle name="x_2007 PBR Filing Working File 080115" xfId="43301"/>
    <cellStyle name="x_2008 PBR Filing Working File 090116" xfId="43302"/>
    <cellStyle name="x_2010 RMDx BP090610c-1" xfId="43303"/>
    <cellStyle name="x_2010 RMDx BP091222c-old" xfId="43304"/>
    <cellStyle name="x_Actual vs. Budget Volume" xfId="43305"/>
    <cellStyle name="x_Adjustments-RSVA" xfId="43306"/>
    <cellStyle name="x_Adjustments-RSVA 2" xfId="43307"/>
    <cellStyle name="x_Adjustments-RSVA_Brampton Rev. Tracking" xfId="43308"/>
    <cellStyle name="x_Adjustments-RSVA_Brampton Rev. Tracking 2" xfId="43309"/>
    <cellStyle name="x_Book1" xfId="43310"/>
    <cellStyle name="x_Brampton HOBNI RCOPA Tracking" xfId="43311"/>
    <cellStyle name="x_Brampton Rev. Tracking" xfId="43312"/>
    <cellStyle name="x_Brampton Rev. Tracking 2" xfId="43313"/>
    <cellStyle name="x_CCA-Request_H11bps" xfId="43314"/>
    <cellStyle name="x_CCA-Request_H11bps 2" xfId="43315"/>
    <cellStyle name="x_CCA-Request_H11bps 2 2" xfId="43316"/>
    <cellStyle name="x_CCA-Request_H11bps 3" xfId="43317"/>
    <cellStyle name="x_CCA-Request_H11bps July 9" xfId="43318"/>
    <cellStyle name="x_CCA-Request_H11bps July 9 2" xfId="43319"/>
    <cellStyle name="x_CCA-Request_H11bps July 9 2 2" xfId="43320"/>
    <cellStyle name="x_CCA-Request_H11bps July 9 3" xfId="43321"/>
    <cellStyle name="x_CCA-Request_H11bps July 9_2007 PBR Filing Working File 080115" xfId="43322"/>
    <cellStyle name="x_CCA-Request_H11bps July 9_2008 PBR Filing Working File 090116" xfId="43323"/>
    <cellStyle name="x_CCA-Request_H11bps July 9_2010 RMDx BP090610c-1" xfId="43324"/>
    <cellStyle name="x_CCA-Request_H11bps July 9_2010 RMDx BP091222c-old" xfId="43325"/>
    <cellStyle name="x_CCA-Request_H11bps July 9_Actual vs. Budget Volume" xfId="43326"/>
    <cellStyle name="x_CCA-Request_H11bps July 9_Adjustments-RSVA" xfId="43327"/>
    <cellStyle name="x_CCA-Request_H11bps July 9_Adjustments-RSVA 2" xfId="43328"/>
    <cellStyle name="x_CCA-Request_H11bps July 9_Adjustments-RSVA_Brampton Rev. Tracking" xfId="43329"/>
    <cellStyle name="x_CCA-Request_H11bps July 9_Adjustments-RSVA_Brampton Rev. Tracking 2" xfId="43330"/>
    <cellStyle name="x_CCA-Request_H11bps July 9_Book1" xfId="43331"/>
    <cellStyle name="x_CCA-Request_H11bps July 9_Brampton HOBNI RCOPA Tracking" xfId="43332"/>
    <cellStyle name="x_CCA-Request_H11bps July 9_Brampton Rev. Tracking" xfId="43333"/>
    <cellStyle name="x_CCA-Request_H11bps July 9_Brampton Rev. Tracking 2" xfId="43334"/>
    <cellStyle name="x_CCA-Request_H11bps July 9_Detail" xfId="43335"/>
    <cellStyle name="x_CCA-Request_H11bps July 9_Dx Decision Workbook (2)" xfId="43336"/>
    <cellStyle name="x_CCA-Request_H11bps July 9_F_Mstr_Cntrl_rates" xfId="43337"/>
    <cellStyle name="x_CCA-Request_H11bps July 9_Fcst_Chg_new" xfId="43338"/>
    <cellStyle name="x_CCA-Request_H11bps July 9_Fcst_new" xfId="43339"/>
    <cellStyle name="x_CCA-Request_H11bps July 9_Fcst_Prev_new" xfId="43340"/>
    <cellStyle name="x_CCA-Request_H11bps July 9_In_F_Dx_Rates_new" xfId="43341"/>
    <cellStyle name="x_CCA-Request_H11bps July 9_In_R_Customers_new" xfId="43342"/>
    <cellStyle name="x_CCA-Request_H11bps July 9_In_R_kWhs_New" xfId="43343"/>
    <cellStyle name="x_CCA-Request_H11bps July 9_In_R_kWs_New" xfId="43344"/>
    <cellStyle name="x_CCA-Request_H11bps July 9_LV" xfId="43345"/>
    <cellStyle name="x_CCA-Request_H11bps July 9_Monthly Foregone Revenue Cal'n_08PL based on Sep07 LF_090109 (3)" xfId="43346"/>
    <cellStyle name="x_CCA-Request_H11bps July 9_Out_Accrual_Bud_091222c" xfId="43347"/>
    <cellStyle name="x_CCA-Request_H11bps July 9_Out_Accrual_Bud_100222f" xfId="43348"/>
    <cellStyle name="x_CCA-Request_H11bps July 9_Out_Accrual_Bud_100525g" xfId="43349"/>
    <cellStyle name="x_CCA-Request_H11bps July 9_Out_Accural_Bud_101112a" xfId="43350"/>
    <cellStyle name="x_CCA-Request_H11bps July 9_Out_Variances_Summary" xfId="43351"/>
    <cellStyle name="x_CCA-Request_H11bps July 9_Q4-07 METS Rebate Accrual" xfId="43352"/>
    <cellStyle name="x_CCA-Request_H11bps July 9_Q4-07 METS Revenue Accrual" xfId="43353"/>
    <cellStyle name="x_CCA-Request_H11bps July 9_Rate Class" xfId="43354"/>
    <cellStyle name="x_CCA-Request_H11bps July 9_Revenue High Level Checking" xfId="43355"/>
    <cellStyle name="x_CCA-Request_H11bps July 9_RMBill Master Dec08 090105" xfId="43356"/>
    <cellStyle name="x_CCA-Request_H11bps July 9_RMBill Master Dec08 090116" xfId="43357"/>
    <cellStyle name="x_CCA-Request_H11bps July 9_RMDx BP061208b ACDec07_071227" xfId="43358"/>
    <cellStyle name="x_CCA-Request_H11bps July 9_RMDx BP061208b ACDec07_080104" xfId="43359"/>
    <cellStyle name="x_CCA-Request_H11bps July 9_RMDx BP061208b ACJune07_290607" xfId="43360"/>
    <cellStyle name="x_CCA-Request_H11bps July 9_RMDx BP071213h ACApr08_080430" xfId="43361"/>
    <cellStyle name="x_CCA-Request_H11bps July 9_RMDx BP071213h ACAugust08_080903" xfId="43362"/>
    <cellStyle name="x_CCA-Request_H11bps July 9_RMDx BP071213h ACDec08_090105v2" xfId="43363"/>
    <cellStyle name="x_CCA-Request_H11bps July 9_RMDx BP071213h ACFeb08_080304" xfId="43364"/>
    <cellStyle name="x_CCA-Request_H11bps July 9_RMDx BP071213h ACJuly08_080805 v3" xfId="43365"/>
    <cellStyle name="x_CCA-Request_H11bps July 9_RMDx BP071213h ACJune08_080703_SM Adjusted" xfId="43366"/>
    <cellStyle name="x_CCA-Request_H11bps July 9_RMDx BP071213h ACMar08_080401" xfId="43367"/>
    <cellStyle name="x_CCA-Request_H11bps July 9_RMDx BP071213h ACMay08_080603b" xfId="43368"/>
    <cellStyle name="x_CCA-Request_H11bps July 9_RMDx BP071213h ACNov08_081202" xfId="43369"/>
    <cellStyle name="x_CCA-Request_H11bps July 9_RMDx BP071213h ACOct08_081104" xfId="43370"/>
    <cellStyle name="x_CCA-Request_H11bps July 9_RMDx BP090121i ACDec09_100118" xfId="43371"/>
    <cellStyle name="x_CCA-Request_H11bps July 9_RMDx BP090121i ACJan09_090117" xfId="43372"/>
    <cellStyle name="x_CCA-Request_H11bps July 9_RMDx BP090121i ACJan09_090204b" xfId="43373"/>
    <cellStyle name="x_CCA-Request_H11bps July 9_RMDx BP090121i ACJuly09_090730" xfId="43374"/>
    <cellStyle name="x_CCA-Request_H11bps July 9_RMDx BP090121i ACJune09_090707_newrates" xfId="43375"/>
    <cellStyle name="x_CCA-Request_H11bps July 9_RMDx BP090121i ACMay09_090507_new rate classes" xfId="43376"/>
    <cellStyle name="x_CCA-Request_H11bps July 9_RMDx BP090121i ACMay09_090519" xfId="43377"/>
    <cellStyle name="x_CCA-Request_H11bps July 9_RMDx BP090121i ACMay09_090604" xfId="43378"/>
    <cellStyle name="x_CCA-Request_H11bps July 9_RMDx BP100525g ACMay10_100611" xfId="43379"/>
    <cellStyle name="x_CCA-Request_H11bps July 9_RMTx" xfId="43380"/>
    <cellStyle name="x_CCA-Request_H11bps July 9_RMTx BP052510j_Sep09LF ACAug10_100902" xfId="43381"/>
    <cellStyle name="x_CCA-Request_H11bps July 9_RMTx BP052510j_Sep09LF ACDec10_110106" xfId="43382"/>
    <cellStyle name="x_CCA-Request_H11bps July 9_RMTx BP081216h_Apr08LF ACNov09_100104 - Lei" xfId="43383"/>
    <cellStyle name="x_CCA-Request_H11bps July 9_Sheet1" xfId="43384"/>
    <cellStyle name="x_CCA-Request_H11bps July 9_Year End 2008 Journal Entry Workbook" xfId="43385"/>
    <cellStyle name="x_CCA-Request_H11bps_2007 PBR Filing Working File 080115" xfId="43386"/>
    <cellStyle name="x_CCA-Request_H11bps_2008 PBR Filing Working File 090116" xfId="43387"/>
    <cellStyle name="x_CCA-Request_H11bps_2010 RMDx BP090610c-1" xfId="43388"/>
    <cellStyle name="x_CCA-Request_H11bps_2010 RMDx BP091222c-old" xfId="43389"/>
    <cellStyle name="x_CCA-Request_H11bps_Actual vs. Budget Volume" xfId="43390"/>
    <cellStyle name="x_CCA-Request_H11bps_Adjustments-RSVA" xfId="43391"/>
    <cellStyle name="x_CCA-Request_H11bps_Adjustments-RSVA 2" xfId="43392"/>
    <cellStyle name="x_CCA-Request_H11bps_Adjustments-RSVA_Brampton Rev. Tracking" xfId="43393"/>
    <cellStyle name="x_CCA-Request_H11bps_Adjustments-RSVA_Brampton Rev. Tracking 2" xfId="43394"/>
    <cellStyle name="x_CCA-Request_H11bps_Book1" xfId="43395"/>
    <cellStyle name="x_CCA-Request_H11bps_Brampton HOBNI RCOPA Tracking" xfId="43396"/>
    <cellStyle name="x_CCA-Request_H11bps_Brampton Rev. Tracking" xfId="43397"/>
    <cellStyle name="x_CCA-Request_H11bps_Brampton Rev. Tracking 2" xfId="43398"/>
    <cellStyle name="x_CCA-Request_H11bps_Detail" xfId="43399"/>
    <cellStyle name="x_CCA-Request_H11bps_Dx Decision Workbook (2)" xfId="43400"/>
    <cellStyle name="x_CCA-Request_H11bps_F_Mstr_Cntrl_rates" xfId="43401"/>
    <cellStyle name="x_CCA-Request_H11bps_Fcst_Chg_new" xfId="43402"/>
    <cellStyle name="x_CCA-Request_H11bps_Fcst_new" xfId="43403"/>
    <cellStyle name="x_CCA-Request_H11bps_Fcst_Prev_new" xfId="43404"/>
    <cellStyle name="x_CCA-Request_H11bps_In_F_Dx_Rates_new" xfId="43405"/>
    <cellStyle name="x_CCA-Request_H11bps_In_R_Customers_new" xfId="43406"/>
    <cellStyle name="x_CCA-Request_H11bps_In_R_kWhs_New" xfId="43407"/>
    <cellStyle name="x_CCA-Request_H11bps_In_R_kWs_New" xfId="43408"/>
    <cellStyle name="x_CCA-Request_H11bps_LV" xfId="43409"/>
    <cellStyle name="x_CCA-Request_H11bps_Monthly Foregone Revenue Cal'n_08PL based on Sep07 LF_090109 (3)" xfId="43410"/>
    <cellStyle name="x_CCA-Request_H11bps_Out_Accrual_Bud_091222c" xfId="43411"/>
    <cellStyle name="x_CCA-Request_H11bps_Out_Accrual_Bud_100222f" xfId="43412"/>
    <cellStyle name="x_CCA-Request_H11bps_Out_Accrual_Bud_100525g" xfId="43413"/>
    <cellStyle name="x_CCA-Request_H11bps_Out_Accural_Bud_101112a" xfId="43414"/>
    <cellStyle name="x_CCA-Request_H11bps_Out_Variances_Summary" xfId="43415"/>
    <cellStyle name="x_CCA-Request_H11bps_Q4-07 METS Rebate Accrual" xfId="43416"/>
    <cellStyle name="x_CCA-Request_H11bps_Q4-07 METS Revenue Accrual" xfId="43417"/>
    <cellStyle name="x_CCA-Request_H11bps_Rate Class" xfId="43418"/>
    <cellStyle name="x_CCA-Request_H11bps_Revenue High Level Checking" xfId="43419"/>
    <cellStyle name="x_CCA-Request_H11bps_RMBill Master Dec08 090105" xfId="43420"/>
    <cellStyle name="x_CCA-Request_H11bps_RMBill Master Dec08 090116" xfId="43421"/>
    <cellStyle name="x_CCA-Request_H11bps_RMDx BP061208b ACDec07_071227" xfId="43422"/>
    <cellStyle name="x_CCA-Request_H11bps_RMDx BP061208b ACDec07_080104" xfId="43423"/>
    <cellStyle name="x_CCA-Request_H11bps_RMDx BP061208b ACJune07_290607" xfId="43424"/>
    <cellStyle name="x_CCA-Request_H11bps_RMDx BP071213h ACApr08_080430" xfId="43425"/>
    <cellStyle name="x_CCA-Request_H11bps_RMDx BP071213h ACAugust08_080903" xfId="43426"/>
    <cellStyle name="x_CCA-Request_H11bps_RMDx BP071213h ACDec08_090105v2" xfId="43427"/>
    <cellStyle name="x_CCA-Request_H11bps_RMDx BP071213h ACFeb08_080304" xfId="43428"/>
    <cellStyle name="x_CCA-Request_H11bps_RMDx BP071213h ACJuly08_080805 v3" xfId="43429"/>
    <cellStyle name="x_CCA-Request_H11bps_RMDx BP071213h ACJune08_080703_SM Adjusted" xfId="43430"/>
    <cellStyle name="x_CCA-Request_H11bps_RMDx BP071213h ACMar08_080401" xfId="43431"/>
    <cellStyle name="x_CCA-Request_H11bps_RMDx BP071213h ACMay08_080603b" xfId="43432"/>
    <cellStyle name="x_CCA-Request_H11bps_RMDx BP071213h ACNov08_081202" xfId="43433"/>
    <cellStyle name="x_CCA-Request_H11bps_RMDx BP071213h ACOct08_081104" xfId="43434"/>
    <cellStyle name="x_CCA-Request_H11bps_RMDx BP090121i ACDec09_100118" xfId="43435"/>
    <cellStyle name="x_CCA-Request_H11bps_RMDx BP090121i ACJan09_090117" xfId="43436"/>
    <cellStyle name="x_CCA-Request_H11bps_RMDx BP090121i ACJan09_090204b" xfId="43437"/>
    <cellStyle name="x_CCA-Request_H11bps_RMDx BP090121i ACJuly09_090730" xfId="43438"/>
    <cellStyle name="x_CCA-Request_H11bps_RMDx BP090121i ACJune09_090707_newrates" xfId="43439"/>
    <cellStyle name="x_CCA-Request_H11bps_RMDx BP090121i ACMay09_090507_new rate classes" xfId="43440"/>
    <cellStyle name="x_CCA-Request_H11bps_RMDx BP090121i ACMay09_090519" xfId="43441"/>
    <cellStyle name="x_CCA-Request_H11bps_RMDx BP090121i ACMay09_090604" xfId="43442"/>
    <cellStyle name="x_CCA-Request_H11bps_RMDx BP100525g ACMay10_100611" xfId="43443"/>
    <cellStyle name="x_CCA-Request_H11bps_RMTx" xfId="43444"/>
    <cellStyle name="x_CCA-Request_H11bps_RMTx BP052510j_Sep09LF ACAug10_100902" xfId="43445"/>
    <cellStyle name="x_CCA-Request_H11bps_RMTx BP052510j_Sep09LF ACDec10_110106" xfId="43446"/>
    <cellStyle name="x_CCA-Request_H11bps_RMTx BP081216h_Apr08LF ACNov09_100104 - Lei" xfId="43447"/>
    <cellStyle name="x_CCA-Request_H11bps_Sheet1" xfId="43448"/>
    <cellStyle name="x_CCA-Request_H11bps_Year End 2008 Journal Entry Workbook" xfId="43449"/>
    <cellStyle name="x_Detail" xfId="43450"/>
    <cellStyle name="x_Dx Decision Workbook (2)" xfId="43451"/>
    <cellStyle name="x_F_Mstr_Cntrl_rates" xfId="43452"/>
    <cellStyle name="x_Fcst_Chg_new" xfId="43453"/>
    <cellStyle name="x_Fcst_new" xfId="43454"/>
    <cellStyle name="x_Fcst_Prev_new" xfId="43455"/>
    <cellStyle name="x_In_F_Dx_Rates_new" xfId="43456"/>
    <cellStyle name="x_In_R_Customers_new" xfId="43457"/>
    <cellStyle name="x_In_R_kWhs_New" xfId="43458"/>
    <cellStyle name="x_In_R_kWs_New" xfId="43459"/>
    <cellStyle name="x_LV" xfId="43460"/>
    <cellStyle name="x_Monthly Foregone Revenue Cal'n_08PL based on Sep07 LF_090109 (3)" xfId="43461"/>
    <cellStyle name="x_Out_Accrual_Bud_091222c" xfId="43462"/>
    <cellStyle name="x_Out_Accrual_Bud_100222f" xfId="43463"/>
    <cellStyle name="x_Out_Accrual_Bud_100525g" xfId="43464"/>
    <cellStyle name="x_Out_Accural_Bud_101112a" xfId="43465"/>
    <cellStyle name="x_Out_Variances_Summary" xfId="43466"/>
    <cellStyle name="x_Q4-07 METS Rebate Accrual" xfId="43467"/>
    <cellStyle name="x_Q4-07 METS Revenue Accrual" xfId="43468"/>
    <cellStyle name="x_Rate Class" xfId="43469"/>
    <cellStyle name="x_Revenue High Level Checking" xfId="43470"/>
    <cellStyle name="x_RMBill Master Dec08 090105" xfId="43471"/>
    <cellStyle name="x_RMBill Master Dec08 090116" xfId="43472"/>
    <cellStyle name="x_RMDx BP061208b ACDec07_071227" xfId="43473"/>
    <cellStyle name="x_RMDx BP061208b ACDec07_080104" xfId="43474"/>
    <cellStyle name="x_RMDx BP061208b ACJune07_290607" xfId="43475"/>
    <cellStyle name="x_RMDx BP071213h ACApr08_080430" xfId="43476"/>
    <cellStyle name="x_RMDx BP071213h ACAugust08_080903" xfId="43477"/>
    <cellStyle name="x_RMDx BP071213h ACDec08_090105v2" xfId="43478"/>
    <cellStyle name="x_RMDx BP071213h ACFeb08_080304" xfId="43479"/>
    <cellStyle name="x_RMDx BP071213h ACJuly08_080805 v3" xfId="43480"/>
    <cellStyle name="x_RMDx BP071213h ACJune08_080703_SM Adjusted" xfId="43481"/>
    <cellStyle name="x_RMDx BP071213h ACMar08_080401" xfId="43482"/>
    <cellStyle name="x_RMDx BP071213h ACMay08_080603b" xfId="43483"/>
    <cellStyle name="x_RMDx BP071213h ACNov08_081202" xfId="43484"/>
    <cellStyle name="x_RMDx BP071213h ACOct08_081104" xfId="43485"/>
    <cellStyle name="x_RMDx BP090121i ACDec09_100118" xfId="43486"/>
    <cellStyle name="x_RMDx BP090121i ACJan09_090117" xfId="43487"/>
    <cellStyle name="x_RMDx BP090121i ACJan09_090204b" xfId="43488"/>
    <cellStyle name="x_RMDx BP090121i ACJuly09_090730" xfId="43489"/>
    <cellStyle name="x_RMDx BP090121i ACJune09_090707_newrates" xfId="43490"/>
    <cellStyle name="x_RMDx BP090121i ACMay09_090507_new rate classes" xfId="43491"/>
    <cellStyle name="x_RMDx BP090121i ACMay09_090519" xfId="43492"/>
    <cellStyle name="x_RMDx BP090121i ACMay09_090604" xfId="43493"/>
    <cellStyle name="x_RMDx BP100525g ACMay10_100611" xfId="43494"/>
    <cellStyle name="x_RMTx" xfId="43495"/>
    <cellStyle name="x_RMTx BP052510j_Sep09LF ACAug10_100902" xfId="43496"/>
    <cellStyle name="x_RMTx BP052510j_Sep09LF ACDec10_110106" xfId="43497"/>
    <cellStyle name="x_RMTx BP081216h_Apr08LF ACNov09_100104 - Lei" xfId="43498"/>
    <cellStyle name="x_Sheet1" xfId="43499"/>
    <cellStyle name="x_Year End 2008 Journal Entry Workbook" xfId="4350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sT\sTM7iVNCFDGVwSvyRjKK4E+++TI\TemporaryItems\LRAM%20SSM%20calculator%20HOB%20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dx\dx+h3RIcEtmERPMhp54B+U+++TI\TemporaryItems\HOB%20load%20forecasting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Inputs"/>
      <sheetName val="Discount Rates"/>
      <sheetName val="Rate Information"/>
      <sheetName val="Program level"/>
      <sheetName val="Measure Inputs"/>
      <sheetName val="Sheet3"/>
      <sheetName val="Energy savings by rate class"/>
      <sheetName val="LRAM Summary"/>
      <sheetName val="SSM Summary"/>
      <sheetName val="Rate class summary"/>
      <sheetName val="Graphs"/>
      <sheetName val="Measure level"/>
      <sheetName val="measure calcs"/>
      <sheetName val="Carrying charges"/>
      <sheetName val="Report tables"/>
      <sheetName val="Sheet2"/>
      <sheetName val="Peak demand calc, measure 216"/>
      <sheetName val="Energy calc, measure 164"/>
      <sheetName val="Simple carrying charges"/>
      <sheetName val="Rate rider calculation"/>
    </sheetNames>
    <sheetDataSet>
      <sheetData sheetId="0">
        <row r="2">
          <cell r="D2">
            <v>0.05</v>
          </cell>
        </row>
        <row r="4">
          <cell r="D4">
            <v>2009</v>
          </cell>
        </row>
        <row r="6">
          <cell r="D6">
            <v>2010</v>
          </cell>
        </row>
        <row r="8">
          <cell r="D8">
            <v>2012</v>
          </cell>
        </row>
        <row r="10">
          <cell r="D10">
            <v>2009</v>
          </cell>
        </row>
        <row r="11">
          <cell r="D11" t="str">
            <v>and</v>
          </cell>
        </row>
        <row r="12">
          <cell r="D12">
            <v>2011</v>
          </cell>
        </row>
        <row r="14">
          <cell r="D14" t="str">
            <v>Quarterly</v>
          </cell>
        </row>
      </sheetData>
      <sheetData sheetId="1">
        <row r="4">
          <cell r="F4">
            <v>6.1250000000000002E-3</v>
          </cell>
          <cell r="G4">
            <v>2.5000000000000001E-3</v>
          </cell>
          <cell r="H4">
            <v>1.3749999999999999E-3</v>
          </cell>
          <cell r="I4">
            <v>1.3749999999999999E-3</v>
          </cell>
          <cell r="M4">
            <v>2009</v>
          </cell>
          <cell r="N4">
            <v>6.1250000000000002E-3</v>
          </cell>
          <cell r="O4">
            <v>2.5000000000000001E-3</v>
          </cell>
          <cell r="P4">
            <v>1.3749999999999999E-3</v>
          </cell>
          <cell r="Q4">
            <v>1.3749999999999999E-3</v>
          </cell>
          <cell r="R4">
            <v>1.0340499999999999</v>
          </cell>
          <cell r="S4">
            <v>1.027925</v>
          </cell>
          <cell r="T4">
            <v>1.025425</v>
          </cell>
          <cell r="U4">
            <v>1.0240499999999999</v>
          </cell>
          <cell r="V4">
            <v>4.1114499999999996</v>
          </cell>
        </row>
        <row r="5">
          <cell r="F5">
            <v>1.3749999999999999E-3</v>
          </cell>
          <cell r="G5">
            <v>1.3749999999999999E-3</v>
          </cell>
          <cell r="H5">
            <v>2.225E-3</v>
          </cell>
          <cell r="I5">
            <v>3.0000000000000001E-3</v>
          </cell>
          <cell r="M5">
            <v>2010</v>
          </cell>
          <cell r="N5">
            <v>1.3749999999999999E-3</v>
          </cell>
          <cell r="O5">
            <v>1.3749999999999999E-3</v>
          </cell>
          <cell r="P5">
            <v>2.225E-3</v>
          </cell>
          <cell r="Q5">
            <v>3.0000000000000001E-3</v>
          </cell>
          <cell r="R5">
            <v>1.022675</v>
          </cell>
          <cell r="S5">
            <v>1.0213000000000001</v>
          </cell>
          <cell r="T5">
            <v>1.019925</v>
          </cell>
          <cell r="U5">
            <v>1.0177</v>
          </cell>
          <cell r="V5">
            <v>4.0815999999999999</v>
          </cell>
        </row>
        <row r="6">
          <cell r="F6">
            <v>3.6749999999999999E-3</v>
          </cell>
          <cell r="G6">
            <v>3.6749999999999999E-3</v>
          </cell>
          <cell r="H6">
            <v>3.6749999999999999E-3</v>
          </cell>
          <cell r="I6">
            <v>3.6749999999999999E-3</v>
          </cell>
          <cell r="M6">
            <v>2011</v>
          </cell>
          <cell r="N6">
            <v>3.6749999999999999E-3</v>
          </cell>
          <cell r="O6">
            <v>3.6749999999999999E-3</v>
          </cell>
          <cell r="P6">
            <v>3.6749999999999999E-3</v>
          </cell>
          <cell r="Q6">
            <v>3.6749999999999999E-3</v>
          </cell>
          <cell r="R6">
            <v>1.0146999999999999</v>
          </cell>
          <cell r="S6">
            <v>1.0110250000000001</v>
          </cell>
          <cell r="T6">
            <v>1.00735</v>
          </cell>
          <cell r="U6">
            <v>1.0036750000000001</v>
          </cell>
          <cell r="V6">
            <v>4.0367500000000005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M7">
            <v>2012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4</v>
          </cell>
        </row>
        <row r="8">
          <cell r="M8">
            <v>2013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4</v>
          </cell>
        </row>
        <row r="9">
          <cell r="M9">
            <v>2014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4</v>
          </cell>
        </row>
        <row r="10">
          <cell r="C10">
            <v>0</v>
          </cell>
          <cell r="M10">
            <v>2015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4</v>
          </cell>
        </row>
        <row r="11">
          <cell r="C11">
            <v>0</v>
          </cell>
          <cell r="M11">
            <v>2016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4</v>
          </cell>
        </row>
        <row r="12">
          <cell r="C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2017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4</v>
          </cell>
        </row>
        <row r="13">
          <cell r="C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M13">
            <v>2018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4</v>
          </cell>
        </row>
        <row r="14">
          <cell r="C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M14">
            <v>2019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4</v>
          </cell>
        </row>
        <row r="15">
          <cell r="C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2020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4</v>
          </cell>
        </row>
        <row r="16">
          <cell r="C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M16">
            <v>2021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4</v>
          </cell>
        </row>
        <row r="17">
          <cell r="C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2022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4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2023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4</v>
          </cell>
        </row>
        <row r="19">
          <cell r="C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M19">
            <v>2024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4</v>
          </cell>
        </row>
        <row r="20">
          <cell r="C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M20">
            <v>2025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4</v>
          </cell>
        </row>
        <row r="21">
          <cell r="C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M21">
            <v>2026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4</v>
          </cell>
        </row>
        <row r="22">
          <cell r="C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2027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4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M23">
            <v>2028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4</v>
          </cell>
        </row>
        <row r="24">
          <cell r="C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2029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4</v>
          </cell>
        </row>
        <row r="25">
          <cell r="C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2030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4</v>
          </cell>
        </row>
        <row r="26">
          <cell r="C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M26">
            <v>2031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4</v>
          </cell>
        </row>
        <row r="27">
          <cell r="C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2032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4</v>
          </cell>
        </row>
        <row r="28">
          <cell r="C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M28">
            <v>2033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4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M29">
            <v>2034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4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M30">
            <v>2035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4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2036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4</v>
          </cell>
        </row>
        <row r="32">
          <cell r="C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2037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4</v>
          </cell>
        </row>
        <row r="33">
          <cell r="C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M33">
            <v>2038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4</v>
          </cell>
        </row>
        <row r="34">
          <cell r="C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M34">
            <v>2039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4</v>
          </cell>
        </row>
        <row r="35">
          <cell r="C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M35">
            <v>2040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4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M36">
            <v>2041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4</v>
          </cell>
        </row>
        <row r="37">
          <cell r="C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M37">
            <v>2042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4</v>
          </cell>
        </row>
        <row r="38">
          <cell r="C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M38">
            <v>2043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4</v>
          </cell>
        </row>
        <row r="39">
          <cell r="C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2044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4</v>
          </cell>
        </row>
        <row r="40">
          <cell r="C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M40">
            <v>2045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4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2046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4</v>
          </cell>
        </row>
        <row r="42">
          <cell r="C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M42">
            <v>2047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4</v>
          </cell>
        </row>
        <row r="43">
          <cell r="C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M43">
            <v>2048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4</v>
          </cell>
        </row>
      </sheetData>
      <sheetData sheetId="2">
        <row r="9">
          <cell r="B9" t="str">
            <v>Residential</v>
          </cell>
        </row>
        <row r="10">
          <cell r="B10" t="str">
            <v>GS &lt; 50 kW</v>
          </cell>
        </row>
        <row r="11">
          <cell r="B11" t="str">
            <v>GS 50 to 699 kW</v>
          </cell>
        </row>
        <row r="12">
          <cell r="B12" t="str">
            <v>GS 700 to 4,999 kW</v>
          </cell>
        </row>
        <row r="13">
          <cell r="B13" t="str">
            <v>Large Use</v>
          </cell>
        </row>
        <row r="14">
          <cell r="B14" t="str">
            <v>Unmetered Scattered Load</v>
          </cell>
        </row>
        <row r="15">
          <cell r="B15" t="str">
            <v>Standby Power</v>
          </cell>
        </row>
        <row r="16">
          <cell r="B16" t="str">
            <v>Sentinel Lighting</v>
          </cell>
        </row>
        <row r="17">
          <cell r="B17" t="str">
            <v>Street Lighting</v>
          </cell>
        </row>
        <row r="18">
          <cell r="B18" t="str">
            <v>Embedded Distributor</v>
          </cell>
        </row>
        <row r="19">
          <cell r="B19" t="str">
            <v>*Split Class*</v>
          </cell>
        </row>
      </sheetData>
      <sheetData sheetId="3">
        <row r="4">
          <cell r="B4" t="str">
            <v xml:space="preserve"> </v>
          </cell>
        </row>
        <row r="5">
          <cell r="B5" t="str">
            <v>2009 Great Refrigerator Roundup</v>
          </cell>
          <cell r="C5">
            <v>2009</v>
          </cell>
          <cell r="D5" t="str">
            <v>Great Refrigerator Roundup</v>
          </cell>
          <cell r="E5" t="str">
            <v>OPA</v>
          </cell>
          <cell r="J5" t="str">
            <v>Residential</v>
          </cell>
        </row>
        <row r="6">
          <cell r="B6" t="str">
            <v>2009 Cool Savings Rebate</v>
          </cell>
          <cell r="C6">
            <v>2009</v>
          </cell>
          <cell r="D6" t="str">
            <v>Cool Savings Rebate</v>
          </cell>
          <cell r="E6" t="str">
            <v>OPA</v>
          </cell>
          <cell r="J6" t="str">
            <v>Residential</v>
          </cell>
        </row>
        <row r="7">
          <cell r="B7" t="str">
            <v>2009 Every Kilowatt Counts Power Savings Event</v>
          </cell>
          <cell r="C7">
            <v>2009</v>
          </cell>
          <cell r="D7" t="str">
            <v>Every Kilowatt Counts Power Savings Event</v>
          </cell>
          <cell r="E7" t="str">
            <v>OPA</v>
          </cell>
          <cell r="J7" t="str">
            <v>Residential</v>
          </cell>
        </row>
        <row r="8">
          <cell r="B8" t="str">
            <v>2009 peaksaver®</v>
          </cell>
          <cell r="C8">
            <v>2009</v>
          </cell>
          <cell r="D8" t="str">
            <v>peaksaver®</v>
          </cell>
          <cell r="E8" t="str">
            <v>OPA</v>
          </cell>
          <cell r="J8" t="str">
            <v>Residential</v>
          </cell>
        </row>
        <row r="9">
          <cell r="B9" t="str">
            <v>2009 Electricity Retrofit Incentive</v>
          </cell>
          <cell r="C9">
            <v>2009</v>
          </cell>
          <cell r="D9" t="str">
            <v>Electricity Retrofit Incentive</v>
          </cell>
          <cell r="E9" t="str">
            <v>OPA</v>
          </cell>
          <cell r="J9" t="str">
            <v>*Split Class*</v>
          </cell>
          <cell r="M9">
            <v>0.79</v>
          </cell>
          <cell r="N9">
            <v>0.21</v>
          </cell>
        </row>
        <row r="10">
          <cell r="B10" t="str">
            <v>2009 High Performance New Construction</v>
          </cell>
          <cell r="C10">
            <v>2009</v>
          </cell>
          <cell r="D10" t="str">
            <v>High Performance New Construction</v>
          </cell>
          <cell r="E10" t="str">
            <v>OPA</v>
          </cell>
          <cell r="J10" t="str">
            <v>GS &lt; 50 kW</v>
          </cell>
        </row>
        <row r="11">
          <cell r="B11" t="str">
            <v>2009 Power Savings Blitz</v>
          </cell>
          <cell r="C11">
            <v>2009</v>
          </cell>
          <cell r="D11" t="str">
            <v>Power Savings Blitz</v>
          </cell>
          <cell r="E11" t="str">
            <v>OPA</v>
          </cell>
          <cell r="J11" t="str">
            <v>GS &lt; 50 kW</v>
          </cell>
        </row>
        <row r="12">
          <cell r="B12" t="str">
            <v>2010 Great Refrigerator Roundup</v>
          </cell>
          <cell r="C12">
            <v>2010</v>
          </cell>
          <cell r="D12" t="str">
            <v>Great Refrigerator Roundup</v>
          </cell>
          <cell r="E12" t="str">
            <v>OPA</v>
          </cell>
          <cell r="J12" t="str">
            <v>Residential</v>
          </cell>
        </row>
        <row r="13">
          <cell r="B13" t="str">
            <v>2010 Cool Savings Rebate</v>
          </cell>
          <cell r="C13">
            <v>2010</v>
          </cell>
          <cell r="D13" t="str">
            <v>Cool Savings Rebate</v>
          </cell>
          <cell r="E13" t="str">
            <v>OPA</v>
          </cell>
          <cell r="J13" t="str">
            <v>Residential</v>
          </cell>
        </row>
        <row r="14">
          <cell r="B14" t="str">
            <v>2010 Every Kilowatt Counts Power Savings Event</v>
          </cell>
          <cell r="C14">
            <v>2010</v>
          </cell>
          <cell r="D14" t="str">
            <v>Every Kilowatt Counts Power Savings Event</v>
          </cell>
          <cell r="E14" t="str">
            <v>OPA</v>
          </cell>
          <cell r="J14" t="str">
            <v>Residential</v>
          </cell>
        </row>
        <row r="15">
          <cell r="B15" t="str">
            <v>2010 peaksaver®</v>
          </cell>
          <cell r="C15">
            <v>2010</v>
          </cell>
          <cell r="D15" t="str">
            <v>peaksaver®</v>
          </cell>
          <cell r="E15" t="str">
            <v>OPA</v>
          </cell>
          <cell r="J15" t="str">
            <v>Residential</v>
          </cell>
        </row>
        <row r="16">
          <cell r="B16" t="str">
            <v>2010 Electricity Retrofit Incentive</v>
          </cell>
          <cell r="C16">
            <v>2010</v>
          </cell>
          <cell r="D16" t="str">
            <v>Electricity Retrofit Incentive</v>
          </cell>
          <cell r="E16" t="str">
            <v>OPA</v>
          </cell>
          <cell r="J16" t="str">
            <v>*Split Class*</v>
          </cell>
          <cell r="M16">
            <v>0.79</v>
          </cell>
          <cell r="N16">
            <v>0.21</v>
          </cell>
        </row>
        <row r="17">
          <cell r="B17" t="str">
            <v>2010 High Performance New Construction</v>
          </cell>
          <cell r="C17">
            <v>2010</v>
          </cell>
          <cell r="D17" t="str">
            <v>High Performance New Construction</v>
          </cell>
          <cell r="E17" t="str">
            <v>OPA</v>
          </cell>
          <cell r="J17" t="str">
            <v>GS &lt; 50 kW</v>
          </cell>
        </row>
        <row r="18">
          <cell r="B18" t="str">
            <v>2010 Power Savings Blitz</v>
          </cell>
          <cell r="C18">
            <v>2010</v>
          </cell>
          <cell r="D18" t="str">
            <v>Power Savings Blitz</v>
          </cell>
          <cell r="E18" t="str">
            <v>OPA</v>
          </cell>
          <cell r="J18" t="str">
            <v>GS &lt; 50 kW</v>
          </cell>
        </row>
        <row r="19">
          <cell r="B19" t="str">
            <v xml:space="preserve"> </v>
          </cell>
        </row>
        <row r="20">
          <cell r="B20" t="str">
            <v xml:space="preserve"> </v>
          </cell>
        </row>
        <row r="21">
          <cell r="B21" t="str">
            <v xml:space="preserve"> </v>
          </cell>
        </row>
        <row r="22">
          <cell r="B22" t="str">
            <v xml:space="preserve"> </v>
          </cell>
        </row>
        <row r="23">
          <cell r="B23" t="str">
            <v xml:space="preserve"> </v>
          </cell>
        </row>
        <row r="24">
          <cell r="B24" t="str">
            <v xml:space="preserve"> </v>
          </cell>
        </row>
        <row r="25">
          <cell r="B25" t="str">
            <v xml:space="preserve"> </v>
          </cell>
        </row>
        <row r="26">
          <cell r="B26" t="str">
            <v xml:space="preserve"> </v>
          </cell>
        </row>
        <row r="27">
          <cell r="B27" t="str">
            <v xml:space="preserve"> </v>
          </cell>
        </row>
        <row r="28">
          <cell r="B28" t="str">
            <v xml:space="preserve"> </v>
          </cell>
        </row>
        <row r="29">
          <cell r="B29" t="str">
            <v xml:space="preserve"> </v>
          </cell>
        </row>
        <row r="30">
          <cell r="B30" t="str">
            <v xml:space="preserve"> </v>
          </cell>
        </row>
        <row r="31">
          <cell r="B31" t="str">
            <v xml:space="preserve"> </v>
          </cell>
        </row>
        <row r="32">
          <cell r="B32" t="str">
            <v xml:space="preserve"> </v>
          </cell>
        </row>
        <row r="33">
          <cell r="B33" t="str">
            <v xml:space="preserve"> </v>
          </cell>
        </row>
        <row r="34">
          <cell r="B34" t="str">
            <v xml:space="preserve"> </v>
          </cell>
        </row>
        <row r="35">
          <cell r="B35" t="str">
            <v xml:space="preserve"> </v>
          </cell>
        </row>
        <row r="36">
          <cell r="B36" t="str">
            <v xml:space="preserve"> </v>
          </cell>
        </row>
        <row r="37">
          <cell r="B37" t="str">
            <v xml:space="preserve"> </v>
          </cell>
        </row>
        <row r="38">
          <cell r="B38" t="str">
            <v xml:space="preserve"> </v>
          </cell>
        </row>
        <row r="39">
          <cell r="B39" t="str">
            <v xml:space="preserve"> </v>
          </cell>
        </row>
        <row r="40">
          <cell r="B40" t="str">
            <v xml:space="preserve"> </v>
          </cell>
        </row>
        <row r="41">
          <cell r="B41" t="str">
            <v xml:space="preserve"> </v>
          </cell>
        </row>
        <row r="42">
          <cell r="B42" t="str">
            <v xml:space="preserve"> </v>
          </cell>
        </row>
        <row r="43">
          <cell r="B43" t="str">
            <v xml:space="preserve"> </v>
          </cell>
        </row>
        <row r="44">
          <cell r="B44" t="str">
            <v xml:space="preserve"> </v>
          </cell>
        </row>
        <row r="45">
          <cell r="B45" t="str">
            <v xml:space="preserve"> </v>
          </cell>
        </row>
        <row r="46">
          <cell r="B46" t="str">
            <v xml:space="preserve"> </v>
          </cell>
        </row>
        <row r="47">
          <cell r="B47" t="str">
            <v xml:space="preserve"> </v>
          </cell>
        </row>
        <row r="48">
          <cell r="B48" t="str">
            <v xml:space="preserve"> </v>
          </cell>
        </row>
        <row r="49">
          <cell r="B49" t="str">
            <v xml:space="preserve"> </v>
          </cell>
        </row>
        <row r="50">
          <cell r="B50" t="str">
            <v xml:space="preserve"> 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  <row r="53">
          <cell r="B53" t="str">
            <v xml:space="preserve"> </v>
          </cell>
        </row>
        <row r="54">
          <cell r="B54" t="str">
            <v xml:space="preserve"> </v>
          </cell>
        </row>
        <row r="55">
          <cell r="B55" t="str">
            <v xml:space="preserve"> </v>
          </cell>
        </row>
        <row r="56">
          <cell r="B56" t="str">
            <v xml:space="preserve"> </v>
          </cell>
        </row>
        <row r="57">
          <cell r="B57" t="str">
            <v xml:space="preserve"> </v>
          </cell>
        </row>
        <row r="58">
          <cell r="B58" t="str">
            <v xml:space="preserve"> </v>
          </cell>
        </row>
        <row r="59">
          <cell r="B59" t="str">
            <v xml:space="preserve"> </v>
          </cell>
        </row>
        <row r="60">
          <cell r="B60" t="str">
            <v xml:space="preserve"> </v>
          </cell>
        </row>
        <row r="61">
          <cell r="B61" t="str">
            <v xml:space="preserve"> </v>
          </cell>
        </row>
        <row r="62">
          <cell r="B62" t="str">
            <v xml:space="preserve"> </v>
          </cell>
        </row>
        <row r="63">
          <cell r="B63" t="str">
            <v xml:space="preserve"> </v>
          </cell>
        </row>
        <row r="64">
          <cell r="B64" t="str">
            <v xml:space="preserve"> </v>
          </cell>
        </row>
        <row r="65">
          <cell r="B65" t="str">
            <v xml:space="preserve"> </v>
          </cell>
        </row>
        <row r="66">
          <cell r="B66" t="str">
            <v xml:space="preserve"> </v>
          </cell>
        </row>
        <row r="67">
          <cell r="B67" t="str">
            <v xml:space="preserve"> </v>
          </cell>
        </row>
        <row r="68">
          <cell r="B68" t="str">
            <v xml:space="preserve"> </v>
          </cell>
        </row>
        <row r="69">
          <cell r="B69" t="str">
            <v xml:space="preserve"> </v>
          </cell>
        </row>
        <row r="70">
          <cell r="B70" t="str">
            <v xml:space="preserve"> </v>
          </cell>
        </row>
        <row r="71">
          <cell r="B71" t="str">
            <v xml:space="preserve"> </v>
          </cell>
        </row>
        <row r="72">
          <cell r="B72" t="str">
            <v xml:space="preserve"> </v>
          </cell>
        </row>
        <row r="73">
          <cell r="B73" t="str">
            <v xml:space="preserve"> </v>
          </cell>
        </row>
        <row r="74">
          <cell r="B74" t="str">
            <v xml:space="preserve"> </v>
          </cell>
        </row>
        <row r="75">
          <cell r="B75" t="str">
            <v xml:space="preserve"> </v>
          </cell>
        </row>
        <row r="76">
          <cell r="B76" t="str">
            <v xml:space="preserve"> </v>
          </cell>
        </row>
        <row r="77">
          <cell r="B77" t="str">
            <v xml:space="preserve"> </v>
          </cell>
        </row>
        <row r="78">
          <cell r="B78" t="str">
            <v xml:space="preserve"> </v>
          </cell>
        </row>
        <row r="79">
          <cell r="B79" t="str">
            <v xml:space="preserve"> </v>
          </cell>
        </row>
        <row r="80">
          <cell r="B80" t="str">
            <v xml:space="preserve"> </v>
          </cell>
        </row>
        <row r="81">
          <cell r="B81" t="str">
            <v xml:space="preserve"> </v>
          </cell>
        </row>
        <row r="82">
          <cell r="B82" t="str">
            <v xml:space="preserve"> </v>
          </cell>
        </row>
        <row r="83">
          <cell r="B83" t="str">
            <v xml:space="preserve"> </v>
          </cell>
        </row>
        <row r="84">
          <cell r="B84" t="str">
            <v xml:space="preserve"> </v>
          </cell>
        </row>
        <row r="85">
          <cell r="B85" t="str">
            <v xml:space="preserve"> </v>
          </cell>
        </row>
        <row r="86">
          <cell r="B86" t="str">
            <v xml:space="preserve"> </v>
          </cell>
        </row>
        <row r="87">
          <cell r="B87" t="str">
            <v xml:space="preserve"> </v>
          </cell>
        </row>
        <row r="88">
          <cell r="B88" t="str">
            <v xml:space="preserve"> </v>
          </cell>
        </row>
        <row r="89">
          <cell r="B89" t="str">
            <v xml:space="preserve"> </v>
          </cell>
        </row>
        <row r="90">
          <cell r="B90" t="str">
            <v xml:space="preserve"> </v>
          </cell>
        </row>
        <row r="91">
          <cell r="B91" t="str">
            <v xml:space="preserve"> </v>
          </cell>
        </row>
        <row r="92">
          <cell r="B92" t="str">
            <v xml:space="preserve"> </v>
          </cell>
        </row>
        <row r="93">
          <cell r="B93" t="str">
            <v xml:space="preserve"> </v>
          </cell>
        </row>
        <row r="94">
          <cell r="B94" t="str">
            <v xml:space="preserve"> </v>
          </cell>
        </row>
        <row r="95">
          <cell r="B95" t="str">
            <v xml:space="preserve"> </v>
          </cell>
        </row>
        <row r="96">
          <cell r="B96" t="str">
            <v xml:space="preserve"> </v>
          </cell>
        </row>
        <row r="97">
          <cell r="B97" t="str">
            <v xml:space="preserve"> </v>
          </cell>
        </row>
        <row r="98">
          <cell r="B98" t="str">
            <v xml:space="preserve"> </v>
          </cell>
        </row>
        <row r="99">
          <cell r="B99" t="str">
            <v xml:space="preserve"> </v>
          </cell>
        </row>
        <row r="100">
          <cell r="B100" t="str">
            <v xml:space="preserve"> </v>
          </cell>
        </row>
        <row r="101">
          <cell r="B101" t="str">
            <v xml:space="preserve"> </v>
          </cell>
        </row>
        <row r="102">
          <cell r="B102" t="str">
            <v xml:space="preserve"> </v>
          </cell>
        </row>
        <row r="103">
          <cell r="B103" t="str">
            <v xml:space="preserve"> </v>
          </cell>
        </row>
        <row r="104">
          <cell r="B104" t="str">
            <v xml:space="preserve"> </v>
          </cell>
        </row>
        <row r="105">
          <cell r="B105" t="str">
            <v xml:space="preserve"> </v>
          </cell>
        </row>
        <row r="106">
          <cell r="B106" t="str">
            <v xml:space="preserve"> </v>
          </cell>
        </row>
        <row r="107">
          <cell r="B107" t="str">
            <v xml:space="preserve"> </v>
          </cell>
        </row>
        <row r="108">
          <cell r="B108" t="str">
            <v xml:space="preserve"> </v>
          </cell>
        </row>
        <row r="109">
          <cell r="B109" t="str">
            <v xml:space="preserve"> </v>
          </cell>
        </row>
      </sheetData>
      <sheetData sheetId="4">
        <row r="115">
          <cell r="B115" t="str">
            <v>2009 Great Refrigerator Roundup</v>
          </cell>
          <cell r="E115">
            <v>7.3007301989311976E-2</v>
          </cell>
          <cell r="F115">
            <v>5</v>
          </cell>
          <cell r="G115" t="str">
            <v>LRAM</v>
          </cell>
          <cell r="I115">
            <v>0.45794948203535468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P115" t="str">
            <v>Flat</v>
          </cell>
          <cell r="T115">
            <v>0</v>
          </cell>
          <cell r="U115">
            <v>0</v>
          </cell>
        </row>
        <row r="116">
          <cell r="B116" t="str">
            <v>2009 Great Refrigerator Roundup</v>
          </cell>
          <cell r="E116">
            <v>2.7039741477522958E-2</v>
          </cell>
          <cell r="F116">
            <v>5</v>
          </cell>
          <cell r="G116" t="str">
            <v>LRAM</v>
          </cell>
          <cell r="I116">
            <v>0.45794948203535468</v>
          </cell>
          <cell r="J116">
            <v>0</v>
          </cell>
          <cell r="K116">
            <v>1</v>
          </cell>
          <cell r="L116">
            <v>0</v>
          </cell>
          <cell r="M116">
            <v>0</v>
          </cell>
          <cell r="P116" t="str">
            <v>Flat</v>
          </cell>
          <cell r="T116">
            <v>0</v>
          </cell>
          <cell r="U116">
            <v>0</v>
          </cell>
        </row>
        <row r="117">
          <cell r="B117" t="str">
            <v>2009 Great Refrigerator Roundup</v>
          </cell>
          <cell r="E117">
            <v>0.14195864275699555</v>
          </cell>
          <cell r="F117">
            <v>5</v>
          </cell>
          <cell r="G117" t="str">
            <v>LRAM</v>
          </cell>
          <cell r="I117">
            <v>0.45794948203535468</v>
          </cell>
          <cell r="J117">
            <v>0</v>
          </cell>
          <cell r="K117">
            <v>1</v>
          </cell>
          <cell r="L117">
            <v>0</v>
          </cell>
          <cell r="M117">
            <v>0</v>
          </cell>
          <cell r="P117" t="str">
            <v>Flat</v>
          </cell>
          <cell r="T117">
            <v>0</v>
          </cell>
          <cell r="U117">
            <v>0</v>
          </cell>
        </row>
        <row r="118">
          <cell r="B118" t="str">
            <v>2009 Great Refrigerator Roundup</v>
          </cell>
          <cell r="E118">
            <v>0.28539218050367415</v>
          </cell>
          <cell r="F118">
            <v>5</v>
          </cell>
          <cell r="G118" t="str">
            <v>LRAM</v>
          </cell>
          <cell r="I118">
            <v>0.45794948203535468</v>
          </cell>
          <cell r="J118">
            <v>0</v>
          </cell>
          <cell r="K118">
            <v>1</v>
          </cell>
          <cell r="L118">
            <v>0</v>
          </cell>
          <cell r="M118">
            <v>0</v>
          </cell>
          <cell r="P118" t="str">
            <v>Flat</v>
          </cell>
          <cell r="T118">
            <v>673.83758834766411</v>
          </cell>
          <cell r="U118">
            <v>9.3797477354176734E-2</v>
          </cell>
        </row>
        <row r="119">
          <cell r="B119" t="str">
            <v>2009 Great Refrigerator Roundup</v>
          </cell>
          <cell r="E119">
            <v>0.10570080759395339</v>
          </cell>
          <cell r="F119">
            <v>5</v>
          </cell>
          <cell r="G119" t="str">
            <v>LRAM</v>
          </cell>
          <cell r="I119">
            <v>0.45794948203535468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P119" t="str">
            <v>Flat</v>
          </cell>
          <cell r="T119">
            <v>454.43351059895542</v>
          </cell>
          <cell r="U119">
            <v>6.3448774933649685E-2</v>
          </cell>
        </row>
        <row r="120">
          <cell r="B120" t="str">
            <v>2009 Great Refrigerator Roundup</v>
          </cell>
          <cell r="E120">
            <v>0.55492923986825526</v>
          </cell>
          <cell r="F120">
            <v>5</v>
          </cell>
          <cell r="G120" t="str">
            <v>LRAM</v>
          </cell>
          <cell r="I120">
            <v>0.45794948203535468</v>
          </cell>
          <cell r="J120">
            <v>0</v>
          </cell>
          <cell r="K120">
            <v>1</v>
          </cell>
          <cell r="L120">
            <v>0</v>
          </cell>
          <cell r="M120">
            <v>0</v>
          </cell>
          <cell r="P120" t="str">
            <v>Flat</v>
          </cell>
          <cell r="T120">
            <v>498.31432614869772</v>
          </cell>
          <cell r="U120">
            <v>6.9508877954766207E-2</v>
          </cell>
        </row>
        <row r="121">
          <cell r="B121" t="str">
            <v>2009 Great Refrigerator Roundup</v>
          </cell>
          <cell r="E121">
            <v>2.0641155380614573</v>
          </cell>
          <cell r="F121">
            <v>5</v>
          </cell>
          <cell r="G121" t="str">
            <v>LRAM</v>
          </cell>
          <cell r="I121">
            <v>0.45794948203535468</v>
          </cell>
          <cell r="J121">
            <v>0</v>
          </cell>
          <cell r="K121">
            <v>1</v>
          </cell>
          <cell r="L121">
            <v>0</v>
          </cell>
          <cell r="M121">
            <v>0</v>
          </cell>
          <cell r="P121" t="str">
            <v>Flat</v>
          </cell>
          <cell r="T121">
            <v>1769.3765995999947</v>
          </cell>
          <cell r="U121">
            <v>0.24629534535013603</v>
          </cell>
        </row>
        <row r="122">
          <cell r="B122" t="str">
            <v>2009 Great Refrigerator Roundup</v>
          </cell>
          <cell r="E122">
            <v>0.76448723631905802</v>
          </cell>
          <cell r="F122">
            <v>5</v>
          </cell>
          <cell r="G122" t="str">
            <v>LRAM</v>
          </cell>
          <cell r="I122">
            <v>0.45794948203535468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P122" t="str">
            <v>Flat</v>
          </cell>
          <cell r="T122">
            <v>1193.2608593408029</v>
          </cell>
          <cell r="U122">
            <v>0.16660509829404743</v>
          </cell>
        </row>
        <row r="123">
          <cell r="B123" t="str">
            <v>2009 Great Refrigerator Roundup</v>
          </cell>
          <cell r="E123">
            <v>4.0135579906750554</v>
          </cell>
          <cell r="F123">
            <v>5</v>
          </cell>
          <cell r="G123" t="str">
            <v>LRAM</v>
          </cell>
          <cell r="I123">
            <v>0.45794948203535468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P123" t="str">
            <v>Flat</v>
          </cell>
          <cell r="T123">
            <v>1308.4840073926428</v>
          </cell>
          <cell r="U123">
            <v>0.18251784145671668</v>
          </cell>
        </row>
        <row r="124">
          <cell r="B124" t="str">
            <v>2009 Great Refrigerator Roundup</v>
          </cell>
          <cell r="E124">
            <v>4.1689844697528216</v>
          </cell>
          <cell r="F124">
            <v>4</v>
          </cell>
          <cell r="G124" t="str">
            <v>LRAM</v>
          </cell>
          <cell r="I124">
            <v>0.48214741416395068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P124" t="str">
            <v>Flat</v>
          </cell>
          <cell r="T124">
            <v>0</v>
          </cell>
          <cell r="U124">
            <v>0</v>
          </cell>
        </row>
        <row r="125">
          <cell r="B125" t="str">
            <v>2009 Great Refrigerator Roundup</v>
          </cell>
          <cell r="E125">
            <v>1.1531233639741851</v>
          </cell>
          <cell r="F125">
            <v>4</v>
          </cell>
          <cell r="G125" t="str">
            <v>LRAM</v>
          </cell>
          <cell r="I125">
            <v>0.48214741416395068</v>
          </cell>
          <cell r="J125">
            <v>0</v>
          </cell>
          <cell r="K125">
            <v>1</v>
          </cell>
          <cell r="L125">
            <v>0</v>
          </cell>
          <cell r="M125">
            <v>0</v>
          </cell>
          <cell r="P125" t="str">
            <v>Flat</v>
          </cell>
          <cell r="T125">
            <v>0</v>
          </cell>
          <cell r="U125">
            <v>0</v>
          </cell>
        </row>
        <row r="126">
          <cell r="B126" t="str">
            <v>2009 Great Refrigerator Roundup</v>
          </cell>
          <cell r="E126">
            <v>5.2629733022411509</v>
          </cell>
          <cell r="F126">
            <v>4</v>
          </cell>
          <cell r="G126" t="str">
            <v>LRAM</v>
          </cell>
          <cell r="I126">
            <v>0.48214741416395068</v>
          </cell>
          <cell r="J126">
            <v>0</v>
          </cell>
          <cell r="K126">
            <v>1</v>
          </cell>
          <cell r="L126">
            <v>0</v>
          </cell>
          <cell r="M126">
            <v>0</v>
          </cell>
          <cell r="P126" t="str">
            <v>Flat</v>
          </cell>
          <cell r="T126">
            <v>0</v>
          </cell>
          <cell r="U126">
            <v>0</v>
          </cell>
        </row>
        <row r="127">
          <cell r="B127" t="str">
            <v>2009 Great Refrigerator Roundup</v>
          </cell>
          <cell r="E127">
            <v>8.0774074101460904</v>
          </cell>
          <cell r="F127">
            <v>4</v>
          </cell>
          <cell r="G127" t="str">
            <v>LRAM</v>
          </cell>
          <cell r="I127">
            <v>0.48214741416395068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P127" t="str">
            <v>Flat</v>
          </cell>
          <cell r="T127">
            <v>282.28222542366899</v>
          </cell>
          <cell r="U127">
            <v>3.9305558993319112E-2</v>
          </cell>
        </row>
        <row r="128">
          <cell r="B128" t="str">
            <v>2009 Great Refrigerator Roundup</v>
          </cell>
          <cell r="E128">
            <v>2.234176517699983</v>
          </cell>
          <cell r="F128">
            <v>4</v>
          </cell>
          <cell r="G128" t="str">
            <v>LRAM</v>
          </cell>
          <cell r="I128">
            <v>0.48214741416395068</v>
          </cell>
          <cell r="J128">
            <v>0</v>
          </cell>
          <cell r="K128">
            <v>1</v>
          </cell>
          <cell r="L128">
            <v>0</v>
          </cell>
          <cell r="M128">
            <v>0</v>
          </cell>
          <cell r="P128" t="str">
            <v>Flat</v>
          </cell>
          <cell r="T128">
            <v>246.98840911474215</v>
          </cell>
          <cell r="U128">
            <v>3.435579111924441E-2</v>
          </cell>
        </row>
        <row r="129">
          <cell r="B129" t="str">
            <v>2009 Great Refrigerator Roundup</v>
          </cell>
          <cell r="E129">
            <v>10.197010773092229</v>
          </cell>
          <cell r="F129">
            <v>4</v>
          </cell>
          <cell r="G129" t="str">
            <v>LRAM</v>
          </cell>
          <cell r="I129">
            <v>0.48214741416395068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P129" t="str">
            <v>Flat</v>
          </cell>
          <cell r="T129">
            <v>260.62122156026908</v>
          </cell>
          <cell r="U129">
            <v>3.6257590441522783E-2</v>
          </cell>
        </row>
        <row r="130">
          <cell r="B130" t="str">
            <v>2009 Great Refrigerator Roundup</v>
          </cell>
          <cell r="E130">
            <v>80.774074101460926</v>
          </cell>
          <cell r="F130">
            <v>4</v>
          </cell>
          <cell r="G130" t="str">
            <v>LRAM</v>
          </cell>
          <cell r="I130">
            <v>0.48214741416395068</v>
          </cell>
          <cell r="J130">
            <v>0</v>
          </cell>
          <cell r="K130">
            <v>1</v>
          </cell>
          <cell r="L130">
            <v>0</v>
          </cell>
          <cell r="M130">
            <v>0</v>
          </cell>
          <cell r="P130" t="str">
            <v>Flat</v>
          </cell>
          <cell r="T130">
            <v>1096.2416521307534</v>
          </cell>
          <cell r="U130">
            <v>0.15264294754687033</v>
          </cell>
        </row>
        <row r="131">
          <cell r="B131" t="str">
            <v>2009 Great Refrigerator Roundup</v>
          </cell>
          <cell r="E131">
            <v>22.341765176999836</v>
          </cell>
          <cell r="F131">
            <v>4</v>
          </cell>
          <cell r="G131" t="str">
            <v>LRAM</v>
          </cell>
          <cell r="I131">
            <v>0.48214741416395068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P131" t="str">
            <v>Flat</v>
          </cell>
          <cell r="T131">
            <v>959.17828782424135</v>
          </cell>
          <cell r="U131">
            <v>0.13342054803590062</v>
          </cell>
        </row>
        <row r="132">
          <cell r="B132" t="str">
            <v>2009 Great Refrigerator Roundup</v>
          </cell>
          <cell r="E132">
            <v>101.97010773092229</v>
          </cell>
          <cell r="F132">
            <v>4</v>
          </cell>
          <cell r="G132" t="str">
            <v>LRAM</v>
          </cell>
          <cell r="I132">
            <v>0.48214741416395068</v>
          </cell>
          <cell r="J132">
            <v>0</v>
          </cell>
          <cell r="K132">
            <v>1</v>
          </cell>
          <cell r="L132">
            <v>0</v>
          </cell>
          <cell r="M132">
            <v>0</v>
          </cell>
          <cell r="P132" t="str">
            <v>Flat</v>
          </cell>
          <cell r="T132">
            <v>1012.1212487777439</v>
          </cell>
          <cell r="U132">
            <v>0.14080617647193314</v>
          </cell>
        </row>
        <row r="133">
          <cell r="B133" t="str">
            <v>2009 Great Refrigerator Roundup</v>
          </cell>
          <cell r="E133">
            <v>1.3015909971859987</v>
          </cell>
          <cell r="F133">
            <v>5</v>
          </cell>
          <cell r="G133" t="str">
            <v>LRAM</v>
          </cell>
          <cell r="I133">
            <v>0.45794948203535468</v>
          </cell>
          <cell r="J133">
            <v>0</v>
          </cell>
          <cell r="K133">
            <v>1</v>
          </cell>
          <cell r="L133">
            <v>0</v>
          </cell>
          <cell r="M133">
            <v>0</v>
          </cell>
          <cell r="P133" t="str">
            <v>Flat</v>
          </cell>
          <cell r="T133">
            <v>0</v>
          </cell>
          <cell r="U133">
            <v>0</v>
          </cell>
        </row>
        <row r="134">
          <cell r="B134" t="str">
            <v>2009 Great Refrigerator Roundup</v>
          </cell>
          <cell r="E134">
            <v>0.4820707396985181</v>
          </cell>
          <cell r="F134">
            <v>5</v>
          </cell>
          <cell r="G134" t="str">
            <v>LRAM</v>
          </cell>
          <cell r="I134">
            <v>0.45794948203535468</v>
          </cell>
          <cell r="J134">
            <v>0</v>
          </cell>
          <cell r="K134">
            <v>1</v>
          </cell>
          <cell r="L134">
            <v>0</v>
          </cell>
          <cell r="M134">
            <v>0</v>
          </cell>
          <cell r="P134" t="str">
            <v>Flat</v>
          </cell>
          <cell r="T134">
            <v>0</v>
          </cell>
          <cell r="U134">
            <v>0</v>
          </cell>
        </row>
        <row r="135">
          <cell r="B135" t="str">
            <v>2009 Great Refrigerator Roundup</v>
          </cell>
          <cell r="E135">
            <v>2.5308713834172205</v>
          </cell>
          <cell r="F135">
            <v>5</v>
          </cell>
          <cell r="G135" t="str">
            <v>LRAM</v>
          </cell>
          <cell r="I135">
            <v>0.45794948203535468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P135" t="str">
            <v>Flat</v>
          </cell>
          <cell r="T135">
            <v>0</v>
          </cell>
          <cell r="U135">
            <v>0</v>
          </cell>
        </row>
        <row r="136">
          <cell r="B136" t="str">
            <v>2009 Great Refrigerator Roundup</v>
          </cell>
          <cell r="E136">
            <v>5.0880375344543598</v>
          </cell>
          <cell r="F136">
            <v>5</v>
          </cell>
          <cell r="G136" t="str">
            <v>LRAM</v>
          </cell>
          <cell r="I136">
            <v>0.45794948203535468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P136" t="str">
            <v>Flat</v>
          </cell>
          <cell r="T136">
            <v>506.7332820167984</v>
          </cell>
          <cell r="U136">
            <v>7.0536735211119153E-2</v>
          </cell>
        </row>
        <row r="137">
          <cell r="B137" t="str">
            <v>2009 Great Refrigerator Roundup</v>
          </cell>
          <cell r="E137">
            <v>1.8844583460942075</v>
          </cell>
          <cell r="F137">
            <v>5</v>
          </cell>
          <cell r="G137" t="str">
            <v>LRAM</v>
          </cell>
          <cell r="I137">
            <v>0.45794948203535468</v>
          </cell>
          <cell r="J137">
            <v>0</v>
          </cell>
          <cell r="K137">
            <v>1</v>
          </cell>
          <cell r="L137">
            <v>0</v>
          </cell>
          <cell r="M137">
            <v>0</v>
          </cell>
          <cell r="P137" t="str">
            <v>Flat</v>
          </cell>
          <cell r="T137">
            <v>259.74554212390109</v>
          </cell>
          <cell r="U137">
            <v>3.6266111670586181E-2</v>
          </cell>
        </row>
        <row r="138">
          <cell r="B138" t="str">
            <v>2009 Great Refrigerator Roundup</v>
          </cell>
          <cell r="E138">
            <v>9.8934063169945894</v>
          </cell>
          <cell r="F138">
            <v>5</v>
          </cell>
          <cell r="G138" t="str">
            <v>LRAM</v>
          </cell>
          <cell r="I138">
            <v>0.45794948203535468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P138" t="str">
            <v>Flat</v>
          </cell>
          <cell r="T138">
            <v>309.14309010248093</v>
          </cell>
          <cell r="U138">
            <v>4.3121757077641258E-2</v>
          </cell>
        </row>
        <row r="139">
          <cell r="B139" t="str">
            <v>2009 Great Refrigerator Roundup</v>
          </cell>
          <cell r="E139">
            <v>36.799527284076888</v>
          </cell>
          <cell r="F139">
            <v>5</v>
          </cell>
          <cell r="G139" t="str">
            <v>LRAM</v>
          </cell>
          <cell r="I139">
            <v>0.45794948203535468</v>
          </cell>
          <cell r="J139">
            <v>0</v>
          </cell>
          <cell r="K139">
            <v>1</v>
          </cell>
          <cell r="L139">
            <v>0</v>
          </cell>
          <cell r="M139">
            <v>0</v>
          </cell>
          <cell r="P139" t="str">
            <v>Flat</v>
          </cell>
          <cell r="T139">
            <v>1330.5906748799969</v>
          </cell>
          <cell r="U139">
            <v>0.18521681018236993</v>
          </cell>
        </row>
        <row r="140">
          <cell r="B140" t="str">
            <v>2009 Great Refrigerator Roundup</v>
          </cell>
          <cell r="E140">
            <v>13.629454549658101</v>
          </cell>
          <cell r="F140">
            <v>5</v>
          </cell>
          <cell r="G140" t="str">
            <v>LRAM</v>
          </cell>
          <cell r="I140">
            <v>0.45794948203535468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P140" t="str">
            <v>Flat</v>
          </cell>
          <cell r="T140">
            <v>682.04518719623979</v>
          </cell>
          <cell r="U140">
            <v>9.522830197965744E-2</v>
          </cell>
        </row>
        <row r="141">
          <cell r="B141" t="str">
            <v>2009 Great Refrigerator Roundup</v>
          </cell>
          <cell r="E141">
            <v>71.554636385705052</v>
          </cell>
          <cell r="F141">
            <v>5</v>
          </cell>
          <cell r="G141" t="str">
            <v>LRAM</v>
          </cell>
          <cell r="I141">
            <v>0.45794948203535468</v>
          </cell>
          <cell r="J141">
            <v>0</v>
          </cell>
          <cell r="K141">
            <v>1</v>
          </cell>
          <cell r="L141">
            <v>0</v>
          </cell>
          <cell r="M141">
            <v>0</v>
          </cell>
          <cell r="P141" t="str">
            <v>Flat</v>
          </cell>
          <cell r="T141">
            <v>811.75428473299212</v>
          </cell>
          <cell r="U141">
            <v>0.11322999670277802</v>
          </cell>
        </row>
        <row r="142">
          <cell r="B142" t="str">
            <v>2009 Great Refrigerator Roundup</v>
          </cell>
          <cell r="E142">
            <v>0.88462196301306062</v>
          </cell>
          <cell r="F142">
            <v>5</v>
          </cell>
          <cell r="G142" t="str">
            <v>LRAM</v>
          </cell>
          <cell r="I142">
            <v>0.45794948203535468</v>
          </cell>
          <cell r="J142">
            <v>0</v>
          </cell>
          <cell r="K142">
            <v>1</v>
          </cell>
          <cell r="L142">
            <v>0</v>
          </cell>
          <cell r="M142">
            <v>0</v>
          </cell>
          <cell r="P142" t="str">
            <v>Flat</v>
          </cell>
          <cell r="T142">
            <v>0</v>
          </cell>
          <cell r="U142">
            <v>0</v>
          </cell>
        </row>
        <row r="143">
          <cell r="B143" t="str">
            <v>2009 Great Refrigerator Roundup</v>
          </cell>
          <cell r="E143">
            <v>0.32763776407891132</v>
          </cell>
          <cell r="F143">
            <v>5</v>
          </cell>
          <cell r="G143" t="str">
            <v>LRAM</v>
          </cell>
          <cell r="I143">
            <v>0.45794948203535468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P143" t="str">
            <v>Flat</v>
          </cell>
          <cell r="T143">
            <v>0</v>
          </cell>
          <cell r="U143">
            <v>0</v>
          </cell>
        </row>
        <row r="144">
          <cell r="B144" t="str">
            <v>2009 Great Refrigerator Roundup</v>
          </cell>
          <cell r="E144">
            <v>1.7200982614142843</v>
          </cell>
          <cell r="F144">
            <v>5</v>
          </cell>
          <cell r="G144" t="str">
            <v>LRAM</v>
          </cell>
          <cell r="I144">
            <v>0.45794948203535468</v>
          </cell>
          <cell r="J144">
            <v>0</v>
          </cell>
          <cell r="K144">
            <v>1</v>
          </cell>
          <cell r="L144">
            <v>0</v>
          </cell>
          <cell r="M144">
            <v>0</v>
          </cell>
          <cell r="P144" t="str">
            <v>Flat</v>
          </cell>
          <cell r="T144">
            <v>0</v>
          </cell>
          <cell r="U144">
            <v>0</v>
          </cell>
        </row>
        <row r="145">
          <cell r="B145" t="str">
            <v>2009 Great Refrigerator Roundup</v>
          </cell>
          <cell r="E145">
            <v>3.4580676735965103</v>
          </cell>
          <cell r="F145">
            <v>5</v>
          </cell>
          <cell r="G145" t="str">
            <v>LRAM</v>
          </cell>
          <cell r="I145">
            <v>0.45794948203535468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P145" t="str">
            <v>Flat</v>
          </cell>
          <cell r="T145">
            <v>417.95071406883307</v>
          </cell>
          <cell r="U145">
            <v>5.8178295951348512E-2</v>
          </cell>
        </row>
        <row r="146">
          <cell r="B146" t="str">
            <v>2009 Great Refrigerator Roundup</v>
          </cell>
          <cell r="E146">
            <v>1.2807658050357444</v>
          </cell>
          <cell r="F146">
            <v>5</v>
          </cell>
          <cell r="G146" t="str">
            <v>LRAM</v>
          </cell>
          <cell r="I146">
            <v>0.45794948203535468</v>
          </cell>
          <cell r="J146">
            <v>0</v>
          </cell>
          <cell r="K146">
            <v>1</v>
          </cell>
          <cell r="L146">
            <v>0</v>
          </cell>
          <cell r="M146">
            <v>0</v>
          </cell>
          <cell r="P146" t="str">
            <v>Flat</v>
          </cell>
          <cell r="T146">
            <v>237.24124488130266</v>
          </cell>
          <cell r="U146">
            <v>3.312402364784417E-2</v>
          </cell>
        </row>
        <row r="147">
          <cell r="B147" t="str">
            <v>2009 Great Refrigerator Roundup</v>
          </cell>
          <cell r="E147">
            <v>6.7240204764376577</v>
          </cell>
          <cell r="F147">
            <v>5</v>
          </cell>
          <cell r="G147" t="str">
            <v>LRAM</v>
          </cell>
          <cell r="I147">
            <v>0.45794948203535468</v>
          </cell>
          <cell r="J147">
            <v>0</v>
          </cell>
          <cell r="K147">
            <v>1</v>
          </cell>
          <cell r="L147">
            <v>0</v>
          </cell>
          <cell r="M147">
            <v>0</v>
          </cell>
          <cell r="P147" t="str">
            <v>Flat</v>
          </cell>
          <cell r="T147">
            <v>273.38313871880871</v>
          </cell>
          <cell r="U147">
            <v>3.8133672316750147E-2</v>
          </cell>
        </row>
        <row r="148">
          <cell r="B148" t="str">
            <v>2009 Great Refrigerator Roundup</v>
          </cell>
          <cell r="E148">
            <v>25.010675499732894</v>
          </cell>
          <cell r="F148">
            <v>5</v>
          </cell>
          <cell r="G148" t="str">
            <v>LRAM</v>
          </cell>
          <cell r="I148">
            <v>0.45794948203535468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P148" t="str">
            <v>Flat</v>
          </cell>
          <cell r="T148">
            <v>1097.4635818000002</v>
          </cell>
          <cell r="U148">
            <v>0.15276576617421941</v>
          </cell>
        </row>
        <row r="149">
          <cell r="B149" t="str">
            <v>2009 Great Refrigerator Roundup</v>
          </cell>
          <cell r="E149">
            <v>9.2632131480492159</v>
          </cell>
          <cell r="F149">
            <v>5</v>
          </cell>
          <cell r="G149" t="str">
            <v>LRAM</v>
          </cell>
          <cell r="I149">
            <v>0.45794948203535468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P149" t="str">
            <v>Flat</v>
          </cell>
          <cell r="T149">
            <v>622.95294060735978</v>
          </cell>
          <cell r="U149">
            <v>8.6977742620159809E-2</v>
          </cell>
        </row>
        <row r="150">
          <cell r="B150" t="str">
            <v>2009 Great Refrigerator Roundup</v>
          </cell>
          <cell r="E150">
            <v>48.631869027258411</v>
          </cell>
          <cell r="F150">
            <v>5</v>
          </cell>
          <cell r="G150" t="str">
            <v>LRAM</v>
          </cell>
          <cell r="I150">
            <v>0.45794948203535468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P150" t="str">
            <v>Flat</v>
          </cell>
          <cell r="T150">
            <v>717.85506884588779</v>
          </cell>
          <cell r="U150">
            <v>0.10013218113807486</v>
          </cell>
        </row>
        <row r="151">
          <cell r="B151" t="str">
            <v>2009 Great Refrigerator Roundup</v>
          </cell>
          <cell r="E151">
            <v>4.5458024029999232E-2</v>
          </cell>
          <cell r="F151">
            <v>5</v>
          </cell>
          <cell r="G151" t="str">
            <v>LRAM</v>
          </cell>
          <cell r="I151">
            <v>0.45794948203535468</v>
          </cell>
          <cell r="J151">
            <v>0</v>
          </cell>
          <cell r="K151">
            <v>1</v>
          </cell>
          <cell r="L151">
            <v>0</v>
          </cell>
          <cell r="M151">
            <v>0</v>
          </cell>
          <cell r="P151" t="str">
            <v>Flat</v>
          </cell>
          <cell r="T151">
            <v>0</v>
          </cell>
          <cell r="U151">
            <v>0</v>
          </cell>
        </row>
        <row r="152">
          <cell r="B152" t="str">
            <v>2009 Great Refrigerator Roundup</v>
          </cell>
          <cell r="E152">
            <v>1.6836305196296017E-2</v>
          </cell>
          <cell r="F152">
            <v>5</v>
          </cell>
          <cell r="G152" t="str">
            <v>LRAM</v>
          </cell>
          <cell r="I152">
            <v>0.45794948203535468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P152" t="str">
            <v>Flat</v>
          </cell>
          <cell r="T152">
            <v>0</v>
          </cell>
          <cell r="U152">
            <v>0</v>
          </cell>
        </row>
        <row r="153">
          <cell r="B153" t="str">
            <v>2009 Great Refrigerator Roundup</v>
          </cell>
          <cell r="E153">
            <v>8.8390602280554079E-2</v>
          </cell>
          <cell r="F153">
            <v>5</v>
          </cell>
          <cell r="G153" t="str">
            <v>LRAM</v>
          </cell>
          <cell r="I153">
            <v>0.45794948203535468</v>
          </cell>
          <cell r="J153">
            <v>0</v>
          </cell>
          <cell r="K153">
            <v>1</v>
          </cell>
          <cell r="L153">
            <v>0</v>
          </cell>
          <cell r="M153">
            <v>0</v>
          </cell>
          <cell r="P153" t="str">
            <v>Flat</v>
          </cell>
          <cell r="T153">
            <v>0</v>
          </cell>
          <cell r="U153">
            <v>0</v>
          </cell>
        </row>
        <row r="154">
          <cell r="B154" t="str">
            <v>2009 Great Refrigerator Roundup</v>
          </cell>
          <cell r="E154">
            <v>0.17769954848090613</v>
          </cell>
          <cell r="F154">
            <v>5</v>
          </cell>
          <cell r="G154" t="str">
            <v>LRAM</v>
          </cell>
          <cell r="I154">
            <v>0.45794948203535468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P154" t="str">
            <v>Flat</v>
          </cell>
          <cell r="T154">
            <v>466.45836911126855</v>
          </cell>
          <cell r="U154">
            <v>6.4930510066479721E-2</v>
          </cell>
        </row>
        <row r="155">
          <cell r="B155" t="str">
            <v>2009 Great Refrigerator Roundup</v>
          </cell>
          <cell r="E155">
            <v>6.5814647585520789E-2</v>
          </cell>
          <cell r="F155">
            <v>5</v>
          </cell>
          <cell r="G155" t="str">
            <v>LRAM</v>
          </cell>
          <cell r="I155">
            <v>0.45794948203535468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P155" t="str">
            <v>Flat</v>
          </cell>
          <cell r="T155">
            <v>252.19130320671178</v>
          </cell>
          <cell r="U155">
            <v>3.5211376063126194E-2</v>
          </cell>
        </row>
        <row r="156">
          <cell r="B156" t="str">
            <v>2009 Great Refrigerator Roundup</v>
          </cell>
          <cell r="E156">
            <v>0.3455268998239841</v>
          </cell>
          <cell r="F156">
            <v>5</v>
          </cell>
          <cell r="G156" t="str">
            <v>LRAM</v>
          </cell>
          <cell r="I156">
            <v>0.45794948203535468</v>
          </cell>
          <cell r="J156">
            <v>0</v>
          </cell>
          <cell r="K156">
            <v>1</v>
          </cell>
          <cell r="L156">
            <v>0</v>
          </cell>
          <cell r="M156">
            <v>0</v>
          </cell>
          <cell r="P156" t="str">
            <v>Flat</v>
          </cell>
          <cell r="T156">
            <v>295.04471638762323</v>
          </cell>
          <cell r="U156">
            <v>4.1155202863796911E-2</v>
          </cell>
        </row>
        <row r="157">
          <cell r="B157" t="str">
            <v>2009 Great Refrigerator Roundup</v>
          </cell>
          <cell r="E157">
            <v>1.2852223157572513</v>
          </cell>
          <cell r="F157">
            <v>5</v>
          </cell>
          <cell r="G157" t="str">
            <v>LRAM</v>
          </cell>
          <cell r="I157">
            <v>0.45794948203535468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P157" t="str">
            <v>Flat</v>
          </cell>
          <cell r="T157">
            <v>1224.8359801608813</v>
          </cell>
          <cell r="U157">
            <v>0.17049586888353552</v>
          </cell>
        </row>
        <row r="158">
          <cell r="B158" t="str">
            <v>2009 Great Refrigerator Roundup</v>
          </cell>
          <cell r="E158">
            <v>0.47600826509527816</v>
          </cell>
          <cell r="F158">
            <v>5</v>
          </cell>
          <cell r="G158" t="str">
            <v>LRAM</v>
          </cell>
          <cell r="I158">
            <v>0.45794948203535468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P158" t="str">
            <v>Flat</v>
          </cell>
          <cell r="T158">
            <v>662.2091112648892</v>
          </cell>
          <cell r="U158">
            <v>9.2458755526808462E-2</v>
          </cell>
        </row>
        <row r="159">
          <cell r="B159" t="str">
            <v>2009 Great Refrigerator Roundup</v>
          </cell>
          <cell r="E159">
            <v>2.4990433917502108</v>
          </cell>
          <cell r="F159">
            <v>5</v>
          </cell>
          <cell r="G159" t="str">
            <v>LRAM</v>
          </cell>
          <cell r="I159">
            <v>0.45794948203535468</v>
          </cell>
          <cell r="J159">
            <v>0</v>
          </cell>
          <cell r="K159">
            <v>1</v>
          </cell>
          <cell r="L159">
            <v>0</v>
          </cell>
          <cell r="M159">
            <v>0</v>
          </cell>
          <cell r="P159" t="str">
            <v>Flat</v>
          </cell>
          <cell r="T159">
            <v>774.73448504408782</v>
          </cell>
          <cell r="U159">
            <v>0.10806617819815389</v>
          </cell>
        </row>
        <row r="160">
          <cell r="B160" t="str">
            <v>2009 Great Refrigerator Roundup</v>
          </cell>
          <cell r="E160">
            <v>0</v>
          </cell>
          <cell r="F160">
            <v>4</v>
          </cell>
          <cell r="G160" t="str">
            <v>LRAM</v>
          </cell>
          <cell r="I160">
            <v>0.48214741416395068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P160" t="str">
            <v>Flat</v>
          </cell>
          <cell r="T160">
            <v>0</v>
          </cell>
          <cell r="U160">
            <v>0</v>
          </cell>
        </row>
        <row r="161">
          <cell r="B161" t="str">
            <v>2009 Great Refrigerator Roundup</v>
          </cell>
          <cell r="E161">
            <v>0</v>
          </cell>
          <cell r="F161">
            <v>4</v>
          </cell>
          <cell r="G161" t="str">
            <v>LRAM</v>
          </cell>
          <cell r="I161">
            <v>0.48214741416395068</v>
          </cell>
          <cell r="J161">
            <v>0</v>
          </cell>
          <cell r="K161">
            <v>1</v>
          </cell>
          <cell r="L161">
            <v>0</v>
          </cell>
          <cell r="M161">
            <v>0</v>
          </cell>
          <cell r="P161" t="str">
            <v>Flat</v>
          </cell>
          <cell r="T161">
            <v>0</v>
          </cell>
          <cell r="U161">
            <v>0</v>
          </cell>
        </row>
        <row r="162">
          <cell r="B162" t="str">
            <v>2009 Great Refrigerator Roundup</v>
          </cell>
          <cell r="E162">
            <v>0</v>
          </cell>
          <cell r="F162">
            <v>4</v>
          </cell>
          <cell r="G162" t="str">
            <v>LRAM</v>
          </cell>
          <cell r="I162">
            <v>0.48214741416395068</v>
          </cell>
          <cell r="J162">
            <v>0</v>
          </cell>
          <cell r="K162">
            <v>1</v>
          </cell>
          <cell r="L162">
            <v>0</v>
          </cell>
          <cell r="M162">
            <v>0</v>
          </cell>
          <cell r="P162" t="str">
            <v>Flat</v>
          </cell>
          <cell r="T162">
            <v>0</v>
          </cell>
          <cell r="U162">
            <v>0</v>
          </cell>
        </row>
        <row r="163">
          <cell r="B163" t="str">
            <v>2009 Great Refrigerator Roundup</v>
          </cell>
          <cell r="E163">
            <v>0</v>
          </cell>
          <cell r="F163">
            <v>4</v>
          </cell>
          <cell r="G163" t="str">
            <v>LRAM</v>
          </cell>
          <cell r="I163">
            <v>0.48214741416395068</v>
          </cell>
          <cell r="J163">
            <v>0</v>
          </cell>
          <cell r="K163">
            <v>1</v>
          </cell>
          <cell r="L163">
            <v>0</v>
          </cell>
          <cell r="M163">
            <v>0</v>
          </cell>
          <cell r="P163" t="str">
            <v>Flat</v>
          </cell>
          <cell r="T163">
            <v>295.70506048221125</v>
          </cell>
          <cell r="U163">
            <v>4.1174582218069716E-2</v>
          </cell>
        </row>
        <row r="164">
          <cell r="B164" t="str">
            <v>2009 Great Refrigerator Roundup</v>
          </cell>
          <cell r="E164">
            <v>0</v>
          </cell>
          <cell r="F164">
            <v>4</v>
          </cell>
          <cell r="G164" t="str">
            <v>LRAM</v>
          </cell>
          <cell r="I164">
            <v>0.48214741416395068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P164" t="str">
            <v>Flat</v>
          </cell>
          <cell r="T164">
            <v>190.53632196728668</v>
          </cell>
          <cell r="U164">
            <v>2.6503373585827449E-2</v>
          </cell>
        </row>
        <row r="165">
          <cell r="B165" t="str">
            <v>2009 Great Refrigerator Roundup</v>
          </cell>
          <cell r="E165">
            <v>0</v>
          </cell>
          <cell r="F165">
            <v>4</v>
          </cell>
          <cell r="G165" t="str">
            <v>LRAM</v>
          </cell>
          <cell r="I165">
            <v>0.48214741416395068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P165" t="str">
            <v>Flat</v>
          </cell>
          <cell r="T165">
            <v>201.05319581877913</v>
          </cell>
          <cell r="U165">
            <v>2.797049444905168E-2</v>
          </cell>
        </row>
        <row r="166">
          <cell r="B166" t="str">
            <v>2009 Great Refrigerator Roundup</v>
          </cell>
          <cell r="E166">
            <v>0</v>
          </cell>
          <cell r="F166">
            <v>4</v>
          </cell>
          <cell r="G166" t="str">
            <v>LRAM</v>
          </cell>
          <cell r="I166">
            <v>0.48214741416395068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P166" t="str">
            <v>Flat</v>
          </cell>
          <cell r="T166">
            <v>1148.3691669212087</v>
          </cell>
          <cell r="U166">
            <v>0.15990129016726104</v>
          </cell>
        </row>
        <row r="167">
          <cell r="B167" t="str">
            <v>2009 Great Refrigerator Roundup</v>
          </cell>
          <cell r="E167">
            <v>0</v>
          </cell>
          <cell r="F167">
            <v>4</v>
          </cell>
          <cell r="G167" t="str">
            <v>LRAM</v>
          </cell>
          <cell r="I167">
            <v>0.48214741416395068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P167" t="str">
            <v>Flat</v>
          </cell>
          <cell r="T167">
            <v>739.94688142635607</v>
          </cell>
          <cell r="U167">
            <v>0.10292572266340756</v>
          </cell>
        </row>
        <row r="168">
          <cell r="B168" t="str">
            <v>2009 Great Refrigerator Roundup</v>
          </cell>
          <cell r="E168">
            <v>0</v>
          </cell>
          <cell r="F168">
            <v>4</v>
          </cell>
          <cell r="G168" t="str">
            <v>LRAM</v>
          </cell>
          <cell r="I168">
            <v>0.48214741416395068</v>
          </cell>
          <cell r="J168">
            <v>0</v>
          </cell>
          <cell r="K168">
            <v>1</v>
          </cell>
          <cell r="L168">
            <v>0</v>
          </cell>
          <cell r="M168">
            <v>0</v>
          </cell>
          <cell r="P168" t="str">
            <v>Flat</v>
          </cell>
          <cell r="T168">
            <v>780.78910997584126</v>
          </cell>
          <cell r="U168">
            <v>0.10862327941379293</v>
          </cell>
        </row>
        <row r="169">
          <cell r="B169" t="str">
            <v>2009 Great Refrigerator Roundup</v>
          </cell>
          <cell r="E169">
            <v>7.2829970017457955</v>
          </cell>
          <cell r="F169">
            <v>5</v>
          </cell>
          <cell r="G169" t="str">
            <v>LRAM</v>
          </cell>
          <cell r="I169">
            <v>0.45794948203535468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P169" t="str">
            <v>Flat</v>
          </cell>
          <cell r="T169">
            <v>0</v>
          </cell>
          <cell r="U169">
            <v>0</v>
          </cell>
        </row>
        <row r="170">
          <cell r="B170" t="str">
            <v>2009 Great Refrigerator Roundup</v>
          </cell>
          <cell r="E170">
            <v>2.6974062969428871</v>
          </cell>
          <cell r="F170">
            <v>5</v>
          </cell>
          <cell r="G170" t="str">
            <v>LRAM</v>
          </cell>
          <cell r="I170">
            <v>0.45794948203535468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P170" t="str">
            <v>Flat</v>
          </cell>
          <cell r="T170">
            <v>0</v>
          </cell>
          <cell r="U170">
            <v>0</v>
          </cell>
        </row>
        <row r="171">
          <cell r="B171" t="str">
            <v>2009 Great Refrigerator Roundup</v>
          </cell>
          <cell r="E171">
            <v>14.161383058950159</v>
          </cell>
          <cell r="F171">
            <v>5</v>
          </cell>
          <cell r="G171" t="str">
            <v>LRAM</v>
          </cell>
          <cell r="I171">
            <v>0.45794948203535468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P171" t="str">
            <v>Flat</v>
          </cell>
          <cell r="T171">
            <v>0</v>
          </cell>
          <cell r="U171">
            <v>0</v>
          </cell>
        </row>
        <row r="172">
          <cell r="B172" t="str">
            <v>2009 Great Refrigerator Roundup</v>
          </cell>
          <cell r="E172">
            <v>28.469897370460846</v>
          </cell>
          <cell r="F172">
            <v>5</v>
          </cell>
          <cell r="G172" t="str">
            <v>LRAM</v>
          </cell>
          <cell r="I172">
            <v>0.45794948203535468</v>
          </cell>
          <cell r="J172">
            <v>0</v>
          </cell>
          <cell r="K172">
            <v>1</v>
          </cell>
          <cell r="L172">
            <v>0</v>
          </cell>
          <cell r="M172">
            <v>0</v>
          </cell>
          <cell r="P172" t="str">
            <v>Flat</v>
          </cell>
          <cell r="T172">
            <v>469.81475181822458</v>
          </cell>
          <cell r="U172">
            <v>6.5397714978155302E-2</v>
          </cell>
        </row>
        <row r="173">
          <cell r="B173" t="str">
            <v>2009 Great Refrigerator Roundup</v>
          </cell>
          <cell r="E173">
            <v>10.544406433504017</v>
          </cell>
          <cell r="F173">
            <v>5</v>
          </cell>
          <cell r="G173" t="str">
            <v>LRAM</v>
          </cell>
          <cell r="I173">
            <v>0.45794948203535468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P173" t="str">
            <v>Flat</v>
          </cell>
          <cell r="T173">
            <v>251.8726980876915</v>
          </cell>
          <cell r="U173">
            <v>3.5166891877831889E-2</v>
          </cell>
        </row>
        <row r="174">
          <cell r="B174" t="str">
            <v>2009 Great Refrigerator Roundup</v>
          </cell>
          <cell r="E174">
            <v>55.358133775896079</v>
          </cell>
          <cell r="F174">
            <v>5</v>
          </cell>
          <cell r="G174" t="str">
            <v>LRAM</v>
          </cell>
          <cell r="I174">
            <v>0.45794948203535468</v>
          </cell>
          <cell r="J174">
            <v>0</v>
          </cell>
          <cell r="K174">
            <v>1</v>
          </cell>
          <cell r="L174">
            <v>0</v>
          </cell>
          <cell r="M174">
            <v>0</v>
          </cell>
          <cell r="P174" t="str">
            <v>Flat</v>
          </cell>
          <cell r="T174">
            <v>295.46110883379805</v>
          </cell>
          <cell r="U174">
            <v>4.1213284621040659E-2</v>
          </cell>
        </row>
        <row r="175">
          <cell r="B175" t="str">
            <v>2009 Great Refrigerator Roundup</v>
          </cell>
          <cell r="E175">
            <v>205.91018795844931</v>
          </cell>
          <cell r="F175">
            <v>5</v>
          </cell>
          <cell r="G175" t="str">
            <v>LRAM</v>
          </cell>
          <cell r="I175">
            <v>0.45794948203535468</v>
          </cell>
          <cell r="J175">
            <v>0</v>
          </cell>
          <cell r="K175">
            <v>1</v>
          </cell>
          <cell r="L175">
            <v>0</v>
          </cell>
          <cell r="M175">
            <v>0</v>
          </cell>
          <cell r="P175" t="str">
            <v>Flat</v>
          </cell>
          <cell r="T175">
            <v>1233.6492389099999</v>
          </cell>
          <cell r="U175">
            <v>0.17172266515051735</v>
          </cell>
        </row>
        <row r="176">
          <cell r="B176" t="str">
            <v>2009 Great Refrigerator Roundup</v>
          </cell>
          <cell r="E176">
            <v>76.263032577203433</v>
          </cell>
          <cell r="F176">
            <v>5</v>
          </cell>
          <cell r="G176" t="str">
            <v>LRAM</v>
          </cell>
          <cell r="I176">
            <v>0.45794948203535468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P176" t="str">
            <v>Flat</v>
          </cell>
          <cell r="T176">
            <v>661.37251139000011</v>
          </cell>
          <cell r="U176">
            <v>9.2341948038070679E-2</v>
          </cell>
        </row>
        <row r="177">
          <cell r="B177" t="str">
            <v>2009 Great Refrigerator Roundup</v>
          </cell>
          <cell r="E177">
            <v>400.38092103031812</v>
          </cell>
          <cell r="F177">
            <v>5</v>
          </cell>
          <cell r="G177" t="str">
            <v>LRAM</v>
          </cell>
          <cell r="I177">
            <v>0.45794948203535468</v>
          </cell>
          <cell r="J177">
            <v>0</v>
          </cell>
          <cell r="K177">
            <v>1</v>
          </cell>
          <cell r="L177">
            <v>0</v>
          </cell>
          <cell r="M177">
            <v>0</v>
          </cell>
          <cell r="P177" t="str">
            <v>Flat</v>
          </cell>
          <cell r="T177">
            <v>775.82785689399986</v>
          </cell>
          <cell r="U177">
            <v>0.10821869047100401</v>
          </cell>
        </row>
        <row r="178">
          <cell r="B178" t="str">
            <v>2009 Great Refrigerator Roundup</v>
          </cell>
          <cell r="E178">
            <v>1.0425979072333704</v>
          </cell>
          <cell r="F178">
            <v>4</v>
          </cell>
          <cell r="G178" t="str">
            <v>LRAM</v>
          </cell>
          <cell r="I178">
            <v>0.48214741416395068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P178" t="str">
            <v>Flat</v>
          </cell>
          <cell r="T178">
            <v>0</v>
          </cell>
          <cell r="U178">
            <v>0</v>
          </cell>
        </row>
        <row r="179">
          <cell r="B179" t="str">
            <v>2009 Great Refrigerator Roundup</v>
          </cell>
          <cell r="E179">
            <v>0.28837814455391103</v>
          </cell>
          <cell r="F179">
            <v>4</v>
          </cell>
          <cell r="G179" t="str">
            <v>LRAM</v>
          </cell>
          <cell r="I179">
            <v>0.48214741416395068</v>
          </cell>
          <cell r="J179">
            <v>0</v>
          </cell>
          <cell r="K179">
            <v>1</v>
          </cell>
          <cell r="L179">
            <v>0</v>
          </cell>
          <cell r="M179">
            <v>0</v>
          </cell>
          <cell r="P179" t="str">
            <v>Flat</v>
          </cell>
          <cell r="T179">
            <v>0</v>
          </cell>
          <cell r="U179">
            <v>0</v>
          </cell>
        </row>
        <row r="180">
          <cell r="B180" t="str">
            <v>2009 Great Refrigerator Roundup</v>
          </cell>
          <cell r="E180">
            <v>1.3161874289896449</v>
          </cell>
          <cell r="F180">
            <v>4</v>
          </cell>
          <cell r="G180" t="str">
            <v>LRAM</v>
          </cell>
          <cell r="I180">
            <v>0.48214741416395068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P180" t="str">
            <v>Flat</v>
          </cell>
          <cell r="T180">
            <v>0</v>
          </cell>
          <cell r="U180">
            <v>0</v>
          </cell>
        </row>
        <row r="181">
          <cell r="B181" t="str">
            <v>2009 Great Refrigerator Roundup</v>
          </cell>
          <cell r="E181">
            <v>2.0200334452646547</v>
          </cell>
          <cell r="F181">
            <v>4</v>
          </cell>
          <cell r="G181" t="str">
            <v>LRAM</v>
          </cell>
          <cell r="I181">
            <v>0.48214741416395068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P181" t="str">
            <v>Flat</v>
          </cell>
          <cell r="T181">
            <v>364.57655552040677</v>
          </cell>
          <cell r="U181">
            <v>5.0764391165901895E-2</v>
          </cell>
        </row>
        <row r="182">
          <cell r="B182" t="str">
            <v>2009 Great Refrigerator Roundup</v>
          </cell>
          <cell r="E182">
            <v>0.55873265507320247</v>
          </cell>
          <cell r="F182">
            <v>4</v>
          </cell>
          <cell r="G182" t="str">
            <v>LRAM</v>
          </cell>
          <cell r="I182">
            <v>0.48214741416395068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P182" t="str">
            <v>Flat</v>
          </cell>
          <cell r="T182">
            <v>179.53398995648178</v>
          </cell>
          <cell r="U182">
            <v>2.497296241494458E-2</v>
          </cell>
        </row>
        <row r="183">
          <cell r="B183" t="str">
            <v>2009 Great Refrigerator Roundup</v>
          </cell>
          <cell r="E183">
            <v>2.5501131436674371</v>
          </cell>
          <cell r="F183">
            <v>4</v>
          </cell>
          <cell r="G183" t="str">
            <v>LRAM</v>
          </cell>
          <cell r="I183">
            <v>0.48214741416395068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P183" t="str">
            <v>Flat</v>
          </cell>
          <cell r="T183">
            <v>189.44357729884482</v>
          </cell>
          <cell r="U183">
            <v>2.6355365830752445E-2</v>
          </cell>
        </row>
        <row r="184">
          <cell r="B184" t="str">
            <v>2009 Great Refrigerator Roundup</v>
          </cell>
          <cell r="E184">
            <v>20.200334452646548</v>
          </cell>
          <cell r="F184">
            <v>4</v>
          </cell>
          <cell r="G184" t="str">
            <v>LRAM</v>
          </cell>
          <cell r="I184">
            <v>0.48214741416395068</v>
          </cell>
          <cell r="J184">
            <v>0</v>
          </cell>
          <cell r="K184">
            <v>1</v>
          </cell>
          <cell r="L184">
            <v>0</v>
          </cell>
          <cell r="M184">
            <v>0</v>
          </cell>
          <cell r="P184" t="str">
            <v>Flat</v>
          </cell>
          <cell r="T184">
            <v>1415.8312835743952</v>
          </cell>
          <cell r="U184">
            <v>0.19714326666369666</v>
          </cell>
        </row>
        <row r="185">
          <cell r="B185" t="str">
            <v>2009 Great Refrigerator Roundup</v>
          </cell>
          <cell r="E185">
            <v>5.5873265507320244</v>
          </cell>
          <cell r="F185">
            <v>4</v>
          </cell>
          <cell r="G185" t="str">
            <v>LRAM</v>
          </cell>
          <cell r="I185">
            <v>0.48214741416395068</v>
          </cell>
          <cell r="J185">
            <v>0</v>
          </cell>
          <cell r="K185">
            <v>1</v>
          </cell>
          <cell r="L185">
            <v>0</v>
          </cell>
          <cell r="M185">
            <v>0</v>
          </cell>
          <cell r="P185" t="str">
            <v>Flat</v>
          </cell>
          <cell r="T185">
            <v>697.21937847177389</v>
          </cell>
          <cell r="U185">
            <v>9.6982378310464384E-2</v>
          </cell>
        </row>
        <row r="186">
          <cell r="B186" t="str">
            <v>2009 Great Refrigerator Roundup</v>
          </cell>
          <cell r="E186">
            <v>25.501131436674367</v>
          </cell>
          <cell r="F186">
            <v>4</v>
          </cell>
          <cell r="G186" t="str">
            <v>LRAM</v>
          </cell>
          <cell r="I186">
            <v>0.48214741416395068</v>
          </cell>
          <cell r="J186">
            <v>0</v>
          </cell>
          <cell r="K186">
            <v>1</v>
          </cell>
          <cell r="L186">
            <v>0</v>
          </cell>
          <cell r="M186">
            <v>0</v>
          </cell>
          <cell r="P186" t="str">
            <v>Flat</v>
          </cell>
          <cell r="T186">
            <v>735.70321281104782</v>
          </cell>
          <cell r="U186">
            <v>0.10235093526505804</v>
          </cell>
        </row>
        <row r="187">
          <cell r="B187" t="str">
            <v>2009 Great Refrigerator Roundup</v>
          </cell>
          <cell r="E187">
            <v>0</v>
          </cell>
          <cell r="F187">
            <v>4</v>
          </cell>
          <cell r="G187" t="str">
            <v>LRAM</v>
          </cell>
          <cell r="I187">
            <v>0.64</v>
          </cell>
          <cell r="J187">
            <v>0</v>
          </cell>
          <cell r="K187">
            <v>1</v>
          </cell>
          <cell r="L187">
            <v>0</v>
          </cell>
          <cell r="M187">
            <v>0</v>
          </cell>
          <cell r="P187" t="str">
            <v>Flat</v>
          </cell>
          <cell r="T187">
            <v>0</v>
          </cell>
          <cell r="U187">
            <v>0</v>
          </cell>
        </row>
        <row r="188">
          <cell r="B188" t="str">
            <v>2009 Great Refrigerator Roundup</v>
          </cell>
          <cell r="E188">
            <v>0</v>
          </cell>
          <cell r="F188">
            <v>4</v>
          </cell>
          <cell r="G188" t="str">
            <v>LRAM</v>
          </cell>
          <cell r="I188">
            <v>0.64</v>
          </cell>
          <cell r="J188">
            <v>0</v>
          </cell>
          <cell r="K188">
            <v>1</v>
          </cell>
          <cell r="L188">
            <v>0</v>
          </cell>
          <cell r="M188">
            <v>0</v>
          </cell>
          <cell r="P188" t="str">
            <v>Flat</v>
          </cell>
          <cell r="T188">
            <v>0</v>
          </cell>
          <cell r="U188">
            <v>0</v>
          </cell>
        </row>
        <row r="189">
          <cell r="B189" t="str">
            <v>2009 Great Refrigerator Roundup</v>
          </cell>
          <cell r="E189">
            <v>0</v>
          </cell>
          <cell r="F189">
            <v>4</v>
          </cell>
          <cell r="G189" t="str">
            <v>LRAM</v>
          </cell>
          <cell r="I189">
            <v>0.64</v>
          </cell>
          <cell r="J189">
            <v>0</v>
          </cell>
          <cell r="K189">
            <v>1</v>
          </cell>
          <cell r="L189">
            <v>0</v>
          </cell>
          <cell r="M189">
            <v>0</v>
          </cell>
          <cell r="P189" t="str">
            <v>Flat</v>
          </cell>
          <cell r="T189">
            <v>0</v>
          </cell>
          <cell r="U189">
            <v>0</v>
          </cell>
        </row>
        <row r="190">
          <cell r="B190" t="str">
            <v>2009 Great Refrigerator Roundup</v>
          </cell>
          <cell r="E190">
            <v>0</v>
          </cell>
          <cell r="F190">
            <v>4</v>
          </cell>
          <cell r="G190" t="str">
            <v>LRAM</v>
          </cell>
          <cell r="I190">
            <v>0.64</v>
          </cell>
          <cell r="J190">
            <v>0</v>
          </cell>
          <cell r="K190">
            <v>1</v>
          </cell>
          <cell r="L190">
            <v>0</v>
          </cell>
          <cell r="M190">
            <v>0</v>
          </cell>
          <cell r="P190" t="str">
            <v>Flat</v>
          </cell>
          <cell r="T190">
            <v>0</v>
          </cell>
          <cell r="U190">
            <v>0</v>
          </cell>
        </row>
        <row r="191">
          <cell r="B191" t="str">
            <v>2009 Great Refrigerator Roundup</v>
          </cell>
          <cell r="E191">
            <v>0</v>
          </cell>
          <cell r="F191">
            <v>4</v>
          </cell>
          <cell r="G191" t="str">
            <v>LRAM</v>
          </cell>
          <cell r="I191">
            <v>0.64</v>
          </cell>
          <cell r="J191">
            <v>0</v>
          </cell>
          <cell r="K191">
            <v>1</v>
          </cell>
          <cell r="L191">
            <v>0</v>
          </cell>
          <cell r="M191">
            <v>0</v>
          </cell>
          <cell r="P191" t="str">
            <v>Flat</v>
          </cell>
          <cell r="T191">
            <v>0</v>
          </cell>
          <cell r="U191">
            <v>0</v>
          </cell>
        </row>
        <row r="192">
          <cell r="B192" t="str">
            <v>2009 Great Refrigerator Roundup</v>
          </cell>
          <cell r="E192">
            <v>0</v>
          </cell>
          <cell r="F192">
            <v>4</v>
          </cell>
          <cell r="G192" t="str">
            <v>LRAM</v>
          </cell>
          <cell r="I192">
            <v>0.64</v>
          </cell>
          <cell r="J192">
            <v>0</v>
          </cell>
          <cell r="K192">
            <v>1</v>
          </cell>
          <cell r="L192">
            <v>0</v>
          </cell>
          <cell r="M192">
            <v>0</v>
          </cell>
          <cell r="P192" t="str">
            <v>Flat</v>
          </cell>
          <cell r="T192">
            <v>0</v>
          </cell>
          <cell r="U192">
            <v>0</v>
          </cell>
        </row>
        <row r="193">
          <cell r="B193" t="str">
            <v>2009 Great Refrigerator Roundup</v>
          </cell>
          <cell r="E193">
            <v>1.5579810901001112</v>
          </cell>
          <cell r="F193">
            <v>4</v>
          </cell>
          <cell r="G193" t="str">
            <v>LRAM</v>
          </cell>
          <cell r="I193">
            <v>0.64</v>
          </cell>
          <cell r="J193">
            <v>0</v>
          </cell>
          <cell r="K193">
            <v>1</v>
          </cell>
          <cell r="L193">
            <v>0</v>
          </cell>
          <cell r="M193">
            <v>0</v>
          </cell>
          <cell r="P193" t="str">
            <v>Flat</v>
          </cell>
          <cell r="T193">
            <v>960.46611111111065</v>
          </cell>
          <cell r="U193">
            <v>0.97221986114516878</v>
          </cell>
        </row>
        <row r="194">
          <cell r="B194" t="str">
            <v>2009 Great Refrigerator Roundup</v>
          </cell>
          <cell r="E194">
            <v>0.86554505005561744</v>
          </cell>
          <cell r="F194">
            <v>4</v>
          </cell>
          <cell r="G194" t="str">
            <v>LRAM</v>
          </cell>
          <cell r="I194">
            <v>0.64</v>
          </cell>
          <cell r="J194">
            <v>0</v>
          </cell>
          <cell r="K194">
            <v>1</v>
          </cell>
          <cell r="L194">
            <v>0</v>
          </cell>
          <cell r="M194">
            <v>0</v>
          </cell>
          <cell r="P194" t="str">
            <v>Flat</v>
          </cell>
          <cell r="T194">
            <v>540.41043679007942</v>
          </cell>
          <cell r="U194">
            <v>0.54702373539202398</v>
          </cell>
        </row>
        <row r="195">
          <cell r="B195" t="str">
            <v>2009 Great Refrigerator Roundup</v>
          </cell>
          <cell r="E195">
            <v>2.5966351501668523</v>
          </cell>
          <cell r="F195">
            <v>4</v>
          </cell>
          <cell r="G195" t="str">
            <v>LRAM</v>
          </cell>
          <cell r="I195">
            <v>0.64</v>
          </cell>
          <cell r="J195">
            <v>0</v>
          </cell>
          <cell r="K195">
            <v>1</v>
          </cell>
          <cell r="L195">
            <v>0</v>
          </cell>
          <cell r="M195">
            <v>0</v>
          </cell>
          <cell r="P195" t="str">
            <v>Flat</v>
          </cell>
          <cell r="T195">
            <v>462.68824115551377</v>
          </cell>
          <cell r="U195">
            <v>0.46835041066605299</v>
          </cell>
        </row>
        <row r="196">
          <cell r="B196" t="str">
            <v>2009 Great Refrigerator Roundup</v>
          </cell>
          <cell r="E196">
            <v>0</v>
          </cell>
          <cell r="F196">
            <v>3</v>
          </cell>
          <cell r="G196" t="str">
            <v>LRAM</v>
          </cell>
          <cell r="I196">
            <v>0.64435634328358216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P196" t="str">
            <v>Flat</v>
          </cell>
          <cell r="T196">
            <v>0</v>
          </cell>
          <cell r="U196">
            <v>0</v>
          </cell>
        </row>
        <row r="197">
          <cell r="B197" t="str">
            <v>2009 Great Refrigerator Roundup</v>
          </cell>
          <cell r="E197">
            <v>0</v>
          </cell>
          <cell r="F197">
            <v>3</v>
          </cell>
          <cell r="G197" t="str">
            <v>LRAM</v>
          </cell>
          <cell r="I197">
            <v>0.64435634328358216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P197" t="str">
            <v>Flat</v>
          </cell>
          <cell r="T197">
            <v>0</v>
          </cell>
          <cell r="U197">
            <v>0</v>
          </cell>
        </row>
        <row r="198">
          <cell r="B198" t="str">
            <v>2009 Great Refrigerator Roundup</v>
          </cell>
          <cell r="E198">
            <v>0</v>
          </cell>
          <cell r="F198">
            <v>3</v>
          </cell>
          <cell r="G198" t="str">
            <v>LRAM</v>
          </cell>
          <cell r="I198">
            <v>0.64435634328358216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P198" t="str">
            <v>Flat</v>
          </cell>
          <cell r="T198">
            <v>0</v>
          </cell>
          <cell r="U198">
            <v>0</v>
          </cell>
        </row>
        <row r="199">
          <cell r="B199" t="str">
            <v>2009 Great Refrigerator Roundup</v>
          </cell>
          <cell r="E199">
            <v>0</v>
          </cell>
          <cell r="F199">
            <v>3</v>
          </cell>
          <cell r="G199" t="str">
            <v>LRAM</v>
          </cell>
          <cell r="I199">
            <v>0.64435634328358216</v>
          </cell>
          <cell r="J199">
            <v>0</v>
          </cell>
          <cell r="K199">
            <v>1</v>
          </cell>
          <cell r="L199">
            <v>0</v>
          </cell>
          <cell r="M199">
            <v>0</v>
          </cell>
          <cell r="P199" t="str">
            <v>Flat</v>
          </cell>
          <cell r="T199">
            <v>0</v>
          </cell>
          <cell r="U199">
            <v>0</v>
          </cell>
        </row>
        <row r="200">
          <cell r="B200" t="str">
            <v>2009 Great Refrigerator Roundup</v>
          </cell>
          <cell r="E200">
            <v>0</v>
          </cell>
          <cell r="F200">
            <v>3</v>
          </cell>
          <cell r="G200" t="str">
            <v>LRAM</v>
          </cell>
          <cell r="I200">
            <v>0.64435634328358216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P200" t="str">
            <v>Flat</v>
          </cell>
          <cell r="T200">
            <v>0</v>
          </cell>
          <cell r="U200">
            <v>0</v>
          </cell>
        </row>
        <row r="201">
          <cell r="B201" t="str">
            <v>2009 Great Refrigerator Roundup</v>
          </cell>
          <cell r="E201">
            <v>0</v>
          </cell>
          <cell r="F201">
            <v>3</v>
          </cell>
          <cell r="G201" t="str">
            <v>LRAM</v>
          </cell>
          <cell r="I201">
            <v>0.64435634328358216</v>
          </cell>
          <cell r="J201">
            <v>0</v>
          </cell>
          <cell r="K201">
            <v>1</v>
          </cell>
          <cell r="L201">
            <v>0</v>
          </cell>
          <cell r="M201">
            <v>0</v>
          </cell>
          <cell r="P201" t="str">
            <v>Flat</v>
          </cell>
          <cell r="T201">
            <v>0</v>
          </cell>
          <cell r="U201">
            <v>0</v>
          </cell>
        </row>
        <row r="202">
          <cell r="B202" t="str">
            <v>2009 Great Refrigerator Roundup</v>
          </cell>
          <cell r="E202">
            <v>4.4036722092834317</v>
          </cell>
          <cell r="F202">
            <v>3</v>
          </cell>
          <cell r="G202" t="str">
            <v>LRAM</v>
          </cell>
          <cell r="I202">
            <v>0.64435634328358216</v>
          </cell>
          <cell r="J202">
            <v>0</v>
          </cell>
          <cell r="K202">
            <v>1</v>
          </cell>
          <cell r="L202">
            <v>0</v>
          </cell>
          <cell r="M202">
            <v>0</v>
          </cell>
          <cell r="P202" t="str">
            <v>Flat</v>
          </cell>
          <cell r="T202">
            <v>370.63015545029231</v>
          </cell>
          <cell r="U202">
            <v>0.37516575972810162</v>
          </cell>
        </row>
        <row r="203">
          <cell r="B203" t="str">
            <v>2009 Great Refrigerator Roundup</v>
          </cell>
          <cell r="E203">
            <v>0.574392027297839</v>
          </cell>
          <cell r="F203">
            <v>3</v>
          </cell>
          <cell r="G203" t="str">
            <v>LRAM</v>
          </cell>
          <cell r="I203">
            <v>0.64435634328358216</v>
          </cell>
          <cell r="J203">
            <v>0</v>
          </cell>
          <cell r="K203">
            <v>1</v>
          </cell>
          <cell r="L203">
            <v>0</v>
          </cell>
          <cell r="M203">
            <v>0</v>
          </cell>
          <cell r="P203" t="str">
            <v>Flat</v>
          </cell>
          <cell r="T203">
            <v>117.61834525004178</v>
          </cell>
          <cell r="U203">
            <v>0.11905770538310168</v>
          </cell>
        </row>
        <row r="204">
          <cell r="B204" t="str">
            <v>2009 Great Refrigerator Roundup</v>
          </cell>
          <cell r="E204">
            <v>2.1061041000920762</v>
          </cell>
          <cell r="F204">
            <v>3</v>
          </cell>
          <cell r="G204" t="str">
            <v>LRAM</v>
          </cell>
          <cell r="I204">
            <v>0.64435634328358216</v>
          </cell>
          <cell r="J204">
            <v>0</v>
          </cell>
          <cell r="K204">
            <v>1</v>
          </cell>
          <cell r="L204">
            <v>0</v>
          </cell>
          <cell r="M204">
            <v>0</v>
          </cell>
          <cell r="P204" t="str">
            <v>Flat</v>
          </cell>
          <cell r="T204">
            <v>140.61304235705501</v>
          </cell>
          <cell r="U204">
            <v>0.14233380119724059</v>
          </cell>
        </row>
        <row r="205">
          <cell r="B205" t="str">
            <v>2009 Cool Savings Rebate</v>
          </cell>
          <cell r="E205">
            <v>277.22957373161961</v>
          </cell>
          <cell r="F205">
            <v>18</v>
          </cell>
          <cell r="G205" t="str">
            <v>LRAM</v>
          </cell>
          <cell r="I205">
            <v>0.4223313188630119</v>
          </cell>
          <cell r="J205">
            <v>0</v>
          </cell>
          <cell r="K205">
            <v>1</v>
          </cell>
          <cell r="L205">
            <v>0</v>
          </cell>
          <cell r="M205">
            <v>0</v>
          </cell>
          <cell r="P205" t="str">
            <v>Flat</v>
          </cell>
          <cell r="T205">
            <v>112.68835851455451</v>
          </cell>
          <cell r="U205">
            <v>0.12320617610846915</v>
          </cell>
        </row>
        <row r="206">
          <cell r="B206" t="str">
            <v>2009 Cool Savings Rebate</v>
          </cell>
          <cell r="E206">
            <v>43.260311556686133</v>
          </cell>
          <cell r="F206">
            <v>18</v>
          </cell>
          <cell r="G206" t="str">
            <v>LRAM</v>
          </cell>
          <cell r="I206">
            <v>0.4223313188630119</v>
          </cell>
          <cell r="J206">
            <v>0</v>
          </cell>
          <cell r="K206">
            <v>1</v>
          </cell>
          <cell r="L206">
            <v>0</v>
          </cell>
          <cell r="M206">
            <v>0</v>
          </cell>
          <cell r="P206" t="str">
            <v>Flat</v>
          </cell>
          <cell r="T206">
            <v>316.89332333789866</v>
          </cell>
          <cell r="U206">
            <v>0.34647070129896779</v>
          </cell>
        </row>
        <row r="207">
          <cell r="B207" t="str">
            <v>2009 Cool Savings Rebate</v>
          </cell>
          <cell r="E207">
            <v>728.43774778149429</v>
          </cell>
          <cell r="F207">
            <v>18</v>
          </cell>
          <cell r="G207" t="str">
            <v>LRAM</v>
          </cell>
          <cell r="I207">
            <v>0.4223313188630119</v>
          </cell>
          <cell r="J207">
            <v>0</v>
          </cell>
          <cell r="K207">
            <v>1</v>
          </cell>
          <cell r="L207">
            <v>0</v>
          </cell>
          <cell r="M207">
            <v>0</v>
          </cell>
          <cell r="P207" t="str">
            <v>Flat</v>
          </cell>
          <cell r="T207">
            <v>176.78882383344424</v>
          </cell>
          <cell r="U207">
            <v>0.19328948660139747</v>
          </cell>
        </row>
        <row r="208">
          <cell r="B208" t="str">
            <v>2009 Cool Savings Rebate</v>
          </cell>
          <cell r="E208">
            <v>113.67548709773992</v>
          </cell>
          <cell r="F208">
            <v>18</v>
          </cell>
          <cell r="G208" t="str">
            <v>LRAM</v>
          </cell>
          <cell r="I208">
            <v>0.4223313188630119</v>
          </cell>
          <cell r="J208">
            <v>0</v>
          </cell>
          <cell r="K208">
            <v>1</v>
          </cell>
          <cell r="L208">
            <v>0</v>
          </cell>
          <cell r="M208">
            <v>0</v>
          </cell>
          <cell r="P208" t="str">
            <v>Flat</v>
          </cell>
          <cell r="T208">
            <v>366.25068163344372</v>
          </cell>
          <cell r="U208">
            <v>0.4004348503785225</v>
          </cell>
        </row>
        <row r="209">
          <cell r="B209" t="str">
            <v>2009 Cool Savings Rebate</v>
          </cell>
          <cell r="E209">
            <v>61.865370039699535</v>
          </cell>
          <cell r="F209">
            <v>19</v>
          </cell>
          <cell r="G209" t="str">
            <v>LRAM</v>
          </cell>
          <cell r="I209">
            <v>0.60292298763662</v>
          </cell>
          <cell r="J209">
            <v>0</v>
          </cell>
          <cell r="K209">
            <v>1</v>
          </cell>
          <cell r="L209">
            <v>0</v>
          </cell>
          <cell r="M209">
            <v>0</v>
          </cell>
          <cell r="P209" t="str">
            <v>Flat</v>
          </cell>
          <cell r="T209">
            <v>2773.4858797602142</v>
          </cell>
          <cell r="U209">
            <v>1.6581726327027699</v>
          </cell>
        </row>
        <row r="210">
          <cell r="B210" t="str">
            <v>2009 Cool Savings Rebate</v>
          </cell>
          <cell r="E210">
            <v>254.19338681601064</v>
          </cell>
          <cell r="F210">
            <v>19</v>
          </cell>
          <cell r="G210" t="str">
            <v>LRAM</v>
          </cell>
          <cell r="I210">
            <v>0.60292298763662</v>
          </cell>
          <cell r="J210">
            <v>0</v>
          </cell>
          <cell r="K210">
            <v>1</v>
          </cell>
          <cell r="L210">
            <v>0</v>
          </cell>
          <cell r="M210">
            <v>0</v>
          </cell>
          <cell r="P210" t="str">
            <v>Flat</v>
          </cell>
          <cell r="T210">
            <v>324.17367425768737</v>
          </cell>
          <cell r="U210">
            <v>0.18289543349541901</v>
          </cell>
        </row>
        <row r="211">
          <cell r="B211" t="str">
            <v>2009 Cool Savings Rebate</v>
          </cell>
          <cell r="E211">
            <v>20.167315302197736</v>
          </cell>
          <cell r="F211">
            <v>19</v>
          </cell>
          <cell r="G211" t="str">
            <v>LRAM</v>
          </cell>
          <cell r="I211">
            <v>0.60292298763662</v>
          </cell>
          <cell r="J211">
            <v>0</v>
          </cell>
          <cell r="K211">
            <v>1</v>
          </cell>
          <cell r="L211">
            <v>0</v>
          </cell>
          <cell r="M211">
            <v>0</v>
          </cell>
          <cell r="P211" t="str">
            <v>Flat</v>
          </cell>
          <cell r="T211">
            <v>91.048778881017128</v>
          </cell>
          <cell r="U211">
            <v>5.4434960164484889E-2</v>
          </cell>
        </row>
        <row r="212">
          <cell r="B212" t="str">
            <v>2009 Cool Savings Rebate</v>
          </cell>
          <cell r="E212">
            <v>109.18754932626493</v>
          </cell>
          <cell r="F212">
            <v>19</v>
          </cell>
          <cell r="G212" t="str">
            <v>LRAM</v>
          </cell>
          <cell r="I212">
            <v>0.60292298763662</v>
          </cell>
          <cell r="J212">
            <v>0</v>
          </cell>
          <cell r="K212">
            <v>1</v>
          </cell>
          <cell r="L212">
            <v>0</v>
          </cell>
          <cell r="M212">
            <v>0</v>
          </cell>
          <cell r="P212" t="str">
            <v>Flat</v>
          </cell>
          <cell r="T212">
            <v>2822.5121453115307</v>
          </cell>
          <cell r="U212">
            <v>1.6874837650990315</v>
          </cell>
        </row>
        <row r="213">
          <cell r="B213" t="str">
            <v>2009 Cool Savings Rebate</v>
          </cell>
          <cell r="E213">
            <v>448.65175380030036</v>
          </cell>
          <cell r="F213">
            <v>19</v>
          </cell>
          <cell r="G213" t="str">
            <v>LRAM</v>
          </cell>
          <cell r="I213">
            <v>0.60292298763662</v>
          </cell>
          <cell r="J213">
            <v>0</v>
          </cell>
          <cell r="K213">
            <v>1</v>
          </cell>
          <cell r="L213">
            <v>0</v>
          </cell>
          <cell r="M213">
            <v>0</v>
          </cell>
          <cell r="P213" t="str">
            <v>Flat</v>
          </cell>
          <cell r="T213">
            <v>373.19993980900426</v>
          </cell>
          <cell r="U213">
            <v>0.21055554535120768</v>
          </cell>
        </row>
        <row r="214">
          <cell r="B214" t="str">
            <v>2009 Cool Savings Rebate</v>
          </cell>
          <cell r="E214">
            <v>35.619455477402767</v>
          </cell>
          <cell r="F214">
            <v>19</v>
          </cell>
          <cell r="G214" t="str">
            <v>LRAM</v>
          </cell>
          <cell r="I214">
            <v>0.60292298763662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P214" t="str">
            <v>Flat</v>
          </cell>
          <cell r="T214">
            <v>140.07504443233404</v>
          </cell>
          <cell r="U214">
            <v>8.3746092560745972E-2</v>
          </cell>
        </row>
        <row r="215">
          <cell r="B215" t="str">
            <v>2009 Cool Savings Rebate</v>
          </cell>
          <cell r="E215">
            <v>17.894941747020528</v>
          </cell>
          <cell r="F215">
            <v>19</v>
          </cell>
          <cell r="G215" t="str">
            <v>LRAM</v>
          </cell>
          <cell r="I215">
            <v>0.60292298763662</v>
          </cell>
          <cell r="J215">
            <v>0</v>
          </cell>
          <cell r="K215">
            <v>1</v>
          </cell>
          <cell r="L215">
            <v>0</v>
          </cell>
          <cell r="M215">
            <v>0</v>
          </cell>
          <cell r="P215" t="str">
            <v>Flat</v>
          </cell>
          <cell r="T215">
            <v>1534.8222725657172</v>
          </cell>
          <cell r="U215">
            <v>0.83682215043699437</v>
          </cell>
        </row>
        <row r="216">
          <cell r="B216" t="str">
            <v>2009 Cool Savings Rebate</v>
          </cell>
          <cell r="E216">
            <v>73.51128450998273</v>
          </cell>
          <cell r="F216">
            <v>19</v>
          </cell>
          <cell r="G216" t="str">
            <v>LRAM</v>
          </cell>
          <cell r="I216">
            <v>0.60292298763662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P216" t="str">
            <v>Flat</v>
          </cell>
          <cell r="T216">
            <v>324.17367425768737</v>
          </cell>
          <cell r="U216">
            <v>0.17674731208708358</v>
          </cell>
        </row>
        <row r="217">
          <cell r="B217" t="str">
            <v>2009 Cool Savings Rebate</v>
          </cell>
          <cell r="E217">
            <v>5.8229572351416001</v>
          </cell>
          <cell r="F217">
            <v>19</v>
          </cell>
          <cell r="G217" t="str">
            <v>LRAM</v>
          </cell>
          <cell r="I217">
            <v>0.60292298763662</v>
          </cell>
          <cell r="J217">
            <v>0</v>
          </cell>
          <cell r="K217">
            <v>1</v>
          </cell>
          <cell r="L217">
            <v>0</v>
          </cell>
          <cell r="M217">
            <v>0</v>
          </cell>
          <cell r="P217" t="str">
            <v>Flat</v>
          </cell>
          <cell r="T217">
            <v>192.10291807862956</v>
          </cell>
          <cell r="U217">
            <v>0.10473914790345694</v>
          </cell>
        </row>
        <row r="218">
          <cell r="B218" t="str">
            <v>2009 Cool Savings Rebate</v>
          </cell>
          <cell r="E218">
            <v>72.630739757351563</v>
          </cell>
          <cell r="F218">
            <v>19</v>
          </cell>
          <cell r="G218" t="str">
            <v>LRAM</v>
          </cell>
          <cell r="I218">
            <v>0.60292298763662</v>
          </cell>
          <cell r="J218">
            <v>0</v>
          </cell>
          <cell r="K218">
            <v>1</v>
          </cell>
          <cell r="L218">
            <v>0</v>
          </cell>
          <cell r="M218">
            <v>0</v>
          </cell>
          <cell r="P218" t="str">
            <v>Flat</v>
          </cell>
          <cell r="T218">
            <v>2866.5357307045501</v>
          </cell>
          <cell r="U218">
            <v>1.7138039656181232</v>
          </cell>
        </row>
        <row r="219">
          <cell r="B219" t="str">
            <v>2009 Cool Savings Rebate</v>
          </cell>
          <cell r="E219">
            <v>298.39105246420735</v>
          </cell>
          <cell r="F219">
            <v>19</v>
          </cell>
          <cell r="G219" t="str">
            <v>LRAM</v>
          </cell>
          <cell r="I219">
            <v>0.60292298763662</v>
          </cell>
          <cell r="J219">
            <v>0</v>
          </cell>
          <cell r="K219">
            <v>1</v>
          </cell>
          <cell r="L219">
            <v>0</v>
          </cell>
          <cell r="M219">
            <v>0</v>
          </cell>
          <cell r="P219" t="str">
            <v>Flat</v>
          </cell>
          <cell r="T219">
            <v>207.11095855352247</v>
          </cell>
          <cell r="U219">
            <v>0.11684986028873992</v>
          </cell>
        </row>
        <row r="220">
          <cell r="B220" t="str">
            <v>2009 Cool Savings Rebate</v>
          </cell>
          <cell r="E220">
            <v>23.689494312722413</v>
          </cell>
          <cell r="F220">
            <v>19</v>
          </cell>
          <cell r="G220" t="str">
            <v>LRAM</v>
          </cell>
          <cell r="I220">
            <v>0.60292298763662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  <cell r="P220" t="str">
            <v>Flat</v>
          </cell>
          <cell r="T220">
            <v>-49.026265551316918</v>
          </cell>
          <cell r="U220">
            <v>-2.9311132396261087E-2</v>
          </cell>
        </row>
        <row r="221">
          <cell r="B221" t="str">
            <v>2009 Cool Savings Rebate</v>
          </cell>
          <cell r="E221">
            <v>128.19027318143435</v>
          </cell>
          <cell r="F221">
            <v>19</v>
          </cell>
          <cell r="G221" t="str">
            <v>LRAM</v>
          </cell>
          <cell r="I221">
            <v>0.60292298763662</v>
          </cell>
          <cell r="J221">
            <v>0</v>
          </cell>
          <cell r="K221">
            <v>1</v>
          </cell>
          <cell r="L221">
            <v>0</v>
          </cell>
          <cell r="M221">
            <v>0</v>
          </cell>
          <cell r="P221" t="str">
            <v>Flat</v>
          </cell>
          <cell r="T221">
            <v>2926.5678926041219</v>
          </cell>
          <cell r="U221">
            <v>1.7496951481441569</v>
          </cell>
        </row>
        <row r="222">
          <cell r="B222" t="str">
            <v>2009 Cool Savings Rebate</v>
          </cell>
          <cell r="E222">
            <v>526.67938075119775</v>
          </cell>
          <cell r="F222">
            <v>19</v>
          </cell>
          <cell r="G222" t="str">
            <v>LRAM</v>
          </cell>
          <cell r="I222">
            <v>0.60292298763662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P222" t="str">
            <v>Flat</v>
          </cell>
          <cell r="T222">
            <v>267.14312045309418</v>
          </cell>
          <cell r="U222">
            <v>0.15071938501011384</v>
          </cell>
        </row>
        <row r="223">
          <cell r="B223" t="str">
            <v>2009 Cool Savings Rebate</v>
          </cell>
          <cell r="E223">
            <v>41.811673415260657</v>
          </cell>
          <cell r="F223">
            <v>19</v>
          </cell>
          <cell r="G223" t="str">
            <v>LRAM</v>
          </cell>
          <cell r="I223">
            <v>0.60292298763662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P223" t="str">
            <v>Flat</v>
          </cell>
          <cell r="T223">
            <v>11.005896348254817</v>
          </cell>
          <cell r="U223">
            <v>6.5800501297728986E-3</v>
          </cell>
        </row>
        <row r="224">
          <cell r="B224" t="str">
            <v>2009 Cool Savings Rebate</v>
          </cell>
          <cell r="E224">
            <v>21.01945538538919</v>
          </cell>
          <cell r="F224">
            <v>19</v>
          </cell>
          <cell r="G224" t="str">
            <v>LRAM</v>
          </cell>
          <cell r="I224">
            <v>0.60292298763662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P224" t="str">
            <v>Flat</v>
          </cell>
          <cell r="T224">
            <v>1569.8410336738009</v>
          </cell>
          <cell r="U224">
            <v>0.85591522427356215</v>
          </cell>
        </row>
        <row r="225">
          <cell r="B225" t="str">
            <v>2009 Cool Savings Rebate</v>
          </cell>
          <cell r="E225">
            <v>86.293385757854537</v>
          </cell>
          <cell r="F225">
            <v>19</v>
          </cell>
          <cell r="G225" t="str">
            <v>LRAM</v>
          </cell>
          <cell r="I225">
            <v>0.60292298763662</v>
          </cell>
          <cell r="J225">
            <v>0</v>
          </cell>
          <cell r="K225">
            <v>1</v>
          </cell>
          <cell r="L225">
            <v>0</v>
          </cell>
          <cell r="M225">
            <v>0</v>
          </cell>
          <cell r="P225" t="str">
            <v>Flat</v>
          </cell>
          <cell r="T225">
            <v>207.11095855352247</v>
          </cell>
          <cell r="U225">
            <v>0.1129218938334145</v>
          </cell>
        </row>
        <row r="226">
          <cell r="B226" t="str">
            <v>2009 Cool Savings Rebate</v>
          </cell>
          <cell r="E226">
            <v>6.8455253349713443</v>
          </cell>
          <cell r="F226">
            <v>19</v>
          </cell>
          <cell r="G226" t="str">
            <v>LRAM</v>
          </cell>
          <cell r="I226">
            <v>0.60292298763662</v>
          </cell>
          <cell r="J226">
            <v>0</v>
          </cell>
          <cell r="K226">
            <v>1</v>
          </cell>
          <cell r="L226">
            <v>0</v>
          </cell>
          <cell r="M226">
            <v>0</v>
          </cell>
          <cell r="P226" t="str">
            <v>Flat</v>
          </cell>
          <cell r="T226">
            <v>76.040738406124191</v>
          </cell>
          <cell r="U226">
            <v>4.1459246045118373E-2</v>
          </cell>
        </row>
        <row r="227">
          <cell r="B227" t="str">
            <v>2009 Cool Savings Rebate</v>
          </cell>
          <cell r="E227">
            <v>578.8303538425148</v>
          </cell>
          <cell r="F227">
            <v>15</v>
          </cell>
          <cell r="G227" t="str">
            <v>LRAM</v>
          </cell>
          <cell r="I227">
            <v>0.60804950022620297</v>
          </cell>
          <cell r="J227">
            <v>0</v>
          </cell>
          <cell r="K227">
            <v>1</v>
          </cell>
          <cell r="L227">
            <v>0</v>
          </cell>
          <cell r="M227">
            <v>0</v>
          </cell>
          <cell r="P227" t="str">
            <v>Flat</v>
          </cell>
          <cell r="T227">
            <v>30.100247381117374</v>
          </cell>
          <cell r="U227">
            <v>2.6063861870618692E-2</v>
          </cell>
        </row>
        <row r="228">
          <cell r="B228" t="str">
            <v>2009 Cool Savings Rebate</v>
          </cell>
          <cell r="E228">
            <v>775.78833173749945</v>
          </cell>
          <cell r="F228">
            <v>15</v>
          </cell>
          <cell r="G228" t="str">
            <v>LRAM</v>
          </cell>
          <cell r="I228">
            <v>0.60804950022620297</v>
          </cell>
          <cell r="J228">
            <v>0</v>
          </cell>
          <cell r="K228">
            <v>1</v>
          </cell>
          <cell r="L228">
            <v>0</v>
          </cell>
          <cell r="M228">
            <v>0</v>
          </cell>
          <cell r="P228" t="str">
            <v>Flat</v>
          </cell>
          <cell r="T228">
            <v>25.653096550447465</v>
          </cell>
          <cell r="U228">
            <v>2.221306544689558E-2</v>
          </cell>
        </row>
        <row r="229">
          <cell r="B229" t="str">
            <v>2009 Cool Savings Rebate</v>
          </cell>
          <cell r="E229">
            <v>165.40039014746117</v>
          </cell>
          <cell r="F229">
            <v>15</v>
          </cell>
          <cell r="G229" t="str">
            <v>LRAM</v>
          </cell>
          <cell r="I229">
            <v>0.60804950022620297</v>
          </cell>
          <cell r="J229">
            <v>0</v>
          </cell>
          <cell r="K229">
            <v>1</v>
          </cell>
          <cell r="L229">
            <v>0</v>
          </cell>
          <cell r="M229">
            <v>0</v>
          </cell>
          <cell r="P229" t="str">
            <v>Flat</v>
          </cell>
          <cell r="T229">
            <v>9.3500143217533527</v>
          </cell>
          <cell r="U229">
            <v>0</v>
          </cell>
        </row>
        <row r="230">
          <cell r="B230" t="str">
            <v>2009 Cool Savings Rebate</v>
          </cell>
          <cell r="E230">
            <v>80.217147804934285</v>
          </cell>
          <cell r="F230">
            <v>5</v>
          </cell>
          <cell r="G230" t="str">
            <v>LRAM</v>
          </cell>
          <cell r="I230">
            <v>0</v>
          </cell>
          <cell r="J230">
            <v>0</v>
          </cell>
          <cell r="K230">
            <v>1</v>
          </cell>
          <cell r="L230">
            <v>0</v>
          </cell>
          <cell r="M230">
            <v>0</v>
          </cell>
          <cell r="P230" t="str">
            <v>Flat</v>
          </cell>
          <cell r="T230">
            <v>40.021441266381153</v>
          </cell>
          <cell r="U230">
            <v>1.2403426676614198E-3</v>
          </cell>
        </row>
        <row r="231">
          <cell r="B231" t="str">
            <v>2009 Cool Savings Rebate</v>
          </cell>
          <cell r="E231">
            <v>29.023490898948996</v>
          </cell>
          <cell r="F231">
            <v>3</v>
          </cell>
          <cell r="G231" t="str">
            <v>LRAM</v>
          </cell>
          <cell r="I231">
            <v>0</v>
          </cell>
          <cell r="J231">
            <v>0</v>
          </cell>
          <cell r="K231">
            <v>1</v>
          </cell>
          <cell r="L231">
            <v>0</v>
          </cell>
          <cell r="M231">
            <v>0</v>
          </cell>
          <cell r="P231" t="str">
            <v>Flat</v>
          </cell>
          <cell r="T231">
            <v>100.05360316595289</v>
          </cell>
          <cell r="U231">
            <v>8.6636606654967876E-2</v>
          </cell>
        </row>
        <row r="232">
          <cell r="B232" t="str">
            <v>2009 Cool Savings Rebate</v>
          </cell>
          <cell r="E232">
            <v>39.266557469451584</v>
          </cell>
          <cell r="F232">
            <v>10</v>
          </cell>
          <cell r="G232" t="str">
            <v>LRAM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0</v>
          </cell>
          <cell r="P232" t="str">
            <v>Flat</v>
          </cell>
          <cell r="T232">
            <v>141.07558046399356</v>
          </cell>
          <cell r="U232">
            <v>1.0920466096710206E-2</v>
          </cell>
        </row>
        <row r="233">
          <cell r="B233" t="str">
            <v>2009 Cool Savings Rebate</v>
          </cell>
          <cell r="E233">
            <v>55.016491790375291</v>
          </cell>
          <cell r="F233">
            <v>4</v>
          </cell>
          <cell r="G233" t="str">
            <v>LRAM</v>
          </cell>
          <cell r="I233">
            <v>0</v>
          </cell>
          <cell r="J233">
            <v>0</v>
          </cell>
          <cell r="K233">
            <v>1</v>
          </cell>
          <cell r="L233">
            <v>0</v>
          </cell>
          <cell r="M233">
            <v>0</v>
          </cell>
          <cell r="P233" t="str">
            <v>Flat</v>
          </cell>
          <cell r="T233">
            <v>75.903164701771004</v>
          </cell>
          <cell r="U233">
            <v>7.5436040340459837E-3</v>
          </cell>
        </row>
        <row r="234">
          <cell r="B234" t="str">
            <v>2009 Cool Savings Rebate</v>
          </cell>
          <cell r="E234">
            <v>81.187928889839085</v>
          </cell>
          <cell r="F234">
            <v>10</v>
          </cell>
          <cell r="G234" t="str">
            <v>LRAM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0</v>
          </cell>
          <cell r="P234" t="str">
            <v>Flat</v>
          </cell>
          <cell r="T234">
            <v>75.04020237446467</v>
          </cell>
          <cell r="U234">
            <v>2.8543884182512136E-2</v>
          </cell>
        </row>
        <row r="235">
          <cell r="B235" t="str">
            <v>2009 Cool Savings Rebate</v>
          </cell>
          <cell r="E235">
            <v>63.386649720912885</v>
          </cell>
          <cell r="F235">
            <v>10</v>
          </cell>
          <cell r="G235" t="str">
            <v>LRAM</v>
          </cell>
          <cell r="I235">
            <v>0</v>
          </cell>
          <cell r="J235">
            <v>0</v>
          </cell>
          <cell r="K235">
            <v>1</v>
          </cell>
          <cell r="L235">
            <v>0</v>
          </cell>
          <cell r="M235">
            <v>0</v>
          </cell>
          <cell r="P235" t="str">
            <v>Flat</v>
          </cell>
          <cell r="T235">
            <v>100.05360316595289</v>
          </cell>
          <cell r="U235">
            <v>8.5259432059666421E-2</v>
          </cell>
        </row>
        <row r="236">
          <cell r="B236" t="str">
            <v>2009 Cool Savings Rebate</v>
          </cell>
          <cell r="E236">
            <v>30.675703132628115</v>
          </cell>
          <cell r="F236">
            <v>15</v>
          </cell>
          <cell r="G236" t="str">
            <v>LRAM</v>
          </cell>
          <cell r="I236">
            <v>0</v>
          </cell>
          <cell r="J236">
            <v>0</v>
          </cell>
          <cell r="K236">
            <v>1</v>
          </cell>
          <cell r="L236">
            <v>0</v>
          </cell>
          <cell r="M236">
            <v>0</v>
          </cell>
          <cell r="P236" t="str">
            <v>Flat</v>
          </cell>
          <cell r="T236">
            <v>50.026801582976447</v>
          </cell>
          <cell r="U236">
            <v>4.3336723157492065E-3</v>
          </cell>
        </row>
        <row r="237">
          <cell r="B237" t="str">
            <v>2009 Cool Savings Rebate</v>
          </cell>
          <cell r="E237">
            <v>34.041094313124887</v>
          </cell>
          <cell r="F237">
            <v>5</v>
          </cell>
          <cell r="G237" t="str">
            <v>LRAM</v>
          </cell>
          <cell r="I237">
            <v>0</v>
          </cell>
          <cell r="J237">
            <v>0</v>
          </cell>
          <cell r="K237">
            <v>1</v>
          </cell>
          <cell r="L237">
            <v>0</v>
          </cell>
          <cell r="M237">
            <v>0</v>
          </cell>
          <cell r="P237" t="str">
            <v>Flat</v>
          </cell>
          <cell r="T237">
            <v>50.026801582976447</v>
          </cell>
          <cell r="U237">
            <v>4.3336723157492065E-3</v>
          </cell>
        </row>
        <row r="238">
          <cell r="B238" t="str">
            <v>2009 Every Kilowatt Counts Power Savings Event</v>
          </cell>
          <cell r="E238">
            <v>3054.0560490524936</v>
          </cell>
          <cell r="F238">
            <v>8</v>
          </cell>
          <cell r="G238" t="str">
            <v>LRAM</v>
          </cell>
          <cell r="I238">
            <v>0.3127084748320883</v>
          </cell>
          <cell r="J238">
            <v>0</v>
          </cell>
          <cell r="K238">
            <v>1</v>
          </cell>
          <cell r="L238">
            <v>0</v>
          </cell>
          <cell r="M238">
            <v>0</v>
          </cell>
          <cell r="P238" t="str">
            <v>Flat</v>
          </cell>
          <cell r="T238">
            <v>23.166853466879481</v>
          </cell>
          <cell r="U238">
            <v>7.194895168575081E-4</v>
          </cell>
        </row>
        <row r="239">
          <cell r="B239" t="str">
            <v>2009 Every Kilowatt Counts Power Savings Event</v>
          </cell>
          <cell r="E239">
            <v>7242.3994523894207</v>
          </cell>
          <cell r="F239">
            <v>6</v>
          </cell>
          <cell r="G239" t="str">
            <v>LRAM</v>
          </cell>
          <cell r="I239">
            <v>0.22955326460481085</v>
          </cell>
          <cell r="J239">
            <v>0</v>
          </cell>
          <cell r="K239">
            <v>1</v>
          </cell>
          <cell r="L239">
            <v>0</v>
          </cell>
          <cell r="M239">
            <v>0</v>
          </cell>
          <cell r="P239" t="str">
            <v>Flat</v>
          </cell>
          <cell r="T239">
            <v>25.839230389485543</v>
          </cell>
          <cell r="U239">
            <v>8.024851288276813E-4</v>
          </cell>
        </row>
        <row r="240">
          <cell r="B240" t="str">
            <v>2009 Every Kilowatt Counts Power Savings Event</v>
          </cell>
          <cell r="E240">
            <v>589.45370021296822</v>
          </cell>
          <cell r="F240">
            <v>16</v>
          </cell>
          <cell r="G240" t="str">
            <v>LRAM</v>
          </cell>
          <cell r="I240">
            <v>0.46904761904761905</v>
          </cell>
          <cell r="J240">
            <v>0</v>
          </cell>
          <cell r="K240">
            <v>1</v>
          </cell>
          <cell r="L240">
            <v>0</v>
          </cell>
          <cell r="M240">
            <v>0</v>
          </cell>
          <cell r="P240" t="str">
            <v>Flat</v>
          </cell>
          <cell r="T240">
            <v>115.75431575867361</v>
          </cell>
          <cell r="U240">
            <v>3.594964540111008E-3</v>
          </cell>
        </row>
        <row r="241">
          <cell r="B241" t="str">
            <v>2009 Every Kilowatt Counts Power Savings Event</v>
          </cell>
          <cell r="E241">
            <v>253.62529342721632</v>
          </cell>
          <cell r="F241">
            <v>10</v>
          </cell>
          <cell r="G241" t="str">
            <v>LRAM</v>
          </cell>
          <cell r="I241">
            <v>0.23559718969555055</v>
          </cell>
          <cell r="J241">
            <v>0</v>
          </cell>
          <cell r="K241">
            <v>1</v>
          </cell>
          <cell r="L241">
            <v>0</v>
          </cell>
          <cell r="M241">
            <v>0</v>
          </cell>
          <cell r="P241" t="str">
            <v>Flat</v>
          </cell>
          <cell r="T241">
            <v>71.491042505564138</v>
          </cell>
          <cell r="U241">
            <v>2.2202866567747302E-3</v>
          </cell>
        </row>
        <row r="242">
          <cell r="B242" t="str">
            <v>2009 Every Kilowatt Counts Power Savings Event</v>
          </cell>
          <cell r="E242">
            <v>95.922568697917967</v>
          </cell>
          <cell r="F242">
            <v>10</v>
          </cell>
          <cell r="G242" t="str">
            <v>LRAM</v>
          </cell>
          <cell r="I242">
            <v>0.24347826086956514</v>
          </cell>
          <cell r="J242">
            <v>0</v>
          </cell>
          <cell r="K242">
            <v>1</v>
          </cell>
          <cell r="L242">
            <v>0</v>
          </cell>
          <cell r="M242">
            <v>0</v>
          </cell>
          <cell r="P242" t="str">
            <v>Flat</v>
          </cell>
          <cell r="T242">
            <v>454.07495940870893</v>
          </cell>
          <cell r="U242">
            <v>6.0093212941871539E-2</v>
          </cell>
        </row>
        <row r="243">
          <cell r="B243" t="str">
            <v>2009 Every Kilowatt Counts Power Savings Event</v>
          </cell>
          <cell r="E243">
            <v>244.96186924810323</v>
          </cell>
          <cell r="F243">
            <v>10</v>
          </cell>
          <cell r="G243" t="str">
            <v>LRAM</v>
          </cell>
          <cell r="I243">
            <v>0.4464285714285714</v>
          </cell>
          <cell r="J243">
            <v>0</v>
          </cell>
          <cell r="K243">
            <v>1</v>
          </cell>
          <cell r="L243">
            <v>0</v>
          </cell>
          <cell r="M243">
            <v>0</v>
          </cell>
          <cell r="P243" t="str">
            <v>Flat</v>
          </cell>
          <cell r="T243">
            <v>77.2707503646931</v>
          </cell>
          <cell r="U243">
            <v>8.6368906572179219E-3</v>
          </cell>
        </row>
        <row r="244">
          <cell r="B244" t="str">
            <v>2009 Every Kilowatt Counts Power Savings Event</v>
          </cell>
          <cell r="E244">
            <v>201.90039037749509</v>
          </cell>
          <cell r="F244">
            <v>6</v>
          </cell>
          <cell r="G244" t="str">
            <v>LRAM</v>
          </cell>
          <cell r="I244">
            <v>0.217741935483871</v>
          </cell>
          <cell r="J244">
            <v>0</v>
          </cell>
          <cell r="K244">
            <v>1</v>
          </cell>
          <cell r="L244">
            <v>0</v>
          </cell>
          <cell r="M244">
            <v>0</v>
          </cell>
          <cell r="P244" t="str">
            <v>Flat</v>
          </cell>
          <cell r="T244">
            <v>8.0723858569458766</v>
          </cell>
          <cell r="U244">
            <v>6.2437738205232041E-4</v>
          </cell>
        </row>
        <row r="245">
          <cell r="B245" t="str">
            <v>2009 Every Kilowatt Counts Power Savings Event</v>
          </cell>
          <cell r="E245">
            <v>26.671984603892501</v>
          </cell>
          <cell r="F245">
            <v>10</v>
          </cell>
          <cell r="G245" t="str">
            <v>LRAM</v>
          </cell>
          <cell r="I245">
            <v>0.19661016949152543</v>
          </cell>
          <cell r="J245">
            <v>0</v>
          </cell>
          <cell r="K245">
            <v>1</v>
          </cell>
          <cell r="L245">
            <v>0</v>
          </cell>
          <cell r="M245">
            <v>0</v>
          </cell>
          <cell r="P245" t="str">
            <v>Flat</v>
          </cell>
          <cell r="T245">
            <v>52.471564524980465</v>
          </cell>
          <cell r="U245">
            <v>4.058534697286135E-3</v>
          </cell>
        </row>
        <row r="246">
          <cell r="B246" t="str">
            <v>2009 Every Kilowatt Counts Power Savings Event</v>
          </cell>
          <cell r="E246">
            <v>69.761868143940347</v>
          </cell>
          <cell r="F246">
            <v>0</v>
          </cell>
          <cell r="G246" t="str">
            <v>LRAM</v>
          </cell>
          <cell r="I246">
            <v>0.51054787506400401</v>
          </cell>
          <cell r="J246">
            <v>0</v>
          </cell>
          <cell r="K246">
            <v>1</v>
          </cell>
          <cell r="L246">
            <v>0</v>
          </cell>
          <cell r="M246">
            <v>0</v>
          </cell>
          <cell r="P246" t="str">
            <v>Flat</v>
          </cell>
          <cell r="T246">
            <v>0</v>
          </cell>
          <cell r="U246">
            <v>0</v>
          </cell>
        </row>
        <row r="247">
          <cell r="B247" t="str">
            <v>2009 Every Kilowatt Counts Power Savings Event</v>
          </cell>
          <cell r="E247">
            <v>251.10635562803665</v>
          </cell>
          <cell r="F247">
            <v>12</v>
          </cell>
          <cell r="G247" t="str">
            <v>LRAM</v>
          </cell>
          <cell r="I247">
            <v>0.32967032967032961</v>
          </cell>
          <cell r="J247">
            <v>0</v>
          </cell>
          <cell r="K247">
            <v>1</v>
          </cell>
          <cell r="L247">
            <v>0</v>
          </cell>
          <cell r="M247">
            <v>0</v>
          </cell>
          <cell r="P247" t="str">
            <v>Flat</v>
          </cell>
          <cell r="T247">
            <v>96.4</v>
          </cell>
          <cell r="U247">
            <v>9.7602315799553821E-2</v>
          </cell>
        </row>
        <row r="248">
          <cell r="B248" t="str">
            <v>2009 Every Kilowatt Counts Power Savings Event</v>
          </cell>
          <cell r="E248">
            <v>238.08602607695332</v>
          </cell>
          <cell r="F248">
            <v>12</v>
          </cell>
          <cell r="G248" t="str">
            <v>LRAM</v>
          </cell>
          <cell r="I248">
            <v>0.31904761904761902</v>
          </cell>
          <cell r="J248">
            <v>0</v>
          </cell>
          <cell r="K248">
            <v>1</v>
          </cell>
          <cell r="L248">
            <v>0</v>
          </cell>
          <cell r="M248">
            <v>0</v>
          </cell>
          <cell r="P248" t="str">
            <v>Flat</v>
          </cell>
          <cell r="T248">
            <v>284</v>
          </cell>
          <cell r="U248">
            <v>2.4619844643760012E-2</v>
          </cell>
        </row>
        <row r="249">
          <cell r="B249" t="str">
            <v>2009 Every Kilowatt Counts Power Savings Event</v>
          </cell>
          <cell r="E249">
            <v>584.05478272002597</v>
          </cell>
          <cell r="F249">
            <v>15</v>
          </cell>
          <cell r="G249" t="str">
            <v>LRAM</v>
          </cell>
          <cell r="I249">
            <v>0.54705882352941182</v>
          </cell>
          <cell r="J249">
            <v>0</v>
          </cell>
          <cell r="K249">
            <v>1</v>
          </cell>
          <cell r="L249">
            <v>0</v>
          </cell>
          <cell r="M249">
            <v>0</v>
          </cell>
          <cell r="P249" t="str">
            <v>Flat</v>
          </cell>
          <cell r="T249">
            <v>137.7977813201334</v>
          </cell>
          <cell r="U249">
            <v>5.0184537735124074E-2</v>
          </cell>
        </row>
        <row r="250">
          <cell r="B250" t="str">
            <v>2009 Every Kilowatt Counts Power Savings Event</v>
          </cell>
          <cell r="E250">
            <v>1525.2386045554817</v>
          </cell>
          <cell r="F250">
            <v>5</v>
          </cell>
          <cell r="G250" t="str">
            <v>LRAM</v>
          </cell>
          <cell r="I250">
            <v>0.39597315436241609</v>
          </cell>
          <cell r="J250">
            <v>0</v>
          </cell>
          <cell r="K250">
            <v>1</v>
          </cell>
          <cell r="L250">
            <v>0</v>
          </cell>
          <cell r="M250">
            <v>0</v>
          </cell>
          <cell r="P250" t="str">
            <v>Flat</v>
          </cell>
          <cell r="T250">
            <v>4.8</v>
          </cell>
          <cell r="U250">
            <v>0</v>
          </cell>
        </row>
        <row r="251">
          <cell r="B251" t="str">
            <v>2009 Every Kilowatt Counts Power Savings Event</v>
          </cell>
          <cell r="E251">
            <v>758.89920812028845</v>
          </cell>
          <cell r="F251">
            <v>10</v>
          </cell>
          <cell r="G251" t="str">
            <v>LRAM</v>
          </cell>
          <cell r="I251">
            <v>0.46641791044776126</v>
          </cell>
          <cell r="J251">
            <v>0</v>
          </cell>
          <cell r="K251">
            <v>1</v>
          </cell>
          <cell r="L251">
            <v>0</v>
          </cell>
          <cell r="M251">
            <v>0</v>
          </cell>
          <cell r="P251" t="str">
            <v>Flat</v>
          </cell>
          <cell r="T251">
            <v>72.2</v>
          </cell>
          <cell r="U251">
            <v>1.4390016151683703E-3</v>
          </cell>
        </row>
        <row r="252">
          <cell r="B252" t="str">
            <v>2009 Every Kilowatt Counts Power Savings Event</v>
          </cell>
          <cell r="E252">
            <v>788.65996137990771</v>
          </cell>
          <cell r="F252">
            <v>0</v>
          </cell>
          <cell r="G252" t="str">
            <v>LRAM</v>
          </cell>
          <cell r="I252">
            <v>0.71460674157303372</v>
          </cell>
          <cell r="J252">
            <v>0</v>
          </cell>
          <cell r="K252">
            <v>1</v>
          </cell>
          <cell r="L252">
            <v>0</v>
          </cell>
          <cell r="M252">
            <v>0</v>
          </cell>
          <cell r="P252" t="str">
            <v>Flat</v>
          </cell>
          <cell r="T252">
            <v>0</v>
          </cell>
          <cell r="U252">
            <v>0</v>
          </cell>
        </row>
        <row r="253">
          <cell r="B253" t="str">
            <v>2009 Every Kilowatt Counts Power Savings Event</v>
          </cell>
          <cell r="E253">
            <v>318.06805046217971</v>
          </cell>
          <cell r="F253">
            <v>1</v>
          </cell>
          <cell r="G253" t="str">
            <v>LRAM</v>
          </cell>
          <cell r="I253">
            <v>0.85018730400881437</v>
          </cell>
          <cell r="J253">
            <v>0</v>
          </cell>
          <cell r="K253">
            <v>1</v>
          </cell>
          <cell r="L253">
            <v>0</v>
          </cell>
          <cell r="M253">
            <v>0</v>
          </cell>
          <cell r="P253" t="str">
            <v>Flat</v>
          </cell>
          <cell r="T253">
            <v>21.291666666666668</v>
          </cell>
          <cell r="U253">
            <v>1.8457659350002019E-3</v>
          </cell>
        </row>
        <row r="254">
          <cell r="B254" t="str">
            <v>2009 Every Kilowatt Counts Power Savings Event</v>
          </cell>
          <cell r="E254">
            <v>279.00706180892956</v>
          </cell>
          <cell r="F254">
            <v>8</v>
          </cell>
          <cell r="G254" t="str">
            <v>LRAM</v>
          </cell>
          <cell r="I254">
            <v>0.86886038647343</v>
          </cell>
          <cell r="J254">
            <v>0</v>
          </cell>
          <cell r="K254">
            <v>1</v>
          </cell>
          <cell r="L254">
            <v>0</v>
          </cell>
          <cell r="M254">
            <v>0</v>
          </cell>
          <cell r="P254" t="str">
            <v>Flat</v>
          </cell>
          <cell r="T254">
            <v>101.4238236168852</v>
          </cell>
          <cell r="U254">
            <v>3.1499045805370302E-3</v>
          </cell>
        </row>
        <row r="255">
          <cell r="B255" t="str">
            <v>2009 Every Kilowatt Counts Power Savings Event</v>
          </cell>
          <cell r="E255">
            <v>277.14701473020341</v>
          </cell>
          <cell r="F255">
            <v>1</v>
          </cell>
          <cell r="G255" t="str">
            <v>LRAM</v>
          </cell>
          <cell r="I255">
            <v>0.85784850695457648</v>
          </cell>
          <cell r="J255">
            <v>0</v>
          </cell>
          <cell r="K255">
            <v>1</v>
          </cell>
          <cell r="L255">
            <v>0</v>
          </cell>
          <cell r="M255">
            <v>0</v>
          </cell>
          <cell r="P255" t="str">
            <v>Flat</v>
          </cell>
          <cell r="T255">
            <v>30.03</v>
          </cell>
          <cell r="U255">
            <v>2.3227399080406582E-3</v>
          </cell>
        </row>
        <row r="256">
          <cell r="B256" t="str">
            <v>2009 Every Kilowatt Counts Power Savings Event</v>
          </cell>
          <cell r="E256">
            <v>258.54654394294135</v>
          </cell>
          <cell r="F256">
            <v>1</v>
          </cell>
          <cell r="G256" t="str">
            <v>LRAM</v>
          </cell>
          <cell r="I256">
            <v>0.88250750703784797</v>
          </cell>
          <cell r="J256">
            <v>0</v>
          </cell>
          <cell r="K256">
            <v>1</v>
          </cell>
          <cell r="L256">
            <v>0</v>
          </cell>
          <cell r="M256">
            <v>0</v>
          </cell>
          <cell r="P256" t="str">
            <v>Flat</v>
          </cell>
          <cell r="T256">
            <v>262.8</v>
          </cell>
          <cell r="U256">
            <v>8.1617404495813051E-3</v>
          </cell>
        </row>
        <row r="257">
          <cell r="B257" t="str">
            <v>2009 Every Kilowatt Counts Power Savings Event</v>
          </cell>
          <cell r="E257">
            <v>225.06569652586987</v>
          </cell>
          <cell r="F257">
            <v>1</v>
          </cell>
          <cell r="G257" t="str">
            <v>LRAM</v>
          </cell>
          <cell r="I257">
            <v>0.88884764642472147</v>
          </cell>
          <cell r="J257">
            <v>0</v>
          </cell>
          <cell r="K257">
            <v>1</v>
          </cell>
          <cell r="L257">
            <v>0</v>
          </cell>
          <cell r="M257">
            <v>0</v>
          </cell>
          <cell r="P257" t="str">
            <v>Flat</v>
          </cell>
          <cell r="T257">
            <v>74.136690647482013</v>
          </cell>
          <cell r="U257">
            <v>8.2865830574730161E-3</v>
          </cell>
        </row>
        <row r="258">
          <cell r="B258" t="str">
            <v>2009 Every Kilowatt Counts Power Savings Event</v>
          </cell>
          <cell r="E258">
            <v>202.7451315811555</v>
          </cell>
          <cell r="F258">
            <v>14</v>
          </cell>
          <cell r="G258" t="str">
            <v>LRAM</v>
          </cell>
          <cell r="I258">
            <v>0.85898364579178299</v>
          </cell>
          <cell r="J258">
            <v>0</v>
          </cell>
          <cell r="K258">
            <v>1</v>
          </cell>
          <cell r="L258">
            <v>0</v>
          </cell>
          <cell r="M258">
            <v>0</v>
          </cell>
          <cell r="P258" t="str">
            <v>Flat</v>
          </cell>
          <cell r="T258">
            <v>64.86</v>
          </cell>
          <cell r="U258">
            <v>6.6410050643130065E-3</v>
          </cell>
        </row>
        <row r="259">
          <cell r="B259" t="str">
            <v>2009 Every Kilowatt Counts Power Savings Event</v>
          </cell>
          <cell r="E259">
            <v>193.44489618752451</v>
          </cell>
          <cell r="F259">
            <v>1</v>
          </cell>
          <cell r="G259" t="str">
            <v>LRAM</v>
          </cell>
          <cell r="I259">
            <v>0.79678051839464881</v>
          </cell>
          <cell r="J259">
            <v>0</v>
          </cell>
          <cell r="K259">
            <v>1</v>
          </cell>
          <cell r="L259">
            <v>0</v>
          </cell>
          <cell r="M259">
            <v>0</v>
          </cell>
          <cell r="P259" t="str">
            <v>Flat</v>
          </cell>
          <cell r="T259">
            <v>70.189499999999995</v>
          </cell>
          <cell r="U259">
            <v>6.0846992451520938E-3</v>
          </cell>
        </row>
        <row r="260">
          <cell r="B260" t="str">
            <v>2009 Every Kilowatt Counts Power Savings Event</v>
          </cell>
          <cell r="E260">
            <v>120.90306011720283</v>
          </cell>
          <cell r="F260">
            <v>14</v>
          </cell>
          <cell r="G260" t="str">
            <v>LRAM</v>
          </cell>
          <cell r="I260">
            <v>0.88317079152731326</v>
          </cell>
          <cell r="J260">
            <v>0</v>
          </cell>
          <cell r="K260">
            <v>1</v>
          </cell>
          <cell r="L260">
            <v>0</v>
          </cell>
          <cell r="M260">
            <v>0</v>
          </cell>
          <cell r="P260" t="str">
            <v>Flat</v>
          </cell>
          <cell r="T260">
            <v>122.33639999999998</v>
          </cell>
          <cell r="U260">
            <v>1.3674075962907484E-2</v>
          </cell>
        </row>
        <row r="261">
          <cell r="B261" t="str">
            <v>2009 Every Kilowatt Counts Power Savings Event</v>
          </cell>
          <cell r="E261">
            <v>120.90306011720283</v>
          </cell>
          <cell r="F261">
            <v>20</v>
          </cell>
          <cell r="G261" t="str">
            <v>LRAM</v>
          </cell>
          <cell r="I261">
            <v>0.88317079152731326</v>
          </cell>
          <cell r="J261">
            <v>0</v>
          </cell>
          <cell r="K261">
            <v>1</v>
          </cell>
          <cell r="L261">
            <v>0</v>
          </cell>
          <cell r="M261">
            <v>0</v>
          </cell>
          <cell r="P261" t="str">
            <v>Flat</v>
          </cell>
          <cell r="T261">
            <v>394.00235483706933</v>
          </cell>
          <cell r="U261">
            <v>0.10383637665490547</v>
          </cell>
        </row>
        <row r="262">
          <cell r="B262" t="str">
            <v>2009 Every Kilowatt Counts Power Savings Event</v>
          </cell>
          <cell r="E262">
            <v>119.04301303847663</v>
          </cell>
          <cell r="F262">
            <v>15</v>
          </cell>
          <cell r="G262" t="str">
            <v>LRAM</v>
          </cell>
          <cell r="I262">
            <v>0.87491225090579716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P262" t="str">
            <v>Flat</v>
          </cell>
          <cell r="T262">
            <v>308.35911679592334</v>
          </cell>
          <cell r="U262">
            <v>2.1768515967153276E-2</v>
          </cell>
        </row>
        <row r="263">
          <cell r="B263" t="str">
            <v>2009 Every Kilowatt Counts Power Savings Event</v>
          </cell>
          <cell r="E263">
            <v>2325.2721321599552</v>
          </cell>
          <cell r="F263">
            <v>8</v>
          </cell>
          <cell r="G263" t="str">
            <v>LRAM</v>
          </cell>
          <cell r="I263">
            <v>0.65234375</v>
          </cell>
          <cell r="J263">
            <v>0</v>
          </cell>
          <cell r="K263">
            <v>1</v>
          </cell>
          <cell r="L263">
            <v>0</v>
          </cell>
          <cell r="M263">
            <v>0</v>
          </cell>
          <cell r="P263" t="str">
            <v>Flat</v>
          </cell>
          <cell r="T263">
            <v>22.410482432448433</v>
          </cell>
          <cell r="U263">
            <v>6.9599901432094969E-4</v>
          </cell>
        </row>
        <row r="264">
          <cell r="B264" t="str">
            <v>2009 Every Kilowatt Counts Power Savings Event</v>
          </cell>
          <cell r="E264">
            <v>1154.2717778347978</v>
          </cell>
          <cell r="F264">
            <v>6</v>
          </cell>
          <cell r="G264" t="str">
            <v>LRAM</v>
          </cell>
          <cell r="I264">
            <v>0.60185185185185186</v>
          </cell>
          <cell r="J264">
            <v>0</v>
          </cell>
          <cell r="K264">
            <v>1</v>
          </cell>
          <cell r="L264">
            <v>0</v>
          </cell>
          <cell r="M264">
            <v>0</v>
          </cell>
          <cell r="P264" t="str">
            <v>Flat</v>
          </cell>
          <cell r="T264">
            <v>26.180259458588004</v>
          </cell>
          <cell r="U264">
            <v>8.130764178222651E-4</v>
          </cell>
        </row>
        <row r="265">
          <cell r="B265" t="str">
            <v>2009 Every Kilowatt Counts Power Savings Event</v>
          </cell>
          <cell r="E265">
            <v>1087.3574718733603</v>
          </cell>
          <cell r="F265">
            <v>16</v>
          </cell>
          <cell r="G265" t="str">
            <v>LRAM</v>
          </cell>
          <cell r="I265">
            <v>0.59375</v>
          </cell>
          <cell r="J265">
            <v>0</v>
          </cell>
          <cell r="K265">
            <v>1</v>
          </cell>
          <cell r="L265">
            <v>0</v>
          </cell>
          <cell r="M265">
            <v>0</v>
          </cell>
          <cell r="P265" t="str">
            <v>Flat</v>
          </cell>
          <cell r="T265">
            <v>67.680222152039022</v>
          </cell>
          <cell r="U265">
            <v>2.101934576769199E-3</v>
          </cell>
        </row>
        <row r="266">
          <cell r="B266" t="str">
            <v>2009 Every Kilowatt Counts Power Savings Event</v>
          </cell>
          <cell r="E266">
            <v>317.84295331682841</v>
          </cell>
          <cell r="F266">
            <v>10</v>
          </cell>
          <cell r="G266" t="str">
            <v>LRAM</v>
          </cell>
          <cell r="I266">
            <v>0.86479591836734693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P266" t="str">
            <v>Flat</v>
          </cell>
          <cell r="T266">
            <v>71.491042505564138</v>
          </cell>
          <cell r="U266">
            <v>2.2202866567747302E-3</v>
          </cell>
        </row>
        <row r="267">
          <cell r="B267" t="str">
            <v>2009 Every Kilowatt Counts Power Savings Event</v>
          </cell>
          <cell r="E267">
            <v>200.74291788431267</v>
          </cell>
          <cell r="F267">
            <v>10</v>
          </cell>
          <cell r="G267" t="str">
            <v>LRAM</v>
          </cell>
          <cell r="I267">
            <v>0.86479591836734693</v>
          </cell>
          <cell r="J267">
            <v>0</v>
          </cell>
          <cell r="K267">
            <v>1</v>
          </cell>
          <cell r="L267">
            <v>0</v>
          </cell>
          <cell r="M267">
            <v>0</v>
          </cell>
          <cell r="P267" t="str">
            <v>Flat</v>
          </cell>
          <cell r="T267">
            <v>454.07495940870893</v>
          </cell>
          <cell r="U267">
            <v>6.0093212941871539E-2</v>
          </cell>
        </row>
        <row r="268">
          <cell r="B268" t="str">
            <v>2009 Every Kilowatt Counts Power Savings Event</v>
          </cell>
          <cell r="E268">
            <v>736.05736557581326</v>
          </cell>
          <cell r="F268">
            <v>10</v>
          </cell>
          <cell r="G268" t="str">
            <v>LRAM</v>
          </cell>
          <cell r="I268">
            <v>0.86479591836734693</v>
          </cell>
          <cell r="J268">
            <v>0</v>
          </cell>
          <cell r="K268">
            <v>1</v>
          </cell>
          <cell r="L268">
            <v>0</v>
          </cell>
          <cell r="M268">
            <v>0</v>
          </cell>
          <cell r="P268" t="str">
            <v>Flat</v>
          </cell>
          <cell r="T268">
            <v>77.2707503646931</v>
          </cell>
          <cell r="U268">
            <v>8.6368906572179219E-3</v>
          </cell>
        </row>
        <row r="269">
          <cell r="B269" t="str">
            <v>2009 Every Kilowatt Counts Power Savings Event</v>
          </cell>
          <cell r="E269">
            <v>1706.3148020166582</v>
          </cell>
          <cell r="F269">
            <v>6</v>
          </cell>
          <cell r="G269" t="str">
            <v>LRAM</v>
          </cell>
          <cell r="I269">
            <v>0.86479591836734693</v>
          </cell>
          <cell r="J269">
            <v>0</v>
          </cell>
          <cell r="K269">
            <v>1</v>
          </cell>
          <cell r="L269">
            <v>0</v>
          </cell>
          <cell r="M269">
            <v>0</v>
          </cell>
          <cell r="P269" t="str">
            <v>Flat</v>
          </cell>
          <cell r="T269">
            <v>8.0723858569458766</v>
          </cell>
          <cell r="U269">
            <v>6.2437738205232041E-4</v>
          </cell>
        </row>
        <row r="270">
          <cell r="B270" t="str">
            <v>2009 Every Kilowatt Counts Power Savings Event</v>
          </cell>
          <cell r="E270">
            <v>250.92864735539092</v>
          </cell>
          <cell r="F270">
            <v>10</v>
          </cell>
          <cell r="G270" t="str">
            <v>LRAM</v>
          </cell>
          <cell r="I270">
            <v>0.86479591836734693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P270" t="str">
            <v>Flat</v>
          </cell>
          <cell r="T270">
            <v>52.471564524980465</v>
          </cell>
          <cell r="U270">
            <v>4.058534697286135E-3</v>
          </cell>
        </row>
        <row r="271">
          <cell r="B271" t="str">
            <v>2009 Every Kilowatt Counts Power Savings Event</v>
          </cell>
          <cell r="E271">
            <v>719.32878908545376</v>
          </cell>
          <cell r="F271">
            <v>0</v>
          </cell>
          <cell r="G271" t="str">
            <v>LRAM</v>
          </cell>
          <cell r="I271">
            <v>0.86479591836734693</v>
          </cell>
          <cell r="J271">
            <v>0</v>
          </cell>
          <cell r="K271">
            <v>1</v>
          </cell>
          <cell r="L271">
            <v>0</v>
          </cell>
          <cell r="M271">
            <v>0</v>
          </cell>
          <cell r="P271" t="str">
            <v>Flat</v>
          </cell>
          <cell r="T271">
            <v>0</v>
          </cell>
          <cell r="U271">
            <v>0</v>
          </cell>
        </row>
        <row r="272">
          <cell r="B272" t="str">
            <v>2009 Every Kilowatt Counts Power Savings Event</v>
          </cell>
          <cell r="E272">
            <v>418.21441225898474</v>
          </cell>
          <cell r="F272">
            <v>12</v>
          </cell>
          <cell r="G272" t="str">
            <v>LRAM</v>
          </cell>
          <cell r="I272">
            <v>0.56722065939967103</v>
          </cell>
          <cell r="J272">
            <v>0</v>
          </cell>
          <cell r="K272">
            <v>1</v>
          </cell>
          <cell r="L272">
            <v>0</v>
          </cell>
          <cell r="M272">
            <v>0</v>
          </cell>
          <cell r="P272" t="str">
            <v>Flat</v>
          </cell>
          <cell r="T272">
            <v>96.4</v>
          </cell>
          <cell r="U272">
            <v>9.7602315799553821E-2</v>
          </cell>
        </row>
        <row r="273">
          <cell r="B273" t="str">
            <v>2009 Every Kilowatt Counts Power Savings Event</v>
          </cell>
          <cell r="E273">
            <v>501.85729471078173</v>
          </cell>
          <cell r="F273">
            <v>12</v>
          </cell>
          <cell r="G273" t="str">
            <v>LRAM</v>
          </cell>
          <cell r="I273">
            <v>0.56036240755409206</v>
          </cell>
          <cell r="J273">
            <v>0</v>
          </cell>
          <cell r="K273">
            <v>1</v>
          </cell>
          <cell r="L273">
            <v>0</v>
          </cell>
          <cell r="M273">
            <v>0</v>
          </cell>
          <cell r="P273" t="str">
            <v>Flat</v>
          </cell>
          <cell r="T273">
            <v>284</v>
          </cell>
          <cell r="U273">
            <v>2.4619844643760012E-2</v>
          </cell>
        </row>
        <row r="274">
          <cell r="B274" t="str">
            <v>2009 Every Kilowatt Counts Power Savings Event</v>
          </cell>
          <cell r="E274">
            <v>786.24309504689131</v>
          </cell>
          <cell r="F274">
            <v>15</v>
          </cell>
          <cell r="G274" t="str">
            <v>LRAM</v>
          </cell>
          <cell r="I274">
            <v>0.70757137516041424</v>
          </cell>
          <cell r="J274">
            <v>0</v>
          </cell>
          <cell r="K274">
            <v>1</v>
          </cell>
          <cell r="L274">
            <v>0</v>
          </cell>
          <cell r="M274">
            <v>0</v>
          </cell>
          <cell r="P274" t="str">
            <v>Flat</v>
          </cell>
          <cell r="T274">
            <v>137.7977813201334</v>
          </cell>
          <cell r="U274">
            <v>5.0184537735124074E-2</v>
          </cell>
        </row>
        <row r="275">
          <cell r="B275" t="str">
            <v>2009 Every Kilowatt Counts Power Savings Event</v>
          </cell>
          <cell r="E275">
            <v>5102.2158295596137</v>
          </cell>
          <cell r="F275">
            <v>5</v>
          </cell>
          <cell r="G275" t="str">
            <v>LRAM</v>
          </cell>
          <cell r="I275">
            <v>0.61002719776469427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P275" t="str">
            <v>Flat</v>
          </cell>
          <cell r="T275">
            <v>4.8</v>
          </cell>
          <cell r="U275">
            <v>0</v>
          </cell>
        </row>
        <row r="276">
          <cell r="B276" t="str">
            <v>2009 Every Kilowatt Counts Power Savings Event</v>
          </cell>
          <cell r="E276">
            <v>1756.5005314877358</v>
          </cell>
          <cell r="F276">
            <v>10</v>
          </cell>
          <cell r="G276" t="str">
            <v>LRAM</v>
          </cell>
          <cell r="I276">
            <v>0.65550785666551992</v>
          </cell>
          <cell r="J276">
            <v>0</v>
          </cell>
          <cell r="K276">
            <v>1</v>
          </cell>
          <cell r="L276">
            <v>0</v>
          </cell>
          <cell r="M276">
            <v>0</v>
          </cell>
          <cell r="P276" t="str">
            <v>Flat</v>
          </cell>
          <cell r="T276">
            <v>72.2</v>
          </cell>
          <cell r="U276">
            <v>1.4390016151683703E-3</v>
          </cell>
        </row>
        <row r="277">
          <cell r="B277" t="str">
            <v>2009 Every Kilowatt Counts Power Savings Event</v>
          </cell>
          <cell r="E277">
            <v>2944.2294623032531</v>
          </cell>
          <cell r="F277">
            <v>0</v>
          </cell>
          <cell r="G277" t="str">
            <v>LRAM</v>
          </cell>
          <cell r="I277">
            <v>0.81574393666170564</v>
          </cell>
          <cell r="J277">
            <v>0</v>
          </cell>
          <cell r="K277">
            <v>1</v>
          </cell>
          <cell r="L277">
            <v>0</v>
          </cell>
          <cell r="M277">
            <v>0</v>
          </cell>
          <cell r="P277" t="str">
            <v>Flat</v>
          </cell>
          <cell r="T277">
            <v>0</v>
          </cell>
          <cell r="U277">
            <v>0</v>
          </cell>
        </row>
        <row r="278">
          <cell r="B278" t="str">
            <v>2009 Every Kilowatt Counts Power Savings Event</v>
          </cell>
          <cell r="E278">
            <v>13820.945223290506</v>
          </cell>
          <cell r="F278">
            <v>8</v>
          </cell>
          <cell r="G278" t="str">
            <v>LRAM</v>
          </cell>
          <cell r="I278">
            <v>0.30607012035583447</v>
          </cell>
          <cell r="J278">
            <v>0</v>
          </cell>
          <cell r="K278">
            <v>1</v>
          </cell>
          <cell r="L278">
            <v>0</v>
          </cell>
          <cell r="M278">
            <v>0</v>
          </cell>
          <cell r="P278" t="str">
            <v>Flat</v>
          </cell>
          <cell r="T278">
            <v>25.497013098913555</v>
          </cell>
          <cell r="U278">
            <v>7.9185693741593271E-4</v>
          </cell>
        </row>
        <row r="279">
          <cell r="B279" t="str">
            <v>2009 Every Kilowatt Counts Power Savings Event</v>
          </cell>
          <cell r="E279">
            <v>5589.0263718716496</v>
          </cell>
          <cell r="F279">
            <v>6</v>
          </cell>
          <cell r="G279" t="str">
            <v>LRAM</v>
          </cell>
          <cell r="I279">
            <v>0.28520710059171606</v>
          </cell>
          <cell r="J279">
            <v>0</v>
          </cell>
          <cell r="K279">
            <v>1</v>
          </cell>
          <cell r="L279">
            <v>0</v>
          </cell>
          <cell r="M279">
            <v>0</v>
          </cell>
          <cell r="P279" t="str">
            <v>Flat</v>
          </cell>
          <cell r="T279">
            <v>20.808034901844039</v>
          </cell>
          <cell r="U279">
            <v>6.4623204008630152E-4</v>
          </cell>
        </row>
        <row r="280">
          <cell r="B280" t="str">
            <v>2009 Every Kilowatt Counts Power Savings Event</v>
          </cell>
          <cell r="E280">
            <v>667.02685245283021</v>
          </cell>
          <cell r="F280">
            <v>15.584730639730644</v>
          </cell>
          <cell r="G280" t="str">
            <v>LRAM</v>
          </cell>
          <cell r="I280">
            <v>0.30000000000000004</v>
          </cell>
          <cell r="J280">
            <v>0</v>
          </cell>
          <cell r="K280">
            <v>1</v>
          </cell>
          <cell r="L280">
            <v>0</v>
          </cell>
          <cell r="M280">
            <v>0</v>
          </cell>
          <cell r="P280" t="str">
            <v>Flat</v>
          </cell>
          <cell r="T280">
            <v>119.07369651758303</v>
          </cell>
          <cell r="U280">
            <v>3.6980540538383783E-3</v>
          </cell>
        </row>
        <row r="281">
          <cell r="B281" t="str">
            <v>2009 Every Kilowatt Counts Power Savings Event</v>
          </cell>
          <cell r="E281">
            <v>617.97198833044217</v>
          </cell>
          <cell r="F281">
            <v>15</v>
          </cell>
          <cell r="G281" t="str">
            <v>LRAM</v>
          </cell>
          <cell r="I281">
            <v>0.42500000000000004</v>
          </cell>
          <cell r="J281">
            <v>0</v>
          </cell>
          <cell r="K281">
            <v>1</v>
          </cell>
          <cell r="L281">
            <v>0</v>
          </cell>
          <cell r="M281">
            <v>0</v>
          </cell>
          <cell r="P281" t="str">
            <v>Flat</v>
          </cell>
          <cell r="T281">
            <v>15.286030393630348</v>
          </cell>
          <cell r="U281">
            <v>9.8317476236854879E-4</v>
          </cell>
        </row>
        <row r="282">
          <cell r="B282" t="str">
            <v>2009 Every Kilowatt Counts Power Savings Event</v>
          </cell>
          <cell r="E282">
            <v>404.5961114993022</v>
          </cell>
          <cell r="F282">
            <v>15</v>
          </cell>
          <cell r="G282" t="str">
            <v>LRAM</v>
          </cell>
          <cell r="I282">
            <v>0.46537216828478956</v>
          </cell>
          <cell r="J282">
            <v>0</v>
          </cell>
          <cell r="K282">
            <v>1</v>
          </cell>
          <cell r="L282">
            <v>0</v>
          </cell>
          <cell r="M282">
            <v>0</v>
          </cell>
          <cell r="P282" t="str">
            <v>Flat</v>
          </cell>
          <cell r="T282">
            <v>17.137040868991807</v>
          </cell>
          <cell r="U282">
            <v>1.1022290058439203E-3</v>
          </cell>
        </row>
        <row r="283">
          <cell r="B283" t="str">
            <v>2009 Every Kilowatt Counts Power Savings Event</v>
          </cell>
          <cell r="E283">
            <v>268.3673168664285</v>
          </cell>
          <cell r="F283">
            <v>15</v>
          </cell>
          <cell r="G283" t="str">
            <v>LRAM</v>
          </cell>
          <cell r="I283">
            <v>0.32564102564102559</v>
          </cell>
          <cell r="J283">
            <v>0</v>
          </cell>
          <cell r="K283">
            <v>1</v>
          </cell>
          <cell r="L283">
            <v>0</v>
          </cell>
          <cell r="M283">
            <v>0</v>
          </cell>
          <cell r="P283" t="str">
            <v>Flat</v>
          </cell>
          <cell r="T283">
            <v>32.147354682944524</v>
          </cell>
          <cell r="U283">
            <v>0</v>
          </cell>
        </row>
        <row r="284">
          <cell r="B284" t="str">
            <v>2009 Every Kilowatt Counts Power Savings Event</v>
          </cell>
          <cell r="E284">
            <v>231.04358122264281</v>
          </cell>
          <cell r="F284">
            <v>6</v>
          </cell>
          <cell r="G284" t="str">
            <v>LRAM</v>
          </cell>
          <cell r="I284">
            <v>0.55066666666666664</v>
          </cell>
          <cell r="J284">
            <v>0</v>
          </cell>
          <cell r="K284">
            <v>1</v>
          </cell>
          <cell r="L284">
            <v>0</v>
          </cell>
          <cell r="M284">
            <v>0</v>
          </cell>
          <cell r="P284" t="str">
            <v>Flat</v>
          </cell>
          <cell r="T284">
            <v>6.5818525143198521</v>
          </cell>
          <cell r="U284">
            <v>5.0908862816678225E-4</v>
          </cell>
        </row>
        <row r="285">
          <cell r="B285" t="str">
            <v>2009 Every Kilowatt Counts Power Savings Event</v>
          </cell>
          <cell r="E285">
            <v>51.327237677565229</v>
          </cell>
          <cell r="F285">
            <v>10</v>
          </cell>
          <cell r="G285" t="str">
            <v>LRAM</v>
          </cell>
          <cell r="I285">
            <v>0.37045454545454548</v>
          </cell>
          <cell r="J285">
            <v>0</v>
          </cell>
          <cell r="K285">
            <v>1</v>
          </cell>
          <cell r="L285">
            <v>0</v>
          </cell>
          <cell r="M285">
            <v>0</v>
          </cell>
          <cell r="P285" t="str">
            <v>Flat</v>
          </cell>
          <cell r="T285">
            <v>55.774900903757718</v>
          </cell>
          <cell r="U285">
            <v>4.3140389009713983E-3</v>
          </cell>
        </row>
        <row r="286">
          <cell r="B286" t="str">
            <v>2009 Every Kilowatt Counts Power Savings Event</v>
          </cell>
          <cell r="E286">
            <v>468.56342707754067</v>
          </cell>
          <cell r="F286">
            <v>17.023809523809522</v>
          </cell>
          <cell r="G286" t="str">
            <v>LRAM</v>
          </cell>
          <cell r="I286">
            <v>0.28181818181818175</v>
          </cell>
          <cell r="J286">
            <v>0</v>
          </cell>
          <cell r="K286">
            <v>1</v>
          </cell>
          <cell r="L286">
            <v>0</v>
          </cell>
          <cell r="M286">
            <v>0</v>
          </cell>
          <cell r="P286" t="str">
            <v>Flat</v>
          </cell>
          <cell r="T286">
            <v>21.443916065944951</v>
          </cell>
          <cell r="U286">
            <v>7.3241464870784311E-4</v>
          </cell>
        </row>
        <row r="287">
          <cell r="B287" t="str">
            <v>2009 Every Kilowatt Counts Power Savings Event</v>
          </cell>
          <cell r="E287">
            <v>1645.5003811874894</v>
          </cell>
          <cell r="F287">
            <v>5</v>
          </cell>
          <cell r="G287" t="str">
            <v>LRAM</v>
          </cell>
          <cell r="I287">
            <v>0.41224489795918373</v>
          </cell>
          <cell r="J287">
            <v>0</v>
          </cell>
          <cell r="K287">
            <v>1</v>
          </cell>
          <cell r="L287">
            <v>0</v>
          </cell>
          <cell r="M287">
            <v>0</v>
          </cell>
          <cell r="P287" t="str">
            <v>Flat</v>
          </cell>
          <cell r="T287">
            <v>13.7</v>
          </cell>
          <cell r="U287">
            <v>0</v>
          </cell>
        </row>
        <row r="288">
          <cell r="B288" t="str">
            <v>2009 Every Kilowatt Counts Power Savings Event</v>
          </cell>
          <cell r="E288">
            <v>693.38695307900491</v>
          </cell>
          <cell r="F288">
            <v>10</v>
          </cell>
          <cell r="G288" t="str">
            <v>LRAM</v>
          </cell>
          <cell r="I288">
            <v>0.50366972477064231</v>
          </cell>
          <cell r="J288">
            <v>0</v>
          </cell>
          <cell r="K288">
            <v>1</v>
          </cell>
          <cell r="L288">
            <v>0</v>
          </cell>
          <cell r="M288">
            <v>0</v>
          </cell>
          <cell r="P288" t="str">
            <v>Flat</v>
          </cell>
          <cell r="T288">
            <v>23.7</v>
          </cell>
          <cell r="U288">
            <v>7.3604736931155593E-4</v>
          </cell>
        </row>
        <row r="289">
          <cell r="B289" t="str">
            <v>2009 Every Kilowatt Counts Power Savings Event</v>
          </cell>
          <cell r="E289">
            <v>1345.3776701532934</v>
          </cell>
          <cell r="F289">
            <v>3.990896358543417</v>
          </cell>
          <cell r="G289" t="str">
            <v>LRAM</v>
          </cell>
          <cell r="I289">
            <v>0.47718120805369135</v>
          </cell>
          <cell r="J289">
            <v>0</v>
          </cell>
          <cell r="K289">
            <v>1</v>
          </cell>
          <cell r="L289">
            <v>0</v>
          </cell>
          <cell r="M289">
            <v>0</v>
          </cell>
          <cell r="P289" t="str">
            <v>Flat</v>
          </cell>
          <cell r="T289">
            <v>5.5422317391655112</v>
          </cell>
          <cell r="U289">
            <v>3.8953299683742716E-4</v>
          </cell>
        </row>
        <row r="290">
          <cell r="B290" t="str">
            <v>2009 Every Kilowatt Counts Power Savings Event</v>
          </cell>
          <cell r="E290">
            <v>489.85545938914788</v>
          </cell>
          <cell r="F290">
            <v>1</v>
          </cell>
          <cell r="G290" t="str">
            <v>LRAM</v>
          </cell>
          <cell r="I290">
            <v>0.82737873134328366</v>
          </cell>
          <cell r="J290">
            <v>0</v>
          </cell>
          <cell r="K290">
            <v>1</v>
          </cell>
          <cell r="L290">
            <v>0</v>
          </cell>
          <cell r="M290">
            <v>0</v>
          </cell>
          <cell r="P290" t="str">
            <v>Flat</v>
          </cell>
          <cell r="T290">
            <v>30.03</v>
          </cell>
          <cell r="U290">
            <v>2.3227399080406582E-3</v>
          </cell>
        </row>
        <row r="291">
          <cell r="B291" t="str">
            <v>2009 Every Kilowatt Counts Power Savings Event</v>
          </cell>
          <cell r="E291">
            <v>451.90890971815753</v>
          </cell>
          <cell r="F291">
            <v>1</v>
          </cell>
          <cell r="G291" t="str">
            <v>LRAM</v>
          </cell>
          <cell r="I291">
            <v>0.80629521761421907</v>
          </cell>
          <cell r="J291">
            <v>0</v>
          </cell>
          <cell r="K291">
            <v>1</v>
          </cell>
          <cell r="L291">
            <v>0</v>
          </cell>
          <cell r="M291">
            <v>0</v>
          </cell>
          <cell r="P291" t="str">
            <v>Flat</v>
          </cell>
          <cell r="T291">
            <v>21.291666666666668</v>
          </cell>
          <cell r="U291">
            <v>1.8457659350002019E-3</v>
          </cell>
        </row>
        <row r="292">
          <cell r="B292" t="str">
            <v>2009 Every Kilowatt Counts Power Savings Event</v>
          </cell>
          <cell r="E292">
            <v>420.86173271461996</v>
          </cell>
          <cell r="F292">
            <v>1</v>
          </cell>
          <cell r="G292" t="str">
            <v>LRAM</v>
          </cell>
          <cell r="I292">
            <v>0.83492501631188321</v>
          </cell>
          <cell r="J292">
            <v>0</v>
          </cell>
          <cell r="K292">
            <v>1</v>
          </cell>
          <cell r="L292">
            <v>0</v>
          </cell>
          <cell r="M292">
            <v>0</v>
          </cell>
          <cell r="P292" t="str">
            <v>Flat</v>
          </cell>
          <cell r="T292">
            <v>262.8</v>
          </cell>
          <cell r="U292">
            <v>8.1617404495813051E-3</v>
          </cell>
        </row>
        <row r="293">
          <cell r="B293" t="str">
            <v>2009 Every Kilowatt Counts Power Savings Event</v>
          </cell>
          <cell r="E293">
            <v>296.67302470046985</v>
          </cell>
          <cell r="F293">
            <v>1</v>
          </cell>
          <cell r="G293" t="str">
            <v>LRAM</v>
          </cell>
          <cell r="I293">
            <v>0.86819228711095686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P293" t="str">
            <v>Flat</v>
          </cell>
          <cell r="T293">
            <v>74.14</v>
          </cell>
          <cell r="U293">
            <v>8.2869529583178923E-3</v>
          </cell>
        </row>
        <row r="294">
          <cell r="B294" t="str">
            <v>2009 Every Kilowatt Counts Power Savings Event</v>
          </cell>
          <cell r="E294">
            <v>296.67302470046985</v>
          </cell>
          <cell r="F294">
            <v>1</v>
          </cell>
          <cell r="G294" t="str">
            <v>LRAM</v>
          </cell>
          <cell r="I294">
            <v>0.81265908827953259</v>
          </cell>
          <cell r="J294">
            <v>0</v>
          </cell>
          <cell r="K294">
            <v>1</v>
          </cell>
          <cell r="L294">
            <v>0</v>
          </cell>
          <cell r="M294">
            <v>0</v>
          </cell>
          <cell r="P294" t="str">
            <v>Flat</v>
          </cell>
          <cell r="T294">
            <v>269.81538461538457</v>
          </cell>
          <cell r="U294">
            <v>0</v>
          </cell>
        </row>
        <row r="295">
          <cell r="B295" t="str">
            <v>2009 Every Kilowatt Counts Power Savings Event</v>
          </cell>
          <cell r="E295">
            <v>279.42459303183784</v>
          </cell>
          <cell r="F295">
            <v>1</v>
          </cell>
          <cell r="G295" t="str">
            <v>LRAM</v>
          </cell>
          <cell r="I295">
            <v>0.81814384865794487</v>
          </cell>
          <cell r="J295">
            <v>0</v>
          </cell>
          <cell r="K295">
            <v>1</v>
          </cell>
          <cell r="L295">
            <v>0</v>
          </cell>
          <cell r="M295">
            <v>0</v>
          </cell>
          <cell r="P295" t="str">
            <v>Flat</v>
          </cell>
          <cell r="T295">
            <v>70.189499999999995</v>
          </cell>
          <cell r="U295">
            <v>6.0846992451520938E-3</v>
          </cell>
        </row>
        <row r="296">
          <cell r="B296" t="str">
            <v>2009 Every Kilowatt Counts Power Savings Event</v>
          </cell>
          <cell r="E296">
            <v>279.42459303183784</v>
          </cell>
          <cell r="F296">
            <v>14</v>
          </cell>
          <cell r="G296" t="str">
            <v>LRAM</v>
          </cell>
          <cell r="I296">
            <v>0.75349966986057371</v>
          </cell>
          <cell r="J296">
            <v>0</v>
          </cell>
          <cell r="K296">
            <v>1</v>
          </cell>
          <cell r="L296">
            <v>0</v>
          </cell>
          <cell r="M296">
            <v>0</v>
          </cell>
          <cell r="P296" t="str">
            <v>Flat</v>
          </cell>
          <cell r="T296">
            <v>64.86</v>
          </cell>
          <cell r="U296">
            <v>6.6410050643130065E-3</v>
          </cell>
        </row>
        <row r="297">
          <cell r="B297" t="str">
            <v>2009 Every Kilowatt Counts Power Savings Event</v>
          </cell>
          <cell r="E297">
            <v>224.22961169221554</v>
          </cell>
          <cell r="F297">
            <v>20</v>
          </cell>
          <cell r="G297" t="str">
            <v>LRAM</v>
          </cell>
          <cell r="I297">
            <v>0.77957591848450059</v>
          </cell>
          <cell r="J297">
            <v>0</v>
          </cell>
          <cell r="K297">
            <v>1</v>
          </cell>
          <cell r="L297">
            <v>0</v>
          </cell>
          <cell r="M297">
            <v>0</v>
          </cell>
          <cell r="P297" t="str">
            <v>Flat</v>
          </cell>
          <cell r="T297">
            <v>394.00235483706933</v>
          </cell>
          <cell r="U297">
            <v>0</v>
          </cell>
        </row>
        <row r="298">
          <cell r="B298" t="str">
            <v>2009 Every Kilowatt Counts Power Savings Event</v>
          </cell>
          <cell r="E298">
            <v>200.08180735613078</v>
          </cell>
          <cell r="F298">
            <v>15</v>
          </cell>
          <cell r="G298" t="str">
            <v>LRAM</v>
          </cell>
          <cell r="I298">
            <v>0.80456097744038435</v>
          </cell>
          <cell r="J298">
            <v>0</v>
          </cell>
          <cell r="K298">
            <v>1</v>
          </cell>
          <cell r="L298">
            <v>0</v>
          </cell>
          <cell r="M298">
            <v>0</v>
          </cell>
          <cell r="P298" t="str">
            <v>Flat</v>
          </cell>
          <cell r="T298">
            <v>351.97510989010993</v>
          </cell>
          <cell r="U298">
            <v>0.19189978089032741</v>
          </cell>
        </row>
        <row r="299">
          <cell r="B299" t="str">
            <v>2009 Every Kilowatt Counts Power Savings Event</v>
          </cell>
          <cell r="E299">
            <v>182.83337568749886</v>
          </cell>
          <cell r="F299">
            <v>15</v>
          </cell>
          <cell r="G299" t="str">
            <v>LRAM</v>
          </cell>
          <cell r="I299">
            <v>0.80566536421665258</v>
          </cell>
          <cell r="J299">
            <v>0</v>
          </cell>
          <cell r="K299">
            <v>1</v>
          </cell>
          <cell r="L299">
            <v>0</v>
          </cell>
          <cell r="M299">
            <v>0</v>
          </cell>
          <cell r="P299" t="str">
            <v>Flat</v>
          </cell>
          <cell r="T299">
            <v>141.79362967216218</v>
          </cell>
          <cell r="U299">
            <v>4.9027243256747517E-2</v>
          </cell>
        </row>
        <row r="300">
          <cell r="B300" t="str">
            <v>2009 Every Kilowatt Counts Power Savings Event</v>
          </cell>
          <cell r="E300">
            <v>12588.230972780178</v>
          </cell>
          <cell r="F300">
            <v>8</v>
          </cell>
          <cell r="G300" t="str">
            <v>LRAM</v>
          </cell>
          <cell r="I300">
            <v>0.86287292817679551</v>
          </cell>
          <cell r="J300">
            <v>0</v>
          </cell>
          <cell r="K300">
            <v>1</v>
          </cell>
          <cell r="L300">
            <v>0</v>
          </cell>
          <cell r="M300">
            <v>0</v>
          </cell>
          <cell r="P300" t="str">
            <v>Flat</v>
          </cell>
          <cell r="T300">
            <v>23.681161021412002</v>
          </cell>
          <cell r="U300">
            <v>7.3546228996007037E-4</v>
          </cell>
        </row>
        <row r="301">
          <cell r="B301" t="str">
            <v>2009 Every Kilowatt Counts Power Savings Event</v>
          </cell>
          <cell r="E301">
            <v>3998.6965015914902</v>
          </cell>
          <cell r="F301">
            <v>6</v>
          </cell>
          <cell r="G301" t="str">
            <v>LRAM</v>
          </cell>
          <cell r="I301">
            <v>0.84935064935064941</v>
          </cell>
          <cell r="J301">
            <v>0</v>
          </cell>
          <cell r="K301">
            <v>1</v>
          </cell>
          <cell r="L301">
            <v>0</v>
          </cell>
          <cell r="M301">
            <v>0</v>
          </cell>
          <cell r="P301" t="str">
            <v>Flat</v>
          </cell>
          <cell r="T301">
            <v>29.967500704485008</v>
          </cell>
          <cell r="U301">
            <v>9.3069620499486869E-4</v>
          </cell>
        </row>
        <row r="302">
          <cell r="B302" t="str">
            <v>2009 Every Kilowatt Counts Power Savings Event</v>
          </cell>
          <cell r="E302">
            <v>1114.6192338930982</v>
          </cell>
          <cell r="F302">
            <v>15.584730639730644</v>
          </cell>
          <cell r="G302" t="str">
            <v>LRAM</v>
          </cell>
          <cell r="I302">
            <v>0.75851063829787235</v>
          </cell>
          <cell r="J302">
            <v>0</v>
          </cell>
          <cell r="K302">
            <v>1</v>
          </cell>
          <cell r="L302">
            <v>0</v>
          </cell>
          <cell r="M302">
            <v>0</v>
          </cell>
          <cell r="P302" t="str">
            <v>Flat</v>
          </cell>
          <cell r="T302">
            <v>36.463940274322184</v>
          </cell>
          <cell r="U302">
            <v>1.1324551609134404E-3</v>
          </cell>
        </row>
        <row r="303">
          <cell r="B303" t="str">
            <v>2009 Every Kilowatt Counts Power Savings Event</v>
          </cell>
          <cell r="E303">
            <v>4340.0486419712515</v>
          </cell>
          <cell r="F303">
            <v>15</v>
          </cell>
          <cell r="G303" t="str">
            <v>LRAM</v>
          </cell>
          <cell r="I303">
            <v>0.92679127725856703</v>
          </cell>
          <cell r="J303">
            <v>0</v>
          </cell>
          <cell r="K303">
            <v>1</v>
          </cell>
          <cell r="L303">
            <v>0</v>
          </cell>
          <cell r="M303">
            <v>0</v>
          </cell>
          <cell r="P303" t="str">
            <v>Flat</v>
          </cell>
          <cell r="T303">
            <v>14.511132214532235</v>
          </cell>
          <cell r="U303">
            <v>9.3333446286135468E-4</v>
          </cell>
        </row>
        <row r="304">
          <cell r="B304" t="str">
            <v>2009 Every Kilowatt Counts Power Savings Event</v>
          </cell>
          <cell r="E304">
            <v>3309.0258506201358</v>
          </cell>
          <cell r="F304">
            <v>15</v>
          </cell>
          <cell r="G304" t="str">
            <v>LRAM</v>
          </cell>
          <cell r="I304">
            <v>0.93612040133779273</v>
          </cell>
          <cell r="J304">
            <v>0</v>
          </cell>
          <cell r="K304">
            <v>1</v>
          </cell>
          <cell r="L304">
            <v>0</v>
          </cell>
          <cell r="M304">
            <v>0</v>
          </cell>
          <cell r="P304" t="str">
            <v>Flat</v>
          </cell>
          <cell r="T304">
            <v>17.306271157789201</v>
          </cell>
          <cell r="U304">
            <v>1.1131136465707418E-3</v>
          </cell>
        </row>
        <row r="305">
          <cell r="B305" t="str">
            <v>2009 Every Kilowatt Counts Power Savings Event</v>
          </cell>
          <cell r="E305">
            <v>654.83879991219521</v>
          </cell>
          <cell r="F305">
            <v>15</v>
          </cell>
          <cell r="G305" t="str">
            <v>LRAM</v>
          </cell>
          <cell r="I305">
            <v>0.8255319148936171</v>
          </cell>
          <cell r="J305">
            <v>0</v>
          </cell>
          <cell r="K305">
            <v>1</v>
          </cell>
          <cell r="L305">
            <v>0</v>
          </cell>
          <cell r="M305">
            <v>0</v>
          </cell>
          <cell r="P305" t="str">
            <v>Flat</v>
          </cell>
          <cell r="T305">
            <v>83.243692230008705</v>
          </cell>
          <cell r="U305">
            <v>0</v>
          </cell>
        </row>
        <row r="306">
          <cell r="B306" t="str">
            <v>2009 Every Kilowatt Counts Power Savings Event</v>
          </cell>
          <cell r="E306">
            <v>3072.1692634178517</v>
          </cell>
          <cell r="F306">
            <v>6</v>
          </cell>
          <cell r="G306" t="str">
            <v>LRAM</v>
          </cell>
          <cell r="I306">
            <v>0.89418604651162792</v>
          </cell>
          <cell r="J306">
            <v>0</v>
          </cell>
          <cell r="K306">
            <v>1</v>
          </cell>
          <cell r="L306">
            <v>0</v>
          </cell>
          <cell r="M306">
            <v>0</v>
          </cell>
          <cell r="P306" t="str">
            <v>Flat</v>
          </cell>
          <cell r="T306">
            <v>6.1634133359766246</v>
          </cell>
          <cell r="U306">
            <v>4.7672348069340367E-4</v>
          </cell>
        </row>
        <row r="307">
          <cell r="B307" t="str">
            <v>2009 Every Kilowatt Counts Power Savings Event</v>
          </cell>
          <cell r="E307">
            <v>383.15036165075253</v>
          </cell>
          <cell r="F307">
            <v>10</v>
          </cell>
          <cell r="G307" t="str">
            <v>LRAM</v>
          </cell>
          <cell r="I307">
            <v>0.77872340425531916</v>
          </cell>
          <cell r="J307">
            <v>0</v>
          </cell>
          <cell r="K307">
            <v>1</v>
          </cell>
          <cell r="L307">
            <v>0</v>
          </cell>
          <cell r="M307">
            <v>0</v>
          </cell>
          <cell r="P307" t="str">
            <v>Flat</v>
          </cell>
          <cell r="T307">
            <v>39.699355514075279</v>
          </cell>
          <cell r="U307">
            <v>3.0706386072606273E-3</v>
          </cell>
        </row>
        <row r="308">
          <cell r="B308" t="str">
            <v>2009 Every Kilowatt Counts Power Savings Event</v>
          </cell>
          <cell r="E308">
            <v>3281.1603697728078</v>
          </cell>
          <cell r="F308">
            <v>17.023809523809522</v>
          </cell>
          <cell r="G308" t="str">
            <v>LRAM</v>
          </cell>
          <cell r="I308">
            <v>0.89926739926739929</v>
          </cell>
          <cell r="J308">
            <v>0</v>
          </cell>
          <cell r="K308">
            <v>1</v>
          </cell>
          <cell r="L308">
            <v>0</v>
          </cell>
          <cell r="M308">
            <v>0</v>
          </cell>
          <cell r="P308" t="str">
            <v>Flat</v>
          </cell>
          <cell r="T308">
            <v>42.447527381316419</v>
          </cell>
          <cell r="U308">
            <v>1.1735241580116678E-3</v>
          </cell>
        </row>
        <row r="309">
          <cell r="B309" t="str">
            <v>2009 Every Kilowatt Counts Power Savings Event</v>
          </cell>
          <cell r="E309">
            <v>5371.0714333223677</v>
          </cell>
          <cell r="F309">
            <v>5</v>
          </cell>
          <cell r="G309" t="str">
            <v>LRAM</v>
          </cell>
          <cell r="I309">
            <v>0.65032051282051284</v>
          </cell>
          <cell r="J309">
            <v>0</v>
          </cell>
          <cell r="K309">
            <v>1</v>
          </cell>
          <cell r="L309">
            <v>0</v>
          </cell>
          <cell r="M309">
            <v>0</v>
          </cell>
          <cell r="P309" t="str">
            <v>Flat</v>
          </cell>
          <cell r="T309">
            <v>13.7</v>
          </cell>
          <cell r="U309">
            <v>0</v>
          </cell>
        </row>
        <row r="310">
          <cell r="B310" t="str">
            <v>2009 Every Kilowatt Counts Power Savings Event</v>
          </cell>
          <cell r="E310">
            <v>1692.8279614751432</v>
          </cell>
          <cell r="F310">
            <v>10</v>
          </cell>
          <cell r="G310" t="str">
            <v>LRAM</v>
          </cell>
          <cell r="I310">
            <v>0.72919708029197083</v>
          </cell>
          <cell r="J310">
            <v>0</v>
          </cell>
          <cell r="K310">
            <v>1</v>
          </cell>
          <cell r="L310">
            <v>0</v>
          </cell>
          <cell r="M310">
            <v>0</v>
          </cell>
          <cell r="P310" t="str">
            <v>Flat</v>
          </cell>
          <cell r="T310">
            <v>23.7</v>
          </cell>
          <cell r="U310">
            <v>7.3604736931155593E-4</v>
          </cell>
        </row>
        <row r="311">
          <cell r="B311" t="str">
            <v>2009 Every Kilowatt Counts Power Savings Event</v>
          </cell>
          <cell r="E311">
            <v>2716.8843826144275</v>
          </cell>
          <cell r="F311">
            <v>3.990896358543417</v>
          </cell>
          <cell r="G311" t="str">
            <v>LRAM</v>
          </cell>
          <cell r="I311">
            <v>0.58303030303030301</v>
          </cell>
          <cell r="J311">
            <v>0</v>
          </cell>
          <cell r="K311">
            <v>1</v>
          </cell>
          <cell r="L311">
            <v>0</v>
          </cell>
          <cell r="M311">
            <v>0</v>
          </cell>
          <cell r="P311" t="str">
            <v>Flat</v>
          </cell>
          <cell r="T311">
            <v>4.6244769270743156</v>
          </cell>
          <cell r="U311">
            <v>3.1861314145999588E-4</v>
          </cell>
        </row>
        <row r="312">
          <cell r="B312" t="str">
            <v>2009 Every Kilowatt Counts Power Savings Event</v>
          </cell>
          <cell r="E312">
            <v>130.9654093856945</v>
          </cell>
          <cell r="F312">
            <v>5.8</v>
          </cell>
          <cell r="G312" t="str">
            <v>LRAM</v>
          </cell>
          <cell r="I312">
            <v>0.61894273127753308</v>
          </cell>
          <cell r="J312">
            <v>0</v>
          </cell>
          <cell r="K312">
            <v>1</v>
          </cell>
          <cell r="L312">
            <v>0</v>
          </cell>
          <cell r="M312">
            <v>0</v>
          </cell>
          <cell r="P312" t="str">
            <v>Flat</v>
          </cell>
          <cell r="T312">
            <v>31.883014001473775</v>
          </cell>
          <cell r="U312">
            <v>3.2280663913002487E-2</v>
          </cell>
        </row>
        <row r="313">
          <cell r="B313" t="str">
            <v>2009 Every Kilowatt Counts Power Savings Event</v>
          </cell>
          <cell r="E313">
            <v>119.07805522517373</v>
          </cell>
          <cell r="F313">
            <v>7.7</v>
          </cell>
          <cell r="G313" t="str">
            <v>LRAM</v>
          </cell>
          <cell r="I313">
            <v>0.5324850299401197</v>
          </cell>
          <cell r="J313">
            <v>0</v>
          </cell>
          <cell r="K313">
            <v>1</v>
          </cell>
          <cell r="L313">
            <v>0</v>
          </cell>
          <cell r="M313">
            <v>0</v>
          </cell>
          <cell r="P313" t="str">
            <v>Flat</v>
          </cell>
          <cell r="T313">
            <v>300.27872805053141</v>
          </cell>
          <cell r="U313">
            <v>0.30402385106925628</v>
          </cell>
        </row>
        <row r="314">
          <cell r="B314" t="str">
            <v>2009 Every Kilowatt Counts Power Savings Event</v>
          </cell>
          <cell r="E314">
            <v>40.022463287253004</v>
          </cell>
          <cell r="F314">
            <v>10.3</v>
          </cell>
          <cell r="G314" t="str">
            <v>LRAM</v>
          </cell>
          <cell r="I314">
            <v>0.49244186046511629</v>
          </cell>
          <cell r="J314">
            <v>0</v>
          </cell>
          <cell r="K314">
            <v>1</v>
          </cell>
          <cell r="L314">
            <v>0</v>
          </cell>
          <cell r="M314">
            <v>0</v>
          </cell>
          <cell r="P314" t="str">
            <v>Flat</v>
          </cell>
          <cell r="T314">
            <v>58.422972261235955</v>
          </cell>
          <cell r="U314">
            <v>1.8144335460018874E-3</v>
          </cell>
        </row>
        <row r="315">
          <cell r="B315" t="str">
            <v>2009 Every Kilowatt Counts Power Savings Event</v>
          </cell>
          <cell r="E315">
            <v>14.551712153966056</v>
          </cell>
          <cell r="F315">
            <v>5.8</v>
          </cell>
          <cell r="G315" t="str">
            <v>LRAM</v>
          </cell>
          <cell r="I315">
            <v>0.61894273127753308</v>
          </cell>
          <cell r="J315">
            <v>0</v>
          </cell>
          <cell r="K315">
            <v>1</v>
          </cell>
          <cell r="L315">
            <v>0</v>
          </cell>
          <cell r="M315">
            <v>0</v>
          </cell>
          <cell r="P315" t="str">
            <v>Flat</v>
          </cell>
          <cell r="T315">
            <v>0</v>
          </cell>
          <cell r="U315">
            <v>0</v>
          </cell>
        </row>
        <row r="316">
          <cell r="B316" t="str">
            <v>2009 Every Kilowatt Counts Power Savings Event</v>
          </cell>
          <cell r="E316">
            <v>13.230895025019304</v>
          </cell>
          <cell r="F316">
            <v>7.7</v>
          </cell>
          <cell r="G316" t="str">
            <v>LRAM</v>
          </cell>
          <cell r="I316">
            <v>0.5324850299401197</v>
          </cell>
          <cell r="J316">
            <v>0</v>
          </cell>
          <cell r="K316">
            <v>1</v>
          </cell>
          <cell r="L316">
            <v>0</v>
          </cell>
          <cell r="M316">
            <v>0</v>
          </cell>
          <cell r="P316" t="str">
            <v>Flat</v>
          </cell>
          <cell r="T316">
            <v>0</v>
          </cell>
          <cell r="U316">
            <v>0</v>
          </cell>
        </row>
        <row r="317">
          <cell r="B317" t="str">
            <v>2009 Every Kilowatt Counts Power Savings Event</v>
          </cell>
          <cell r="E317">
            <v>19.712556544467898</v>
          </cell>
          <cell r="F317">
            <v>10.3</v>
          </cell>
          <cell r="G317" t="str">
            <v>LRAM</v>
          </cell>
          <cell r="I317">
            <v>0.49244186046511629</v>
          </cell>
          <cell r="J317">
            <v>0</v>
          </cell>
          <cell r="K317">
            <v>1</v>
          </cell>
          <cell r="L317">
            <v>0</v>
          </cell>
          <cell r="M317">
            <v>0</v>
          </cell>
          <cell r="P317" t="str">
            <v>Flat</v>
          </cell>
          <cell r="T317">
            <v>0</v>
          </cell>
          <cell r="U317">
            <v>0</v>
          </cell>
        </row>
        <row r="318">
          <cell r="B318" t="str">
            <v>2009 Every Kilowatt Counts Power Savings Event</v>
          </cell>
          <cell r="E318">
            <v>27.452257451152146</v>
          </cell>
          <cell r="F318">
            <v>14</v>
          </cell>
          <cell r="G318" t="str">
            <v>LRAM</v>
          </cell>
          <cell r="I318">
            <v>0.63989637305699487</v>
          </cell>
          <cell r="J318">
            <v>0</v>
          </cell>
          <cell r="K318">
            <v>1</v>
          </cell>
          <cell r="L318">
            <v>0</v>
          </cell>
          <cell r="M318">
            <v>0</v>
          </cell>
          <cell r="P318" t="str">
            <v>Flat</v>
          </cell>
          <cell r="T318">
            <v>1238.0921666666663</v>
          </cell>
          <cell r="U318">
            <v>0.12676805965031754</v>
          </cell>
        </row>
        <row r="319">
          <cell r="B319" t="str">
            <v>2009 Every Kilowatt Counts Power Savings Event</v>
          </cell>
          <cell r="E319">
            <v>22.876881209293451</v>
          </cell>
          <cell r="F319">
            <v>5.7857142857142865</v>
          </cell>
          <cell r="G319" t="str">
            <v>LRAM</v>
          </cell>
          <cell r="I319">
            <v>0.63989637305699487</v>
          </cell>
          <cell r="J319">
            <v>0</v>
          </cell>
          <cell r="K319">
            <v>1</v>
          </cell>
          <cell r="L319">
            <v>0</v>
          </cell>
          <cell r="M319">
            <v>0</v>
          </cell>
          <cell r="P319" t="str">
            <v>Flat</v>
          </cell>
          <cell r="T319">
            <v>30.005458732498095</v>
          </cell>
          <cell r="U319">
            <v>3.0379691482570116E-2</v>
          </cell>
        </row>
        <row r="320">
          <cell r="B320" t="str">
            <v>2009 Every Kilowatt Counts Power Savings Event</v>
          </cell>
          <cell r="E320">
            <v>21.351755795340559</v>
          </cell>
          <cell r="F320">
            <v>18</v>
          </cell>
          <cell r="G320" t="str">
            <v>LRAM</v>
          </cell>
          <cell r="I320">
            <v>0.63989637305699487</v>
          </cell>
          <cell r="J320">
            <v>0</v>
          </cell>
          <cell r="K320">
            <v>1</v>
          </cell>
          <cell r="L320">
            <v>0</v>
          </cell>
          <cell r="M320">
            <v>0</v>
          </cell>
          <cell r="P320" t="str">
            <v>Flat</v>
          </cell>
          <cell r="T320">
            <v>71.995000000000005</v>
          </cell>
          <cell r="U320">
            <v>7.8739010573685181E-2</v>
          </cell>
        </row>
        <row r="321">
          <cell r="B321" t="str">
            <v>2009 Every Kilowatt Counts Power Savings Event</v>
          </cell>
          <cell r="E321">
            <v>23.893631485262055</v>
          </cell>
          <cell r="F321">
            <v>7.7142857142857153</v>
          </cell>
          <cell r="G321" t="str">
            <v>LRAM</v>
          </cell>
          <cell r="I321">
            <v>0.63989637305699487</v>
          </cell>
          <cell r="J321">
            <v>0</v>
          </cell>
          <cell r="K321">
            <v>1</v>
          </cell>
          <cell r="L321">
            <v>0</v>
          </cell>
          <cell r="M321">
            <v>0</v>
          </cell>
          <cell r="P321" t="str">
            <v>Flat</v>
          </cell>
          <cell r="T321">
            <v>309.22320080097279</v>
          </cell>
          <cell r="U321">
            <v>0.31307988067557452</v>
          </cell>
        </row>
        <row r="322">
          <cell r="B322" t="str">
            <v>2009 Every Kilowatt Counts Power Savings Event</v>
          </cell>
          <cell r="E322">
            <v>37.619760210838123</v>
          </cell>
          <cell r="F322">
            <v>20</v>
          </cell>
          <cell r="G322" t="str">
            <v>LRAM</v>
          </cell>
          <cell r="I322">
            <v>0.81555269922879181</v>
          </cell>
          <cell r="J322">
            <v>0</v>
          </cell>
          <cell r="K322">
            <v>1</v>
          </cell>
          <cell r="L322">
            <v>0</v>
          </cell>
          <cell r="M322">
            <v>0</v>
          </cell>
          <cell r="P322" t="str">
            <v>Flat</v>
          </cell>
          <cell r="T322">
            <v>1530.1136756756755</v>
          </cell>
          <cell r="U322">
            <v>8.7474469313076772E-2</v>
          </cell>
        </row>
        <row r="323">
          <cell r="B323" t="str">
            <v>2009 Every Kilowatt Counts Power Savings Event</v>
          </cell>
          <cell r="E323">
            <v>126.58540935809044</v>
          </cell>
          <cell r="F323">
            <v>8</v>
          </cell>
          <cell r="G323" t="str">
            <v>LRAM</v>
          </cell>
          <cell r="I323">
            <v>0.81555269922879181</v>
          </cell>
          <cell r="J323">
            <v>0</v>
          </cell>
          <cell r="K323">
            <v>1</v>
          </cell>
          <cell r="L323">
            <v>0</v>
          </cell>
          <cell r="M323">
            <v>0</v>
          </cell>
          <cell r="P323" t="str">
            <v>Flat</v>
          </cell>
          <cell r="T323">
            <v>44.571013289036543</v>
          </cell>
          <cell r="U323">
            <v>1.3842353197867402E-3</v>
          </cell>
        </row>
        <row r="324">
          <cell r="B324" t="str">
            <v>2009 peaksaver®</v>
          </cell>
          <cell r="E324">
            <v>0</v>
          </cell>
          <cell r="F324">
            <v>13</v>
          </cell>
          <cell r="G324" t="str">
            <v>LRAM</v>
          </cell>
          <cell r="I324">
            <v>9.9999999999999978E-2</v>
          </cell>
          <cell r="J324">
            <v>0</v>
          </cell>
          <cell r="K324">
            <v>1</v>
          </cell>
          <cell r="L324">
            <v>0</v>
          </cell>
          <cell r="M324">
            <v>0</v>
          </cell>
          <cell r="P324" t="str">
            <v>Flat</v>
          </cell>
          <cell r="T324">
            <v>0.97861625618607795</v>
          </cell>
          <cell r="U324">
            <v>0.52669126907934716</v>
          </cell>
        </row>
        <row r="325">
          <cell r="B325" t="str">
            <v>2009 peaksaver®</v>
          </cell>
          <cell r="E325">
            <v>645.24984793467638</v>
          </cell>
          <cell r="F325">
            <v>13</v>
          </cell>
          <cell r="G325" t="str">
            <v>LRAM</v>
          </cell>
          <cell r="I325">
            <v>9.9999999999999978E-2</v>
          </cell>
          <cell r="J325">
            <v>0</v>
          </cell>
          <cell r="K325">
            <v>1</v>
          </cell>
          <cell r="L325">
            <v>0</v>
          </cell>
          <cell r="M325">
            <v>0</v>
          </cell>
          <cell r="P325" t="str">
            <v>Flat</v>
          </cell>
          <cell r="T325">
            <v>0.97861625618607795</v>
          </cell>
          <cell r="U325">
            <v>0.52669126907934716</v>
          </cell>
        </row>
        <row r="326">
          <cell r="B326" t="str">
            <v>2009 peaksaver®</v>
          </cell>
          <cell r="E326">
            <v>0</v>
          </cell>
          <cell r="F326">
            <v>13</v>
          </cell>
          <cell r="G326" t="str">
            <v>LRAM</v>
          </cell>
          <cell r="I326">
            <v>9.9999999999999978E-2</v>
          </cell>
          <cell r="J326">
            <v>0</v>
          </cell>
          <cell r="K326">
            <v>1</v>
          </cell>
          <cell r="L326">
            <v>0</v>
          </cell>
          <cell r="M326">
            <v>0</v>
          </cell>
          <cell r="P326" t="str">
            <v>Flat</v>
          </cell>
          <cell r="T326">
            <v>0</v>
          </cell>
          <cell r="U326">
            <v>0.3</v>
          </cell>
        </row>
        <row r="327">
          <cell r="B327" t="str">
            <v>2009 peaksaver®</v>
          </cell>
          <cell r="E327">
            <v>0</v>
          </cell>
          <cell r="F327">
            <v>13</v>
          </cell>
          <cell r="G327" t="str">
            <v>LRAM</v>
          </cell>
          <cell r="I327">
            <v>9.9999999999999978E-2</v>
          </cell>
          <cell r="J327">
            <v>0</v>
          </cell>
          <cell r="K327">
            <v>1</v>
          </cell>
          <cell r="L327">
            <v>0</v>
          </cell>
          <cell r="M327">
            <v>0</v>
          </cell>
          <cell r="P327" t="str">
            <v>Flat</v>
          </cell>
          <cell r="T327">
            <v>0</v>
          </cell>
          <cell r="U327">
            <v>0.86</v>
          </cell>
        </row>
        <row r="328">
          <cell r="B328" t="str">
            <v>2009 peaksaver®</v>
          </cell>
          <cell r="E328">
            <v>0</v>
          </cell>
          <cell r="F328">
            <v>13</v>
          </cell>
          <cell r="G328" t="str">
            <v>LRAM</v>
          </cell>
          <cell r="I328">
            <v>9.9999999999999978E-2</v>
          </cell>
          <cell r="J328">
            <v>0</v>
          </cell>
          <cell r="K328">
            <v>1</v>
          </cell>
          <cell r="L328">
            <v>0</v>
          </cell>
          <cell r="M328">
            <v>0</v>
          </cell>
          <cell r="P328" t="str">
            <v>Flat</v>
          </cell>
          <cell r="T328">
            <v>0</v>
          </cell>
          <cell r="U328">
            <v>0.86</v>
          </cell>
        </row>
        <row r="329">
          <cell r="B329" t="str">
            <v>2009 peaksaver®</v>
          </cell>
          <cell r="E329">
            <v>0</v>
          </cell>
          <cell r="F329">
            <v>13</v>
          </cell>
          <cell r="G329" t="str">
            <v>LRAM</v>
          </cell>
          <cell r="I329">
            <v>9.9999999999999978E-2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P329" t="str">
            <v>Flat</v>
          </cell>
          <cell r="T329">
            <v>0</v>
          </cell>
          <cell r="U329">
            <v>0.3</v>
          </cell>
        </row>
        <row r="330">
          <cell r="B330" t="str">
            <v>2009 Electricity Retrofit Incentive</v>
          </cell>
          <cell r="E330">
            <v>1</v>
          </cell>
          <cell r="F330">
            <v>10.75</v>
          </cell>
          <cell r="G330" t="str">
            <v>LRAM</v>
          </cell>
          <cell r="I330">
            <v>0.36785714285714299</v>
          </cell>
          <cell r="J330">
            <v>0</v>
          </cell>
          <cell r="K330">
            <v>1</v>
          </cell>
          <cell r="L330">
            <v>0</v>
          </cell>
          <cell r="M330">
            <v>0</v>
          </cell>
          <cell r="P330" t="str">
            <v>Flat</v>
          </cell>
          <cell r="T330">
            <v>10970795.4545455</v>
          </cell>
          <cell r="U330">
            <v>1622.72727272727</v>
          </cell>
        </row>
        <row r="331">
          <cell r="B331" t="str">
            <v>2009 High Performance New Construction</v>
          </cell>
          <cell r="E331">
            <v>1</v>
          </cell>
          <cell r="F331">
            <v>20</v>
          </cell>
          <cell r="G331" t="str">
            <v>LRAM</v>
          </cell>
          <cell r="I331">
            <v>0.3</v>
          </cell>
          <cell r="J331">
            <v>0</v>
          </cell>
          <cell r="K331">
            <v>1</v>
          </cell>
          <cell r="L331">
            <v>0</v>
          </cell>
          <cell r="M331">
            <v>0</v>
          </cell>
          <cell r="P331" t="str">
            <v>Flat</v>
          </cell>
          <cell r="T331">
            <v>420485.63911552797</v>
          </cell>
          <cell r="U331">
            <v>184.43227882420499</v>
          </cell>
        </row>
        <row r="332">
          <cell r="B332" t="str">
            <v>2009 Power Savings Blitz</v>
          </cell>
          <cell r="E332">
            <v>1</v>
          </cell>
          <cell r="F332">
            <v>10</v>
          </cell>
          <cell r="G332" t="str">
            <v>LRAM</v>
          </cell>
          <cell r="I332">
            <v>0.05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P332" t="str">
            <v>Flat</v>
          </cell>
          <cell r="T332">
            <v>2230002.2759078201</v>
          </cell>
          <cell r="U332">
            <v>571.59828451430394</v>
          </cell>
        </row>
        <row r="333">
          <cell r="B333" t="str">
            <v>2010 Great Refrigerator Roundup</v>
          </cell>
          <cell r="E333">
            <v>0.23383586796729589</v>
          </cell>
          <cell r="F333">
            <v>3</v>
          </cell>
          <cell r="G333" t="str">
            <v>LRAM</v>
          </cell>
          <cell r="I333">
            <v>0.45794948203535468</v>
          </cell>
          <cell r="J333">
            <v>0</v>
          </cell>
          <cell r="K333">
            <v>1</v>
          </cell>
          <cell r="L333">
            <v>0</v>
          </cell>
          <cell r="M333">
            <v>0</v>
          </cell>
          <cell r="P333" t="str">
            <v>Flat</v>
          </cell>
          <cell r="T333">
            <v>673.83758834766411</v>
          </cell>
          <cell r="U333">
            <v>9.3797477354176734E-2</v>
          </cell>
        </row>
        <row r="334">
          <cell r="B334" t="str">
            <v>2010 Great Refrigerator Roundup</v>
          </cell>
          <cell r="E334">
            <v>8.6605877024924408E-2</v>
          </cell>
          <cell r="F334">
            <v>3</v>
          </cell>
          <cell r="G334" t="str">
            <v>LRAM</v>
          </cell>
          <cell r="I334">
            <v>0.45794948203535468</v>
          </cell>
          <cell r="J334">
            <v>0</v>
          </cell>
          <cell r="K334">
            <v>1</v>
          </cell>
          <cell r="L334">
            <v>0</v>
          </cell>
          <cell r="M334">
            <v>0</v>
          </cell>
          <cell r="P334" t="str">
            <v>Flat</v>
          </cell>
          <cell r="T334">
            <v>454.43351059895542</v>
          </cell>
          <cell r="U334">
            <v>6.3448774933649685E-2</v>
          </cell>
        </row>
        <row r="335">
          <cell r="B335" t="str">
            <v>2010 Great Refrigerator Roundup</v>
          </cell>
          <cell r="E335">
            <v>0.45468085438085309</v>
          </cell>
          <cell r="F335">
            <v>3</v>
          </cell>
          <cell r="G335" t="str">
            <v>LRAM</v>
          </cell>
          <cell r="I335">
            <v>0.45794948203535468</v>
          </cell>
          <cell r="J335">
            <v>0</v>
          </cell>
          <cell r="K335">
            <v>1</v>
          </cell>
          <cell r="L335">
            <v>0</v>
          </cell>
          <cell r="M335">
            <v>0</v>
          </cell>
          <cell r="P335" t="str">
            <v>Flat</v>
          </cell>
          <cell r="T335">
            <v>498.31432614869772</v>
          </cell>
          <cell r="U335">
            <v>6.9508877954766207E-2</v>
          </cell>
        </row>
        <row r="336">
          <cell r="B336" t="str">
            <v>2010 Great Refrigerator Roundup</v>
          </cell>
          <cell r="E336">
            <v>1.6912315101820705</v>
          </cell>
          <cell r="F336">
            <v>3</v>
          </cell>
          <cell r="G336" t="str">
            <v>LRAM</v>
          </cell>
          <cell r="I336">
            <v>0.45794948203535468</v>
          </cell>
          <cell r="J336">
            <v>0</v>
          </cell>
          <cell r="K336">
            <v>1</v>
          </cell>
          <cell r="L336">
            <v>0</v>
          </cell>
          <cell r="M336">
            <v>0</v>
          </cell>
          <cell r="P336" t="str">
            <v>Flat</v>
          </cell>
          <cell r="T336">
            <v>1769.3765995999947</v>
          </cell>
          <cell r="U336">
            <v>0.24629534535013603</v>
          </cell>
        </row>
        <row r="337">
          <cell r="B337" t="str">
            <v>2010 Great Refrigerator Roundup</v>
          </cell>
          <cell r="E337">
            <v>0.62638204080817406</v>
          </cell>
          <cell r="F337">
            <v>3</v>
          </cell>
          <cell r="G337" t="str">
            <v>LRAM</v>
          </cell>
          <cell r="I337">
            <v>0.45794948203535468</v>
          </cell>
          <cell r="J337">
            <v>0</v>
          </cell>
          <cell r="K337">
            <v>1</v>
          </cell>
          <cell r="L337">
            <v>0</v>
          </cell>
          <cell r="M337">
            <v>0</v>
          </cell>
          <cell r="P337" t="str">
            <v>Flat</v>
          </cell>
          <cell r="T337">
            <v>1193.2608593408029</v>
          </cell>
          <cell r="U337">
            <v>0.16660509829404743</v>
          </cell>
        </row>
        <row r="338">
          <cell r="B338" t="str">
            <v>2010 Great Refrigerator Roundup</v>
          </cell>
          <cell r="E338">
            <v>3.2885057142429144</v>
          </cell>
          <cell r="F338">
            <v>3</v>
          </cell>
          <cell r="G338" t="str">
            <v>LRAM</v>
          </cell>
          <cell r="I338">
            <v>0.45794948203535468</v>
          </cell>
          <cell r="J338">
            <v>0</v>
          </cell>
          <cell r="K338">
            <v>1</v>
          </cell>
          <cell r="L338">
            <v>0</v>
          </cell>
          <cell r="M338">
            <v>0</v>
          </cell>
          <cell r="P338" t="str">
            <v>Flat</v>
          </cell>
          <cell r="T338">
            <v>1308.4840073926428</v>
          </cell>
          <cell r="U338">
            <v>0.18251784145671668</v>
          </cell>
        </row>
        <row r="339">
          <cell r="B339" t="str">
            <v>2010 Great Refrigerator Roundup</v>
          </cell>
          <cell r="E339">
            <v>6.6182176727601769</v>
          </cell>
          <cell r="F339">
            <v>3</v>
          </cell>
          <cell r="G339" t="str">
            <v>LRAM</v>
          </cell>
          <cell r="I339">
            <v>0.48214741416395068</v>
          </cell>
          <cell r="J339">
            <v>0</v>
          </cell>
          <cell r="K339">
            <v>1</v>
          </cell>
          <cell r="L339">
            <v>0</v>
          </cell>
          <cell r="M339">
            <v>0</v>
          </cell>
          <cell r="P339" t="str">
            <v>Flat</v>
          </cell>
          <cell r="T339">
            <v>282.28222542366899</v>
          </cell>
          <cell r="U339">
            <v>3.9305558993319112E-2</v>
          </cell>
        </row>
        <row r="340">
          <cell r="B340" t="str">
            <v>2010 Great Refrigerator Roundup</v>
          </cell>
          <cell r="E340">
            <v>1.8305708456570708</v>
          </cell>
          <cell r="F340">
            <v>3</v>
          </cell>
          <cell r="G340" t="str">
            <v>LRAM</v>
          </cell>
          <cell r="I340">
            <v>0.48214741416395068</v>
          </cell>
          <cell r="J340">
            <v>0</v>
          </cell>
          <cell r="K340">
            <v>1</v>
          </cell>
          <cell r="L340">
            <v>0</v>
          </cell>
          <cell r="M340">
            <v>0</v>
          </cell>
          <cell r="P340" t="str">
            <v>Flat</v>
          </cell>
          <cell r="T340">
            <v>246.98840911474215</v>
          </cell>
          <cell r="U340">
            <v>3.435579111924441E-2</v>
          </cell>
        </row>
        <row r="341">
          <cell r="B341" t="str">
            <v>2010 Great Refrigerator Roundup</v>
          </cell>
          <cell r="E341">
            <v>8.3549130904348345</v>
          </cell>
          <cell r="F341">
            <v>3</v>
          </cell>
          <cell r="G341" t="str">
            <v>LRAM</v>
          </cell>
          <cell r="I341">
            <v>0.48214741416395068</v>
          </cell>
          <cell r="J341">
            <v>0</v>
          </cell>
          <cell r="K341">
            <v>1</v>
          </cell>
          <cell r="L341">
            <v>0</v>
          </cell>
          <cell r="M341">
            <v>0</v>
          </cell>
          <cell r="P341" t="str">
            <v>Flat</v>
          </cell>
          <cell r="T341">
            <v>260.62122156026908</v>
          </cell>
          <cell r="U341">
            <v>3.6257590441522783E-2</v>
          </cell>
        </row>
        <row r="342">
          <cell r="B342" t="str">
            <v>2010 Great Refrigerator Roundup</v>
          </cell>
          <cell r="E342">
            <v>66.182176727601799</v>
          </cell>
          <cell r="F342">
            <v>3</v>
          </cell>
          <cell r="G342" t="str">
            <v>LRAM</v>
          </cell>
          <cell r="I342">
            <v>0.48214741416395068</v>
          </cell>
          <cell r="J342">
            <v>0</v>
          </cell>
          <cell r="K342">
            <v>1</v>
          </cell>
          <cell r="L342">
            <v>0</v>
          </cell>
          <cell r="M342">
            <v>0</v>
          </cell>
          <cell r="P342" t="str">
            <v>Flat</v>
          </cell>
          <cell r="T342">
            <v>1096.2416521307534</v>
          </cell>
          <cell r="U342">
            <v>0.15264294754687033</v>
          </cell>
        </row>
        <row r="343">
          <cell r="B343" t="str">
            <v>2010 Great Refrigerator Roundup</v>
          </cell>
          <cell r="E343">
            <v>18.305708456570713</v>
          </cell>
          <cell r="F343">
            <v>3</v>
          </cell>
          <cell r="G343" t="str">
            <v>LRAM</v>
          </cell>
          <cell r="I343">
            <v>0.48214741416395068</v>
          </cell>
          <cell r="J343">
            <v>0</v>
          </cell>
          <cell r="K343">
            <v>1</v>
          </cell>
          <cell r="L343">
            <v>0</v>
          </cell>
          <cell r="M343">
            <v>0</v>
          </cell>
          <cell r="P343" t="str">
            <v>Flat</v>
          </cell>
          <cell r="T343">
            <v>959.17828782424135</v>
          </cell>
          <cell r="U343">
            <v>0.13342054803590062</v>
          </cell>
        </row>
        <row r="344">
          <cell r="B344" t="str">
            <v>2010 Great Refrigerator Roundup</v>
          </cell>
          <cell r="E344">
            <v>83.549130904348345</v>
          </cell>
          <cell r="F344">
            <v>3</v>
          </cell>
          <cell r="G344" t="str">
            <v>LRAM</v>
          </cell>
          <cell r="I344">
            <v>0.48214741416395068</v>
          </cell>
          <cell r="J344">
            <v>0</v>
          </cell>
          <cell r="K344">
            <v>1</v>
          </cell>
          <cell r="L344">
            <v>0</v>
          </cell>
          <cell r="M344">
            <v>0</v>
          </cell>
          <cell r="P344" t="str">
            <v>Flat</v>
          </cell>
          <cell r="T344">
            <v>1012.1212487777439</v>
          </cell>
          <cell r="U344">
            <v>0.14080617647193314</v>
          </cell>
        </row>
        <row r="345">
          <cell r="B345" t="str">
            <v>2010 Great Refrigerator Roundup</v>
          </cell>
          <cell r="E345">
            <v>4.1688797184966964</v>
          </cell>
          <cell r="F345">
            <v>3</v>
          </cell>
          <cell r="G345" t="str">
            <v>LRAM</v>
          </cell>
          <cell r="I345">
            <v>0.45794948203535468</v>
          </cell>
          <cell r="J345">
            <v>0</v>
          </cell>
          <cell r="K345">
            <v>1</v>
          </cell>
          <cell r="L345">
            <v>0</v>
          </cell>
          <cell r="M345">
            <v>0</v>
          </cell>
          <cell r="P345" t="str">
            <v>Flat</v>
          </cell>
          <cell r="T345">
            <v>506.7332820167984</v>
          </cell>
          <cell r="U345">
            <v>7.0536735211119153E-2</v>
          </cell>
        </row>
        <row r="346">
          <cell r="B346" t="str">
            <v>2010 Great Refrigerator Roundup</v>
          </cell>
          <cell r="E346">
            <v>1.5440295253691469</v>
          </cell>
          <cell r="F346">
            <v>3</v>
          </cell>
          <cell r="G346" t="str">
            <v>LRAM</v>
          </cell>
          <cell r="I346">
            <v>0.45794948203535468</v>
          </cell>
          <cell r="J346">
            <v>0</v>
          </cell>
          <cell r="K346">
            <v>1</v>
          </cell>
          <cell r="L346">
            <v>0</v>
          </cell>
          <cell r="M346">
            <v>0</v>
          </cell>
          <cell r="P346" t="str">
            <v>Flat</v>
          </cell>
          <cell r="T346">
            <v>259.74554212390109</v>
          </cell>
          <cell r="U346">
            <v>3.6266111670586181E-2</v>
          </cell>
        </row>
        <row r="347">
          <cell r="B347" t="str">
            <v>2010 Great Refrigerator Roundup</v>
          </cell>
          <cell r="E347">
            <v>8.106155008188022</v>
          </cell>
          <cell r="F347">
            <v>3</v>
          </cell>
          <cell r="G347" t="str">
            <v>LRAM</v>
          </cell>
          <cell r="I347">
            <v>0.45794948203535468</v>
          </cell>
          <cell r="J347">
            <v>0</v>
          </cell>
          <cell r="K347">
            <v>1</v>
          </cell>
          <cell r="L347">
            <v>0</v>
          </cell>
          <cell r="M347">
            <v>0</v>
          </cell>
          <cell r="P347" t="str">
            <v>Flat</v>
          </cell>
          <cell r="T347">
            <v>309.14309010248093</v>
          </cell>
          <cell r="U347">
            <v>4.3121757077641258E-2</v>
          </cell>
        </row>
        <row r="348">
          <cell r="B348" t="str">
            <v>2010 Great Refrigerator Roundup</v>
          </cell>
          <cell r="E348">
            <v>30.151664940755182</v>
          </cell>
          <cell r="F348">
            <v>3</v>
          </cell>
          <cell r="G348" t="str">
            <v>LRAM</v>
          </cell>
          <cell r="I348">
            <v>0.45794948203535468</v>
          </cell>
          <cell r="J348">
            <v>0</v>
          </cell>
          <cell r="K348">
            <v>1</v>
          </cell>
          <cell r="L348">
            <v>0</v>
          </cell>
          <cell r="M348">
            <v>0</v>
          </cell>
          <cell r="P348" t="str">
            <v>Flat</v>
          </cell>
          <cell r="T348">
            <v>1330.5906748799969</v>
          </cell>
          <cell r="U348">
            <v>0.18521681018236993</v>
          </cell>
        </row>
        <row r="349">
          <cell r="B349" t="str">
            <v>2010 Great Refrigerator Roundup</v>
          </cell>
          <cell r="E349">
            <v>11.167283311390804</v>
          </cell>
          <cell r="F349">
            <v>3</v>
          </cell>
          <cell r="G349" t="str">
            <v>LRAM</v>
          </cell>
          <cell r="I349">
            <v>0.45794948203535468</v>
          </cell>
          <cell r="J349">
            <v>0</v>
          </cell>
          <cell r="K349">
            <v>1</v>
          </cell>
          <cell r="L349">
            <v>0</v>
          </cell>
          <cell r="M349">
            <v>0</v>
          </cell>
          <cell r="P349" t="str">
            <v>Flat</v>
          </cell>
          <cell r="T349">
            <v>682.04518719623979</v>
          </cell>
          <cell r="U349">
            <v>9.522830197965744E-2</v>
          </cell>
        </row>
        <row r="350">
          <cell r="B350" t="str">
            <v>2010 Great Refrigerator Roundup</v>
          </cell>
          <cell r="E350">
            <v>58.628237384801736</v>
          </cell>
          <cell r="F350">
            <v>3</v>
          </cell>
          <cell r="G350" t="str">
            <v>LRAM</v>
          </cell>
          <cell r="I350">
            <v>0.45794948203535468</v>
          </cell>
          <cell r="J350">
            <v>0</v>
          </cell>
          <cell r="K350">
            <v>1</v>
          </cell>
          <cell r="L350">
            <v>0</v>
          </cell>
          <cell r="M350">
            <v>0</v>
          </cell>
          <cell r="P350" t="str">
            <v>Flat</v>
          </cell>
          <cell r="T350">
            <v>811.75428473299212</v>
          </cell>
          <cell r="U350">
            <v>0.11322999670277802</v>
          </cell>
        </row>
        <row r="351">
          <cell r="B351" t="str">
            <v>2010 Great Refrigerator Roundup</v>
          </cell>
          <cell r="E351">
            <v>2.8333651416727497</v>
          </cell>
          <cell r="F351">
            <v>3</v>
          </cell>
          <cell r="G351" t="str">
            <v>LRAM</v>
          </cell>
          <cell r="I351">
            <v>0.45794948203535468</v>
          </cell>
          <cell r="J351">
            <v>0</v>
          </cell>
          <cell r="K351">
            <v>1</v>
          </cell>
          <cell r="L351">
            <v>0</v>
          </cell>
          <cell r="M351">
            <v>0</v>
          </cell>
          <cell r="P351" t="str">
            <v>Flat</v>
          </cell>
          <cell r="T351">
            <v>417.95071406883307</v>
          </cell>
          <cell r="U351">
            <v>5.8178295951348512E-2</v>
          </cell>
        </row>
        <row r="352">
          <cell r="B352" t="str">
            <v>2010 Great Refrigerator Roundup</v>
          </cell>
          <cell r="E352">
            <v>1.0493944969158331</v>
          </cell>
          <cell r="F352">
            <v>3</v>
          </cell>
          <cell r="G352" t="str">
            <v>LRAM</v>
          </cell>
          <cell r="I352">
            <v>0.45794948203535468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P352" t="str">
            <v>Flat</v>
          </cell>
          <cell r="T352">
            <v>237.24124488130266</v>
          </cell>
          <cell r="U352">
            <v>3.312402364784417E-2</v>
          </cell>
        </row>
        <row r="353">
          <cell r="B353" t="str">
            <v>2010 Great Refrigerator Roundup</v>
          </cell>
          <cell r="E353">
            <v>5.5093211088081233</v>
          </cell>
          <cell r="F353">
            <v>3</v>
          </cell>
          <cell r="G353" t="str">
            <v>LRAM</v>
          </cell>
          <cell r="I353">
            <v>0.45794948203535468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P353" t="str">
            <v>Flat</v>
          </cell>
          <cell r="T353">
            <v>273.38313871880871</v>
          </cell>
          <cell r="U353">
            <v>3.8133672316750147E-2</v>
          </cell>
        </row>
        <row r="354">
          <cell r="B354" t="str">
            <v>2010 Great Refrigerator Roundup</v>
          </cell>
          <cell r="E354">
            <v>20.492478117679653</v>
          </cell>
          <cell r="F354">
            <v>3</v>
          </cell>
          <cell r="G354" t="str">
            <v>LRAM</v>
          </cell>
          <cell r="I354">
            <v>0.45794948203535468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P354" t="str">
            <v>Flat</v>
          </cell>
          <cell r="T354">
            <v>1097.4635818000002</v>
          </cell>
          <cell r="U354">
            <v>0.15276576617421941</v>
          </cell>
        </row>
        <row r="355">
          <cell r="B355" t="str">
            <v>2010 Great Refrigerator Roundup</v>
          </cell>
          <cell r="E355">
            <v>7.589806710251719</v>
          </cell>
          <cell r="F355">
            <v>3</v>
          </cell>
          <cell r="G355" t="str">
            <v>LRAM</v>
          </cell>
          <cell r="I355">
            <v>0.45794948203535468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P355" t="str">
            <v>Flat</v>
          </cell>
          <cell r="T355">
            <v>622.95294060735978</v>
          </cell>
          <cell r="U355">
            <v>8.6977742620159809E-2</v>
          </cell>
        </row>
        <row r="356">
          <cell r="B356" t="str">
            <v>2010 Great Refrigerator Roundup</v>
          </cell>
          <cell r="E356">
            <v>39.84648522882155</v>
          </cell>
          <cell r="F356">
            <v>3</v>
          </cell>
          <cell r="G356" t="str">
            <v>LRAM</v>
          </cell>
          <cell r="I356">
            <v>0.45794948203535468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P356" t="str">
            <v>Flat</v>
          </cell>
          <cell r="T356">
            <v>717.85506884588779</v>
          </cell>
          <cell r="U356">
            <v>0.10013218113807486</v>
          </cell>
        </row>
        <row r="357">
          <cell r="B357" t="str">
            <v>2010 Great Refrigerator Roundup</v>
          </cell>
          <cell r="E357">
            <v>0.14559799109805782</v>
          </cell>
          <cell r="F357">
            <v>3</v>
          </cell>
          <cell r="G357" t="str">
            <v>LRAM</v>
          </cell>
          <cell r="I357">
            <v>0.45794948203535468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P357" t="str">
            <v>Flat</v>
          </cell>
          <cell r="T357">
            <v>466.45836911126855</v>
          </cell>
          <cell r="U357">
            <v>6.4930510066479721E-2</v>
          </cell>
        </row>
        <row r="358">
          <cell r="B358" t="str">
            <v>2010 Great Refrigerator Roundup</v>
          </cell>
          <cell r="E358">
            <v>5.3925181888169561E-2</v>
          </cell>
          <cell r="F358">
            <v>3</v>
          </cell>
          <cell r="G358" t="str">
            <v>LRAM</v>
          </cell>
          <cell r="I358">
            <v>0.45794948203535468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P358" t="str">
            <v>Flat</v>
          </cell>
          <cell r="T358">
            <v>252.19130320671178</v>
          </cell>
          <cell r="U358">
            <v>3.5211376063126194E-2</v>
          </cell>
        </row>
        <row r="359">
          <cell r="B359" t="str">
            <v>2010 Great Refrigerator Roundup</v>
          </cell>
          <cell r="E359">
            <v>0.28310720491289021</v>
          </cell>
          <cell r="F359">
            <v>3</v>
          </cell>
          <cell r="G359" t="str">
            <v>LRAM</v>
          </cell>
          <cell r="I359">
            <v>0.45794948203535468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P359" t="str">
            <v>Flat</v>
          </cell>
          <cell r="T359">
            <v>295.04471638762323</v>
          </cell>
          <cell r="U359">
            <v>4.1155202863796911E-2</v>
          </cell>
        </row>
        <row r="360">
          <cell r="B360" t="str">
            <v>2010 Great Refrigerator Roundup</v>
          </cell>
          <cell r="E360">
            <v>1.0530459356161856</v>
          </cell>
          <cell r="F360">
            <v>3</v>
          </cell>
          <cell r="G360" t="str">
            <v>LRAM</v>
          </cell>
          <cell r="I360">
            <v>0.45794948203535468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P360" t="str">
            <v>Flat</v>
          </cell>
          <cell r="T360">
            <v>1224.8359801608813</v>
          </cell>
          <cell r="U360">
            <v>0.17049586888353552</v>
          </cell>
        </row>
        <row r="361">
          <cell r="B361" t="str">
            <v>2010 Great Refrigerator Roundup</v>
          </cell>
          <cell r="E361">
            <v>0.39001701319117982</v>
          </cell>
          <cell r="F361">
            <v>3</v>
          </cell>
          <cell r="G361" t="str">
            <v>LRAM</v>
          </cell>
          <cell r="I361">
            <v>0.45794948203535468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P361" t="str">
            <v>Flat</v>
          </cell>
          <cell r="T361">
            <v>662.2091112648892</v>
          </cell>
          <cell r="U361">
            <v>9.2458755526808462E-2</v>
          </cell>
        </row>
        <row r="362">
          <cell r="B362" t="str">
            <v>2010 Great Refrigerator Roundup</v>
          </cell>
          <cell r="E362">
            <v>2.0475893192536945</v>
          </cell>
          <cell r="F362">
            <v>3</v>
          </cell>
          <cell r="G362" t="str">
            <v>LRAM</v>
          </cell>
          <cell r="I362">
            <v>0.45794948203535468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P362" t="str">
            <v>Flat</v>
          </cell>
          <cell r="T362">
            <v>774.73448504408782</v>
          </cell>
          <cell r="U362">
            <v>0.10806617819815389</v>
          </cell>
        </row>
        <row r="363">
          <cell r="B363" t="str">
            <v>2010 Great Refrigerator Roundup</v>
          </cell>
          <cell r="E363">
            <v>23.326788949902014</v>
          </cell>
          <cell r="F363">
            <v>3</v>
          </cell>
          <cell r="G363" t="str">
            <v>LRAM</v>
          </cell>
          <cell r="I363">
            <v>0.45794948203535468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P363" t="str">
            <v>Flat</v>
          </cell>
          <cell r="T363">
            <v>469.81475181822458</v>
          </cell>
          <cell r="U363">
            <v>6.5397714978155302E-2</v>
          </cell>
        </row>
        <row r="364">
          <cell r="B364" t="str">
            <v>2010 Great Refrigerator Roundup</v>
          </cell>
          <cell r="E364">
            <v>8.6395514629266721</v>
          </cell>
          <cell r="F364">
            <v>3</v>
          </cell>
          <cell r="G364" t="str">
            <v>LRAM</v>
          </cell>
          <cell r="I364">
            <v>0.45794948203535468</v>
          </cell>
          <cell r="J364">
            <v>0</v>
          </cell>
          <cell r="K364">
            <v>1</v>
          </cell>
          <cell r="L364">
            <v>0</v>
          </cell>
          <cell r="M364">
            <v>0</v>
          </cell>
          <cell r="P364" t="str">
            <v>Flat</v>
          </cell>
          <cell r="T364">
            <v>251.8726980876915</v>
          </cell>
          <cell r="U364">
            <v>3.5166891877831889E-2</v>
          </cell>
        </row>
        <row r="365">
          <cell r="B365" t="str">
            <v>2010 Great Refrigerator Roundup</v>
          </cell>
          <cell r="E365">
            <v>45.357645180365019</v>
          </cell>
          <cell r="F365">
            <v>3</v>
          </cell>
          <cell r="G365" t="str">
            <v>LRAM</v>
          </cell>
          <cell r="I365">
            <v>0.45794948203535468</v>
          </cell>
          <cell r="J365">
            <v>0</v>
          </cell>
          <cell r="K365">
            <v>1</v>
          </cell>
          <cell r="L365">
            <v>0</v>
          </cell>
          <cell r="M365">
            <v>0</v>
          </cell>
          <cell r="P365" t="str">
            <v>Flat</v>
          </cell>
          <cell r="T365">
            <v>295.46110883379805</v>
          </cell>
          <cell r="U365">
            <v>4.1213284621040659E-2</v>
          </cell>
        </row>
        <row r="366">
          <cell r="B366" t="str">
            <v>2010 Great Refrigerator Roundup</v>
          </cell>
          <cell r="E366">
            <v>168.71235728882613</v>
          </cell>
          <cell r="F366">
            <v>3</v>
          </cell>
          <cell r="G366" t="str">
            <v>LRAM</v>
          </cell>
          <cell r="I366">
            <v>0.45794948203535468</v>
          </cell>
          <cell r="J366">
            <v>0</v>
          </cell>
          <cell r="K366">
            <v>1</v>
          </cell>
          <cell r="L366">
            <v>0</v>
          </cell>
          <cell r="M366">
            <v>0</v>
          </cell>
          <cell r="P366" t="str">
            <v>Flat</v>
          </cell>
          <cell r="T366">
            <v>1233.6492389099999</v>
          </cell>
          <cell r="U366">
            <v>0.17172266515051735</v>
          </cell>
        </row>
        <row r="367">
          <cell r="B367" t="str">
            <v>2010 Great Refrigerator Roundup</v>
          </cell>
          <cell r="E367">
            <v>62.486058255120781</v>
          </cell>
          <cell r="F367">
            <v>3</v>
          </cell>
          <cell r="G367" t="str">
            <v>LRAM</v>
          </cell>
          <cell r="I367">
            <v>0.45794948203535468</v>
          </cell>
          <cell r="J367">
            <v>0</v>
          </cell>
          <cell r="K367">
            <v>1</v>
          </cell>
          <cell r="L367">
            <v>0</v>
          </cell>
          <cell r="M367">
            <v>0</v>
          </cell>
          <cell r="P367" t="str">
            <v>Flat</v>
          </cell>
          <cell r="T367">
            <v>661.37251139000011</v>
          </cell>
          <cell r="U367">
            <v>9.2341948038070679E-2</v>
          </cell>
        </row>
        <row r="368">
          <cell r="B368" t="str">
            <v>2010 Great Refrigerator Roundup</v>
          </cell>
          <cell r="E368">
            <v>328.05180583938414</v>
          </cell>
          <cell r="F368">
            <v>3</v>
          </cell>
          <cell r="G368" t="str">
            <v>LRAM</v>
          </cell>
          <cell r="I368">
            <v>0.45794948203535468</v>
          </cell>
          <cell r="J368">
            <v>0</v>
          </cell>
          <cell r="K368">
            <v>1</v>
          </cell>
          <cell r="L368">
            <v>0</v>
          </cell>
          <cell r="M368">
            <v>0</v>
          </cell>
          <cell r="P368" t="str">
            <v>Flat</v>
          </cell>
          <cell r="T368">
            <v>775.82785689399986</v>
          </cell>
          <cell r="U368">
            <v>0.10821869047100401</v>
          </cell>
        </row>
        <row r="369">
          <cell r="B369" t="str">
            <v>2010 Great Refrigerator Roundup</v>
          </cell>
          <cell r="E369">
            <v>1.6551128806780553</v>
          </cell>
          <cell r="F369">
            <v>3</v>
          </cell>
          <cell r="G369" t="str">
            <v>LRAM</v>
          </cell>
          <cell r="I369">
            <v>0.48214741416395068</v>
          </cell>
          <cell r="J369">
            <v>0</v>
          </cell>
          <cell r="K369">
            <v>1</v>
          </cell>
          <cell r="L369">
            <v>0</v>
          </cell>
          <cell r="M369">
            <v>0</v>
          </cell>
          <cell r="P369" t="str">
            <v>Flat</v>
          </cell>
          <cell r="T369">
            <v>364.57655552040677</v>
          </cell>
          <cell r="U369">
            <v>5.0764391165901895E-2</v>
          </cell>
        </row>
        <row r="370">
          <cell r="B370" t="str">
            <v>2010 Great Refrigerator Roundup</v>
          </cell>
          <cell r="E370">
            <v>0.45779717976201539</v>
          </cell>
          <cell r="F370">
            <v>3</v>
          </cell>
          <cell r="G370" t="str">
            <v>LRAM</v>
          </cell>
          <cell r="I370">
            <v>0.48214741416395068</v>
          </cell>
          <cell r="J370">
            <v>0</v>
          </cell>
          <cell r="K370">
            <v>1</v>
          </cell>
          <cell r="L370">
            <v>0</v>
          </cell>
          <cell r="M370">
            <v>0</v>
          </cell>
          <cell r="P370" t="str">
            <v>Flat</v>
          </cell>
          <cell r="T370">
            <v>179.53398995648178</v>
          </cell>
          <cell r="U370">
            <v>2.497296241494458E-2</v>
          </cell>
        </row>
        <row r="371">
          <cell r="B371" t="str">
            <v>2010 Great Refrigerator Roundup</v>
          </cell>
          <cell r="E371">
            <v>2.0894332819907371</v>
          </cell>
          <cell r="F371">
            <v>3</v>
          </cell>
          <cell r="G371" t="str">
            <v>LRAM</v>
          </cell>
          <cell r="I371">
            <v>0.48214741416395068</v>
          </cell>
          <cell r="J371">
            <v>0</v>
          </cell>
          <cell r="K371">
            <v>1</v>
          </cell>
          <cell r="L371">
            <v>0</v>
          </cell>
          <cell r="M371">
            <v>0</v>
          </cell>
          <cell r="P371" t="str">
            <v>Flat</v>
          </cell>
          <cell r="T371">
            <v>189.44357729884482</v>
          </cell>
          <cell r="U371">
            <v>2.6355365830752445E-2</v>
          </cell>
        </row>
        <row r="372">
          <cell r="B372" t="str">
            <v>2010 Great Refrigerator Roundup</v>
          </cell>
          <cell r="E372">
            <v>16.551128806780554</v>
          </cell>
          <cell r="F372">
            <v>3</v>
          </cell>
          <cell r="G372" t="str">
            <v>LRAM</v>
          </cell>
          <cell r="I372">
            <v>0.48214741416395068</v>
          </cell>
          <cell r="J372">
            <v>0</v>
          </cell>
          <cell r="K372">
            <v>1</v>
          </cell>
          <cell r="L372">
            <v>0</v>
          </cell>
          <cell r="M372">
            <v>0</v>
          </cell>
          <cell r="P372" t="str">
            <v>Flat</v>
          </cell>
          <cell r="T372">
            <v>1415.8312835743952</v>
          </cell>
          <cell r="U372">
            <v>0.19714326666369666</v>
          </cell>
        </row>
        <row r="373">
          <cell r="B373" t="str">
            <v>2010 Great Refrigerator Roundup</v>
          </cell>
          <cell r="E373">
            <v>4.5779717976201537</v>
          </cell>
          <cell r="F373">
            <v>3</v>
          </cell>
          <cell r="G373" t="str">
            <v>LRAM</v>
          </cell>
          <cell r="I373">
            <v>0.48214741416395068</v>
          </cell>
          <cell r="J373">
            <v>0</v>
          </cell>
          <cell r="K373">
            <v>1</v>
          </cell>
          <cell r="L373">
            <v>0</v>
          </cell>
          <cell r="M373">
            <v>0</v>
          </cell>
          <cell r="P373" t="str">
            <v>Flat</v>
          </cell>
          <cell r="T373">
            <v>697.21937847177389</v>
          </cell>
          <cell r="U373">
            <v>9.6982378310464384E-2</v>
          </cell>
        </row>
        <row r="374">
          <cell r="B374" t="str">
            <v>2010 Great Refrigerator Roundup</v>
          </cell>
          <cell r="E374">
            <v>20.894332819907365</v>
          </cell>
          <cell r="F374">
            <v>3</v>
          </cell>
          <cell r="G374" t="str">
            <v>LRAM</v>
          </cell>
          <cell r="I374">
            <v>0.48214741416395068</v>
          </cell>
          <cell r="J374">
            <v>0</v>
          </cell>
          <cell r="K374">
            <v>1</v>
          </cell>
          <cell r="L374">
            <v>0</v>
          </cell>
          <cell r="M374">
            <v>0</v>
          </cell>
          <cell r="P374" t="str">
            <v>Flat</v>
          </cell>
          <cell r="T374">
            <v>735.70321281104782</v>
          </cell>
          <cell r="U374">
            <v>0.10235093526505804</v>
          </cell>
        </row>
        <row r="375">
          <cell r="B375" t="str">
            <v>2010 Great Refrigerator Roundup</v>
          </cell>
          <cell r="E375">
            <v>1.2765306317686695</v>
          </cell>
          <cell r="F375">
            <v>3</v>
          </cell>
          <cell r="G375" t="str">
            <v>LRAM</v>
          </cell>
          <cell r="I375">
            <v>0.64</v>
          </cell>
          <cell r="J375">
            <v>0</v>
          </cell>
          <cell r="K375">
            <v>1</v>
          </cell>
          <cell r="L375">
            <v>0</v>
          </cell>
          <cell r="M375">
            <v>0</v>
          </cell>
          <cell r="P375" t="str">
            <v>Flat</v>
          </cell>
          <cell r="T375">
            <v>960.46611111111065</v>
          </cell>
          <cell r="U375">
            <v>0.97221986114516878</v>
          </cell>
        </row>
        <row r="376">
          <cell r="B376" t="str">
            <v>2010 Great Refrigerator Roundup</v>
          </cell>
          <cell r="E376">
            <v>0.7091836843159276</v>
          </cell>
          <cell r="F376">
            <v>3</v>
          </cell>
          <cell r="G376" t="str">
            <v>LRAM</v>
          </cell>
          <cell r="I376">
            <v>0.64</v>
          </cell>
          <cell r="J376">
            <v>0</v>
          </cell>
          <cell r="K376">
            <v>1</v>
          </cell>
          <cell r="L376">
            <v>0</v>
          </cell>
          <cell r="M376">
            <v>0</v>
          </cell>
          <cell r="P376" t="str">
            <v>Flat</v>
          </cell>
          <cell r="T376">
            <v>540.41043679007942</v>
          </cell>
          <cell r="U376">
            <v>0.54702373539202398</v>
          </cell>
        </row>
        <row r="377">
          <cell r="B377" t="str">
            <v>2010 Great Refrigerator Roundup</v>
          </cell>
          <cell r="E377">
            <v>2.127551052947783</v>
          </cell>
          <cell r="F377">
            <v>3</v>
          </cell>
          <cell r="G377" t="str">
            <v>LRAM</v>
          </cell>
          <cell r="I377">
            <v>0.64</v>
          </cell>
          <cell r="J377">
            <v>0</v>
          </cell>
          <cell r="K377">
            <v>1</v>
          </cell>
          <cell r="L377">
            <v>0</v>
          </cell>
          <cell r="M377">
            <v>0</v>
          </cell>
          <cell r="P377" t="str">
            <v>Flat</v>
          </cell>
          <cell r="T377">
            <v>462.68824115551377</v>
          </cell>
          <cell r="U377">
            <v>0.46835041066605299</v>
          </cell>
        </row>
        <row r="378">
          <cell r="B378" t="str">
            <v>2010 Great Refrigerator Roundup</v>
          </cell>
          <cell r="E378">
            <v>3.6081455051919122</v>
          </cell>
          <cell r="F378">
            <v>3</v>
          </cell>
          <cell r="G378" t="str">
            <v>LRAM</v>
          </cell>
          <cell r="I378">
            <v>0.64435634328358216</v>
          </cell>
          <cell r="J378">
            <v>0</v>
          </cell>
          <cell r="K378">
            <v>1</v>
          </cell>
          <cell r="L378">
            <v>0</v>
          </cell>
          <cell r="M378">
            <v>0</v>
          </cell>
          <cell r="P378" t="str">
            <v>Flat</v>
          </cell>
          <cell r="T378">
            <v>370.63015545029231</v>
          </cell>
          <cell r="U378">
            <v>0.37516575972810162</v>
          </cell>
        </row>
        <row r="379">
          <cell r="B379" t="str">
            <v>2010 Great Refrigerator Roundup</v>
          </cell>
          <cell r="E379">
            <v>0.47062767459024951</v>
          </cell>
          <cell r="F379">
            <v>3</v>
          </cell>
          <cell r="G379" t="str">
            <v>LRAM</v>
          </cell>
          <cell r="I379">
            <v>0.64435634328358216</v>
          </cell>
          <cell r="J379">
            <v>0</v>
          </cell>
          <cell r="K379">
            <v>1</v>
          </cell>
          <cell r="L379">
            <v>0</v>
          </cell>
          <cell r="M379">
            <v>0</v>
          </cell>
          <cell r="P379" t="str">
            <v>Flat</v>
          </cell>
          <cell r="T379">
            <v>117.61834525004178</v>
          </cell>
          <cell r="U379">
            <v>0.11905770538310168</v>
          </cell>
        </row>
        <row r="380">
          <cell r="B380" t="str">
            <v>2010 Great Refrigerator Roundup</v>
          </cell>
          <cell r="E380">
            <v>1.7256348068309146</v>
          </cell>
          <cell r="F380">
            <v>3</v>
          </cell>
          <cell r="G380" t="str">
            <v>LRAM</v>
          </cell>
          <cell r="I380">
            <v>0.64435634328358216</v>
          </cell>
          <cell r="J380">
            <v>0</v>
          </cell>
          <cell r="K380">
            <v>1</v>
          </cell>
          <cell r="L380">
            <v>0</v>
          </cell>
          <cell r="M380">
            <v>0</v>
          </cell>
          <cell r="P380" t="str">
            <v>Flat</v>
          </cell>
          <cell r="T380">
            <v>140.61304235705501</v>
          </cell>
          <cell r="U380">
            <v>0.14233380119724059</v>
          </cell>
        </row>
        <row r="381">
          <cell r="B381" t="str">
            <v>2010 Cool Savings Rebate</v>
          </cell>
          <cell r="E381">
            <v>1688.0000000000027</v>
          </cell>
          <cell r="F381">
            <v>19</v>
          </cell>
          <cell r="G381" t="str">
            <v>LRAM</v>
          </cell>
          <cell r="I381">
            <v>0.58973447589312245</v>
          </cell>
          <cell r="J381">
            <v>0</v>
          </cell>
          <cell r="K381">
            <v>1</v>
          </cell>
          <cell r="L381">
            <v>0</v>
          </cell>
          <cell r="M381">
            <v>0</v>
          </cell>
          <cell r="P381" t="str">
            <v>Flat</v>
          </cell>
          <cell r="T381">
            <v>1072.6500348853076</v>
          </cell>
          <cell r="U381">
            <v>0.62432170438663448</v>
          </cell>
        </row>
        <row r="382">
          <cell r="B382" t="str">
            <v>2010 Cool Savings Rebate</v>
          </cell>
          <cell r="E382">
            <v>1109.0000000000043</v>
          </cell>
          <cell r="F382">
            <v>18</v>
          </cell>
          <cell r="G382" t="str">
            <v>LRAM</v>
          </cell>
          <cell r="I382">
            <v>0.40371988058018071</v>
          </cell>
          <cell r="J382">
            <v>0</v>
          </cell>
          <cell r="K382">
            <v>1</v>
          </cell>
          <cell r="L382">
            <v>0</v>
          </cell>
          <cell r="M382">
            <v>0</v>
          </cell>
          <cell r="P382" t="str">
            <v>Flat</v>
          </cell>
          <cell r="T382">
            <v>188.88728854824177</v>
          </cell>
          <cell r="U382">
            <v>0.20417038086414763</v>
          </cell>
        </row>
        <row r="383">
          <cell r="B383" t="str">
            <v>2010 Cool Savings Rebate</v>
          </cell>
          <cell r="E383">
            <v>1366.0000000000039</v>
          </cell>
          <cell r="F383">
            <v>15</v>
          </cell>
          <cell r="G383" t="str">
            <v>LRAM</v>
          </cell>
          <cell r="I383">
            <v>0.59490154798514872</v>
          </cell>
          <cell r="J383">
            <v>0</v>
          </cell>
          <cell r="K383">
            <v>1</v>
          </cell>
          <cell r="L383">
            <v>0</v>
          </cell>
          <cell r="M383">
            <v>0</v>
          </cell>
          <cell r="P383" t="str">
            <v>Flat</v>
          </cell>
          <cell r="T383">
            <v>25.899707174231327</v>
          </cell>
          <cell r="U383">
            <v>2.2171758262345263E-2</v>
          </cell>
        </row>
        <row r="384">
          <cell r="B384" t="str">
            <v>2010 Every Kilowatt Counts Power Savings Event</v>
          </cell>
          <cell r="E384">
            <v>1</v>
          </cell>
          <cell r="F384">
            <v>5</v>
          </cell>
          <cell r="G384" t="str">
            <v>LRAM</v>
          </cell>
          <cell r="I384">
            <v>0.3</v>
          </cell>
          <cell r="J384">
            <v>0</v>
          </cell>
          <cell r="K384">
            <v>1</v>
          </cell>
          <cell r="L384">
            <v>0</v>
          </cell>
          <cell r="M384">
            <v>0</v>
          </cell>
          <cell r="P384" t="str">
            <v>Flat</v>
          </cell>
          <cell r="T384">
            <v>1849986.628507331</v>
          </cell>
          <cell r="U384">
            <v>248.74598925587364</v>
          </cell>
        </row>
        <row r="385">
          <cell r="B385" t="str">
            <v>2010 peaksaver®</v>
          </cell>
          <cell r="E385">
            <v>0</v>
          </cell>
          <cell r="F385">
            <v>13</v>
          </cell>
          <cell r="G385" t="str">
            <v>LRAM</v>
          </cell>
          <cell r="I385">
            <v>9.9999999999999978E-2</v>
          </cell>
          <cell r="J385">
            <v>0</v>
          </cell>
          <cell r="K385">
            <v>1</v>
          </cell>
          <cell r="L385">
            <v>0</v>
          </cell>
          <cell r="M385">
            <v>0</v>
          </cell>
          <cell r="P385" t="str">
            <v>Flat</v>
          </cell>
          <cell r="T385">
            <v>0.97861625618607795</v>
          </cell>
          <cell r="U385">
            <v>0.52669126907934716</v>
          </cell>
        </row>
        <row r="386">
          <cell r="B386" t="str">
            <v>2010 peaksaver®</v>
          </cell>
          <cell r="E386">
            <v>1033</v>
          </cell>
          <cell r="F386">
            <v>13</v>
          </cell>
          <cell r="G386" t="str">
            <v>LRAM</v>
          </cell>
          <cell r="I386">
            <v>9.9999999999999978E-2</v>
          </cell>
          <cell r="J386">
            <v>0</v>
          </cell>
          <cell r="K386">
            <v>1</v>
          </cell>
          <cell r="L386">
            <v>0</v>
          </cell>
          <cell r="M386">
            <v>0</v>
          </cell>
          <cell r="P386" t="str">
            <v>Flat</v>
          </cell>
          <cell r="T386">
            <v>0.97861625618607795</v>
          </cell>
          <cell r="U386">
            <v>0.52669126907934716</v>
          </cell>
        </row>
        <row r="387">
          <cell r="B387" t="str">
            <v>2010 peaksaver®</v>
          </cell>
          <cell r="E387">
            <v>0</v>
          </cell>
          <cell r="F387">
            <v>13</v>
          </cell>
          <cell r="G387" t="str">
            <v>LRAM</v>
          </cell>
          <cell r="I387">
            <v>9.9999999999999978E-2</v>
          </cell>
          <cell r="J387">
            <v>0</v>
          </cell>
          <cell r="K387">
            <v>1</v>
          </cell>
          <cell r="L387">
            <v>0</v>
          </cell>
          <cell r="M387">
            <v>0</v>
          </cell>
          <cell r="P387" t="str">
            <v>Flat</v>
          </cell>
          <cell r="T387">
            <v>0</v>
          </cell>
          <cell r="U387">
            <v>0.3</v>
          </cell>
        </row>
        <row r="388">
          <cell r="B388" t="str">
            <v>2010 peaksaver®</v>
          </cell>
          <cell r="E388">
            <v>0</v>
          </cell>
          <cell r="F388">
            <v>13</v>
          </cell>
          <cell r="G388" t="str">
            <v>LRAM</v>
          </cell>
          <cell r="I388">
            <v>9.9999999999999978E-2</v>
          </cell>
          <cell r="J388">
            <v>0</v>
          </cell>
          <cell r="K388">
            <v>1</v>
          </cell>
          <cell r="L388">
            <v>0</v>
          </cell>
          <cell r="M388">
            <v>0</v>
          </cell>
          <cell r="P388" t="str">
            <v>Flat</v>
          </cell>
          <cell r="T388">
            <v>0</v>
          </cell>
          <cell r="U388">
            <v>0.86</v>
          </cell>
        </row>
        <row r="389">
          <cell r="B389" t="str">
            <v>2010 peaksaver®</v>
          </cell>
          <cell r="E389">
            <v>0</v>
          </cell>
          <cell r="F389">
            <v>13</v>
          </cell>
          <cell r="G389" t="str">
            <v>LRAM</v>
          </cell>
          <cell r="I389">
            <v>9.9999999999999978E-2</v>
          </cell>
          <cell r="J389">
            <v>0</v>
          </cell>
          <cell r="K389">
            <v>1</v>
          </cell>
          <cell r="L389">
            <v>0</v>
          </cell>
          <cell r="M389">
            <v>0</v>
          </cell>
          <cell r="P389" t="str">
            <v>Flat</v>
          </cell>
          <cell r="T389">
            <v>0</v>
          </cell>
          <cell r="U389">
            <v>0.86</v>
          </cell>
        </row>
        <row r="390">
          <cell r="B390" t="str">
            <v>2010 peaksaver®</v>
          </cell>
          <cell r="E390">
            <v>0</v>
          </cell>
          <cell r="F390">
            <v>13</v>
          </cell>
          <cell r="G390" t="str">
            <v>LRAM</v>
          </cell>
          <cell r="I390">
            <v>9.9999999999999978E-2</v>
          </cell>
          <cell r="J390">
            <v>0</v>
          </cell>
          <cell r="K390">
            <v>1</v>
          </cell>
          <cell r="L390">
            <v>0</v>
          </cell>
          <cell r="M390">
            <v>0</v>
          </cell>
          <cell r="P390" t="str">
            <v>Flat</v>
          </cell>
          <cell r="T390">
            <v>0</v>
          </cell>
          <cell r="U390">
            <v>0.3</v>
          </cell>
        </row>
        <row r="391">
          <cell r="B391" t="str">
            <v>2010 Electricity Retrofit Incentive</v>
          </cell>
          <cell r="E391">
            <v>1</v>
          </cell>
          <cell r="F391">
            <v>10.75</v>
          </cell>
          <cell r="G391" t="str">
            <v>LRAM</v>
          </cell>
          <cell r="I391">
            <v>0.36785714285714299</v>
          </cell>
          <cell r="J391">
            <v>0</v>
          </cell>
          <cell r="K391">
            <v>1</v>
          </cell>
          <cell r="L391">
            <v>0</v>
          </cell>
          <cell r="M391">
            <v>0</v>
          </cell>
          <cell r="P391" t="str">
            <v>Flat</v>
          </cell>
          <cell r="T391">
            <v>17275841.807909608</v>
          </cell>
          <cell r="U391">
            <v>1963.1638418079101</v>
          </cell>
        </row>
        <row r="392">
          <cell r="B392" t="str">
            <v>2010 High Performance New Construction</v>
          </cell>
          <cell r="E392">
            <v>1</v>
          </cell>
          <cell r="F392">
            <v>20</v>
          </cell>
          <cell r="G392" t="str">
            <v>LRAM</v>
          </cell>
          <cell r="I392">
            <v>0.3</v>
          </cell>
          <cell r="J392">
            <v>0</v>
          </cell>
          <cell r="K392">
            <v>1</v>
          </cell>
          <cell r="L392">
            <v>0</v>
          </cell>
          <cell r="M392">
            <v>0</v>
          </cell>
          <cell r="P392" t="str">
            <v>Flat</v>
          </cell>
          <cell r="T392">
            <v>420485.63911552797</v>
          </cell>
          <cell r="U392">
            <v>184.43227882420499</v>
          </cell>
        </row>
        <row r="393">
          <cell r="B393" t="str">
            <v>2010 Power Savings Blitz</v>
          </cell>
          <cell r="E393">
            <v>1</v>
          </cell>
          <cell r="F393">
            <v>10</v>
          </cell>
          <cell r="G393" t="str">
            <v>LRAM</v>
          </cell>
          <cell r="I393">
            <v>0.05</v>
          </cell>
          <cell r="J393">
            <v>0</v>
          </cell>
          <cell r="K393">
            <v>1</v>
          </cell>
          <cell r="L393">
            <v>0</v>
          </cell>
          <cell r="M393">
            <v>0</v>
          </cell>
          <cell r="P393" t="str">
            <v>Flat</v>
          </cell>
          <cell r="T393">
            <v>2230002.2759078201</v>
          </cell>
          <cell r="U393">
            <v>571.59828451430394</v>
          </cell>
        </row>
      </sheetData>
      <sheetData sheetId="5"/>
      <sheetData sheetId="6">
        <row r="10">
          <cell r="AB10" t="str">
            <v>Sum of Program Name</v>
          </cell>
        </row>
        <row r="11">
          <cell r="AB11" t="str">
            <v>Funding</v>
          </cell>
          <cell r="AC11" t="str">
            <v>Program Name</v>
          </cell>
          <cell r="AD11" t="str">
            <v>Program</v>
          </cell>
          <cell r="AE11" t="str">
            <v>SSM amount</v>
          </cell>
        </row>
        <row r="12">
          <cell r="AB12" t="str">
            <v>OPA</v>
          </cell>
          <cell r="AC12" t="str">
            <v>Cool Savings Rebate</v>
          </cell>
          <cell r="AD12" t="str">
            <v>2009 Cool Savings Rebate</v>
          </cell>
          <cell r="AE12">
            <v>2009</v>
          </cell>
        </row>
        <row r="13">
          <cell r="AD13" t="str">
            <v>2010 Cool Savings Rebate</v>
          </cell>
          <cell r="AE13">
            <v>2010</v>
          </cell>
        </row>
        <row r="14">
          <cell r="AC14" t="str">
            <v>Electricity Retrofit Incentive</v>
          </cell>
          <cell r="AD14" t="str">
            <v>2009 Electricity Retrofit Incentive</v>
          </cell>
          <cell r="AE14">
            <v>2009</v>
          </cell>
        </row>
        <row r="15">
          <cell r="AD15" t="str">
            <v>2010 Electricity Retrofit Incentive</v>
          </cell>
          <cell r="AE15">
            <v>2010</v>
          </cell>
        </row>
        <row r="16">
          <cell r="AC16" t="str">
            <v>Every Kilowatt Counts Power Savings Event</v>
          </cell>
          <cell r="AD16" t="str">
            <v>2009 Every Kilowatt Counts Power Savings Event</v>
          </cell>
          <cell r="AE16">
            <v>2009</v>
          </cell>
        </row>
        <row r="17">
          <cell r="AD17" t="str">
            <v>2010 Every Kilowatt Counts Power Savings Event</v>
          </cell>
          <cell r="AE17">
            <v>2010</v>
          </cell>
        </row>
        <row r="18">
          <cell r="AC18" t="str">
            <v>Great Refrigerator Roundup</v>
          </cell>
          <cell r="AD18" t="str">
            <v>2009 Great Refrigerator Roundup</v>
          </cell>
          <cell r="AE18">
            <v>2009</v>
          </cell>
        </row>
        <row r="19">
          <cell r="AD19" t="str">
            <v>2010 Great Refrigerator Roundup</v>
          </cell>
          <cell r="AE19">
            <v>2010</v>
          </cell>
        </row>
        <row r="20">
          <cell r="AC20" t="str">
            <v>High Performance New Construction</v>
          </cell>
          <cell r="AD20" t="str">
            <v>2009 High Performance New Construction</v>
          </cell>
          <cell r="AE20">
            <v>2009</v>
          </cell>
        </row>
        <row r="21">
          <cell r="AD21" t="str">
            <v>2010 High Performance New Construction</v>
          </cell>
          <cell r="AE21">
            <v>2010</v>
          </cell>
        </row>
        <row r="22">
          <cell r="AC22" t="str">
            <v>peaksaver®</v>
          </cell>
          <cell r="AD22" t="str">
            <v>2009 peaksaver®</v>
          </cell>
          <cell r="AE22">
            <v>2009</v>
          </cell>
        </row>
        <row r="23">
          <cell r="AD23" t="str">
            <v>2010 peaksaver®</v>
          </cell>
          <cell r="AE23">
            <v>2010</v>
          </cell>
        </row>
        <row r="24">
          <cell r="AC24" t="str">
            <v>Power Savings Blitz</v>
          </cell>
          <cell r="AD24" t="str">
            <v>2009 Power Savings Blitz</v>
          </cell>
          <cell r="AE24">
            <v>2009</v>
          </cell>
        </row>
        <row r="25">
          <cell r="AD25" t="str">
            <v>2010 Power Savings Blitz</v>
          </cell>
          <cell r="AE25">
            <v>2010</v>
          </cell>
        </row>
      </sheetData>
      <sheetData sheetId="7">
        <row r="5">
          <cell r="R5" t="str">
            <v>Sum of Program Name</v>
          </cell>
        </row>
        <row r="6">
          <cell r="R6" t="str">
            <v>Funding</v>
          </cell>
          <cell r="S6" t="str">
            <v>Program Name</v>
          </cell>
          <cell r="T6" t="str">
            <v>Program</v>
          </cell>
          <cell r="U6" t="str">
            <v>Year</v>
          </cell>
        </row>
        <row r="7">
          <cell r="R7" t="str">
            <v>OPA</v>
          </cell>
          <cell r="S7" t="str">
            <v>Cool Savings Rebate</v>
          </cell>
          <cell r="T7" t="str">
            <v>2009 Cool Savings Rebate</v>
          </cell>
          <cell r="U7">
            <v>2009</v>
          </cell>
        </row>
        <row r="8">
          <cell r="T8" t="str">
            <v>2010 Cool Savings Rebate</v>
          </cell>
          <cell r="U8">
            <v>2010</v>
          </cell>
        </row>
        <row r="9">
          <cell r="S9" t="str">
            <v>Electricity Retrofit Incentive</v>
          </cell>
          <cell r="T9" t="str">
            <v>2009 Electricity Retrofit Incentive</v>
          </cell>
          <cell r="U9">
            <v>2009</v>
          </cell>
        </row>
        <row r="10">
          <cell r="T10" t="str">
            <v>2010 Electricity Retrofit Incentive</v>
          </cell>
          <cell r="U10">
            <v>2010</v>
          </cell>
        </row>
        <row r="11">
          <cell r="S11" t="str">
            <v>Every Kilowatt Counts Power Savings Event</v>
          </cell>
          <cell r="T11" t="str">
            <v>2009 Every Kilowatt Counts Power Savings Event</v>
          </cell>
          <cell r="U11">
            <v>2009</v>
          </cell>
        </row>
        <row r="12">
          <cell r="T12" t="str">
            <v>2010 Every Kilowatt Counts Power Savings Event</v>
          </cell>
          <cell r="U12">
            <v>2010</v>
          </cell>
        </row>
        <row r="13">
          <cell r="S13" t="str">
            <v>Great Refrigerator Roundup</v>
          </cell>
          <cell r="T13" t="str">
            <v>2009 Great Refrigerator Roundup</v>
          </cell>
          <cell r="U13">
            <v>2009</v>
          </cell>
        </row>
        <row r="14">
          <cell r="T14" t="str">
            <v>2010 Great Refrigerator Roundup</v>
          </cell>
          <cell r="U14">
            <v>2010</v>
          </cell>
        </row>
        <row r="15">
          <cell r="S15" t="str">
            <v>High Performance New Construction</v>
          </cell>
          <cell r="T15" t="str">
            <v>2009 High Performance New Construction</v>
          </cell>
          <cell r="U15">
            <v>2009</v>
          </cell>
        </row>
        <row r="16">
          <cell r="T16" t="str">
            <v>2010 High Performance New Construction</v>
          </cell>
          <cell r="U16">
            <v>2010</v>
          </cell>
        </row>
        <row r="17">
          <cell r="S17" t="str">
            <v>peaksaver®</v>
          </cell>
          <cell r="T17" t="str">
            <v>2009 peaksaver®</v>
          </cell>
          <cell r="U17">
            <v>2009</v>
          </cell>
        </row>
        <row r="18">
          <cell r="T18" t="str">
            <v>2010 peaksaver®</v>
          </cell>
          <cell r="U18">
            <v>2010</v>
          </cell>
        </row>
        <row r="19">
          <cell r="S19" t="str">
            <v>Power Savings Blitz</v>
          </cell>
          <cell r="T19" t="str">
            <v>2009 Power Savings Blitz</v>
          </cell>
          <cell r="U19">
            <v>2009</v>
          </cell>
        </row>
        <row r="20">
          <cell r="T20" t="str">
            <v>2010 Power Savings Blitz</v>
          </cell>
          <cell r="U20">
            <v>2010</v>
          </cell>
        </row>
      </sheetData>
      <sheetData sheetId="8"/>
      <sheetData sheetId="9"/>
      <sheetData sheetId="10">
        <row r="2">
          <cell r="S2">
            <v>-19</v>
          </cell>
        </row>
        <row r="3">
          <cell r="S3" t="e">
            <v>#N/A</v>
          </cell>
        </row>
        <row r="4">
          <cell r="S4" t="str">
            <v/>
          </cell>
        </row>
      </sheetData>
      <sheetData sheetId="11">
        <row r="115">
          <cell r="B115" t="str">
            <v>2009 Great Refrigerator Roundup</v>
          </cell>
          <cell r="E115">
            <v>0</v>
          </cell>
          <cell r="F115">
            <v>0.45794948203535468</v>
          </cell>
          <cell r="AD115">
            <v>0</v>
          </cell>
          <cell r="AV115" t="e">
            <v>#N/A</v>
          </cell>
          <cell r="EH115" t="str">
            <v/>
          </cell>
        </row>
        <row r="116">
          <cell r="B116" t="str">
            <v>2009 Great Refrigerator Roundup</v>
          </cell>
          <cell r="E116">
            <v>0</v>
          </cell>
          <cell r="F116">
            <v>0.45794948203535468</v>
          </cell>
          <cell r="AD116">
            <v>0</v>
          </cell>
          <cell r="AV116" t="e">
            <v>#N/A</v>
          </cell>
          <cell r="EH116" t="str">
            <v/>
          </cell>
        </row>
        <row r="117">
          <cell r="B117" t="str">
            <v>2009 Great Refrigerator Roundup</v>
          </cell>
          <cell r="E117">
            <v>0</v>
          </cell>
          <cell r="F117">
            <v>0.45794948203535468</v>
          </cell>
          <cell r="AD117">
            <v>0</v>
          </cell>
          <cell r="AV117" t="e">
            <v>#N/A</v>
          </cell>
          <cell r="EH117" t="str">
            <v/>
          </cell>
        </row>
        <row r="118">
          <cell r="B118" t="str">
            <v>2009 Great Refrigerator Roundup</v>
          </cell>
          <cell r="E118">
            <v>0</v>
          </cell>
          <cell r="F118">
            <v>0.45794948203535468</v>
          </cell>
          <cell r="AD118">
            <v>0</v>
          </cell>
          <cell r="AV118" t="e">
            <v>#N/A</v>
          </cell>
          <cell r="EH118" t="str">
            <v/>
          </cell>
        </row>
        <row r="119">
          <cell r="B119" t="str">
            <v>2009 Great Refrigerator Roundup</v>
          </cell>
          <cell r="E119">
            <v>0</v>
          </cell>
          <cell r="F119">
            <v>0.45794948203535468</v>
          </cell>
          <cell r="AD119">
            <v>0</v>
          </cell>
          <cell r="AV119" t="e">
            <v>#N/A</v>
          </cell>
          <cell r="EH119" t="str">
            <v/>
          </cell>
        </row>
        <row r="120">
          <cell r="B120" t="str">
            <v>2009 Great Refrigerator Roundup</v>
          </cell>
          <cell r="E120">
            <v>0</v>
          </cell>
          <cell r="F120">
            <v>0.45794948203535468</v>
          </cell>
          <cell r="AD120">
            <v>0</v>
          </cell>
          <cell r="AV120" t="e">
            <v>#N/A</v>
          </cell>
          <cell r="EH120" t="str">
            <v/>
          </cell>
        </row>
        <row r="121">
          <cell r="B121" t="str">
            <v>2009 Great Refrigerator Roundup</v>
          </cell>
          <cell r="E121">
            <v>0</v>
          </cell>
          <cell r="F121">
            <v>0.45794948203535468</v>
          </cell>
          <cell r="AD121">
            <v>0</v>
          </cell>
          <cell r="AV121" t="e">
            <v>#N/A</v>
          </cell>
          <cell r="EH121" t="str">
            <v/>
          </cell>
        </row>
        <row r="122">
          <cell r="B122" t="str">
            <v>2009 Great Refrigerator Roundup</v>
          </cell>
          <cell r="E122">
            <v>0</v>
          </cell>
          <cell r="F122">
            <v>0.45794948203535468</v>
          </cell>
          <cell r="AD122">
            <v>0</v>
          </cell>
          <cell r="AV122" t="e">
            <v>#N/A</v>
          </cell>
          <cell r="EH122" t="str">
            <v/>
          </cell>
        </row>
        <row r="123">
          <cell r="B123" t="str">
            <v>2009 Great Refrigerator Roundup</v>
          </cell>
          <cell r="E123">
            <v>0</v>
          </cell>
          <cell r="F123">
            <v>0.45794948203535468</v>
          </cell>
          <cell r="AD123">
            <v>0</v>
          </cell>
          <cell r="AV123" t="e">
            <v>#N/A</v>
          </cell>
          <cell r="EH123" t="str">
            <v/>
          </cell>
        </row>
        <row r="124">
          <cell r="B124" t="str">
            <v>2009 Great Refrigerator Roundup</v>
          </cell>
          <cell r="E124">
            <v>0</v>
          </cell>
          <cell r="F124">
            <v>0.48214741416395068</v>
          </cell>
          <cell r="AD124">
            <v>0</v>
          </cell>
          <cell r="AV124" t="e">
            <v>#N/A</v>
          </cell>
          <cell r="EH124" t="str">
            <v/>
          </cell>
        </row>
        <row r="125">
          <cell r="B125" t="str">
            <v>2009 Great Refrigerator Roundup</v>
          </cell>
          <cell r="E125">
            <v>0</v>
          </cell>
          <cell r="F125">
            <v>0.48214741416395068</v>
          </cell>
          <cell r="AD125">
            <v>0</v>
          </cell>
          <cell r="AV125" t="e">
            <v>#N/A</v>
          </cell>
          <cell r="EH125" t="str">
            <v/>
          </cell>
        </row>
        <row r="126">
          <cell r="B126" t="str">
            <v>2009 Great Refrigerator Roundup</v>
          </cell>
          <cell r="E126">
            <v>0</v>
          </cell>
          <cell r="F126">
            <v>0.48214741416395068</v>
          </cell>
          <cell r="AD126">
            <v>0</v>
          </cell>
          <cell r="AV126" t="e">
            <v>#N/A</v>
          </cell>
          <cell r="EH126" t="str">
            <v/>
          </cell>
        </row>
        <row r="127">
          <cell r="B127" t="str">
            <v>2009 Great Refrigerator Roundup</v>
          </cell>
          <cell r="E127">
            <v>0</v>
          </cell>
          <cell r="F127">
            <v>0.48214741416395068</v>
          </cell>
          <cell r="AD127">
            <v>0</v>
          </cell>
          <cell r="AV127" t="e">
            <v>#N/A</v>
          </cell>
          <cell r="EH127" t="str">
            <v/>
          </cell>
        </row>
        <row r="128">
          <cell r="B128" t="str">
            <v>2009 Great Refrigerator Roundup</v>
          </cell>
          <cell r="E128">
            <v>0</v>
          </cell>
          <cell r="F128">
            <v>0.48214741416395068</v>
          </cell>
          <cell r="AD128">
            <v>0</v>
          </cell>
          <cell r="AV128" t="e">
            <v>#N/A</v>
          </cell>
          <cell r="EH128" t="str">
            <v/>
          </cell>
        </row>
        <row r="129">
          <cell r="B129" t="str">
            <v>2009 Great Refrigerator Roundup</v>
          </cell>
          <cell r="E129">
            <v>0</v>
          </cell>
          <cell r="F129">
            <v>0.48214741416395068</v>
          </cell>
          <cell r="AD129">
            <v>0</v>
          </cell>
          <cell r="AV129" t="e">
            <v>#N/A</v>
          </cell>
          <cell r="EH129" t="str">
            <v/>
          </cell>
        </row>
        <row r="130">
          <cell r="B130" t="str">
            <v>2009 Great Refrigerator Roundup</v>
          </cell>
          <cell r="E130">
            <v>0</v>
          </cell>
          <cell r="F130">
            <v>0.48214741416395068</v>
          </cell>
          <cell r="AD130">
            <v>0</v>
          </cell>
          <cell r="AV130" t="e">
            <v>#N/A</v>
          </cell>
          <cell r="EH130" t="str">
            <v/>
          </cell>
        </row>
        <row r="131">
          <cell r="B131" t="str">
            <v>2009 Great Refrigerator Roundup</v>
          </cell>
          <cell r="E131">
            <v>0</v>
          </cell>
          <cell r="F131">
            <v>0.48214741416395068</v>
          </cell>
          <cell r="AD131">
            <v>0</v>
          </cell>
          <cell r="AV131" t="e">
            <v>#N/A</v>
          </cell>
          <cell r="EH131" t="str">
            <v/>
          </cell>
        </row>
        <row r="132">
          <cell r="B132" t="str">
            <v>2009 Great Refrigerator Roundup</v>
          </cell>
          <cell r="E132">
            <v>0</v>
          </cell>
          <cell r="F132">
            <v>0.48214741416395068</v>
          </cell>
          <cell r="AD132">
            <v>0</v>
          </cell>
          <cell r="AV132" t="e">
            <v>#N/A</v>
          </cell>
          <cell r="EH132" t="str">
            <v/>
          </cell>
        </row>
        <row r="133">
          <cell r="B133" t="str">
            <v>2009 Great Refrigerator Roundup</v>
          </cell>
          <cell r="E133">
            <v>0</v>
          </cell>
          <cell r="F133">
            <v>0.45794948203535468</v>
          </cell>
          <cell r="AD133">
            <v>0</v>
          </cell>
          <cell r="AV133" t="e">
            <v>#N/A</v>
          </cell>
          <cell r="EH133" t="str">
            <v/>
          </cell>
        </row>
        <row r="134">
          <cell r="B134" t="str">
            <v>2009 Great Refrigerator Roundup</v>
          </cell>
          <cell r="E134">
            <v>0</v>
          </cell>
          <cell r="F134">
            <v>0.45794948203535468</v>
          </cell>
          <cell r="AD134">
            <v>0</v>
          </cell>
          <cell r="AV134" t="e">
            <v>#N/A</v>
          </cell>
          <cell r="EH134" t="str">
            <v/>
          </cell>
        </row>
        <row r="135">
          <cell r="B135" t="str">
            <v>2009 Great Refrigerator Roundup</v>
          </cell>
          <cell r="E135">
            <v>0</v>
          </cell>
          <cell r="F135">
            <v>0.45794948203535468</v>
          </cell>
          <cell r="AD135">
            <v>0</v>
          </cell>
          <cell r="AV135" t="e">
            <v>#N/A</v>
          </cell>
          <cell r="EH135" t="str">
            <v/>
          </cell>
        </row>
        <row r="136">
          <cell r="B136" t="str">
            <v>2009 Great Refrigerator Roundup</v>
          </cell>
          <cell r="E136">
            <v>0</v>
          </cell>
          <cell r="F136">
            <v>0.45794948203535468</v>
          </cell>
          <cell r="AD136">
            <v>0</v>
          </cell>
          <cell r="AV136" t="e">
            <v>#N/A</v>
          </cell>
          <cell r="EH136" t="str">
            <v/>
          </cell>
        </row>
        <row r="137">
          <cell r="B137" t="str">
            <v>2009 Great Refrigerator Roundup</v>
          </cell>
          <cell r="E137">
            <v>0</v>
          </cell>
          <cell r="F137">
            <v>0.45794948203535468</v>
          </cell>
          <cell r="AD137">
            <v>0</v>
          </cell>
          <cell r="AV137" t="e">
            <v>#N/A</v>
          </cell>
          <cell r="EH137" t="str">
            <v/>
          </cell>
        </row>
        <row r="138">
          <cell r="B138" t="str">
            <v>2009 Great Refrigerator Roundup</v>
          </cell>
          <cell r="E138">
            <v>0</v>
          </cell>
          <cell r="F138">
            <v>0.45794948203535468</v>
          </cell>
          <cell r="AD138">
            <v>0</v>
          </cell>
          <cell r="AV138" t="e">
            <v>#N/A</v>
          </cell>
          <cell r="EH138" t="str">
            <v/>
          </cell>
        </row>
        <row r="139">
          <cell r="B139" t="str">
            <v>2009 Great Refrigerator Roundup</v>
          </cell>
          <cell r="E139">
            <v>0</v>
          </cell>
          <cell r="F139">
            <v>0.45794948203535468</v>
          </cell>
          <cell r="AD139">
            <v>0</v>
          </cell>
          <cell r="AV139" t="e">
            <v>#N/A</v>
          </cell>
          <cell r="EH139" t="str">
            <v/>
          </cell>
        </row>
        <row r="140">
          <cell r="B140" t="str">
            <v>2009 Great Refrigerator Roundup</v>
          </cell>
          <cell r="E140">
            <v>0</v>
          </cell>
          <cell r="F140">
            <v>0.45794948203535468</v>
          </cell>
          <cell r="AD140">
            <v>0</v>
          </cell>
          <cell r="AV140" t="e">
            <v>#N/A</v>
          </cell>
          <cell r="EH140" t="str">
            <v/>
          </cell>
        </row>
        <row r="141">
          <cell r="B141" t="str">
            <v>2009 Great Refrigerator Roundup</v>
          </cell>
          <cell r="E141">
            <v>0</v>
          </cell>
          <cell r="F141">
            <v>0.45794948203535468</v>
          </cell>
          <cell r="AD141">
            <v>0</v>
          </cell>
          <cell r="AV141" t="e">
            <v>#N/A</v>
          </cell>
          <cell r="EH141" t="str">
            <v/>
          </cell>
        </row>
        <row r="142">
          <cell r="B142" t="str">
            <v>2009 Great Refrigerator Roundup</v>
          </cell>
          <cell r="E142">
            <v>0</v>
          </cell>
          <cell r="F142">
            <v>0.45794948203535468</v>
          </cell>
          <cell r="AD142">
            <v>0</v>
          </cell>
          <cell r="AV142" t="e">
            <v>#N/A</v>
          </cell>
          <cell r="EH142" t="str">
            <v/>
          </cell>
        </row>
        <row r="143">
          <cell r="B143" t="str">
            <v>2009 Great Refrigerator Roundup</v>
          </cell>
          <cell r="E143">
            <v>0</v>
          </cell>
          <cell r="F143">
            <v>0.45794948203535468</v>
          </cell>
          <cell r="AD143">
            <v>0</v>
          </cell>
          <cell r="AV143" t="e">
            <v>#N/A</v>
          </cell>
          <cell r="EH143" t="str">
            <v/>
          </cell>
        </row>
        <row r="144">
          <cell r="B144" t="str">
            <v>2009 Great Refrigerator Roundup</v>
          </cell>
          <cell r="E144">
            <v>0</v>
          </cell>
          <cell r="F144">
            <v>0.45794948203535468</v>
          </cell>
          <cell r="AD144">
            <v>0</v>
          </cell>
          <cell r="AV144" t="e">
            <v>#N/A</v>
          </cell>
          <cell r="EH144" t="str">
            <v/>
          </cell>
        </row>
        <row r="145">
          <cell r="B145" t="str">
            <v>2009 Great Refrigerator Roundup</v>
          </cell>
          <cell r="E145">
            <v>0</v>
          </cell>
          <cell r="F145">
            <v>0.45794948203535468</v>
          </cell>
          <cell r="AD145">
            <v>0</v>
          </cell>
          <cell r="AV145" t="e">
            <v>#N/A</v>
          </cell>
          <cell r="EH145" t="str">
            <v/>
          </cell>
        </row>
        <row r="146">
          <cell r="B146" t="str">
            <v>2009 Great Refrigerator Roundup</v>
          </cell>
          <cell r="E146">
            <v>0</v>
          </cell>
          <cell r="F146">
            <v>0.45794948203535468</v>
          </cell>
          <cell r="AD146">
            <v>0</v>
          </cell>
          <cell r="AV146" t="e">
            <v>#N/A</v>
          </cell>
          <cell r="EH146" t="str">
            <v/>
          </cell>
        </row>
        <row r="147">
          <cell r="B147" t="str">
            <v>2009 Great Refrigerator Roundup</v>
          </cell>
          <cell r="E147">
            <v>0</v>
          </cell>
          <cell r="F147">
            <v>0.45794948203535468</v>
          </cell>
          <cell r="AD147">
            <v>0</v>
          </cell>
          <cell r="AV147" t="e">
            <v>#N/A</v>
          </cell>
          <cell r="EH147" t="str">
            <v/>
          </cell>
        </row>
        <row r="148">
          <cell r="B148" t="str">
            <v>2009 Great Refrigerator Roundup</v>
          </cell>
          <cell r="E148">
            <v>0</v>
          </cell>
          <cell r="F148">
            <v>0.45794948203535468</v>
          </cell>
          <cell r="AD148">
            <v>0</v>
          </cell>
          <cell r="AV148" t="e">
            <v>#N/A</v>
          </cell>
          <cell r="EH148" t="str">
            <v/>
          </cell>
        </row>
        <row r="149">
          <cell r="B149" t="str">
            <v>2009 Great Refrigerator Roundup</v>
          </cell>
          <cell r="E149">
            <v>0</v>
          </cell>
          <cell r="F149">
            <v>0.45794948203535468</v>
          </cell>
          <cell r="AD149">
            <v>0</v>
          </cell>
          <cell r="AV149" t="e">
            <v>#N/A</v>
          </cell>
          <cell r="EH149" t="str">
            <v/>
          </cell>
        </row>
        <row r="150">
          <cell r="B150" t="str">
            <v>2009 Great Refrigerator Roundup</v>
          </cell>
          <cell r="E150">
            <v>0</v>
          </cell>
          <cell r="F150">
            <v>0.45794948203535468</v>
          </cell>
          <cell r="AD150">
            <v>0</v>
          </cell>
          <cell r="AV150" t="e">
            <v>#N/A</v>
          </cell>
          <cell r="EH150" t="str">
            <v/>
          </cell>
        </row>
        <row r="151">
          <cell r="B151" t="str">
            <v>2009 Great Refrigerator Roundup</v>
          </cell>
          <cell r="E151">
            <v>0</v>
          </cell>
          <cell r="F151">
            <v>0.45794948203535468</v>
          </cell>
          <cell r="AD151">
            <v>0</v>
          </cell>
          <cell r="AV151" t="e">
            <v>#N/A</v>
          </cell>
          <cell r="EH151" t="str">
            <v/>
          </cell>
        </row>
        <row r="152">
          <cell r="B152" t="str">
            <v>2009 Great Refrigerator Roundup</v>
          </cell>
          <cell r="E152">
            <v>0</v>
          </cell>
          <cell r="F152">
            <v>0.45794948203535468</v>
          </cell>
          <cell r="AD152">
            <v>0</v>
          </cell>
          <cell r="AV152" t="e">
            <v>#N/A</v>
          </cell>
          <cell r="EH152" t="str">
            <v/>
          </cell>
        </row>
        <row r="153">
          <cell r="B153" t="str">
            <v>2009 Great Refrigerator Roundup</v>
          </cell>
          <cell r="E153">
            <v>0</v>
          </cell>
          <cell r="F153">
            <v>0.45794948203535468</v>
          </cell>
          <cell r="AD153">
            <v>0</v>
          </cell>
          <cell r="AV153" t="e">
            <v>#N/A</v>
          </cell>
          <cell r="EH153" t="str">
            <v/>
          </cell>
        </row>
        <row r="154">
          <cell r="B154" t="str">
            <v>2009 Great Refrigerator Roundup</v>
          </cell>
          <cell r="E154">
            <v>0</v>
          </cell>
          <cell r="F154">
            <v>0.45794948203535468</v>
          </cell>
          <cell r="AD154">
            <v>0</v>
          </cell>
          <cell r="AV154" t="e">
            <v>#N/A</v>
          </cell>
          <cell r="EH154" t="str">
            <v/>
          </cell>
        </row>
        <row r="155">
          <cell r="B155" t="str">
            <v>2009 Great Refrigerator Roundup</v>
          </cell>
          <cell r="E155">
            <v>0</v>
          </cell>
          <cell r="F155">
            <v>0.45794948203535468</v>
          </cell>
          <cell r="AD155">
            <v>0</v>
          </cell>
          <cell r="AV155" t="e">
            <v>#N/A</v>
          </cell>
          <cell r="EH155" t="str">
            <v/>
          </cell>
        </row>
        <row r="156">
          <cell r="B156" t="str">
            <v>2009 Great Refrigerator Roundup</v>
          </cell>
          <cell r="E156">
            <v>0</v>
          </cell>
          <cell r="F156">
            <v>0.45794948203535468</v>
          </cell>
          <cell r="AD156">
            <v>0</v>
          </cell>
          <cell r="AV156" t="e">
            <v>#N/A</v>
          </cell>
          <cell r="EH156" t="str">
            <v/>
          </cell>
        </row>
        <row r="157">
          <cell r="B157" t="str">
            <v>2009 Great Refrigerator Roundup</v>
          </cell>
          <cell r="E157">
            <v>0</v>
          </cell>
          <cell r="F157">
            <v>0.45794948203535468</v>
          </cell>
          <cell r="AD157">
            <v>0</v>
          </cell>
          <cell r="AV157" t="e">
            <v>#N/A</v>
          </cell>
          <cell r="EH157" t="str">
            <v/>
          </cell>
        </row>
        <row r="158">
          <cell r="B158" t="str">
            <v>2009 Great Refrigerator Roundup</v>
          </cell>
          <cell r="E158">
            <v>0</v>
          </cell>
          <cell r="F158">
            <v>0.45794948203535468</v>
          </cell>
          <cell r="AD158">
            <v>0</v>
          </cell>
          <cell r="AV158" t="e">
            <v>#N/A</v>
          </cell>
          <cell r="EH158" t="str">
            <v/>
          </cell>
        </row>
        <row r="159">
          <cell r="B159" t="str">
            <v>2009 Great Refrigerator Roundup</v>
          </cell>
          <cell r="E159">
            <v>0</v>
          </cell>
          <cell r="F159">
            <v>0.45794948203535468</v>
          </cell>
          <cell r="AD159">
            <v>0</v>
          </cell>
          <cell r="AV159" t="e">
            <v>#N/A</v>
          </cell>
          <cell r="EH159" t="str">
            <v/>
          </cell>
        </row>
        <row r="160">
          <cell r="B160" t="str">
            <v>2009 Great Refrigerator Roundup</v>
          </cell>
          <cell r="E160">
            <v>0</v>
          </cell>
          <cell r="F160">
            <v>0.48214741416395068</v>
          </cell>
          <cell r="AD160">
            <v>0</v>
          </cell>
          <cell r="AV160" t="e">
            <v>#N/A</v>
          </cell>
          <cell r="EH160" t="str">
            <v/>
          </cell>
        </row>
        <row r="161">
          <cell r="B161" t="str">
            <v>2009 Great Refrigerator Roundup</v>
          </cell>
          <cell r="E161">
            <v>0</v>
          </cell>
          <cell r="F161">
            <v>0.48214741416395068</v>
          </cell>
          <cell r="AD161">
            <v>0</v>
          </cell>
          <cell r="AV161" t="e">
            <v>#N/A</v>
          </cell>
          <cell r="EH161" t="str">
            <v/>
          </cell>
        </row>
        <row r="162">
          <cell r="B162" t="str">
            <v>2009 Great Refrigerator Roundup</v>
          </cell>
          <cell r="E162">
            <v>0</v>
          </cell>
          <cell r="F162">
            <v>0.48214741416395068</v>
          </cell>
          <cell r="AD162">
            <v>0</v>
          </cell>
          <cell r="AV162" t="e">
            <v>#N/A</v>
          </cell>
          <cell r="EH162" t="str">
            <v/>
          </cell>
        </row>
        <row r="163">
          <cell r="B163" t="str">
            <v>2009 Great Refrigerator Roundup</v>
          </cell>
          <cell r="E163">
            <v>0</v>
          </cell>
          <cell r="F163">
            <v>0.48214741416395068</v>
          </cell>
          <cell r="AD163">
            <v>0</v>
          </cell>
          <cell r="AV163" t="e">
            <v>#N/A</v>
          </cell>
          <cell r="EH163" t="str">
            <v/>
          </cell>
        </row>
        <row r="164">
          <cell r="B164" t="str">
            <v>2009 Great Refrigerator Roundup</v>
          </cell>
          <cell r="E164">
            <v>0</v>
          </cell>
          <cell r="F164">
            <v>0.48214741416395068</v>
          </cell>
          <cell r="AD164">
            <v>0</v>
          </cell>
          <cell r="AV164" t="e">
            <v>#N/A</v>
          </cell>
          <cell r="EH164" t="str">
            <v/>
          </cell>
        </row>
        <row r="165">
          <cell r="B165" t="str">
            <v>2009 Great Refrigerator Roundup</v>
          </cell>
          <cell r="E165">
            <v>0</v>
          </cell>
          <cell r="F165">
            <v>0.48214741416395068</v>
          </cell>
          <cell r="AD165">
            <v>0</v>
          </cell>
          <cell r="AV165" t="e">
            <v>#N/A</v>
          </cell>
          <cell r="EH165" t="str">
            <v/>
          </cell>
        </row>
        <row r="166">
          <cell r="B166" t="str">
            <v>2009 Great Refrigerator Roundup</v>
          </cell>
          <cell r="E166">
            <v>0</v>
          </cell>
          <cell r="F166">
            <v>0.48214741416395068</v>
          </cell>
          <cell r="AD166">
            <v>0</v>
          </cell>
          <cell r="AV166" t="e">
            <v>#N/A</v>
          </cell>
          <cell r="EH166" t="str">
            <v/>
          </cell>
        </row>
        <row r="167">
          <cell r="B167" t="str">
            <v>2009 Great Refrigerator Roundup</v>
          </cell>
          <cell r="E167">
            <v>0</v>
          </cell>
          <cell r="F167">
            <v>0.48214741416395068</v>
          </cell>
          <cell r="AD167">
            <v>0</v>
          </cell>
          <cell r="AV167" t="e">
            <v>#N/A</v>
          </cell>
          <cell r="EH167" t="str">
            <v/>
          </cell>
        </row>
        <row r="168">
          <cell r="B168" t="str">
            <v>2009 Great Refrigerator Roundup</v>
          </cell>
          <cell r="E168">
            <v>0</v>
          </cell>
          <cell r="F168">
            <v>0.48214741416395068</v>
          </cell>
          <cell r="AD168">
            <v>0</v>
          </cell>
          <cell r="AV168" t="e">
            <v>#N/A</v>
          </cell>
          <cell r="EH168" t="str">
            <v/>
          </cell>
        </row>
        <row r="169">
          <cell r="B169" t="str">
            <v>2009 Great Refrigerator Roundup</v>
          </cell>
          <cell r="E169">
            <v>0</v>
          </cell>
          <cell r="F169">
            <v>0.45794948203535468</v>
          </cell>
          <cell r="AD169">
            <v>0</v>
          </cell>
          <cell r="AV169" t="e">
            <v>#N/A</v>
          </cell>
          <cell r="EH169" t="str">
            <v/>
          </cell>
        </row>
        <row r="170">
          <cell r="B170" t="str">
            <v>2009 Great Refrigerator Roundup</v>
          </cell>
          <cell r="E170">
            <v>0</v>
          </cell>
          <cell r="F170">
            <v>0.45794948203535468</v>
          </cell>
          <cell r="AD170">
            <v>0</v>
          </cell>
          <cell r="AV170" t="e">
            <v>#N/A</v>
          </cell>
          <cell r="EH170" t="str">
            <v/>
          </cell>
        </row>
        <row r="171">
          <cell r="B171" t="str">
            <v>2009 Great Refrigerator Roundup</v>
          </cell>
          <cell r="E171">
            <v>0</v>
          </cell>
          <cell r="F171">
            <v>0.45794948203535468</v>
          </cell>
          <cell r="AD171">
            <v>0</v>
          </cell>
          <cell r="AV171" t="e">
            <v>#N/A</v>
          </cell>
          <cell r="EH171" t="str">
            <v/>
          </cell>
        </row>
        <row r="172">
          <cell r="B172" t="str">
            <v>2009 Great Refrigerator Roundup</v>
          </cell>
          <cell r="E172">
            <v>0</v>
          </cell>
          <cell r="F172">
            <v>0.45794948203535468</v>
          </cell>
          <cell r="AD172">
            <v>0</v>
          </cell>
          <cell r="AV172" t="e">
            <v>#N/A</v>
          </cell>
          <cell r="EH172" t="str">
            <v/>
          </cell>
        </row>
        <row r="173">
          <cell r="B173" t="str">
            <v>2009 Great Refrigerator Roundup</v>
          </cell>
          <cell r="E173">
            <v>0</v>
          </cell>
          <cell r="F173">
            <v>0.45794948203535468</v>
          </cell>
          <cell r="AD173">
            <v>0</v>
          </cell>
          <cell r="AV173" t="e">
            <v>#N/A</v>
          </cell>
          <cell r="EH173" t="str">
            <v/>
          </cell>
        </row>
        <row r="174">
          <cell r="B174" t="str">
            <v>2009 Great Refrigerator Roundup</v>
          </cell>
          <cell r="E174">
            <v>0</v>
          </cell>
          <cell r="F174">
            <v>0.45794948203535468</v>
          </cell>
          <cell r="AD174">
            <v>0</v>
          </cell>
          <cell r="AV174" t="e">
            <v>#N/A</v>
          </cell>
          <cell r="EH174" t="str">
            <v/>
          </cell>
        </row>
        <row r="175">
          <cell r="B175" t="str">
            <v>2009 Great Refrigerator Roundup</v>
          </cell>
          <cell r="E175">
            <v>0</v>
          </cell>
          <cell r="F175">
            <v>0.45794948203535468</v>
          </cell>
          <cell r="AD175">
            <v>0</v>
          </cell>
          <cell r="AV175" t="e">
            <v>#N/A</v>
          </cell>
          <cell r="EH175" t="str">
            <v/>
          </cell>
        </row>
        <row r="176">
          <cell r="B176" t="str">
            <v>2009 Great Refrigerator Roundup</v>
          </cell>
          <cell r="E176">
            <v>0</v>
          </cell>
          <cell r="F176">
            <v>0.45794948203535468</v>
          </cell>
          <cell r="AD176">
            <v>0</v>
          </cell>
          <cell r="AV176" t="e">
            <v>#N/A</v>
          </cell>
          <cell r="EH176" t="str">
            <v/>
          </cell>
        </row>
        <row r="177">
          <cell r="B177" t="str">
            <v>2009 Great Refrigerator Roundup</v>
          </cell>
          <cell r="E177">
            <v>0</v>
          </cell>
          <cell r="F177">
            <v>0.45794948203535468</v>
          </cell>
          <cell r="AD177">
            <v>0</v>
          </cell>
          <cell r="AV177" t="e">
            <v>#N/A</v>
          </cell>
          <cell r="EH177" t="str">
            <v/>
          </cell>
        </row>
        <row r="178">
          <cell r="B178" t="str">
            <v>2009 Great Refrigerator Roundup</v>
          </cell>
          <cell r="E178">
            <v>0</v>
          </cell>
          <cell r="F178">
            <v>0.48214741416395068</v>
          </cell>
          <cell r="AD178">
            <v>0</v>
          </cell>
          <cell r="AV178" t="e">
            <v>#N/A</v>
          </cell>
          <cell r="EH178" t="str">
            <v/>
          </cell>
        </row>
        <row r="179">
          <cell r="B179" t="str">
            <v>2009 Great Refrigerator Roundup</v>
          </cell>
          <cell r="E179">
            <v>0</v>
          </cell>
          <cell r="F179">
            <v>0.48214741416395068</v>
          </cell>
          <cell r="AD179">
            <v>0</v>
          </cell>
          <cell r="AV179" t="e">
            <v>#N/A</v>
          </cell>
          <cell r="EH179" t="str">
            <v/>
          </cell>
        </row>
        <row r="180">
          <cell r="B180" t="str">
            <v>2009 Great Refrigerator Roundup</v>
          </cell>
          <cell r="E180">
            <v>0</v>
          </cell>
          <cell r="F180">
            <v>0.48214741416395068</v>
          </cell>
          <cell r="AD180">
            <v>0</v>
          </cell>
          <cell r="AV180" t="e">
            <v>#N/A</v>
          </cell>
          <cell r="EH180" t="str">
            <v/>
          </cell>
        </row>
        <row r="181">
          <cell r="B181" t="str">
            <v>2009 Great Refrigerator Roundup</v>
          </cell>
          <cell r="E181">
            <v>0</v>
          </cell>
          <cell r="F181">
            <v>0.48214741416395068</v>
          </cell>
          <cell r="AD181">
            <v>0</v>
          </cell>
          <cell r="AV181" t="e">
            <v>#N/A</v>
          </cell>
          <cell r="EH181" t="str">
            <v/>
          </cell>
        </row>
        <row r="182">
          <cell r="B182" t="str">
            <v>2009 Great Refrigerator Roundup</v>
          </cell>
          <cell r="E182">
            <v>0</v>
          </cell>
          <cell r="F182">
            <v>0.48214741416395068</v>
          </cell>
          <cell r="AD182">
            <v>0</v>
          </cell>
          <cell r="AV182" t="e">
            <v>#N/A</v>
          </cell>
          <cell r="EH182" t="str">
            <v/>
          </cell>
        </row>
        <row r="183">
          <cell r="B183" t="str">
            <v>2009 Great Refrigerator Roundup</v>
          </cell>
          <cell r="E183">
            <v>0</v>
          </cell>
          <cell r="F183">
            <v>0.48214741416395068</v>
          </cell>
          <cell r="AD183">
            <v>0</v>
          </cell>
          <cell r="AV183" t="e">
            <v>#N/A</v>
          </cell>
          <cell r="EH183" t="str">
            <v/>
          </cell>
        </row>
        <row r="184">
          <cell r="B184" t="str">
            <v>2009 Great Refrigerator Roundup</v>
          </cell>
          <cell r="E184">
            <v>0</v>
          </cell>
          <cell r="F184">
            <v>0.48214741416395068</v>
          </cell>
          <cell r="AD184">
            <v>0</v>
          </cell>
          <cell r="AV184" t="e">
            <v>#N/A</v>
          </cell>
          <cell r="EH184" t="str">
            <v/>
          </cell>
        </row>
        <row r="185">
          <cell r="B185" t="str">
            <v>2009 Great Refrigerator Roundup</v>
          </cell>
          <cell r="E185">
            <v>0</v>
          </cell>
          <cell r="F185">
            <v>0.48214741416395068</v>
          </cell>
          <cell r="AD185">
            <v>0</v>
          </cell>
          <cell r="AV185" t="e">
            <v>#N/A</v>
          </cell>
          <cell r="EH185" t="str">
            <v/>
          </cell>
        </row>
        <row r="186">
          <cell r="B186" t="str">
            <v>2009 Great Refrigerator Roundup</v>
          </cell>
          <cell r="E186">
            <v>0</v>
          </cell>
          <cell r="F186">
            <v>0.48214741416395068</v>
          </cell>
          <cell r="AD186">
            <v>0</v>
          </cell>
          <cell r="AV186" t="e">
            <v>#N/A</v>
          </cell>
          <cell r="EH186" t="str">
            <v/>
          </cell>
        </row>
        <row r="187">
          <cell r="B187" t="str">
            <v>2009 Great Refrigerator Roundup</v>
          </cell>
          <cell r="E187">
            <v>0</v>
          </cell>
          <cell r="F187">
            <v>0.64</v>
          </cell>
          <cell r="AD187">
            <v>0</v>
          </cell>
          <cell r="AV187" t="e">
            <v>#N/A</v>
          </cell>
          <cell r="EH187" t="str">
            <v/>
          </cell>
        </row>
        <row r="188">
          <cell r="B188" t="str">
            <v>2009 Great Refrigerator Roundup</v>
          </cell>
          <cell r="E188">
            <v>0</v>
          </cell>
          <cell r="F188">
            <v>0.64</v>
          </cell>
          <cell r="AD188">
            <v>0</v>
          </cell>
          <cell r="AV188" t="e">
            <v>#N/A</v>
          </cell>
          <cell r="EH188" t="str">
            <v/>
          </cell>
        </row>
        <row r="189">
          <cell r="B189" t="str">
            <v>2009 Great Refrigerator Roundup</v>
          </cell>
          <cell r="E189">
            <v>0</v>
          </cell>
          <cell r="F189">
            <v>0.64</v>
          </cell>
          <cell r="AD189">
            <v>0</v>
          </cell>
          <cell r="AV189" t="e">
            <v>#N/A</v>
          </cell>
          <cell r="EH189" t="str">
            <v/>
          </cell>
        </row>
        <row r="190">
          <cell r="B190" t="str">
            <v>2009 Great Refrigerator Roundup</v>
          </cell>
          <cell r="E190">
            <v>0</v>
          </cell>
          <cell r="F190">
            <v>0.64</v>
          </cell>
          <cell r="AD190">
            <v>0</v>
          </cell>
          <cell r="AV190" t="e">
            <v>#N/A</v>
          </cell>
          <cell r="EH190" t="str">
            <v/>
          </cell>
        </row>
        <row r="191">
          <cell r="B191" t="str">
            <v>2009 Great Refrigerator Roundup</v>
          </cell>
          <cell r="E191">
            <v>0</v>
          </cell>
          <cell r="F191">
            <v>0.64</v>
          </cell>
          <cell r="AD191">
            <v>0</v>
          </cell>
          <cell r="AV191" t="e">
            <v>#N/A</v>
          </cell>
          <cell r="EH191" t="str">
            <v/>
          </cell>
        </row>
        <row r="192">
          <cell r="B192" t="str">
            <v>2009 Great Refrigerator Roundup</v>
          </cell>
          <cell r="E192">
            <v>0</v>
          </cell>
          <cell r="F192">
            <v>0.64</v>
          </cell>
          <cell r="AD192">
            <v>0</v>
          </cell>
          <cell r="AV192" t="e">
            <v>#N/A</v>
          </cell>
          <cell r="EH192" t="str">
            <v/>
          </cell>
        </row>
        <row r="193">
          <cell r="B193" t="str">
            <v>2009 Great Refrigerator Roundup</v>
          </cell>
          <cell r="E193">
            <v>0</v>
          </cell>
          <cell r="F193">
            <v>0.64</v>
          </cell>
          <cell r="AD193">
            <v>0</v>
          </cell>
          <cell r="AV193" t="e">
            <v>#N/A</v>
          </cell>
          <cell r="EH193" t="str">
            <v/>
          </cell>
        </row>
        <row r="194">
          <cell r="B194" t="str">
            <v>2009 Great Refrigerator Roundup</v>
          </cell>
          <cell r="E194">
            <v>0</v>
          </cell>
          <cell r="F194">
            <v>0.64</v>
          </cell>
          <cell r="AD194">
            <v>0</v>
          </cell>
          <cell r="AV194" t="e">
            <v>#N/A</v>
          </cell>
          <cell r="EH194" t="str">
            <v/>
          </cell>
        </row>
        <row r="195">
          <cell r="B195" t="str">
            <v>2009 Great Refrigerator Roundup</v>
          </cell>
          <cell r="E195">
            <v>0</v>
          </cell>
          <cell r="F195">
            <v>0.64</v>
          </cell>
          <cell r="AD195">
            <v>0</v>
          </cell>
          <cell r="AV195" t="e">
            <v>#N/A</v>
          </cell>
          <cell r="EH195" t="str">
            <v/>
          </cell>
        </row>
        <row r="196">
          <cell r="B196" t="str">
            <v>2009 Great Refrigerator Roundup</v>
          </cell>
          <cell r="E196">
            <v>0</v>
          </cell>
          <cell r="F196">
            <v>0.64435634328358216</v>
          </cell>
          <cell r="AD196">
            <v>0</v>
          </cell>
          <cell r="AV196" t="e">
            <v>#N/A</v>
          </cell>
          <cell r="EH196" t="str">
            <v/>
          </cell>
        </row>
        <row r="197">
          <cell r="B197" t="str">
            <v>2009 Great Refrigerator Roundup</v>
          </cell>
          <cell r="E197">
            <v>0</v>
          </cell>
          <cell r="F197">
            <v>0.64435634328358216</v>
          </cell>
          <cell r="AD197">
            <v>0</v>
          </cell>
          <cell r="AV197" t="e">
            <v>#N/A</v>
          </cell>
          <cell r="EH197" t="str">
            <v/>
          </cell>
        </row>
        <row r="198">
          <cell r="B198" t="str">
            <v>2009 Great Refrigerator Roundup</v>
          </cell>
          <cell r="E198">
            <v>0</v>
          </cell>
          <cell r="F198">
            <v>0.64435634328358216</v>
          </cell>
          <cell r="AD198">
            <v>0</v>
          </cell>
          <cell r="AV198" t="e">
            <v>#N/A</v>
          </cell>
          <cell r="EH198" t="str">
            <v/>
          </cell>
        </row>
        <row r="199">
          <cell r="B199" t="str">
            <v>2009 Great Refrigerator Roundup</v>
          </cell>
          <cell r="E199">
            <v>0</v>
          </cell>
          <cell r="F199">
            <v>0.64435634328358216</v>
          </cell>
          <cell r="AD199">
            <v>0</v>
          </cell>
          <cell r="AV199" t="e">
            <v>#N/A</v>
          </cell>
          <cell r="EH199" t="str">
            <v/>
          </cell>
        </row>
        <row r="200">
          <cell r="B200" t="str">
            <v>2009 Great Refrigerator Roundup</v>
          </cell>
          <cell r="E200">
            <v>0</v>
          </cell>
          <cell r="F200">
            <v>0.64435634328358216</v>
          </cell>
          <cell r="AD200">
            <v>0</v>
          </cell>
          <cell r="AV200" t="e">
            <v>#N/A</v>
          </cell>
          <cell r="EH200" t="str">
            <v/>
          </cell>
        </row>
        <row r="201">
          <cell r="B201" t="str">
            <v>2009 Great Refrigerator Roundup</v>
          </cell>
          <cell r="E201">
            <v>0</v>
          </cell>
          <cell r="F201">
            <v>0.64435634328358216</v>
          </cell>
          <cell r="AD201">
            <v>0</v>
          </cell>
          <cell r="AV201" t="e">
            <v>#N/A</v>
          </cell>
          <cell r="EH201" t="str">
            <v/>
          </cell>
        </row>
        <row r="202">
          <cell r="B202" t="str">
            <v>2009 Great Refrigerator Roundup</v>
          </cell>
          <cell r="E202">
            <v>0</v>
          </cell>
          <cell r="F202">
            <v>0.64435634328358216</v>
          </cell>
          <cell r="AD202">
            <v>0</v>
          </cell>
          <cell r="AV202" t="e">
            <v>#N/A</v>
          </cell>
          <cell r="EH202" t="str">
            <v/>
          </cell>
        </row>
        <row r="203">
          <cell r="B203" t="str">
            <v>2009 Great Refrigerator Roundup</v>
          </cell>
          <cell r="E203">
            <v>0</v>
          </cell>
          <cell r="F203">
            <v>0.64435634328358216</v>
          </cell>
          <cell r="AD203">
            <v>0</v>
          </cell>
          <cell r="AV203" t="e">
            <v>#N/A</v>
          </cell>
          <cell r="EH203" t="str">
            <v/>
          </cell>
        </row>
        <row r="204">
          <cell r="B204" t="str">
            <v>2009 Great Refrigerator Roundup</v>
          </cell>
          <cell r="E204">
            <v>0</v>
          </cell>
          <cell r="F204">
            <v>0.64435634328358216</v>
          </cell>
          <cell r="AD204">
            <v>0</v>
          </cell>
          <cell r="AV204" t="e">
            <v>#N/A</v>
          </cell>
          <cell r="EH204" t="str">
            <v/>
          </cell>
        </row>
        <row r="205">
          <cell r="B205" t="str">
            <v>2009 Cool Savings Rebate</v>
          </cell>
          <cell r="E205">
            <v>0</v>
          </cell>
          <cell r="F205">
            <v>0.4223313188630119</v>
          </cell>
          <cell r="AD205">
            <v>0</v>
          </cell>
          <cell r="AV205" t="e">
            <v>#N/A</v>
          </cell>
          <cell r="EH205" t="str">
            <v/>
          </cell>
        </row>
        <row r="206">
          <cell r="B206" t="str">
            <v>2009 Cool Savings Rebate</v>
          </cell>
          <cell r="E206">
            <v>0</v>
          </cell>
          <cell r="F206">
            <v>0.4223313188630119</v>
          </cell>
          <cell r="AD206">
            <v>0</v>
          </cell>
          <cell r="AV206" t="e">
            <v>#N/A</v>
          </cell>
          <cell r="EH206" t="str">
            <v/>
          </cell>
        </row>
        <row r="207">
          <cell r="B207" t="str">
            <v>2009 Cool Savings Rebate</v>
          </cell>
          <cell r="E207">
            <v>0</v>
          </cell>
          <cell r="F207">
            <v>0.4223313188630119</v>
          </cell>
          <cell r="AD207">
            <v>0</v>
          </cell>
          <cell r="AV207" t="e">
            <v>#N/A</v>
          </cell>
          <cell r="EH207" t="str">
            <v/>
          </cell>
        </row>
        <row r="208">
          <cell r="B208" t="str">
            <v>2009 Cool Savings Rebate</v>
          </cell>
          <cell r="E208">
            <v>0</v>
          </cell>
          <cell r="F208">
            <v>0.4223313188630119</v>
          </cell>
          <cell r="AD208">
            <v>0</v>
          </cell>
          <cell r="AV208" t="e">
            <v>#N/A</v>
          </cell>
          <cell r="EH208" t="str">
            <v/>
          </cell>
        </row>
        <row r="209">
          <cell r="B209" t="str">
            <v>2009 Cool Savings Rebate</v>
          </cell>
          <cell r="E209">
            <v>0</v>
          </cell>
          <cell r="F209">
            <v>0.60292298763662</v>
          </cell>
          <cell r="AD209">
            <v>0</v>
          </cell>
          <cell r="AV209" t="e">
            <v>#N/A</v>
          </cell>
          <cell r="EH209" t="str">
            <v/>
          </cell>
        </row>
        <row r="210">
          <cell r="B210" t="str">
            <v>2009 Cool Savings Rebate</v>
          </cell>
          <cell r="E210">
            <v>0</v>
          </cell>
          <cell r="F210">
            <v>0.60292298763662</v>
          </cell>
          <cell r="AD210">
            <v>0</v>
          </cell>
          <cell r="AV210" t="e">
            <v>#N/A</v>
          </cell>
          <cell r="EH210" t="str">
            <v/>
          </cell>
        </row>
        <row r="211">
          <cell r="B211" t="str">
            <v>2009 Cool Savings Rebate</v>
          </cell>
          <cell r="E211">
            <v>0</v>
          </cell>
          <cell r="F211">
            <v>0.60292298763662</v>
          </cell>
          <cell r="AD211">
            <v>0</v>
          </cell>
          <cell r="AV211" t="e">
            <v>#N/A</v>
          </cell>
          <cell r="EH211" t="str">
            <v/>
          </cell>
        </row>
        <row r="212">
          <cell r="B212" t="str">
            <v>2009 Cool Savings Rebate</v>
          </cell>
          <cell r="E212">
            <v>0</v>
          </cell>
          <cell r="F212">
            <v>0.60292298763662</v>
          </cell>
          <cell r="AD212">
            <v>0</v>
          </cell>
          <cell r="AV212" t="e">
            <v>#N/A</v>
          </cell>
          <cell r="EH212" t="str">
            <v/>
          </cell>
        </row>
        <row r="213">
          <cell r="B213" t="str">
            <v>2009 Cool Savings Rebate</v>
          </cell>
          <cell r="E213">
            <v>0</v>
          </cell>
          <cell r="F213">
            <v>0.60292298763662</v>
          </cell>
          <cell r="AD213">
            <v>0</v>
          </cell>
          <cell r="AV213" t="e">
            <v>#N/A</v>
          </cell>
          <cell r="EH213" t="str">
            <v/>
          </cell>
        </row>
        <row r="214">
          <cell r="B214" t="str">
            <v>2009 Cool Savings Rebate</v>
          </cell>
          <cell r="E214">
            <v>0</v>
          </cell>
          <cell r="F214">
            <v>0.60292298763662</v>
          </cell>
          <cell r="AD214">
            <v>0</v>
          </cell>
          <cell r="AV214" t="e">
            <v>#N/A</v>
          </cell>
          <cell r="EH214" t="str">
            <v/>
          </cell>
        </row>
        <row r="215">
          <cell r="B215" t="str">
            <v>2009 Cool Savings Rebate</v>
          </cell>
          <cell r="E215">
            <v>0</v>
          </cell>
          <cell r="F215">
            <v>0.60292298763662</v>
          </cell>
          <cell r="AD215">
            <v>0</v>
          </cell>
          <cell r="AV215" t="e">
            <v>#N/A</v>
          </cell>
          <cell r="EH215" t="str">
            <v/>
          </cell>
        </row>
        <row r="216">
          <cell r="B216" t="str">
            <v>2009 Cool Savings Rebate</v>
          </cell>
          <cell r="E216">
            <v>0</v>
          </cell>
          <cell r="F216">
            <v>0.60292298763662</v>
          </cell>
          <cell r="AD216">
            <v>0</v>
          </cell>
          <cell r="AV216" t="e">
            <v>#N/A</v>
          </cell>
          <cell r="EH216" t="str">
            <v/>
          </cell>
        </row>
        <row r="217">
          <cell r="B217" t="str">
            <v>2009 Cool Savings Rebate</v>
          </cell>
          <cell r="E217">
            <v>0</v>
          </cell>
          <cell r="F217">
            <v>0.60292298763662</v>
          </cell>
          <cell r="AD217">
            <v>0</v>
          </cell>
          <cell r="AV217" t="e">
            <v>#N/A</v>
          </cell>
          <cell r="EH217" t="str">
            <v/>
          </cell>
        </row>
        <row r="218">
          <cell r="B218" t="str">
            <v>2009 Cool Savings Rebate</v>
          </cell>
          <cell r="E218">
            <v>0</v>
          </cell>
          <cell r="F218">
            <v>0.60292298763662</v>
          </cell>
          <cell r="AD218">
            <v>0</v>
          </cell>
          <cell r="AV218" t="e">
            <v>#N/A</v>
          </cell>
          <cell r="EH218" t="str">
            <v/>
          </cell>
        </row>
        <row r="219">
          <cell r="B219" t="str">
            <v>2009 Cool Savings Rebate</v>
          </cell>
          <cell r="E219">
            <v>0</v>
          </cell>
          <cell r="F219">
            <v>0.60292298763662</v>
          </cell>
          <cell r="AD219">
            <v>0</v>
          </cell>
          <cell r="AV219" t="e">
            <v>#N/A</v>
          </cell>
          <cell r="EH219" t="str">
            <v/>
          </cell>
        </row>
        <row r="220">
          <cell r="B220" t="str">
            <v>2009 Cool Savings Rebate</v>
          </cell>
          <cell r="E220">
            <v>0</v>
          </cell>
          <cell r="F220">
            <v>0.60292298763662</v>
          </cell>
          <cell r="AD220">
            <v>0</v>
          </cell>
          <cell r="AV220" t="e">
            <v>#N/A</v>
          </cell>
          <cell r="EH220" t="str">
            <v/>
          </cell>
        </row>
        <row r="221">
          <cell r="B221" t="str">
            <v>2009 Cool Savings Rebate</v>
          </cell>
          <cell r="E221">
            <v>0</v>
          </cell>
          <cell r="F221">
            <v>0.60292298763662</v>
          </cell>
          <cell r="AD221">
            <v>0</v>
          </cell>
          <cell r="AV221" t="e">
            <v>#N/A</v>
          </cell>
          <cell r="EH221" t="str">
            <v/>
          </cell>
        </row>
        <row r="222">
          <cell r="B222" t="str">
            <v>2009 Cool Savings Rebate</v>
          </cell>
          <cell r="E222">
            <v>0</v>
          </cell>
          <cell r="F222">
            <v>0.60292298763662</v>
          </cell>
          <cell r="AD222">
            <v>0</v>
          </cell>
          <cell r="AV222" t="e">
            <v>#N/A</v>
          </cell>
          <cell r="EH222" t="str">
            <v/>
          </cell>
        </row>
        <row r="223">
          <cell r="B223" t="str">
            <v>2009 Cool Savings Rebate</v>
          </cell>
          <cell r="E223">
            <v>0</v>
          </cell>
          <cell r="F223">
            <v>0.60292298763662</v>
          </cell>
          <cell r="AD223">
            <v>0</v>
          </cell>
          <cell r="AV223" t="e">
            <v>#N/A</v>
          </cell>
          <cell r="EH223" t="str">
            <v/>
          </cell>
        </row>
        <row r="224">
          <cell r="B224" t="str">
            <v>2009 Cool Savings Rebate</v>
          </cell>
          <cell r="E224">
            <v>0</v>
          </cell>
          <cell r="F224">
            <v>0.60292298763662</v>
          </cell>
          <cell r="AD224">
            <v>0</v>
          </cell>
          <cell r="AV224" t="e">
            <v>#N/A</v>
          </cell>
          <cell r="EH224" t="str">
            <v/>
          </cell>
        </row>
        <row r="225">
          <cell r="B225" t="str">
            <v>2009 Cool Savings Rebate</v>
          </cell>
          <cell r="E225">
            <v>0</v>
          </cell>
          <cell r="F225">
            <v>0.60292298763662</v>
          </cell>
          <cell r="AD225">
            <v>0</v>
          </cell>
          <cell r="AV225" t="e">
            <v>#N/A</v>
          </cell>
          <cell r="EH225" t="str">
            <v/>
          </cell>
        </row>
        <row r="226">
          <cell r="B226" t="str">
            <v>2009 Cool Savings Rebate</v>
          </cell>
          <cell r="E226">
            <v>0</v>
          </cell>
          <cell r="F226">
            <v>0.60292298763662</v>
          </cell>
          <cell r="AD226">
            <v>0</v>
          </cell>
          <cell r="AV226" t="e">
            <v>#N/A</v>
          </cell>
          <cell r="EH226" t="str">
            <v/>
          </cell>
        </row>
        <row r="227">
          <cell r="B227" t="str">
            <v>2009 Cool Savings Rebate</v>
          </cell>
          <cell r="E227">
            <v>0</v>
          </cell>
          <cell r="F227">
            <v>0.60804950022620297</v>
          </cell>
          <cell r="AD227">
            <v>0</v>
          </cell>
          <cell r="AV227" t="e">
            <v>#N/A</v>
          </cell>
          <cell r="EH227" t="str">
            <v/>
          </cell>
        </row>
        <row r="228">
          <cell r="B228" t="str">
            <v>2009 Cool Savings Rebate</v>
          </cell>
          <cell r="E228">
            <v>0</v>
          </cell>
          <cell r="F228">
            <v>0.60804950022620297</v>
          </cell>
          <cell r="AD228">
            <v>0</v>
          </cell>
          <cell r="AV228" t="e">
            <v>#N/A</v>
          </cell>
          <cell r="EH228" t="str">
            <v/>
          </cell>
        </row>
        <row r="229">
          <cell r="B229" t="str">
            <v>2009 Cool Savings Rebate</v>
          </cell>
          <cell r="E229">
            <v>0</v>
          </cell>
          <cell r="F229">
            <v>0.60804950022620297</v>
          </cell>
          <cell r="AD229">
            <v>0</v>
          </cell>
          <cell r="AV229" t="e">
            <v>#N/A</v>
          </cell>
          <cell r="EH229" t="str">
            <v/>
          </cell>
        </row>
        <row r="230">
          <cell r="B230" t="str">
            <v>2009 Cool Savings Rebate</v>
          </cell>
          <cell r="E230">
            <v>0</v>
          </cell>
          <cell r="F230">
            <v>0</v>
          </cell>
          <cell r="AD230">
            <v>0</v>
          </cell>
          <cell r="AV230" t="e">
            <v>#N/A</v>
          </cell>
          <cell r="EH230" t="str">
            <v/>
          </cell>
        </row>
        <row r="231">
          <cell r="B231" t="str">
            <v>2009 Cool Savings Rebate</v>
          </cell>
          <cell r="E231">
            <v>0</v>
          </cell>
          <cell r="F231">
            <v>0</v>
          </cell>
          <cell r="AD231">
            <v>0</v>
          </cell>
          <cell r="AV231" t="e">
            <v>#N/A</v>
          </cell>
          <cell r="EH231" t="str">
            <v/>
          </cell>
        </row>
        <row r="232">
          <cell r="B232" t="str">
            <v>2009 Cool Savings Rebate</v>
          </cell>
          <cell r="E232">
            <v>0</v>
          </cell>
          <cell r="F232">
            <v>0</v>
          </cell>
          <cell r="AD232">
            <v>0</v>
          </cell>
          <cell r="AV232" t="e">
            <v>#N/A</v>
          </cell>
          <cell r="EH232" t="str">
            <v/>
          </cell>
        </row>
        <row r="233">
          <cell r="B233" t="str">
            <v>2009 Cool Savings Rebate</v>
          </cell>
          <cell r="E233">
            <v>0</v>
          </cell>
          <cell r="F233">
            <v>0</v>
          </cell>
          <cell r="AD233">
            <v>0</v>
          </cell>
          <cell r="AV233" t="e">
            <v>#N/A</v>
          </cell>
          <cell r="EH233" t="str">
            <v/>
          </cell>
        </row>
        <row r="234">
          <cell r="B234" t="str">
            <v>2009 Cool Savings Rebate</v>
          </cell>
          <cell r="E234">
            <v>0</v>
          </cell>
          <cell r="F234">
            <v>0</v>
          </cell>
          <cell r="AD234">
            <v>0</v>
          </cell>
          <cell r="AV234" t="e">
            <v>#N/A</v>
          </cell>
          <cell r="EH234" t="str">
            <v/>
          </cell>
        </row>
        <row r="235">
          <cell r="B235" t="str">
            <v>2009 Cool Savings Rebate</v>
          </cell>
          <cell r="E235">
            <v>0</v>
          </cell>
          <cell r="F235">
            <v>0</v>
          </cell>
          <cell r="AD235">
            <v>0</v>
          </cell>
          <cell r="AV235" t="e">
            <v>#N/A</v>
          </cell>
          <cell r="EH235" t="str">
            <v/>
          </cell>
        </row>
        <row r="236">
          <cell r="B236" t="str">
            <v>2009 Cool Savings Rebate</v>
          </cell>
          <cell r="E236">
            <v>0</v>
          </cell>
          <cell r="F236">
            <v>0</v>
          </cell>
          <cell r="AD236">
            <v>0</v>
          </cell>
          <cell r="AV236" t="e">
            <v>#N/A</v>
          </cell>
          <cell r="EH236" t="str">
            <v/>
          </cell>
        </row>
        <row r="237">
          <cell r="B237" t="str">
            <v>2009 Cool Savings Rebate</v>
          </cell>
          <cell r="E237">
            <v>0</v>
          </cell>
          <cell r="F237">
            <v>0</v>
          </cell>
          <cell r="AD237">
            <v>0</v>
          </cell>
          <cell r="AV237" t="e">
            <v>#N/A</v>
          </cell>
          <cell r="EH237" t="str">
            <v/>
          </cell>
        </row>
        <row r="238">
          <cell r="B238" t="str">
            <v>2009 Every Kilowatt Counts Power Savings Event</v>
          </cell>
          <cell r="E238">
            <v>0</v>
          </cell>
          <cell r="F238">
            <v>0.3127084748320883</v>
          </cell>
          <cell r="AD238">
            <v>0</v>
          </cell>
          <cell r="AV238" t="e">
            <v>#N/A</v>
          </cell>
          <cell r="EH238" t="str">
            <v/>
          </cell>
        </row>
        <row r="239">
          <cell r="B239" t="str">
            <v>2009 Every Kilowatt Counts Power Savings Event</v>
          </cell>
          <cell r="E239">
            <v>0</v>
          </cell>
          <cell r="F239">
            <v>0.22955326460481085</v>
          </cell>
          <cell r="AD239">
            <v>0</v>
          </cell>
          <cell r="AV239" t="e">
            <v>#N/A</v>
          </cell>
          <cell r="EH239" t="str">
            <v/>
          </cell>
        </row>
        <row r="240">
          <cell r="B240" t="str">
            <v>2009 Every Kilowatt Counts Power Savings Event</v>
          </cell>
          <cell r="E240">
            <v>0</v>
          </cell>
          <cell r="F240">
            <v>0.46904761904761905</v>
          </cell>
          <cell r="AD240">
            <v>0</v>
          </cell>
          <cell r="AV240" t="e">
            <v>#N/A</v>
          </cell>
          <cell r="EH240" t="str">
            <v/>
          </cell>
        </row>
        <row r="241">
          <cell r="B241" t="str">
            <v>2009 Every Kilowatt Counts Power Savings Event</v>
          </cell>
          <cell r="E241">
            <v>0</v>
          </cell>
          <cell r="F241">
            <v>0.23559718969555055</v>
          </cell>
          <cell r="AD241">
            <v>0</v>
          </cell>
          <cell r="AV241" t="e">
            <v>#N/A</v>
          </cell>
          <cell r="EH241" t="str">
            <v/>
          </cell>
        </row>
        <row r="242">
          <cell r="B242" t="str">
            <v>2009 Every Kilowatt Counts Power Savings Event</v>
          </cell>
          <cell r="E242">
            <v>0</v>
          </cell>
          <cell r="F242">
            <v>0.24347826086956514</v>
          </cell>
          <cell r="AD242">
            <v>0</v>
          </cell>
          <cell r="AV242" t="e">
            <v>#N/A</v>
          </cell>
          <cell r="EH242" t="str">
            <v/>
          </cell>
        </row>
        <row r="243">
          <cell r="B243" t="str">
            <v>2009 Every Kilowatt Counts Power Savings Event</v>
          </cell>
          <cell r="E243">
            <v>0</v>
          </cell>
          <cell r="F243">
            <v>0.4464285714285714</v>
          </cell>
          <cell r="AD243">
            <v>0</v>
          </cell>
          <cell r="AV243" t="e">
            <v>#N/A</v>
          </cell>
          <cell r="EH243" t="str">
            <v/>
          </cell>
        </row>
        <row r="244">
          <cell r="B244" t="str">
            <v>2009 Every Kilowatt Counts Power Savings Event</v>
          </cell>
          <cell r="E244">
            <v>0</v>
          </cell>
          <cell r="F244">
            <v>0.217741935483871</v>
          </cell>
          <cell r="AD244">
            <v>0</v>
          </cell>
          <cell r="AV244" t="e">
            <v>#N/A</v>
          </cell>
          <cell r="EH244" t="str">
            <v/>
          </cell>
        </row>
        <row r="245">
          <cell r="B245" t="str">
            <v>2009 Every Kilowatt Counts Power Savings Event</v>
          </cell>
          <cell r="E245">
            <v>0</v>
          </cell>
          <cell r="F245">
            <v>0.19661016949152543</v>
          </cell>
          <cell r="AD245">
            <v>0</v>
          </cell>
          <cell r="AV245" t="e">
            <v>#N/A</v>
          </cell>
          <cell r="EH245" t="str">
            <v/>
          </cell>
        </row>
        <row r="246">
          <cell r="B246" t="str">
            <v>2009 Every Kilowatt Counts Power Savings Event</v>
          </cell>
          <cell r="E246">
            <v>0</v>
          </cell>
          <cell r="F246">
            <v>0.51054787506400401</v>
          </cell>
          <cell r="AD246">
            <v>0</v>
          </cell>
          <cell r="AV246" t="e">
            <v>#N/A</v>
          </cell>
          <cell r="EH246" t="str">
            <v/>
          </cell>
        </row>
        <row r="247">
          <cell r="B247" t="str">
            <v>2009 Every Kilowatt Counts Power Savings Event</v>
          </cell>
          <cell r="E247">
            <v>0</v>
          </cell>
          <cell r="F247">
            <v>0.32967032967032961</v>
          </cell>
          <cell r="AD247">
            <v>0</v>
          </cell>
          <cell r="AV247" t="e">
            <v>#N/A</v>
          </cell>
          <cell r="EH247" t="str">
            <v/>
          </cell>
        </row>
        <row r="248">
          <cell r="B248" t="str">
            <v>2009 Every Kilowatt Counts Power Savings Event</v>
          </cell>
          <cell r="E248">
            <v>0</v>
          </cell>
          <cell r="F248">
            <v>0.31904761904761902</v>
          </cell>
          <cell r="AD248">
            <v>0</v>
          </cell>
          <cell r="AV248" t="e">
            <v>#N/A</v>
          </cell>
          <cell r="EH248" t="str">
            <v/>
          </cell>
        </row>
        <row r="249">
          <cell r="B249" t="str">
            <v>2009 Every Kilowatt Counts Power Savings Event</v>
          </cell>
          <cell r="E249">
            <v>0</v>
          </cell>
          <cell r="F249">
            <v>0.54705882352941182</v>
          </cell>
          <cell r="AD249">
            <v>0</v>
          </cell>
          <cell r="AV249" t="e">
            <v>#N/A</v>
          </cell>
          <cell r="EH249" t="str">
            <v/>
          </cell>
        </row>
        <row r="250">
          <cell r="B250" t="str">
            <v>2009 Every Kilowatt Counts Power Savings Event</v>
          </cell>
          <cell r="E250">
            <v>0</v>
          </cell>
          <cell r="F250">
            <v>0.39597315436241609</v>
          </cell>
          <cell r="AD250">
            <v>0</v>
          </cell>
          <cell r="AV250" t="e">
            <v>#N/A</v>
          </cell>
          <cell r="EH250" t="str">
            <v/>
          </cell>
        </row>
        <row r="251">
          <cell r="B251" t="str">
            <v>2009 Every Kilowatt Counts Power Savings Event</v>
          </cell>
          <cell r="E251">
            <v>0</v>
          </cell>
          <cell r="F251">
            <v>0.46641791044776126</v>
          </cell>
          <cell r="AD251">
            <v>0</v>
          </cell>
          <cell r="AV251" t="e">
            <v>#N/A</v>
          </cell>
          <cell r="EH251" t="str">
            <v/>
          </cell>
        </row>
        <row r="252">
          <cell r="B252" t="str">
            <v>2009 Every Kilowatt Counts Power Savings Event</v>
          </cell>
          <cell r="E252">
            <v>0</v>
          </cell>
          <cell r="F252">
            <v>0.71460674157303372</v>
          </cell>
          <cell r="AD252">
            <v>0</v>
          </cell>
          <cell r="AV252" t="e">
            <v>#N/A</v>
          </cell>
          <cell r="EH252" t="str">
            <v/>
          </cell>
        </row>
        <row r="253">
          <cell r="B253" t="str">
            <v>2009 Every Kilowatt Counts Power Savings Event</v>
          </cell>
          <cell r="E253">
            <v>0</v>
          </cell>
          <cell r="F253">
            <v>0.85018730400881437</v>
          </cell>
          <cell r="AD253">
            <v>0</v>
          </cell>
          <cell r="AV253" t="e">
            <v>#N/A</v>
          </cell>
          <cell r="EH253" t="str">
            <v/>
          </cell>
        </row>
        <row r="254">
          <cell r="B254" t="str">
            <v>2009 Every Kilowatt Counts Power Savings Event</v>
          </cell>
          <cell r="E254">
            <v>0</v>
          </cell>
          <cell r="F254">
            <v>0.86886038647343</v>
          </cell>
          <cell r="AD254">
            <v>0</v>
          </cell>
          <cell r="AV254" t="e">
            <v>#N/A</v>
          </cell>
          <cell r="EH254" t="str">
            <v/>
          </cell>
        </row>
        <row r="255">
          <cell r="B255" t="str">
            <v>2009 Every Kilowatt Counts Power Savings Event</v>
          </cell>
          <cell r="E255">
            <v>0</v>
          </cell>
          <cell r="F255">
            <v>0.85784850695457648</v>
          </cell>
          <cell r="AD255">
            <v>0</v>
          </cell>
          <cell r="AV255" t="e">
            <v>#N/A</v>
          </cell>
          <cell r="EH255" t="str">
            <v/>
          </cell>
        </row>
        <row r="256">
          <cell r="B256" t="str">
            <v>2009 Every Kilowatt Counts Power Savings Event</v>
          </cell>
          <cell r="E256">
            <v>0</v>
          </cell>
          <cell r="F256">
            <v>0.88250750703784797</v>
          </cell>
          <cell r="AD256">
            <v>0</v>
          </cell>
          <cell r="AV256" t="e">
            <v>#N/A</v>
          </cell>
          <cell r="EH256" t="str">
            <v/>
          </cell>
        </row>
        <row r="257">
          <cell r="B257" t="str">
            <v>2009 Every Kilowatt Counts Power Savings Event</v>
          </cell>
          <cell r="E257">
            <v>0</v>
          </cell>
          <cell r="F257">
            <v>0.88884764642472147</v>
          </cell>
          <cell r="AD257">
            <v>0</v>
          </cell>
          <cell r="AV257" t="e">
            <v>#N/A</v>
          </cell>
          <cell r="EH257" t="str">
            <v/>
          </cell>
        </row>
        <row r="258">
          <cell r="B258" t="str">
            <v>2009 Every Kilowatt Counts Power Savings Event</v>
          </cell>
          <cell r="E258">
            <v>0</v>
          </cell>
          <cell r="F258">
            <v>0.85898364579178299</v>
          </cell>
          <cell r="AD258">
            <v>0</v>
          </cell>
          <cell r="AV258" t="e">
            <v>#N/A</v>
          </cell>
          <cell r="EH258" t="str">
            <v/>
          </cell>
        </row>
        <row r="259">
          <cell r="B259" t="str">
            <v>2009 Every Kilowatt Counts Power Savings Event</v>
          </cell>
          <cell r="E259">
            <v>0</v>
          </cell>
          <cell r="F259">
            <v>0.79678051839464881</v>
          </cell>
          <cell r="AD259">
            <v>0</v>
          </cell>
          <cell r="AV259" t="e">
            <v>#N/A</v>
          </cell>
          <cell r="EH259" t="str">
            <v/>
          </cell>
        </row>
        <row r="260">
          <cell r="B260" t="str">
            <v>2009 Every Kilowatt Counts Power Savings Event</v>
          </cell>
          <cell r="E260">
            <v>0</v>
          </cell>
          <cell r="F260">
            <v>0.88317079152731326</v>
          </cell>
          <cell r="AD260">
            <v>0</v>
          </cell>
          <cell r="AV260" t="e">
            <v>#N/A</v>
          </cell>
          <cell r="EH260" t="str">
            <v/>
          </cell>
        </row>
        <row r="261">
          <cell r="B261" t="str">
            <v>2009 Every Kilowatt Counts Power Savings Event</v>
          </cell>
          <cell r="E261">
            <v>0</v>
          </cell>
          <cell r="F261">
            <v>0.88317079152731326</v>
          </cell>
          <cell r="AD261">
            <v>0</v>
          </cell>
          <cell r="AV261" t="e">
            <v>#N/A</v>
          </cell>
          <cell r="EH261" t="str">
            <v/>
          </cell>
        </row>
        <row r="262">
          <cell r="B262" t="str">
            <v>2009 Every Kilowatt Counts Power Savings Event</v>
          </cell>
          <cell r="E262">
            <v>0</v>
          </cell>
          <cell r="F262">
            <v>0.87491225090579716</v>
          </cell>
          <cell r="AD262">
            <v>0</v>
          </cell>
          <cell r="AV262" t="e">
            <v>#N/A</v>
          </cell>
          <cell r="EH262" t="str">
            <v/>
          </cell>
        </row>
        <row r="263">
          <cell r="B263" t="str">
            <v>2009 Every Kilowatt Counts Power Savings Event</v>
          </cell>
          <cell r="E263">
            <v>0</v>
          </cell>
          <cell r="F263">
            <v>0.65234375</v>
          </cell>
          <cell r="AD263">
            <v>0</v>
          </cell>
          <cell r="AV263" t="e">
            <v>#N/A</v>
          </cell>
          <cell r="EH263" t="str">
            <v/>
          </cell>
        </row>
        <row r="264">
          <cell r="B264" t="str">
            <v>2009 Every Kilowatt Counts Power Savings Event</v>
          </cell>
          <cell r="E264">
            <v>0</v>
          </cell>
          <cell r="F264">
            <v>0.60185185185185186</v>
          </cell>
          <cell r="AD264">
            <v>0</v>
          </cell>
          <cell r="AV264" t="e">
            <v>#N/A</v>
          </cell>
          <cell r="EH264" t="str">
            <v/>
          </cell>
        </row>
        <row r="265">
          <cell r="B265" t="str">
            <v>2009 Every Kilowatt Counts Power Savings Event</v>
          </cell>
          <cell r="E265">
            <v>0</v>
          </cell>
          <cell r="F265">
            <v>0.59375</v>
          </cell>
          <cell r="AD265">
            <v>0</v>
          </cell>
          <cell r="AV265" t="e">
            <v>#N/A</v>
          </cell>
          <cell r="EH265" t="str">
            <v/>
          </cell>
        </row>
        <row r="266">
          <cell r="B266" t="str">
            <v>2009 Every Kilowatt Counts Power Savings Event</v>
          </cell>
          <cell r="E266">
            <v>0</v>
          </cell>
          <cell r="F266">
            <v>0.86479591836734693</v>
          </cell>
          <cell r="AD266">
            <v>0</v>
          </cell>
          <cell r="AV266" t="e">
            <v>#N/A</v>
          </cell>
          <cell r="EH266" t="str">
            <v/>
          </cell>
        </row>
        <row r="267">
          <cell r="B267" t="str">
            <v>2009 Every Kilowatt Counts Power Savings Event</v>
          </cell>
          <cell r="E267">
            <v>0</v>
          </cell>
          <cell r="F267">
            <v>0.86479591836734693</v>
          </cell>
          <cell r="AD267">
            <v>0</v>
          </cell>
          <cell r="AV267" t="e">
            <v>#N/A</v>
          </cell>
          <cell r="EH267" t="str">
            <v/>
          </cell>
        </row>
        <row r="268">
          <cell r="B268" t="str">
            <v>2009 Every Kilowatt Counts Power Savings Event</v>
          </cell>
          <cell r="E268">
            <v>0</v>
          </cell>
          <cell r="F268">
            <v>0.86479591836734693</v>
          </cell>
          <cell r="AD268">
            <v>0</v>
          </cell>
          <cell r="AV268" t="e">
            <v>#N/A</v>
          </cell>
          <cell r="EH268" t="str">
            <v/>
          </cell>
        </row>
        <row r="269">
          <cell r="B269" t="str">
            <v>2009 Every Kilowatt Counts Power Savings Event</v>
          </cell>
          <cell r="E269">
            <v>0</v>
          </cell>
          <cell r="F269">
            <v>0.86479591836734693</v>
          </cell>
          <cell r="AD269">
            <v>0</v>
          </cell>
          <cell r="AV269" t="e">
            <v>#N/A</v>
          </cell>
          <cell r="EH269" t="str">
            <v/>
          </cell>
        </row>
        <row r="270">
          <cell r="B270" t="str">
            <v>2009 Every Kilowatt Counts Power Savings Event</v>
          </cell>
          <cell r="E270">
            <v>0</v>
          </cell>
          <cell r="F270">
            <v>0.86479591836734693</v>
          </cell>
          <cell r="AD270">
            <v>0</v>
          </cell>
          <cell r="AV270" t="e">
            <v>#N/A</v>
          </cell>
          <cell r="EH270" t="str">
            <v/>
          </cell>
        </row>
        <row r="271">
          <cell r="B271" t="str">
            <v>2009 Every Kilowatt Counts Power Savings Event</v>
          </cell>
          <cell r="E271">
            <v>0</v>
          </cell>
          <cell r="F271">
            <v>0.86479591836734693</v>
          </cell>
          <cell r="AD271">
            <v>0</v>
          </cell>
          <cell r="AV271" t="e">
            <v>#N/A</v>
          </cell>
          <cell r="EH271" t="str">
            <v/>
          </cell>
        </row>
        <row r="272">
          <cell r="B272" t="str">
            <v>2009 Every Kilowatt Counts Power Savings Event</v>
          </cell>
          <cell r="E272">
            <v>0</v>
          </cell>
          <cell r="F272">
            <v>0.56722065939967103</v>
          </cell>
          <cell r="AD272">
            <v>0</v>
          </cell>
          <cell r="AV272" t="e">
            <v>#N/A</v>
          </cell>
          <cell r="EH272" t="str">
            <v/>
          </cell>
        </row>
        <row r="273">
          <cell r="B273" t="str">
            <v>2009 Every Kilowatt Counts Power Savings Event</v>
          </cell>
          <cell r="E273">
            <v>0</v>
          </cell>
          <cell r="F273">
            <v>0.56036240755409206</v>
          </cell>
          <cell r="AD273">
            <v>0</v>
          </cell>
          <cell r="AV273" t="e">
            <v>#N/A</v>
          </cell>
          <cell r="EH273" t="str">
            <v/>
          </cell>
        </row>
        <row r="274">
          <cell r="B274" t="str">
            <v>2009 Every Kilowatt Counts Power Savings Event</v>
          </cell>
          <cell r="E274">
            <v>0</v>
          </cell>
          <cell r="F274">
            <v>0.70757137516041424</v>
          </cell>
          <cell r="AD274">
            <v>0</v>
          </cell>
          <cell r="AV274" t="e">
            <v>#N/A</v>
          </cell>
          <cell r="EH274" t="str">
            <v/>
          </cell>
        </row>
        <row r="275">
          <cell r="B275" t="str">
            <v>2009 Every Kilowatt Counts Power Savings Event</v>
          </cell>
          <cell r="E275">
            <v>0</v>
          </cell>
          <cell r="F275">
            <v>0.61002719776469427</v>
          </cell>
          <cell r="AD275">
            <v>0</v>
          </cell>
          <cell r="AV275" t="e">
            <v>#N/A</v>
          </cell>
          <cell r="EH275" t="str">
            <v/>
          </cell>
        </row>
        <row r="276">
          <cell r="B276" t="str">
            <v>2009 Every Kilowatt Counts Power Savings Event</v>
          </cell>
          <cell r="E276">
            <v>0</v>
          </cell>
          <cell r="F276">
            <v>0.65550785666551992</v>
          </cell>
          <cell r="AD276">
            <v>0</v>
          </cell>
          <cell r="AV276" t="e">
            <v>#N/A</v>
          </cell>
          <cell r="EH276" t="str">
            <v/>
          </cell>
        </row>
        <row r="277">
          <cell r="B277" t="str">
            <v>2009 Every Kilowatt Counts Power Savings Event</v>
          </cell>
          <cell r="E277">
            <v>0</v>
          </cell>
          <cell r="F277">
            <v>0.81574393666170564</v>
          </cell>
          <cell r="AD277">
            <v>0</v>
          </cell>
          <cell r="AV277" t="e">
            <v>#N/A</v>
          </cell>
          <cell r="EH277" t="str">
            <v/>
          </cell>
        </row>
        <row r="278">
          <cell r="B278" t="str">
            <v>2009 Every Kilowatt Counts Power Savings Event</v>
          </cell>
          <cell r="E278">
            <v>0</v>
          </cell>
          <cell r="F278">
            <v>0.30607012035583447</v>
          </cell>
          <cell r="AD278">
            <v>0</v>
          </cell>
          <cell r="AV278" t="e">
            <v>#N/A</v>
          </cell>
          <cell r="EH278" t="str">
            <v/>
          </cell>
        </row>
        <row r="279">
          <cell r="B279" t="str">
            <v>2009 Every Kilowatt Counts Power Savings Event</v>
          </cell>
          <cell r="E279">
            <v>0</v>
          </cell>
          <cell r="F279">
            <v>0.28520710059171606</v>
          </cell>
          <cell r="AD279">
            <v>0</v>
          </cell>
          <cell r="AV279" t="e">
            <v>#N/A</v>
          </cell>
          <cell r="EH279" t="str">
            <v/>
          </cell>
        </row>
        <row r="280">
          <cell r="B280" t="str">
            <v>2009 Every Kilowatt Counts Power Savings Event</v>
          </cell>
          <cell r="E280">
            <v>0</v>
          </cell>
          <cell r="F280">
            <v>0.30000000000000004</v>
          </cell>
          <cell r="AD280">
            <v>0</v>
          </cell>
          <cell r="AV280" t="e">
            <v>#N/A</v>
          </cell>
          <cell r="EH280" t="str">
            <v/>
          </cell>
        </row>
        <row r="281">
          <cell r="B281" t="str">
            <v>2009 Every Kilowatt Counts Power Savings Event</v>
          </cell>
          <cell r="E281">
            <v>0</v>
          </cell>
          <cell r="F281">
            <v>0.42500000000000004</v>
          </cell>
          <cell r="AD281">
            <v>0</v>
          </cell>
          <cell r="AV281" t="e">
            <v>#N/A</v>
          </cell>
          <cell r="EH281" t="str">
            <v/>
          </cell>
        </row>
        <row r="282">
          <cell r="B282" t="str">
            <v>2009 Every Kilowatt Counts Power Savings Event</v>
          </cell>
          <cell r="E282">
            <v>0</v>
          </cell>
          <cell r="F282">
            <v>0.46537216828478956</v>
          </cell>
          <cell r="AD282">
            <v>0</v>
          </cell>
          <cell r="AV282" t="e">
            <v>#N/A</v>
          </cell>
          <cell r="EH282" t="str">
            <v/>
          </cell>
        </row>
        <row r="283">
          <cell r="B283" t="str">
            <v>2009 Every Kilowatt Counts Power Savings Event</v>
          </cell>
          <cell r="E283">
            <v>0</v>
          </cell>
          <cell r="F283">
            <v>0.32564102564102559</v>
          </cell>
          <cell r="AD283">
            <v>0</v>
          </cell>
          <cell r="AV283" t="e">
            <v>#N/A</v>
          </cell>
          <cell r="EH283" t="str">
            <v/>
          </cell>
        </row>
        <row r="284">
          <cell r="B284" t="str">
            <v>2009 Every Kilowatt Counts Power Savings Event</v>
          </cell>
          <cell r="E284">
            <v>0</v>
          </cell>
          <cell r="F284">
            <v>0.55066666666666664</v>
          </cell>
          <cell r="AD284">
            <v>0</v>
          </cell>
          <cell r="AV284" t="e">
            <v>#N/A</v>
          </cell>
          <cell r="EH284" t="str">
            <v/>
          </cell>
        </row>
        <row r="285">
          <cell r="B285" t="str">
            <v>2009 Every Kilowatt Counts Power Savings Event</v>
          </cell>
          <cell r="E285">
            <v>0</v>
          </cell>
          <cell r="F285">
            <v>0.37045454545454548</v>
          </cell>
          <cell r="AD285">
            <v>0</v>
          </cell>
          <cell r="AV285" t="e">
            <v>#N/A</v>
          </cell>
          <cell r="EH285" t="str">
            <v/>
          </cell>
        </row>
        <row r="286">
          <cell r="B286" t="str">
            <v>2009 Every Kilowatt Counts Power Savings Event</v>
          </cell>
          <cell r="E286">
            <v>0</v>
          </cell>
          <cell r="F286">
            <v>0.28181818181818175</v>
          </cell>
          <cell r="AD286">
            <v>0</v>
          </cell>
          <cell r="AV286" t="e">
            <v>#N/A</v>
          </cell>
          <cell r="EH286" t="str">
            <v/>
          </cell>
        </row>
        <row r="287">
          <cell r="B287" t="str">
            <v>2009 Every Kilowatt Counts Power Savings Event</v>
          </cell>
          <cell r="E287">
            <v>0</v>
          </cell>
          <cell r="F287">
            <v>0.41224489795918373</v>
          </cell>
          <cell r="AD287">
            <v>0</v>
          </cell>
          <cell r="AV287" t="e">
            <v>#N/A</v>
          </cell>
          <cell r="EH287" t="str">
            <v/>
          </cell>
        </row>
        <row r="288">
          <cell r="B288" t="str">
            <v>2009 Every Kilowatt Counts Power Savings Event</v>
          </cell>
          <cell r="E288">
            <v>0</v>
          </cell>
          <cell r="F288">
            <v>0.50366972477064231</v>
          </cell>
          <cell r="AD288">
            <v>0</v>
          </cell>
          <cell r="AV288" t="e">
            <v>#N/A</v>
          </cell>
          <cell r="EH288" t="str">
            <v/>
          </cell>
        </row>
        <row r="289">
          <cell r="B289" t="str">
            <v>2009 Every Kilowatt Counts Power Savings Event</v>
          </cell>
          <cell r="E289">
            <v>0</v>
          </cell>
          <cell r="F289">
            <v>0.47718120805369135</v>
          </cell>
          <cell r="AD289">
            <v>0</v>
          </cell>
          <cell r="AV289" t="e">
            <v>#N/A</v>
          </cell>
          <cell r="EH289" t="str">
            <v/>
          </cell>
        </row>
        <row r="290">
          <cell r="B290" t="str">
            <v>2009 Every Kilowatt Counts Power Savings Event</v>
          </cell>
          <cell r="E290">
            <v>0</v>
          </cell>
          <cell r="F290">
            <v>0.82737873134328366</v>
          </cell>
          <cell r="AD290">
            <v>0</v>
          </cell>
          <cell r="AV290" t="e">
            <v>#N/A</v>
          </cell>
          <cell r="EH290" t="str">
            <v/>
          </cell>
        </row>
        <row r="291">
          <cell r="B291" t="str">
            <v>2009 Every Kilowatt Counts Power Savings Event</v>
          </cell>
          <cell r="E291">
            <v>0</v>
          </cell>
          <cell r="F291">
            <v>0.80629521761421907</v>
          </cell>
          <cell r="AD291">
            <v>0</v>
          </cell>
          <cell r="AV291" t="e">
            <v>#N/A</v>
          </cell>
          <cell r="EH291" t="str">
            <v/>
          </cell>
        </row>
        <row r="292">
          <cell r="B292" t="str">
            <v>2009 Every Kilowatt Counts Power Savings Event</v>
          </cell>
          <cell r="E292">
            <v>0</v>
          </cell>
          <cell r="F292">
            <v>0.83492501631188321</v>
          </cell>
          <cell r="AD292">
            <v>0</v>
          </cell>
          <cell r="AV292" t="e">
            <v>#N/A</v>
          </cell>
          <cell r="EH292" t="str">
            <v/>
          </cell>
        </row>
        <row r="293">
          <cell r="B293" t="str">
            <v>2009 Every Kilowatt Counts Power Savings Event</v>
          </cell>
          <cell r="E293">
            <v>0</v>
          </cell>
          <cell r="F293">
            <v>0.86819228711095686</v>
          </cell>
          <cell r="AD293">
            <v>0</v>
          </cell>
          <cell r="AV293" t="e">
            <v>#N/A</v>
          </cell>
          <cell r="EH293" t="str">
            <v/>
          </cell>
        </row>
        <row r="294">
          <cell r="B294" t="str">
            <v>2009 Every Kilowatt Counts Power Savings Event</v>
          </cell>
          <cell r="E294">
            <v>0</v>
          </cell>
          <cell r="F294">
            <v>0.81265908827953259</v>
          </cell>
          <cell r="AD294">
            <v>0</v>
          </cell>
          <cell r="AV294" t="e">
            <v>#N/A</v>
          </cell>
          <cell r="EH294" t="str">
            <v/>
          </cell>
        </row>
        <row r="295">
          <cell r="B295" t="str">
            <v>2009 Every Kilowatt Counts Power Savings Event</v>
          </cell>
          <cell r="E295">
            <v>0</v>
          </cell>
          <cell r="F295">
            <v>0.81814384865794487</v>
          </cell>
          <cell r="AD295">
            <v>0</v>
          </cell>
          <cell r="AV295" t="e">
            <v>#N/A</v>
          </cell>
          <cell r="EH295" t="str">
            <v/>
          </cell>
        </row>
        <row r="296">
          <cell r="B296" t="str">
            <v>2009 Every Kilowatt Counts Power Savings Event</v>
          </cell>
          <cell r="E296">
            <v>0</v>
          </cell>
          <cell r="F296">
            <v>0.75349966986057371</v>
          </cell>
          <cell r="AD296">
            <v>0</v>
          </cell>
          <cell r="AV296" t="e">
            <v>#N/A</v>
          </cell>
          <cell r="EH296" t="str">
            <v/>
          </cell>
        </row>
        <row r="297">
          <cell r="B297" t="str">
            <v>2009 Every Kilowatt Counts Power Savings Event</v>
          </cell>
          <cell r="E297">
            <v>0</v>
          </cell>
          <cell r="F297">
            <v>0.77957591848450059</v>
          </cell>
          <cell r="AD297">
            <v>0</v>
          </cell>
          <cell r="AV297" t="e">
            <v>#N/A</v>
          </cell>
          <cell r="EH297" t="str">
            <v/>
          </cell>
        </row>
        <row r="298">
          <cell r="B298" t="str">
            <v>2009 Every Kilowatt Counts Power Savings Event</v>
          </cell>
          <cell r="E298">
            <v>0</v>
          </cell>
          <cell r="F298">
            <v>0.80456097744038435</v>
          </cell>
          <cell r="AD298">
            <v>0</v>
          </cell>
          <cell r="AV298" t="e">
            <v>#N/A</v>
          </cell>
          <cell r="EH298" t="str">
            <v/>
          </cell>
        </row>
        <row r="299">
          <cell r="B299" t="str">
            <v>2009 Every Kilowatt Counts Power Savings Event</v>
          </cell>
          <cell r="E299">
            <v>0</v>
          </cell>
          <cell r="F299">
            <v>0.80566536421665258</v>
          </cell>
          <cell r="AD299">
            <v>0</v>
          </cell>
          <cell r="AV299" t="e">
            <v>#N/A</v>
          </cell>
          <cell r="EH299" t="str">
            <v/>
          </cell>
        </row>
        <row r="300">
          <cell r="B300" t="str">
            <v>2009 Every Kilowatt Counts Power Savings Event</v>
          </cell>
          <cell r="E300">
            <v>0</v>
          </cell>
          <cell r="F300">
            <v>0.86287292817679551</v>
          </cell>
          <cell r="AD300">
            <v>0</v>
          </cell>
          <cell r="AV300" t="e">
            <v>#N/A</v>
          </cell>
          <cell r="EH300" t="str">
            <v/>
          </cell>
        </row>
        <row r="301">
          <cell r="B301" t="str">
            <v>2009 Every Kilowatt Counts Power Savings Event</v>
          </cell>
          <cell r="E301">
            <v>0</v>
          </cell>
          <cell r="F301">
            <v>0.84935064935064941</v>
          </cell>
          <cell r="AD301">
            <v>0</v>
          </cell>
          <cell r="AV301" t="e">
            <v>#N/A</v>
          </cell>
          <cell r="EH301" t="str">
            <v/>
          </cell>
        </row>
        <row r="302">
          <cell r="B302" t="str">
            <v>2009 Every Kilowatt Counts Power Savings Event</v>
          </cell>
          <cell r="E302">
            <v>0</v>
          </cell>
          <cell r="F302">
            <v>0.75851063829787235</v>
          </cell>
          <cell r="AD302">
            <v>0</v>
          </cell>
          <cell r="AV302" t="e">
            <v>#N/A</v>
          </cell>
          <cell r="EH302" t="str">
            <v/>
          </cell>
        </row>
        <row r="303">
          <cell r="B303" t="str">
            <v>2009 Every Kilowatt Counts Power Savings Event</v>
          </cell>
          <cell r="E303">
            <v>0</v>
          </cell>
          <cell r="F303">
            <v>0.92679127725856703</v>
          </cell>
          <cell r="AD303">
            <v>0</v>
          </cell>
          <cell r="AV303" t="e">
            <v>#N/A</v>
          </cell>
          <cell r="EH303" t="str">
            <v/>
          </cell>
        </row>
        <row r="304">
          <cell r="B304" t="str">
            <v>2009 Every Kilowatt Counts Power Savings Event</v>
          </cell>
          <cell r="E304">
            <v>0</v>
          </cell>
          <cell r="F304">
            <v>0.93612040133779273</v>
          </cell>
          <cell r="AD304">
            <v>0</v>
          </cell>
          <cell r="AV304" t="e">
            <v>#N/A</v>
          </cell>
          <cell r="EH304" t="str">
            <v/>
          </cell>
        </row>
        <row r="305">
          <cell r="B305" t="str">
            <v>2009 Every Kilowatt Counts Power Savings Event</v>
          </cell>
          <cell r="E305">
            <v>0</v>
          </cell>
          <cell r="F305">
            <v>0.8255319148936171</v>
          </cell>
          <cell r="AD305">
            <v>0</v>
          </cell>
          <cell r="AV305" t="e">
            <v>#N/A</v>
          </cell>
          <cell r="EH305" t="str">
            <v/>
          </cell>
        </row>
        <row r="306">
          <cell r="B306" t="str">
            <v>2009 Every Kilowatt Counts Power Savings Event</v>
          </cell>
          <cell r="E306">
            <v>0</v>
          </cell>
          <cell r="F306">
            <v>0.89418604651162792</v>
          </cell>
          <cell r="AD306">
            <v>0</v>
          </cell>
          <cell r="AV306" t="e">
            <v>#N/A</v>
          </cell>
          <cell r="EH306" t="str">
            <v/>
          </cell>
        </row>
        <row r="307">
          <cell r="B307" t="str">
            <v>2009 Every Kilowatt Counts Power Savings Event</v>
          </cell>
          <cell r="E307">
            <v>0</v>
          </cell>
          <cell r="F307">
            <v>0.77872340425531916</v>
          </cell>
          <cell r="AD307">
            <v>0</v>
          </cell>
          <cell r="AV307" t="e">
            <v>#N/A</v>
          </cell>
          <cell r="EH307" t="str">
            <v/>
          </cell>
        </row>
        <row r="308">
          <cell r="B308" t="str">
            <v>2009 Every Kilowatt Counts Power Savings Event</v>
          </cell>
          <cell r="E308">
            <v>0</v>
          </cell>
          <cell r="F308">
            <v>0.89926739926739929</v>
          </cell>
          <cell r="AD308">
            <v>0</v>
          </cell>
          <cell r="AV308" t="e">
            <v>#N/A</v>
          </cell>
          <cell r="EH308" t="str">
            <v/>
          </cell>
        </row>
        <row r="309">
          <cell r="B309" t="str">
            <v>2009 Every Kilowatt Counts Power Savings Event</v>
          </cell>
          <cell r="E309">
            <v>0</v>
          </cell>
          <cell r="F309">
            <v>0.65032051282051284</v>
          </cell>
          <cell r="AD309">
            <v>0</v>
          </cell>
          <cell r="AV309" t="e">
            <v>#N/A</v>
          </cell>
          <cell r="EH309" t="str">
            <v/>
          </cell>
        </row>
        <row r="310">
          <cell r="B310" t="str">
            <v>2009 Every Kilowatt Counts Power Savings Event</v>
          </cell>
          <cell r="E310">
            <v>0</v>
          </cell>
          <cell r="F310">
            <v>0.72919708029197083</v>
          </cell>
          <cell r="AD310">
            <v>0</v>
          </cell>
          <cell r="AV310" t="e">
            <v>#N/A</v>
          </cell>
          <cell r="EH310" t="str">
            <v/>
          </cell>
        </row>
        <row r="311">
          <cell r="B311" t="str">
            <v>2009 Every Kilowatt Counts Power Savings Event</v>
          </cell>
          <cell r="E311">
            <v>0</v>
          </cell>
          <cell r="F311">
            <v>0.58303030303030301</v>
          </cell>
          <cell r="AD311">
            <v>0</v>
          </cell>
          <cell r="AV311" t="e">
            <v>#N/A</v>
          </cell>
          <cell r="EH311" t="str">
            <v/>
          </cell>
        </row>
        <row r="312">
          <cell r="B312" t="str">
            <v>2009 Every Kilowatt Counts Power Savings Event</v>
          </cell>
          <cell r="E312">
            <v>0</v>
          </cell>
          <cell r="F312">
            <v>0.61894273127753308</v>
          </cell>
          <cell r="AD312">
            <v>0</v>
          </cell>
          <cell r="AV312" t="e">
            <v>#N/A</v>
          </cell>
          <cell r="EH312" t="str">
            <v/>
          </cell>
        </row>
        <row r="313">
          <cell r="B313" t="str">
            <v>2009 Every Kilowatt Counts Power Savings Event</v>
          </cell>
          <cell r="E313">
            <v>0</v>
          </cell>
          <cell r="F313">
            <v>0.5324850299401197</v>
          </cell>
          <cell r="AD313">
            <v>0</v>
          </cell>
          <cell r="AV313" t="e">
            <v>#N/A</v>
          </cell>
          <cell r="EH313" t="str">
            <v/>
          </cell>
        </row>
        <row r="314">
          <cell r="B314" t="str">
            <v>2009 Every Kilowatt Counts Power Savings Event</v>
          </cell>
          <cell r="E314">
            <v>0</v>
          </cell>
          <cell r="F314">
            <v>0.49244186046511629</v>
          </cell>
          <cell r="AD314">
            <v>0</v>
          </cell>
          <cell r="AV314" t="e">
            <v>#N/A</v>
          </cell>
          <cell r="EH314" t="str">
            <v/>
          </cell>
        </row>
        <row r="315">
          <cell r="B315" t="str">
            <v>2009 Every Kilowatt Counts Power Savings Event</v>
          </cell>
          <cell r="E315">
            <v>0</v>
          </cell>
          <cell r="F315">
            <v>0.61894273127753308</v>
          </cell>
          <cell r="AD315">
            <v>0</v>
          </cell>
          <cell r="AV315" t="e">
            <v>#N/A</v>
          </cell>
          <cell r="EH315" t="str">
            <v/>
          </cell>
        </row>
        <row r="316">
          <cell r="B316" t="str">
            <v>2009 Every Kilowatt Counts Power Savings Event</v>
          </cell>
          <cell r="E316">
            <v>0</v>
          </cell>
          <cell r="F316">
            <v>0.5324850299401197</v>
          </cell>
          <cell r="AD316">
            <v>0</v>
          </cell>
          <cell r="AV316" t="e">
            <v>#N/A</v>
          </cell>
          <cell r="EH316" t="str">
            <v/>
          </cell>
        </row>
        <row r="317">
          <cell r="B317" t="str">
            <v>2009 Every Kilowatt Counts Power Savings Event</v>
          </cell>
          <cell r="E317">
            <v>0</v>
          </cell>
          <cell r="F317">
            <v>0.49244186046511629</v>
          </cell>
          <cell r="AD317">
            <v>0</v>
          </cell>
          <cell r="AV317" t="e">
            <v>#N/A</v>
          </cell>
          <cell r="EH317" t="str">
            <v/>
          </cell>
        </row>
        <row r="318">
          <cell r="B318" t="str">
            <v>2009 Every Kilowatt Counts Power Savings Event</v>
          </cell>
          <cell r="E318">
            <v>0</v>
          </cell>
          <cell r="F318">
            <v>0.63989637305699487</v>
          </cell>
          <cell r="AD318">
            <v>0</v>
          </cell>
          <cell r="AV318" t="e">
            <v>#N/A</v>
          </cell>
          <cell r="EH318" t="str">
            <v/>
          </cell>
        </row>
        <row r="319">
          <cell r="B319" t="str">
            <v>2009 Every Kilowatt Counts Power Savings Event</v>
          </cell>
          <cell r="E319">
            <v>0</v>
          </cell>
          <cell r="F319">
            <v>0.63989637305699487</v>
          </cell>
          <cell r="AD319">
            <v>0</v>
          </cell>
          <cell r="AV319" t="e">
            <v>#N/A</v>
          </cell>
          <cell r="EH319" t="str">
            <v/>
          </cell>
        </row>
        <row r="320">
          <cell r="B320" t="str">
            <v>2009 Every Kilowatt Counts Power Savings Event</v>
          </cell>
          <cell r="E320">
            <v>0</v>
          </cell>
          <cell r="F320">
            <v>0.63989637305699487</v>
          </cell>
          <cell r="AD320">
            <v>0</v>
          </cell>
          <cell r="AV320" t="e">
            <v>#N/A</v>
          </cell>
          <cell r="EH320" t="str">
            <v/>
          </cell>
        </row>
        <row r="321">
          <cell r="B321" t="str">
            <v>2009 Every Kilowatt Counts Power Savings Event</v>
          </cell>
          <cell r="E321">
            <v>0</v>
          </cell>
          <cell r="F321">
            <v>0.63989637305699487</v>
          </cell>
          <cell r="AD321">
            <v>0</v>
          </cell>
          <cell r="AV321" t="e">
            <v>#N/A</v>
          </cell>
          <cell r="EH321" t="str">
            <v/>
          </cell>
        </row>
        <row r="322">
          <cell r="B322" t="str">
            <v>2009 Every Kilowatt Counts Power Savings Event</v>
          </cell>
          <cell r="E322">
            <v>0</v>
          </cell>
          <cell r="F322">
            <v>0.81555269922879181</v>
          </cell>
          <cell r="AD322">
            <v>0</v>
          </cell>
          <cell r="AV322" t="e">
            <v>#N/A</v>
          </cell>
          <cell r="EH322" t="str">
            <v/>
          </cell>
        </row>
        <row r="323">
          <cell r="B323" t="str">
            <v>2009 Every Kilowatt Counts Power Savings Event</v>
          </cell>
          <cell r="E323">
            <v>0</v>
          </cell>
          <cell r="F323">
            <v>0.81555269922879181</v>
          </cell>
          <cell r="AD323">
            <v>0</v>
          </cell>
          <cell r="AV323" t="e">
            <v>#N/A</v>
          </cell>
          <cell r="EH323" t="str">
            <v/>
          </cell>
        </row>
        <row r="324">
          <cell r="B324" t="str">
            <v>2009 peaksaver®</v>
          </cell>
          <cell r="E324">
            <v>0</v>
          </cell>
          <cell r="F324">
            <v>9.9999999999999978E-2</v>
          </cell>
          <cell r="AD324">
            <v>0</v>
          </cell>
          <cell r="AV324" t="e">
            <v>#N/A</v>
          </cell>
          <cell r="EH324" t="str">
            <v/>
          </cell>
        </row>
        <row r="325">
          <cell r="B325" t="str">
            <v>2009 peaksaver®</v>
          </cell>
          <cell r="E325">
            <v>0</v>
          </cell>
          <cell r="F325">
            <v>9.9999999999999978E-2</v>
          </cell>
          <cell r="AD325">
            <v>0</v>
          </cell>
          <cell r="AV325" t="e">
            <v>#N/A</v>
          </cell>
          <cell r="EH325" t="str">
            <v/>
          </cell>
        </row>
        <row r="326">
          <cell r="B326" t="str">
            <v>2009 peaksaver®</v>
          </cell>
          <cell r="E326">
            <v>0</v>
          </cell>
          <cell r="F326">
            <v>9.9999999999999978E-2</v>
          </cell>
          <cell r="AD326">
            <v>0</v>
          </cell>
          <cell r="AV326" t="e">
            <v>#N/A</v>
          </cell>
          <cell r="EH326" t="str">
            <v/>
          </cell>
        </row>
        <row r="327">
          <cell r="B327" t="str">
            <v>2009 peaksaver®</v>
          </cell>
          <cell r="E327">
            <v>0</v>
          </cell>
          <cell r="F327">
            <v>9.9999999999999978E-2</v>
          </cell>
          <cell r="AD327">
            <v>0</v>
          </cell>
          <cell r="AV327" t="e">
            <v>#N/A</v>
          </cell>
          <cell r="EH327" t="str">
            <v/>
          </cell>
        </row>
        <row r="328">
          <cell r="B328" t="str">
            <v>2009 peaksaver®</v>
          </cell>
          <cell r="E328">
            <v>0</v>
          </cell>
          <cell r="F328">
            <v>9.9999999999999978E-2</v>
          </cell>
          <cell r="AD328">
            <v>0</v>
          </cell>
          <cell r="AV328" t="e">
            <v>#N/A</v>
          </cell>
          <cell r="EH328" t="str">
            <v/>
          </cell>
        </row>
        <row r="329">
          <cell r="B329" t="str">
            <v>2009 peaksaver®</v>
          </cell>
          <cell r="E329">
            <v>0</v>
          </cell>
          <cell r="F329">
            <v>9.9999999999999978E-2</v>
          </cell>
          <cell r="AD329">
            <v>0</v>
          </cell>
          <cell r="AV329" t="e">
            <v>#N/A</v>
          </cell>
          <cell r="EH329" t="str">
            <v/>
          </cell>
        </row>
        <row r="330">
          <cell r="B330" t="str">
            <v>2009 Electricity Retrofit Incentive</v>
          </cell>
          <cell r="E330">
            <v>0</v>
          </cell>
          <cell r="F330">
            <v>0.36785714285714299</v>
          </cell>
          <cell r="AD330">
            <v>0</v>
          </cell>
          <cell r="AV330" t="e">
            <v>#N/A</v>
          </cell>
          <cell r="EH330" t="str">
            <v/>
          </cell>
        </row>
        <row r="331">
          <cell r="B331" t="str">
            <v>2009 High Performance New Construction</v>
          </cell>
          <cell r="E331">
            <v>0</v>
          </cell>
          <cell r="F331">
            <v>0.30000000000000004</v>
          </cell>
          <cell r="AD331">
            <v>0</v>
          </cell>
          <cell r="AV331" t="e">
            <v>#N/A</v>
          </cell>
          <cell r="EH331" t="str">
            <v/>
          </cell>
        </row>
        <row r="332">
          <cell r="B332" t="str">
            <v>2009 Power Savings Blitz</v>
          </cell>
          <cell r="E332">
            <v>0</v>
          </cell>
          <cell r="F332">
            <v>5.0000000000000044E-2</v>
          </cell>
          <cell r="AD332">
            <v>0</v>
          </cell>
          <cell r="AV332" t="e">
            <v>#N/A</v>
          </cell>
          <cell r="EH332" t="str">
            <v/>
          </cell>
        </row>
        <row r="333">
          <cell r="B333" t="str">
            <v>2010 Great Refrigerator Roundup</v>
          </cell>
          <cell r="E333">
            <v>0</v>
          </cell>
          <cell r="F333">
            <v>0.45794948203535468</v>
          </cell>
          <cell r="AD333">
            <v>0</v>
          </cell>
          <cell r="AV333" t="e">
            <v>#N/A</v>
          </cell>
          <cell r="EH333" t="str">
            <v/>
          </cell>
        </row>
        <row r="334">
          <cell r="B334" t="str">
            <v>2010 Great Refrigerator Roundup</v>
          </cell>
          <cell r="E334">
            <v>0</v>
          </cell>
          <cell r="F334">
            <v>0.45794948203535468</v>
          </cell>
          <cell r="AD334">
            <v>0</v>
          </cell>
          <cell r="AV334" t="e">
            <v>#N/A</v>
          </cell>
          <cell r="EH334" t="str">
            <v/>
          </cell>
        </row>
        <row r="335">
          <cell r="B335" t="str">
            <v>2010 Great Refrigerator Roundup</v>
          </cell>
          <cell r="E335">
            <v>0</v>
          </cell>
          <cell r="F335">
            <v>0.45794948203535468</v>
          </cell>
          <cell r="AD335">
            <v>0</v>
          </cell>
          <cell r="AV335" t="e">
            <v>#N/A</v>
          </cell>
          <cell r="EH335" t="str">
            <v/>
          </cell>
        </row>
        <row r="336">
          <cell r="B336" t="str">
            <v>2010 Great Refrigerator Roundup</v>
          </cell>
          <cell r="E336">
            <v>0</v>
          </cell>
          <cell r="F336">
            <v>0.45794948203535468</v>
          </cell>
          <cell r="AD336">
            <v>0</v>
          </cell>
          <cell r="AV336" t="e">
            <v>#N/A</v>
          </cell>
          <cell r="EH336" t="str">
            <v/>
          </cell>
        </row>
        <row r="337">
          <cell r="B337" t="str">
            <v>2010 Great Refrigerator Roundup</v>
          </cell>
          <cell r="E337">
            <v>0</v>
          </cell>
          <cell r="F337">
            <v>0.45794948203535468</v>
          </cell>
          <cell r="AD337">
            <v>0</v>
          </cell>
          <cell r="AV337" t="e">
            <v>#N/A</v>
          </cell>
          <cell r="EH337" t="str">
            <v/>
          </cell>
        </row>
        <row r="338">
          <cell r="B338" t="str">
            <v>2010 Great Refrigerator Roundup</v>
          </cell>
          <cell r="E338">
            <v>0</v>
          </cell>
          <cell r="F338">
            <v>0.45794948203535468</v>
          </cell>
          <cell r="AD338">
            <v>0</v>
          </cell>
          <cell r="AV338" t="e">
            <v>#N/A</v>
          </cell>
          <cell r="EH338" t="str">
            <v/>
          </cell>
        </row>
        <row r="339">
          <cell r="B339" t="str">
            <v>2010 Great Refrigerator Roundup</v>
          </cell>
          <cell r="E339">
            <v>0</v>
          </cell>
          <cell r="F339">
            <v>0.48214741416395068</v>
          </cell>
          <cell r="AD339">
            <v>0</v>
          </cell>
          <cell r="AV339" t="e">
            <v>#N/A</v>
          </cell>
          <cell r="EH339" t="str">
            <v/>
          </cell>
        </row>
        <row r="340">
          <cell r="B340" t="str">
            <v>2010 Great Refrigerator Roundup</v>
          </cell>
          <cell r="E340">
            <v>0</v>
          </cell>
          <cell r="F340">
            <v>0.48214741416395068</v>
          </cell>
          <cell r="AD340">
            <v>0</v>
          </cell>
          <cell r="AV340" t="e">
            <v>#N/A</v>
          </cell>
          <cell r="EH340" t="str">
            <v/>
          </cell>
        </row>
        <row r="341">
          <cell r="B341" t="str">
            <v>2010 Great Refrigerator Roundup</v>
          </cell>
          <cell r="E341">
            <v>0</v>
          </cell>
          <cell r="F341">
            <v>0.48214741416395068</v>
          </cell>
          <cell r="AD341">
            <v>0</v>
          </cell>
          <cell r="AV341" t="e">
            <v>#N/A</v>
          </cell>
          <cell r="EH341" t="str">
            <v/>
          </cell>
        </row>
        <row r="342">
          <cell r="B342" t="str">
            <v>2010 Great Refrigerator Roundup</v>
          </cell>
          <cell r="E342">
            <v>0</v>
          </cell>
          <cell r="F342">
            <v>0.48214741416395068</v>
          </cell>
          <cell r="AD342">
            <v>0</v>
          </cell>
          <cell r="AV342" t="e">
            <v>#N/A</v>
          </cell>
          <cell r="EH342" t="str">
            <v/>
          </cell>
        </row>
        <row r="343">
          <cell r="B343" t="str">
            <v>2010 Great Refrigerator Roundup</v>
          </cell>
          <cell r="E343">
            <v>0</v>
          </cell>
          <cell r="F343">
            <v>0.48214741416395068</v>
          </cell>
          <cell r="AD343">
            <v>0</v>
          </cell>
          <cell r="AV343" t="e">
            <v>#N/A</v>
          </cell>
          <cell r="EH343" t="str">
            <v/>
          </cell>
        </row>
        <row r="344">
          <cell r="B344" t="str">
            <v>2010 Great Refrigerator Roundup</v>
          </cell>
          <cell r="E344">
            <v>0</v>
          </cell>
          <cell r="F344">
            <v>0.48214741416395068</v>
          </cell>
          <cell r="AD344">
            <v>0</v>
          </cell>
          <cell r="AV344" t="e">
            <v>#N/A</v>
          </cell>
          <cell r="EH344" t="str">
            <v/>
          </cell>
        </row>
        <row r="345">
          <cell r="B345" t="str">
            <v>2010 Great Refrigerator Roundup</v>
          </cell>
          <cell r="E345">
            <v>0</v>
          </cell>
          <cell r="F345">
            <v>0.45794948203535468</v>
          </cell>
          <cell r="AD345">
            <v>0</v>
          </cell>
          <cell r="AV345" t="e">
            <v>#N/A</v>
          </cell>
          <cell r="EH345" t="str">
            <v/>
          </cell>
        </row>
        <row r="346">
          <cell r="B346" t="str">
            <v>2010 Great Refrigerator Roundup</v>
          </cell>
          <cell r="E346">
            <v>0</v>
          </cell>
          <cell r="F346">
            <v>0.45794948203535468</v>
          </cell>
          <cell r="AD346">
            <v>0</v>
          </cell>
          <cell r="AV346" t="e">
            <v>#N/A</v>
          </cell>
          <cell r="EH346" t="str">
            <v/>
          </cell>
        </row>
        <row r="347">
          <cell r="B347" t="str">
            <v>2010 Great Refrigerator Roundup</v>
          </cell>
          <cell r="E347">
            <v>0</v>
          </cell>
          <cell r="F347">
            <v>0.45794948203535468</v>
          </cell>
          <cell r="AD347">
            <v>0</v>
          </cell>
          <cell r="AV347" t="e">
            <v>#N/A</v>
          </cell>
          <cell r="EH347" t="str">
            <v/>
          </cell>
        </row>
        <row r="348">
          <cell r="B348" t="str">
            <v>2010 Great Refrigerator Roundup</v>
          </cell>
          <cell r="E348">
            <v>0</v>
          </cell>
          <cell r="F348">
            <v>0.45794948203535468</v>
          </cell>
          <cell r="AD348">
            <v>0</v>
          </cell>
          <cell r="AV348" t="e">
            <v>#N/A</v>
          </cell>
          <cell r="EH348" t="str">
            <v/>
          </cell>
        </row>
        <row r="349">
          <cell r="B349" t="str">
            <v>2010 Great Refrigerator Roundup</v>
          </cell>
          <cell r="E349">
            <v>0</v>
          </cell>
          <cell r="F349">
            <v>0.45794948203535468</v>
          </cell>
          <cell r="AD349">
            <v>0</v>
          </cell>
          <cell r="AV349" t="e">
            <v>#N/A</v>
          </cell>
          <cell r="EH349" t="str">
            <v/>
          </cell>
        </row>
        <row r="350">
          <cell r="B350" t="str">
            <v>2010 Great Refrigerator Roundup</v>
          </cell>
          <cell r="E350">
            <v>0</v>
          </cell>
          <cell r="F350">
            <v>0.45794948203535468</v>
          </cell>
          <cell r="AD350">
            <v>0</v>
          </cell>
          <cell r="AV350" t="e">
            <v>#N/A</v>
          </cell>
          <cell r="EH350" t="str">
            <v/>
          </cell>
        </row>
        <row r="351">
          <cell r="B351" t="str">
            <v>2010 Great Refrigerator Roundup</v>
          </cell>
          <cell r="E351">
            <v>0</v>
          </cell>
          <cell r="F351">
            <v>0.45794948203535468</v>
          </cell>
          <cell r="AD351">
            <v>0</v>
          </cell>
          <cell r="AV351" t="e">
            <v>#N/A</v>
          </cell>
          <cell r="EH351" t="str">
            <v/>
          </cell>
        </row>
        <row r="352">
          <cell r="B352" t="str">
            <v>2010 Great Refrigerator Roundup</v>
          </cell>
          <cell r="E352">
            <v>0</v>
          </cell>
          <cell r="F352">
            <v>0.45794948203535468</v>
          </cell>
          <cell r="AD352">
            <v>0</v>
          </cell>
          <cell r="AV352" t="e">
            <v>#N/A</v>
          </cell>
          <cell r="EH352" t="str">
            <v/>
          </cell>
        </row>
        <row r="353">
          <cell r="B353" t="str">
            <v>2010 Great Refrigerator Roundup</v>
          </cell>
          <cell r="E353">
            <v>0</v>
          </cell>
          <cell r="F353">
            <v>0.45794948203535468</v>
          </cell>
          <cell r="AD353">
            <v>0</v>
          </cell>
          <cell r="AV353" t="e">
            <v>#N/A</v>
          </cell>
          <cell r="EH353" t="str">
            <v/>
          </cell>
        </row>
        <row r="354">
          <cell r="B354" t="str">
            <v>2010 Great Refrigerator Roundup</v>
          </cell>
          <cell r="E354">
            <v>0</v>
          </cell>
          <cell r="F354">
            <v>0.45794948203535468</v>
          </cell>
          <cell r="AD354">
            <v>0</v>
          </cell>
          <cell r="AV354" t="e">
            <v>#N/A</v>
          </cell>
          <cell r="EH354" t="str">
            <v/>
          </cell>
        </row>
        <row r="355">
          <cell r="B355" t="str">
            <v>2010 Great Refrigerator Roundup</v>
          </cell>
          <cell r="E355">
            <v>0</v>
          </cell>
          <cell r="F355">
            <v>0.45794948203535468</v>
          </cell>
          <cell r="AD355">
            <v>0</v>
          </cell>
          <cell r="AV355" t="e">
            <v>#N/A</v>
          </cell>
          <cell r="EH355" t="str">
            <v/>
          </cell>
        </row>
        <row r="356">
          <cell r="B356" t="str">
            <v>2010 Great Refrigerator Roundup</v>
          </cell>
          <cell r="E356">
            <v>0</v>
          </cell>
          <cell r="F356">
            <v>0.45794948203535468</v>
          </cell>
          <cell r="AD356">
            <v>0</v>
          </cell>
          <cell r="AV356" t="e">
            <v>#N/A</v>
          </cell>
          <cell r="EH356" t="str">
            <v/>
          </cell>
        </row>
        <row r="357">
          <cell r="B357" t="str">
            <v>2010 Great Refrigerator Roundup</v>
          </cell>
          <cell r="E357">
            <v>0</v>
          </cell>
          <cell r="F357">
            <v>0.45794948203535468</v>
          </cell>
          <cell r="AD357">
            <v>0</v>
          </cell>
          <cell r="AV357" t="e">
            <v>#N/A</v>
          </cell>
          <cell r="EH357" t="str">
            <v/>
          </cell>
        </row>
        <row r="358">
          <cell r="B358" t="str">
            <v>2010 Great Refrigerator Roundup</v>
          </cell>
          <cell r="E358">
            <v>0</v>
          </cell>
          <cell r="F358">
            <v>0.45794948203535468</v>
          </cell>
          <cell r="AD358">
            <v>0</v>
          </cell>
          <cell r="AV358" t="e">
            <v>#N/A</v>
          </cell>
          <cell r="EH358" t="str">
            <v/>
          </cell>
        </row>
        <row r="359">
          <cell r="B359" t="str">
            <v>2010 Great Refrigerator Roundup</v>
          </cell>
          <cell r="E359">
            <v>0</v>
          </cell>
          <cell r="F359">
            <v>0.45794948203535468</v>
          </cell>
          <cell r="AD359">
            <v>0</v>
          </cell>
          <cell r="AV359" t="e">
            <v>#N/A</v>
          </cell>
          <cell r="EH359" t="str">
            <v/>
          </cell>
        </row>
        <row r="360">
          <cell r="B360" t="str">
            <v>2010 Great Refrigerator Roundup</v>
          </cell>
          <cell r="E360">
            <v>0</v>
          </cell>
          <cell r="F360">
            <v>0.45794948203535468</v>
          </cell>
          <cell r="AD360">
            <v>0</v>
          </cell>
          <cell r="AV360" t="e">
            <v>#N/A</v>
          </cell>
          <cell r="EH360" t="str">
            <v/>
          </cell>
        </row>
        <row r="361">
          <cell r="B361" t="str">
            <v>2010 Great Refrigerator Roundup</v>
          </cell>
          <cell r="E361">
            <v>0</v>
          </cell>
          <cell r="F361">
            <v>0.45794948203535468</v>
          </cell>
          <cell r="AD361">
            <v>0</v>
          </cell>
          <cell r="AV361" t="e">
            <v>#N/A</v>
          </cell>
          <cell r="EH361" t="str">
            <v/>
          </cell>
        </row>
        <row r="362">
          <cell r="B362" t="str">
            <v>2010 Great Refrigerator Roundup</v>
          </cell>
          <cell r="E362">
            <v>0</v>
          </cell>
          <cell r="F362">
            <v>0.45794948203535468</v>
          </cell>
          <cell r="AD362">
            <v>0</v>
          </cell>
          <cell r="AV362" t="e">
            <v>#N/A</v>
          </cell>
          <cell r="EH362" t="str">
            <v/>
          </cell>
        </row>
        <row r="363">
          <cell r="B363" t="str">
            <v>2010 Great Refrigerator Roundup</v>
          </cell>
          <cell r="E363">
            <v>0</v>
          </cell>
          <cell r="F363">
            <v>0.45794948203535468</v>
          </cell>
          <cell r="AD363">
            <v>0</v>
          </cell>
          <cell r="AV363" t="e">
            <v>#N/A</v>
          </cell>
          <cell r="EH363" t="str">
            <v/>
          </cell>
        </row>
        <row r="364">
          <cell r="B364" t="str">
            <v>2010 Great Refrigerator Roundup</v>
          </cell>
          <cell r="E364">
            <v>0</v>
          </cell>
          <cell r="F364">
            <v>0.45794948203535468</v>
          </cell>
          <cell r="AD364">
            <v>0</v>
          </cell>
          <cell r="AV364" t="e">
            <v>#N/A</v>
          </cell>
          <cell r="EH364" t="str">
            <v/>
          </cell>
        </row>
        <row r="365">
          <cell r="B365" t="str">
            <v>2010 Great Refrigerator Roundup</v>
          </cell>
          <cell r="E365">
            <v>0</v>
          </cell>
          <cell r="F365">
            <v>0.45794948203535468</v>
          </cell>
          <cell r="AD365">
            <v>0</v>
          </cell>
          <cell r="AV365" t="e">
            <v>#N/A</v>
          </cell>
          <cell r="EH365" t="str">
            <v/>
          </cell>
        </row>
        <row r="366">
          <cell r="B366" t="str">
            <v>2010 Great Refrigerator Roundup</v>
          </cell>
          <cell r="E366">
            <v>0</v>
          </cell>
          <cell r="F366">
            <v>0.45794948203535468</v>
          </cell>
          <cell r="AD366">
            <v>0</v>
          </cell>
          <cell r="AV366" t="e">
            <v>#N/A</v>
          </cell>
          <cell r="EH366" t="str">
            <v/>
          </cell>
        </row>
        <row r="367">
          <cell r="B367" t="str">
            <v>2010 Great Refrigerator Roundup</v>
          </cell>
          <cell r="E367">
            <v>0</v>
          </cell>
          <cell r="F367">
            <v>0.45794948203535468</v>
          </cell>
          <cell r="AD367">
            <v>0</v>
          </cell>
          <cell r="AV367" t="e">
            <v>#N/A</v>
          </cell>
          <cell r="EH367" t="str">
            <v/>
          </cell>
        </row>
        <row r="368">
          <cell r="B368" t="str">
            <v>2010 Great Refrigerator Roundup</v>
          </cell>
          <cell r="E368">
            <v>0</v>
          </cell>
          <cell r="F368">
            <v>0.45794948203535468</v>
          </cell>
          <cell r="AD368">
            <v>0</v>
          </cell>
          <cell r="AV368" t="e">
            <v>#N/A</v>
          </cell>
          <cell r="EH368" t="str">
            <v/>
          </cell>
        </row>
        <row r="369">
          <cell r="B369" t="str">
            <v>2010 Great Refrigerator Roundup</v>
          </cell>
          <cell r="E369">
            <v>0</v>
          </cell>
          <cell r="F369">
            <v>0.48214741416395068</v>
          </cell>
          <cell r="AD369">
            <v>0</v>
          </cell>
          <cell r="AV369" t="e">
            <v>#N/A</v>
          </cell>
          <cell r="EH369" t="str">
            <v/>
          </cell>
        </row>
        <row r="370">
          <cell r="B370" t="str">
            <v>2010 Great Refrigerator Roundup</v>
          </cell>
          <cell r="E370">
            <v>0</v>
          </cell>
          <cell r="F370">
            <v>0.48214741416395068</v>
          </cell>
          <cell r="AD370">
            <v>0</v>
          </cell>
          <cell r="AV370" t="e">
            <v>#N/A</v>
          </cell>
          <cell r="EH370" t="str">
            <v/>
          </cell>
        </row>
        <row r="371">
          <cell r="B371" t="str">
            <v>2010 Great Refrigerator Roundup</v>
          </cell>
          <cell r="E371">
            <v>0</v>
          </cell>
          <cell r="F371">
            <v>0.48214741416395068</v>
          </cell>
          <cell r="AD371">
            <v>0</v>
          </cell>
          <cell r="AV371" t="e">
            <v>#N/A</v>
          </cell>
          <cell r="EH371" t="str">
            <v/>
          </cell>
        </row>
        <row r="372">
          <cell r="B372" t="str">
            <v>2010 Great Refrigerator Roundup</v>
          </cell>
          <cell r="E372">
            <v>0</v>
          </cell>
          <cell r="F372">
            <v>0.48214741416395068</v>
          </cell>
          <cell r="AD372">
            <v>0</v>
          </cell>
          <cell r="AV372" t="e">
            <v>#N/A</v>
          </cell>
          <cell r="EH372" t="str">
            <v/>
          </cell>
        </row>
        <row r="373">
          <cell r="B373" t="str">
            <v>2010 Great Refrigerator Roundup</v>
          </cell>
          <cell r="E373">
            <v>0</v>
          </cell>
          <cell r="F373">
            <v>0.48214741416395068</v>
          </cell>
          <cell r="AD373">
            <v>0</v>
          </cell>
          <cell r="AV373" t="e">
            <v>#N/A</v>
          </cell>
          <cell r="EH373" t="str">
            <v/>
          </cell>
        </row>
        <row r="374">
          <cell r="B374" t="str">
            <v>2010 Great Refrigerator Roundup</v>
          </cell>
          <cell r="E374">
            <v>0</v>
          </cell>
          <cell r="F374">
            <v>0.48214741416395068</v>
          </cell>
          <cell r="AD374">
            <v>0</v>
          </cell>
          <cell r="AV374" t="e">
            <v>#N/A</v>
          </cell>
          <cell r="EH374" t="str">
            <v/>
          </cell>
        </row>
        <row r="375">
          <cell r="B375" t="str">
            <v>2010 Great Refrigerator Roundup</v>
          </cell>
          <cell r="E375">
            <v>0</v>
          </cell>
          <cell r="F375">
            <v>0.64</v>
          </cell>
          <cell r="AD375">
            <v>0</v>
          </cell>
          <cell r="AV375" t="e">
            <v>#N/A</v>
          </cell>
          <cell r="EH375" t="str">
            <v/>
          </cell>
        </row>
        <row r="376">
          <cell r="B376" t="str">
            <v>2010 Great Refrigerator Roundup</v>
          </cell>
          <cell r="E376">
            <v>0</v>
          </cell>
          <cell r="F376">
            <v>0.64</v>
          </cell>
          <cell r="AD376">
            <v>0</v>
          </cell>
          <cell r="AV376" t="e">
            <v>#N/A</v>
          </cell>
          <cell r="EH376" t="str">
            <v/>
          </cell>
        </row>
        <row r="377">
          <cell r="B377" t="str">
            <v>2010 Great Refrigerator Roundup</v>
          </cell>
          <cell r="E377">
            <v>0</v>
          </cell>
          <cell r="F377">
            <v>0.64</v>
          </cell>
          <cell r="AD377">
            <v>0</v>
          </cell>
          <cell r="AV377" t="e">
            <v>#N/A</v>
          </cell>
          <cell r="EH377" t="str">
            <v/>
          </cell>
        </row>
        <row r="378">
          <cell r="B378" t="str">
            <v>2010 Great Refrigerator Roundup</v>
          </cell>
          <cell r="E378">
            <v>0</v>
          </cell>
          <cell r="F378">
            <v>0.64435634328358216</v>
          </cell>
          <cell r="AD378">
            <v>0</v>
          </cell>
          <cell r="AV378" t="e">
            <v>#N/A</v>
          </cell>
          <cell r="EH378" t="str">
            <v/>
          </cell>
        </row>
        <row r="379">
          <cell r="B379" t="str">
            <v>2010 Great Refrigerator Roundup</v>
          </cell>
          <cell r="E379">
            <v>0</v>
          </cell>
          <cell r="F379">
            <v>0.64435634328358216</v>
          </cell>
          <cell r="AD379">
            <v>0</v>
          </cell>
          <cell r="AV379" t="e">
            <v>#N/A</v>
          </cell>
          <cell r="EH379" t="str">
            <v/>
          </cell>
        </row>
        <row r="380">
          <cell r="B380" t="str">
            <v>2010 Great Refrigerator Roundup</v>
          </cell>
          <cell r="E380">
            <v>0</v>
          </cell>
          <cell r="F380">
            <v>0.64435634328358216</v>
          </cell>
          <cell r="AD380">
            <v>0</v>
          </cell>
          <cell r="AV380" t="e">
            <v>#N/A</v>
          </cell>
          <cell r="EH380" t="str">
            <v/>
          </cell>
        </row>
        <row r="381">
          <cell r="B381" t="str">
            <v>2010 Cool Savings Rebate</v>
          </cell>
          <cell r="E381">
            <v>0</v>
          </cell>
          <cell r="F381">
            <v>0.58973447589312245</v>
          </cell>
          <cell r="AD381">
            <v>0</v>
          </cell>
          <cell r="AV381" t="e">
            <v>#N/A</v>
          </cell>
          <cell r="EH381" t="str">
            <v/>
          </cell>
        </row>
        <row r="382">
          <cell r="B382" t="str">
            <v>2010 Cool Savings Rebate</v>
          </cell>
          <cell r="E382">
            <v>0</v>
          </cell>
          <cell r="F382">
            <v>0.40371988058018071</v>
          </cell>
          <cell r="AD382">
            <v>0</v>
          </cell>
          <cell r="AV382" t="e">
            <v>#N/A</v>
          </cell>
          <cell r="EH382" t="str">
            <v/>
          </cell>
        </row>
        <row r="383">
          <cell r="B383" t="str">
            <v>2010 Cool Savings Rebate</v>
          </cell>
          <cell r="E383">
            <v>0</v>
          </cell>
          <cell r="F383">
            <v>0.59490154798514872</v>
          </cell>
          <cell r="AD383">
            <v>0</v>
          </cell>
          <cell r="AV383" t="e">
            <v>#N/A</v>
          </cell>
          <cell r="EH383" t="str">
            <v/>
          </cell>
        </row>
        <row r="384">
          <cell r="B384" t="str">
            <v>2010 Every Kilowatt Counts Power Savings Event</v>
          </cell>
          <cell r="E384">
            <v>0</v>
          </cell>
          <cell r="F384">
            <v>0.30000000000000004</v>
          </cell>
          <cell r="AD384">
            <v>0</v>
          </cell>
          <cell r="AV384" t="e">
            <v>#N/A</v>
          </cell>
          <cell r="EH384" t="str">
            <v/>
          </cell>
        </row>
        <row r="385">
          <cell r="B385" t="str">
            <v>2010 peaksaver®</v>
          </cell>
          <cell r="E385">
            <v>0</v>
          </cell>
          <cell r="F385">
            <v>9.9999999999999978E-2</v>
          </cell>
          <cell r="AD385">
            <v>0</v>
          </cell>
          <cell r="AV385" t="e">
            <v>#N/A</v>
          </cell>
          <cell r="EH385" t="str">
            <v/>
          </cell>
        </row>
        <row r="386">
          <cell r="B386" t="str">
            <v>2010 peaksaver®</v>
          </cell>
          <cell r="E386">
            <v>0</v>
          </cell>
          <cell r="F386">
            <v>9.9999999999999978E-2</v>
          </cell>
          <cell r="AD386">
            <v>0</v>
          </cell>
          <cell r="AV386" t="e">
            <v>#N/A</v>
          </cell>
          <cell r="EH386" t="str">
            <v/>
          </cell>
        </row>
        <row r="387">
          <cell r="B387" t="str">
            <v>2010 peaksaver®</v>
          </cell>
          <cell r="E387">
            <v>0</v>
          </cell>
          <cell r="F387">
            <v>9.9999999999999978E-2</v>
          </cell>
          <cell r="AD387">
            <v>0</v>
          </cell>
          <cell r="AV387" t="e">
            <v>#N/A</v>
          </cell>
          <cell r="EH387" t="str">
            <v/>
          </cell>
        </row>
        <row r="388">
          <cell r="B388" t="str">
            <v>2010 peaksaver®</v>
          </cell>
          <cell r="E388">
            <v>0</v>
          </cell>
          <cell r="F388">
            <v>9.9999999999999978E-2</v>
          </cell>
          <cell r="AD388">
            <v>0</v>
          </cell>
          <cell r="AV388" t="e">
            <v>#N/A</v>
          </cell>
          <cell r="EH388" t="str">
            <v/>
          </cell>
        </row>
        <row r="389">
          <cell r="B389" t="str">
            <v>2010 peaksaver®</v>
          </cell>
          <cell r="E389">
            <v>0</v>
          </cell>
          <cell r="F389">
            <v>9.9999999999999978E-2</v>
          </cell>
          <cell r="AD389">
            <v>0</v>
          </cell>
          <cell r="AV389" t="e">
            <v>#N/A</v>
          </cell>
          <cell r="EH389" t="str">
            <v/>
          </cell>
        </row>
        <row r="390">
          <cell r="B390" t="str">
            <v>2010 peaksaver®</v>
          </cell>
          <cell r="E390">
            <v>0</v>
          </cell>
          <cell r="F390">
            <v>9.9999999999999978E-2</v>
          </cell>
          <cell r="AD390">
            <v>0</v>
          </cell>
          <cell r="AV390" t="e">
            <v>#N/A</v>
          </cell>
          <cell r="EH390" t="str">
            <v/>
          </cell>
        </row>
        <row r="391">
          <cell r="B391" t="str">
            <v>2010 Electricity Retrofit Incentive</v>
          </cell>
          <cell r="E391">
            <v>0</v>
          </cell>
          <cell r="F391">
            <v>0.36785714285714299</v>
          </cell>
          <cell r="AD391">
            <v>0</v>
          </cell>
          <cell r="AV391" t="e">
            <v>#N/A</v>
          </cell>
          <cell r="EH391" t="str">
            <v/>
          </cell>
        </row>
        <row r="392">
          <cell r="B392" t="str">
            <v>2010 High Performance New Construction</v>
          </cell>
          <cell r="E392">
            <v>0</v>
          </cell>
          <cell r="F392">
            <v>0.30000000000000004</v>
          </cell>
          <cell r="AD392">
            <v>0</v>
          </cell>
          <cell r="AV392" t="e">
            <v>#N/A</v>
          </cell>
          <cell r="EH392" t="str">
            <v/>
          </cell>
        </row>
        <row r="393">
          <cell r="B393" t="str">
            <v>2010 Power Savings Blitz</v>
          </cell>
          <cell r="E393">
            <v>0</v>
          </cell>
          <cell r="F393">
            <v>5.0000000000000044E-2</v>
          </cell>
          <cell r="AD393">
            <v>0</v>
          </cell>
          <cell r="AV393" t="e">
            <v>#N/A</v>
          </cell>
          <cell r="EH393" t="str">
            <v/>
          </cell>
        </row>
        <row r="394">
          <cell r="B394">
            <v>0</v>
          </cell>
          <cell r="E394">
            <v>0</v>
          </cell>
          <cell r="F394">
            <v>0</v>
          </cell>
          <cell r="AD394">
            <v>0</v>
          </cell>
          <cell r="AV394" t="e">
            <v>#N/A</v>
          </cell>
          <cell r="EH394">
            <v>0</v>
          </cell>
        </row>
        <row r="395">
          <cell r="B395">
            <v>0</v>
          </cell>
          <cell r="E395">
            <v>0</v>
          </cell>
          <cell r="F395">
            <v>0</v>
          </cell>
          <cell r="AD395">
            <v>0</v>
          </cell>
          <cell r="AV395" t="e">
            <v>#N/A</v>
          </cell>
          <cell r="EH395">
            <v>0</v>
          </cell>
        </row>
        <row r="396">
          <cell r="B396">
            <v>0</v>
          </cell>
          <cell r="E396">
            <v>0</v>
          </cell>
          <cell r="F396">
            <v>0</v>
          </cell>
          <cell r="AD396">
            <v>0</v>
          </cell>
          <cell r="AV396" t="e">
            <v>#N/A</v>
          </cell>
          <cell r="EH396">
            <v>0</v>
          </cell>
        </row>
        <row r="397">
          <cell r="B397">
            <v>0</v>
          </cell>
          <cell r="E397">
            <v>0</v>
          </cell>
          <cell r="F397">
            <v>0</v>
          </cell>
          <cell r="AD397">
            <v>0</v>
          </cell>
          <cell r="AV397" t="e">
            <v>#N/A</v>
          </cell>
          <cell r="EH397">
            <v>0</v>
          </cell>
        </row>
        <row r="398">
          <cell r="B398">
            <v>0</v>
          </cell>
          <cell r="E398">
            <v>0</v>
          </cell>
          <cell r="F398">
            <v>0</v>
          </cell>
          <cell r="AD398">
            <v>0</v>
          </cell>
          <cell r="AV398" t="e">
            <v>#N/A</v>
          </cell>
          <cell r="EH398">
            <v>0</v>
          </cell>
        </row>
        <row r="399">
          <cell r="B399">
            <v>0</v>
          </cell>
          <cell r="E399">
            <v>0</v>
          </cell>
          <cell r="F399">
            <v>0</v>
          </cell>
          <cell r="AD399">
            <v>0</v>
          </cell>
          <cell r="AV399" t="e">
            <v>#N/A</v>
          </cell>
          <cell r="EH399">
            <v>0</v>
          </cell>
        </row>
        <row r="400">
          <cell r="B400">
            <v>0</v>
          </cell>
          <cell r="E400">
            <v>0</v>
          </cell>
          <cell r="F400">
            <v>0</v>
          </cell>
          <cell r="AD400">
            <v>0</v>
          </cell>
          <cell r="AV400" t="e">
            <v>#N/A</v>
          </cell>
          <cell r="EH400">
            <v>0</v>
          </cell>
        </row>
        <row r="401">
          <cell r="B401">
            <v>0</v>
          </cell>
          <cell r="E401">
            <v>0</v>
          </cell>
          <cell r="F401">
            <v>0</v>
          </cell>
          <cell r="AD401">
            <v>0</v>
          </cell>
          <cell r="AV401" t="e">
            <v>#N/A</v>
          </cell>
          <cell r="EH401">
            <v>0</v>
          </cell>
        </row>
        <row r="402">
          <cell r="B402">
            <v>0</v>
          </cell>
          <cell r="E402">
            <v>0</v>
          </cell>
          <cell r="F402">
            <v>0</v>
          </cell>
          <cell r="AD402">
            <v>0</v>
          </cell>
          <cell r="AV402" t="e">
            <v>#N/A</v>
          </cell>
          <cell r="EH402">
            <v>0</v>
          </cell>
        </row>
        <row r="403">
          <cell r="B403">
            <v>0</v>
          </cell>
          <cell r="E403">
            <v>0</v>
          </cell>
          <cell r="F403">
            <v>0</v>
          </cell>
          <cell r="AD403">
            <v>0</v>
          </cell>
          <cell r="AV403" t="e">
            <v>#N/A</v>
          </cell>
          <cell r="EH403">
            <v>0</v>
          </cell>
        </row>
        <row r="404">
          <cell r="B404">
            <v>0</v>
          </cell>
          <cell r="E404">
            <v>0</v>
          </cell>
          <cell r="F404">
            <v>0</v>
          </cell>
          <cell r="AD404">
            <v>0</v>
          </cell>
          <cell r="AV404" t="e">
            <v>#N/A</v>
          </cell>
          <cell r="EH404">
            <v>0</v>
          </cell>
        </row>
        <row r="405">
          <cell r="B405">
            <v>0</v>
          </cell>
          <cell r="E405">
            <v>0</v>
          </cell>
          <cell r="F405">
            <v>0</v>
          </cell>
          <cell r="AD405">
            <v>0</v>
          </cell>
          <cell r="AV405" t="e">
            <v>#N/A</v>
          </cell>
          <cell r="EH405">
            <v>0</v>
          </cell>
        </row>
        <row r="406">
          <cell r="B406">
            <v>0</v>
          </cell>
          <cell r="E406">
            <v>0</v>
          </cell>
          <cell r="F406">
            <v>0</v>
          </cell>
          <cell r="AD406">
            <v>0</v>
          </cell>
          <cell r="AV406" t="e">
            <v>#N/A</v>
          </cell>
          <cell r="EH406">
            <v>0</v>
          </cell>
        </row>
        <row r="407">
          <cell r="B407">
            <v>0</v>
          </cell>
          <cell r="E407">
            <v>0</v>
          </cell>
          <cell r="F407">
            <v>0</v>
          </cell>
          <cell r="AD407">
            <v>0</v>
          </cell>
          <cell r="AV407" t="e">
            <v>#N/A</v>
          </cell>
          <cell r="EH407">
            <v>0</v>
          </cell>
        </row>
        <row r="408">
          <cell r="B408">
            <v>0</v>
          </cell>
          <cell r="E408">
            <v>0</v>
          </cell>
          <cell r="F408">
            <v>0</v>
          </cell>
          <cell r="AD408">
            <v>0</v>
          </cell>
          <cell r="AV408" t="e">
            <v>#N/A</v>
          </cell>
          <cell r="EH408">
            <v>0</v>
          </cell>
        </row>
        <row r="409">
          <cell r="B409">
            <v>0</v>
          </cell>
          <cell r="E409">
            <v>0</v>
          </cell>
          <cell r="F409">
            <v>0</v>
          </cell>
          <cell r="AD409">
            <v>0</v>
          </cell>
          <cell r="AV409" t="e">
            <v>#N/A</v>
          </cell>
          <cell r="EH409">
            <v>0</v>
          </cell>
        </row>
        <row r="410">
          <cell r="B410">
            <v>0</v>
          </cell>
          <cell r="E410">
            <v>0</v>
          </cell>
          <cell r="F410">
            <v>0</v>
          </cell>
          <cell r="AD410">
            <v>0</v>
          </cell>
          <cell r="AV410" t="e">
            <v>#N/A</v>
          </cell>
          <cell r="EH410">
            <v>0</v>
          </cell>
        </row>
        <row r="411">
          <cell r="B411">
            <v>0</v>
          </cell>
          <cell r="E411">
            <v>0</v>
          </cell>
          <cell r="F411">
            <v>0</v>
          </cell>
          <cell r="AD411">
            <v>0</v>
          </cell>
          <cell r="AV411" t="e">
            <v>#N/A</v>
          </cell>
          <cell r="EH411">
            <v>0</v>
          </cell>
        </row>
        <row r="412">
          <cell r="B412">
            <v>0</v>
          </cell>
          <cell r="E412">
            <v>0</v>
          </cell>
          <cell r="F412">
            <v>0</v>
          </cell>
          <cell r="AD412">
            <v>0</v>
          </cell>
          <cell r="AV412" t="e">
            <v>#N/A</v>
          </cell>
          <cell r="EH412">
            <v>0</v>
          </cell>
        </row>
        <row r="413">
          <cell r="B413">
            <v>0</v>
          </cell>
          <cell r="E413">
            <v>0</v>
          </cell>
          <cell r="F413">
            <v>0</v>
          </cell>
          <cell r="AD413">
            <v>0</v>
          </cell>
          <cell r="AV413" t="e">
            <v>#N/A</v>
          </cell>
          <cell r="EH413">
            <v>0</v>
          </cell>
        </row>
        <row r="414">
          <cell r="B414">
            <v>0</v>
          </cell>
          <cell r="E414">
            <v>0</v>
          </cell>
          <cell r="F414">
            <v>0</v>
          </cell>
          <cell r="AD414">
            <v>0</v>
          </cell>
          <cell r="AV414" t="e">
            <v>#N/A</v>
          </cell>
          <cell r="EH414">
            <v>0</v>
          </cell>
        </row>
        <row r="415">
          <cell r="B415">
            <v>0</v>
          </cell>
          <cell r="E415">
            <v>0</v>
          </cell>
          <cell r="F415">
            <v>0</v>
          </cell>
          <cell r="AD415">
            <v>0</v>
          </cell>
          <cell r="AV415" t="e">
            <v>#N/A</v>
          </cell>
          <cell r="EH415">
            <v>0</v>
          </cell>
        </row>
        <row r="416">
          <cell r="B416">
            <v>0</v>
          </cell>
          <cell r="E416">
            <v>0</v>
          </cell>
          <cell r="F416">
            <v>0</v>
          </cell>
          <cell r="AD416">
            <v>0</v>
          </cell>
          <cell r="AV416" t="e">
            <v>#N/A</v>
          </cell>
          <cell r="EH416">
            <v>0</v>
          </cell>
        </row>
        <row r="417">
          <cell r="B417">
            <v>0</v>
          </cell>
          <cell r="E417">
            <v>0</v>
          </cell>
          <cell r="F417">
            <v>0</v>
          </cell>
          <cell r="AD417">
            <v>0</v>
          </cell>
          <cell r="AV417" t="e">
            <v>#N/A</v>
          </cell>
          <cell r="EH417">
            <v>0</v>
          </cell>
        </row>
        <row r="418">
          <cell r="B418">
            <v>0</v>
          </cell>
          <cell r="E418">
            <v>0</v>
          </cell>
          <cell r="F418">
            <v>0</v>
          </cell>
          <cell r="AD418">
            <v>0</v>
          </cell>
          <cell r="AV418" t="e">
            <v>#N/A</v>
          </cell>
          <cell r="EH418">
            <v>0</v>
          </cell>
        </row>
        <row r="419">
          <cell r="B419">
            <v>0</v>
          </cell>
          <cell r="E419">
            <v>0</v>
          </cell>
          <cell r="F419">
            <v>0</v>
          </cell>
          <cell r="AD419">
            <v>0</v>
          </cell>
          <cell r="AV419" t="e">
            <v>#N/A</v>
          </cell>
          <cell r="EH419">
            <v>0</v>
          </cell>
        </row>
        <row r="420">
          <cell r="B420">
            <v>0</v>
          </cell>
          <cell r="E420">
            <v>0</v>
          </cell>
          <cell r="F420">
            <v>0</v>
          </cell>
          <cell r="AD420">
            <v>0</v>
          </cell>
          <cell r="AV420" t="e">
            <v>#N/A</v>
          </cell>
          <cell r="EH420">
            <v>0</v>
          </cell>
        </row>
        <row r="421">
          <cell r="B421">
            <v>0</v>
          </cell>
          <cell r="E421">
            <v>0</v>
          </cell>
          <cell r="F421">
            <v>0</v>
          </cell>
          <cell r="AD421">
            <v>0</v>
          </cell>
          <cell r="AV421" t="e">
            <v>#N/A</v>
          </cell>
          <cell r="EH421">
            <v>0</v>
          </cell>
        </row>
        <row r="422">
          <cell r="B422">
            <v>0</v>
          </cell>
          <cell r="E422">
            <v>0</v>
          </cell>
          <cell r="F422">
            <v>0</v>
          </cell>
          <cell r="AD422">
            <v>0</v>
          </cell>
          <cell r="AV422" t="e">
            <v>#N/A</v>
          </cell>
          <cell r="EH422">
            <v>0</v>
          </cell>
        </row>
        <row r="423">
          <cell r="B423">
            <v>0</v>
          </cell>
          <cell r="E423">
            <v>0</v>
          </cell>
          <cell r="F423">
            <v>0</v>
          </cell>
          <cell r="AD423">
            <v>0</v>
          </cell>
          <cell r="AV423" t="e">
            <v>#N/A</v>
          </cell>
          <cell r="EH423">
            <v>0</v>
          </cell>
        </row>
        <row r="424">
          <cell r="B424">
            <v>0</v>
          </cell>
          <cell r="E424">
            <v>0</v>
          </cell>
          <cell r="F424">
            <v>0</v>
          </cell>
          <cell r="AD424">
            <v>0</v>
          </cell>
          <cell r="AV424" t="e">
            <v>#N/A</v>
          </cell>
          <cell r="EH424">
            <v>0</v>
          </cell>
        </row>
        <row r="425">
          <cell r="B425">
            <v>0</v>
          </cell>
          <cell r="E425">
            <v>0</v>
          </cell>
          <cell r="F425">
            <v>0</v>
          </cell>
          <cell r="AD425">
            <v>0</v>
          </cell>
          <cell r="AV425" t="e">
            <v>#N/A</v>
          </cell>
          <cell r="EH425">
            <v>0</v>
          </cell>
        </row>
        <row r="426">
          <cell r="B426">
            <v>0</v>
          </cell>
          <cell r="E426">
            <v>0</v>
          </cell>
          <cell r="F426">
            <v>0</v>
          </cell>
          <cell r="AD426">
            <v>0</v>
          </cell>
          <cell r="AV426" t="e">
            <v>#N/A</v>
          </cell>
          <cell r="EH426">
            <v>0</v>
          </cell>
        </row>
        <row r="427">
          <cell r="B427">
            <v>0</v>
          </cell>
          <cell r="E427">
            <v>0</v>
          </cell>
          <cell r="F427">
            <v>0</v>
          </cell>
          <cell r="AD427">
            <v>0</v>
          </cell>
          <cell r="AV427" t="e">
            <v>#N/A</v>
          </cell>
          <cell r="EH427">
            <v>0</v>
          </cell>
        </row>
        <row r="428">
          <cell r="B428">
            <v>0</v>
          </cell>
          <cell r="E428">
            <v>0</v>
          </cell>
          <cell r="F428">
            <v>0</v>
          </cell>
          <cell r="AD428">
            <v>0</v>
          </cell>
          <cell r="AV428" t="e">
            <v>#N/A</v>
          </cell>
          <cell r="EH428">
            <v>0</v>
          </cell>
        </row>
        <row r="429">
          <cell r="B429">
            <v>0</v>
          </cell>
          <cell r="E429">
            <v>0</v>
          </cell>
          <cell r="F429">
            <v>0</v>
          </cell>
          <cell r="AD429">
            <v>0</v>
          </cell>
          <cell r="AV429" t="e">
            <v>#N/A</v>
          </cell>
          <cell r="EH429">
            <v>0</v>
          </cell>
        </row>
        <row r="430">
          <cell r="B430">
            <v>0</v>
          </cell>
          <cell r="E430">
            <v>0</v>
          </cell>
          <cell r="F430">
            <v>0</v>
          </cell>
          <cell r="AD430">
            <v>0</v>
          </cell>
          <cell r="AV430" t="e">
            <v>#N/A</v>
          </cell>
          <cell r="EH430">
            <v>0</v>
          </cell>
        </row>
        <row r="431">
          <cell r="B431">
            <v>0</v>
          </cell>
          <cell r="E431">
            <v>0</v>
          </cell>
          <cell r="F431">
            <v>0</v>
          </cell>
          <cell r="AD431">
            <v>0</v>
          </cell>
          <cell r="AV431" t="e">
            <v>#N/A</v>
          </cell>
          <cell r="EH431">
            <v>0</v>
          </cell>
        </row>
        <row r="432">
          <cell r="B432">
            <v>0</v>
          </cell>
          <cell r="E432">
            <v>0</v>
          </cell>
          <cell r="F432">
            <v>0</v>
          </cell>
          <cell r="AD432">
            <v>0</v>
          </cell>
          <cell r="AV432" t="e">
            <v>#N/A</v>
          </cell>
          <cell r="EH432">
            <v>0</v>
          </cell>
        </row>
        <row r="433">
          <cell r="B433">
            <v>0</v>
          </cell>
          <cell r="E433">
            <v>0</v>
          </cell>
          <cell r="F433">
            <v>0</v>
          </cell>
          <cell r="AD433">
            <v>0</v>
          </cell>
          <cell r="AV433" t="e">
            <v>#N/A</v>
          </cell>
          <cell r="EH433">
            <v>0</v>
          </cell>
        </row>
        <row r="434">
          <cell r="B434">
            <v>0</v>
          </cell>
          <cell r="E434">
            <v>0</v>
          </cell>
          <cell r="F434">
            <v>0</v>
          </cell>
          <cell r="AD434">
            <v>0</v>
          </cell>
          <cell r="AV434" t="e">
            <v>#N/A</v>
          </cell>
          <cell r="EH434">
            <v>0</v>
          </cell>
        </row>
        <row r="435">
          <cell r="B435">
            <v>0</v>
          </cell>
          <cell r="E435">
            <v>0</v>
          </cell>
          <cell r="F435">
            <v>0</v>
          </cell>
          <cell r="AD435">
            <v>0</v>
          </cell>
          <cell r="AV435" t="e">
            <v>#N/A</v>
          </cell>
          <cell r="EH435">
            <v>0</v>
          </cell>
        </row>
        <row r="436">
          <cell r="B436">
            <v>0</v>
          </cell>
          <cell r="E436">
            <v>0</v>
          </cell>
          <cell r="F436">
            <v>0</v>
          </cell>
          <cell r="AD436">
            <v>0</v>
          </cell>
          <cell r="AV436" t="e">
            <v>#N/A</v>
          </cell>
          <cell r="EH436">
            <v>0</v>
          </cell>
        </row>
        <row r="437">
          <cell r="B437">
            <v>0</v>
          </cell>
          <cell r="E437">
            <v>0</v>
          </cell>
          <cell r="F437">
            <v>0</v>
          </cell>
          <cell r="AD437">
            <v>0</v>
          </cell>
          <cell r="AV437" t="e">
            <v>#N/A</v>
          </cell>
          <cell r="EH437">
            <v>0</v>
          </cell>
        </row>
        <row r="438">
          <cell r="B438">
            <v>0</v>
          </cell>
          <cell r="E438">
            <v>0</v>
          </cell>
          <cell r="F438">
            <v>0</v>
          </cell>
          <cell r="AD438">
            <v>0</v>
          </cell>
          <cell r="AV438" t="e">
            <v>#N/A</v>
          </cell>
          <cell r="EH438">
            <v>0</v>
          </cell>
        </row>
        <row r="439">
          <cell r="B439">
            <v>0</v>
          </cell>
          <cell r="E439">
            <v>0</v>
          </cell>
          <cell r="F439">
            <v>0</v>
          </cell>
          <cell r="AD439">
            <v>0</v>
          </cell>
          <cell r="AV439" t="e">
            <v>#N/A</v>
          </cell>
          <cell r="EH439">
            <v>0</v>
          </cell>
        </row>
        <row r="440">
          <cell r="B440">
            <v>0</v>
          </cell>
          <cell r="E440">
            <v>0</v>
          </cell>
          <cell r="F440">
            <v>0</v>
          </cell>
          <cell r="AD440">
            <v>0</v>
          </cell>
          <cell r="AV440" t="e">
            <v>#N/A</v>
          </cell>
          <cell r="EH440">
            <v>0</v>
          </cell>
        </row>
        <row r="441">
          <cell r="B441">
            <v>0</v>
          </cell>
          <cell r="E441">
            <v>0</v>
          </cell>
          <cell r="F441">
            <v>0</v>
          </cell>
          <cell r="AD441">
            <v>0</v>
          </cell>
          <cell r="AV441" t="e">
            <v>#N/A</v>
          </cell>
          <cell r="EH441">
            <v>0</v>
          </cell>
        </row>
        <row r="442">
          <cell r="B442">
            <v>0</v>
          </cell>
          <cell r="E442">
            <v>0</v>
          </cell>
          <cell r="F442">
            <v>0</v>
          </cell>
          <cell r="AD442">
            <v>0</v>
          </cell>
          <cell r="AV442" t="e">
            <v>#N/A</v>
          </cell>
          <cell r="EH442">
            <v>0</v>
          </cell>
        </row>
        <row r="443">
          <cell r="B443">
            <v>0</v>
          </cell>
          <cell r="E443">
            <v>0</v>
          </cell>
          <cell r="F443">
            <v>0</v>
          </cell>
          <cell r="AD443">
            <v>0</v>
          </cell>
          <cell r="AV443" t="e">
            <v>#N/A</v>
          </cell>
          <cell r="EH443">
            <v>0</v>
          </cell>
        </row>
        <row r="444">
          <cell r="B444">
            <v>0</v>
          </cell>
          <cell r="E444">
            <v>0</v>
          </cell>
          <cell r="F444">
            <v>0</v>
          </cell>
          <cell r="AD444">
            <v>0</v>
          </cell>
          <cell r="AV444" t="e">
            <v>#N/A</v>
          </cell>
          <cell r="EH444">
            <v>0</v>
          </cell>
        </row>
        <row r="445">
          <cell r="B445">
            <v>0</v>
          </cell>
          <cell r="E445">
            <v>0</v>
          </cell>
          <cell r="F445">
            <v>0</v>
          </cell>
          <cell r="AD445">
            <v>0</v>
          </cell>
          <cell r="AV445" t="e">
            <v>#N/A</v>
          </cell>
          <cell r="EH445">
            <v>0</v>
          </cell>
        </row>
        <row r="446">
          <cell r="B446">
            <v>0</v>
          </cell>
          <cell r="E446">
            <v>0</v>
          </cell>
          <cell r="F446">
            <v>0</v>
          </cell>
          <cell r="AD446">
            <v>0</v>
          </cell>
          <cell r="AV446" t="e">
            <v>#N/A</v>
          </cell>
          <cell r="EH446">
            <v>0</v>
          </cell>
        </row>
        <row r="447">
          <cell r="B447">
            <v>0</v>
          </cell>
          <cell r="E447">
            <v>0</v>
          </cell>
          <cell r="F447">
            <v>0</v>
          </cell>
          <cell r="AD447">
            <v>0</v>
          </cell>
          <cell r="AV447" t="e">
            <v>#N/A</v>
          </cell>
          <cell r="EH447">
            <v>0</v>
          </cell>
        </row>
        <row r="448">
          <cell r="B448">
            <v>0</v>
          </cell>
          <cell r="E448">
            <v>0</v>
          </cell>
          <cell r="F448">
            <v>0</v>
          </cell>
          <cell r="AD448">
            <v>0</v>
          </cell>
          <cell r="AV448" t="e">
            <v>#N/A</v>
          </cell>
          <cell r="EH448">
            <v>0</v>
          </cell>
        </row>
        <row r="449">
          <cell r="B449">
            <v>0</v>
          </cell>
          <cell r="E449">
            <v>0</v>
          </cell>
          <cell r="F449">
            <v>0</v>
          </cell>
          <cell r="AD449">
            <v>0</v>
          </cell>
          <cell r="AV449" t="e">
            <v>#N/A</v>
          </cell>
          <cell r="EH449">
            <v>0</v>
          </cell>
        </row>
        <row r="450">
          <cell r="B450">
            <v>0</v>
          </cell>
          <cell r="E450">
            <v>0</v>
          </cell>
          <cell r="F450">
            <v>0</v>
          </cell>
          <cell r="AD450">
            <v>0</v>
          </cell>
          <cell r="AV450" t="e">
            <v>#N/A</v>
          </cell>
          <cell r="EH450">
            <v>0</v>
          </cell>
        </row>
        <row r="451">
          <cell r="B451">
            <v>0</v>
          </cell>
          <cell r="E451">
            <v>0</v>
          </cell>
          <cell r="F451">
            <v>0</v>
          </cell>
          <cell r="AD451">
            <v>0</v>
          </cell>
          <cell r="AV451" t="e">
            <v>#N/A</v>
          </cell>
          <cell r="EH451">
            <v>0</v>
          </cell>
        </row>
        <row r="452">
          <cell r="B452">
            <v>0</v>
          </cell>
          <cell r="E452">
            <v>0</v>
          </cell>
          <cell r="F452">
            <v>0</v>
          </cell>
          <cell r="AD452">
            <v>0</v>
          </cell>
          <cell r="AV452" t="e">
            <v>#N/A</v>
          </cell>
          <cell r="EH452">
            <v>0</v>
          </cell>
        </row>
        <row r="453">
          <cell r="B453">
            <v>0</v>
          </cell>
          <cell r="E453">
            <v>0</v>
          </cell>
          <cell r="F453">
            <v>0</v>
          </cell>
          <cell r="AD453">
            <v>0</v>
          </cell>
          <cell r="AV453" t="e">
            <v>#N/A</v>
          </cell>
          <cell r="EH453">
            <v>0</v>
          </cell>
        </row>
        <row r="454">
          <cell r="B454">
            <v>0</v>
          </cell>
          <cell r="E454">
            <v>0</v>
          </cell>
          <cell r="F454">
            <v>0</v>
          </cell>
          <cell r="AD454">
            <v>0</v>
          </cell>
          <cell r="AV454" t="e">
            <v>#N/A</v>
          </cell>
          <cell r="EH454">
            <v>0</v>
          </cell>
        </row>
        <row r="455">
          <cell r="B455">
            <v>0</v>
          </cell>
          <cell r="E455">
            <v>0</v>
          </cell>
          <cell r="F455">
            <v>0</v>
          </cell>
          <cell r="AD455">
            <v>0</v>
          </cell>
          <cell r="AV455" t="e">
            <v>#N/A</v>
          </cell>
          <cell r="EH455">
            <v>0</v>
          </cell>
        </row>
        <row r="456">
          <cell r="B456">
            <v>0</v>
          </cell>
          <cell r="E456">
            <v>0</v>
          </cell>
          <cell r="F456">
            <v>0</v>
          </cell>
          <cell r="AD456">
            <v>0</v>
          </cell>
          <cell r="AV456" t="e">
            <v>#N/A</v>
          </cell>
          <cell r="EH456">
            <v>0</v>
          </cell>
        </row>
        <row r="457">
          <cell r="B457">
            <v>0</v>
          </cell>
          <cell r="E457">
            <v>0</v>
          </cell>
          <cell r="F457">
            <v>0</v>
          </cell>
          <cell r="AD457">
            <v>0</v>
          </cell>
          <cell r="AV457" t="e">
            <v>#N/A</v>
          </cell>
          <cell r="EH457">
            <v>0</v>
          </cell>
        </row>
        <row r="458">
          <cell r="B458">
            <v>0</v>
          </cell>
          <cell r="E458">
            <v>0</v>
          </cell>
          <cell r="F458">
            <v>0</v>
          </cell>
          <cell r="AD458">
            <v>0</v>
          </cell>
          <cell r="AV458" t="e">
            <v>#N/A</v>
          </cell>
          <cell r="EH458">
            <v>0</v>
          </cell>
        </row>
        <row r="459">
          <cell r="B459">
            <v>0</v>
          </cell>
          <cell r="E459">
            <v>0</v>
          </cell>
          <cell r="F459">
            <v>0</v>
          </cell>
          <cell r="AD459">
            <v>0</v>
          </cell>
          <cell r="AV459" t="e">
            <v>#N/A</v>
          </cell>
          <cell r="EH459">
            <v>0</v>
          </cell>
        </row>
        <row r="460">
          <cell r="B460">
            <v>0</v>
          </cell>
          <cell r="E460">
            <v>0</v>
          </cell>
          <cell r="F460">
            <v>0</v>
          </cell>
          <cell r="AD460">
            <v>0</v>
          </cell>
          <cell r="AV460" t="e">
            <v>#N/A</v>
          </cell>
          <cell r="EH460">
            <v>0</v>
          </cell>
        </row>
        <row r="461">
          <cell r="B461">
            <v>0</v>
          </cell>
          <cell r="E461">
            <v>0</v>
          </cell>
          <cell r="F461">
            <v>0</v>
          </cell>
          <cell r="AD461">
            <v>0</v>
          </cell>
          <cell r="AV461" t="e">
            <v>#N/A</v>
          </cell>
          <cell r="EH461">
            <v>0</v>
          </cell>
        </row>
        <row r="462">
          <cell r="B462">
            <v>0</v>
          </cell>
          <cell r="E462">
            <v>0</v>
          </cell>
          <cell r="F462">
            <v>0</v>
          </cell>
          <cell r="AD462">
            <v>0</v>
          </cell>
          <cell r="AV462" t="e">
            <v>#N/A</v>
          </cell>
          <cell r="EH462">
            <v>0</v>
          </cell>
        </row>
        <row r="463">
          <cell r="B463">
            <v>0</v>
          </cell>
          <cell r="E463">
            <v>0</v>
          </cell>
          <cell r="F463">
            <v>0</v>
          </cell>
          <cell r="AD463">
            <v>0</v>
          </cell>
          <cell r="AV463" t="e">
            <v>#N/A</v>
          </cell>
          <cell r="EH463">
            <v>0</v>
          </cell>
        </row>
        <row r="464">
          <cell r="B464">
            <v>0</v>
          </cell>
          <cell r="E464">
            <v>0</v>
          </cell>
          <cell r="F464">
            <v>0</v>
          </cell>
          <cell r="AD464">
            <v>0</v>
          </cell>
          <cell r="AV464" t="e">
            <v>#N/A</v>
          </cell>
          <cell r="EH464">
            <v>0</v>
          </cell>
        </row>
        <row r="465">
          <cell r="B465">
            <v>0</v>
          </cell>
          <cell r="E465">
            <v>0</v>
          </cell>
          <cell r="F465">
            <v>0</v>
          </cell>
          <cell r="AD465">
            <v>0</v>
          </cell>
          <cell r="AV465" t="e">
            <v>#N/A</v>
          </cell>
          <cell r="EH465">
            <v>0</v>
          </cell>
        </row>
        <row r="466">
          <cell r="B466">
            <v>0</v>
          </cell>
          <cell r="E466">
            <v>0</v>
          </cell>
          <cell r="F466">
            <v>0</v>
          </cell>
          <cell r="AD466">
            <v>0</v>
          </cell>
          <cell r="AV466" t="e">
            <v>#N/A</v>
          </cell>
          <cell r="EH466">
            <v>0</v>
          </cell>
        </row>
        <row r="467">
          <cell r="B467">
            <v>0</v>
          </cell>
          <cell r="E467">
            <v>0</v>
          </cell>
          <cell r="F467">
            <v>0</v>
          </cell>
          <cell r="AD467">
            <v>0</v>
          </cell>
          <cell r="AV467" t="e">
            <v>#N/A</v>
          </cell>
          <cell r="EH467">
            <v>0</v>
          </cell>
        </row>
        <row r="468">
          <cell r="B468">
            <v>0</v>
          </cell>
          <cell r="E468">
            <v>0</v>
          </cell>
          <cell r="F468">
            <v>0</v>
          </cell>
          <cell r="AD468">
            <v>0</v>
          </cell>
          <cell r="AV468" t="e">
            <v>#N/A</v>
          </cell>
          <cell r="EH468">
            <v>0</v>
          </cell>
        </row>
        <row r="469">
          <cell r="B469">
            <v>0</v>
          </cell>
          <cell r="E469">
            <v>0</v>
          </cell>
          <cell r="F469">
            <v>0</v>
          </cell>
          <cell r="AD469">
            <v>0</v>
          </cell>
          <cell r="AV469" t="e">
            <v>#N/A</v>
          </cell>
          <cell r="EH469">
            <v>0</v>
          </cell>
        </row>
        <row r="470">
          <cell r="B470">
            <v>0</v>
          </cell>
          <cell r="E470">
            <v>0</v>
          </cell>
          <cell r="F470">
            <v>0</v>
          </cell>
          <cell r="AD470">
            <v>0</v>
          </cell>
          <cell r="AV470" t="e">
            <v>#N/A</v>
          </cell>
          <cell r="EH470">
            <v>0</v>
          </cell>
        </row>
        <row r="471">
          <cell r="B471">
            <v>0</v>
          </cell>
          <cell r="E471">
            <v>0</v>
          </cell>
          <cell r="F471">
            <v>0</v>
          </cell>
          <cell r="AD471">
            <v>0</v>
          </cell>
          <cell r="AV471" t="e">
            <v>#N/A</v>
          </cell>
          <cell r="EH471">
            <v>0</v>
          </cell>
        </row>
        <row r="472">
          <cell r="B472">
            <v>0</v>
          </cell>
          <cell r="E472">
            <v>0</v>
          </cell>
          <cell r="F472">
            <v>0</v>
          </cell>
          <cell r="AD472">
            <v>0</v>
          </cell>
          <cell r="AV472" t="e">
            <v>#N/A</v>
          </cell>
          <cell r="EH472">
            <v>0</v>
          </cell>
        </row>
        <row r="473">
          <cell r="B473">
            <v>0</v>
          </cell>
          <cell r="E473">
            <v>0</v>
          </cell>
          <cell r="F473">
            <v>0</v>
          </cell>
          <cell r="AD473">
            <v>0</v>
          </cell>
          <cell r="AV473" t="e">
            <v>#N/A</v>
          </cell>
          <cell r="EH473">
            <v>0</v>
          </cell>
        </row>
        <row r="474">
          <cell r="B474">
            <v>0</v>
          </cell>
          <cell r="E474">
            <v>0</v>
          </cell>
          <cell r="F474">
            <v>0</v>
          </cell>
          <cell r="AD474">
            <v>0</v>
          </cell>
          <cell r="AV474" t="e">
            <v>#N/A</v>
          </cell>
          <cell r="EH474">
            <v>0</v>
          </cell>
        </row>
        <row r="475">
          <cell r="B475">
            <v>0</v>
          </cell>
          <cell r="E475">
            <v>0</v>
          </cell>
          <cell r="F475">
            <v>0</v>
          </cell>
          <cell r="AD475">
            <v>0</v>
          </cell>
          <cell r="AV475" t="e">
            <v>#N/A</v>
          </cell>
          <cell r="EH475">
            <v>0</v>
          </cell>
        </row>
        <row r="476">
          <cell r="B476">
            <v>0</v>
          </cell>
          <cell r="E476">
            <v>0</v>
          </cell>
          <cell r="F476">
            <v>0</v>
          </cell>
          <cell r="AD476">
            <v>0</v>
          </cell>
          <cell r="AV476" t="e">
            <v>#N/A</v>
          </cell>
          <cell r="EH476">
            <v>0</v>
          </cell>
        </row>
        <row r="477">
          <cell r="B477">
            <v>0</v>
          </cell>
          <cell r="E477">
            <v>0</v>
          </cell>
          <cell r="F477">
            <v>0</v>
          </cell>
          <cell r="AD477">
            <v>0</v>
          </cell>
          <cell r="AV477" t="e">
            <v>#N/A</v>
          </cell>
          <cell r="EH477">
            <v>0</v>
          </cell>
        </row>
        <row r="478">
          <cell r="B478">
            <v>0</v>
          </cell>
          <cell r="E478">
            <v>0</v>
          </cell>
          <cell r="F478">
            <v>0</v>
          </cell>
          <cell r="AD478">
            <v>0</v>
          </cell>
          <cell r="AV478" t="e">
            <v>#N/A</v>
          </cell>
          <cell r="EH478">
            <v>0</v>
          </cell>
        </row>
        <row r="479">
          <cell r="B479">
            <v>0</v>
          </cell>
          <cell r="E479">
            <v>0</v>
          </cell>
          <cell r="F479">
            <v>0</v>
          </cell>
          <cell r="AD479">
            <v>0</v>
          </cell>
          <cell r="AV479" t="e">
            <v>#N/A</v>
          </cell>
          <cell r="EH479">
            <v>0</v>
          </cell>
        </row>
        <row r="480">
          <cell r="B480">
            <v>0</v>
          </cell>
          <cell r="E480">
            <v>0</v>
          </cell>
          <cell r="F480">
            <v>0</v>
          </cell>
          <cell r="AD480">
            <v>0</v>
          </cell>
          <cell r="AV480" t="e">
            <v>#N/A</v>
          </cell>
          <cell r="EH480">
            <v>0</v>
          </cell>
        </row>
        <row r="481">
          <cell r="B481">
            <v>0</v>
          </cell>
          <cell r="E481">
            <v>0</v>
          </cell>
          <cell r="F481">
            <v>0</v>
          </cell>
          <cell r="AD481">
            <v>0</v>
          </cell>
          <cell r="AV481" t="e">
            <v>#N/A</v>
          </cell>
          <cell r="EH481">
            <v>0</v>
          </cell>
        </row>
        <row r="482">
          <cell r="B482">
            <v>0</v>
          </cell>
          <cell r="E482">
            <v>0</v>
          </cell>
          <cell r="F482">
            <v>0</v>
          </cell>
          <cell r="AD482">
            <v>0</v>
          </cell>
          <cell r="AV482" t="e">
            <v>#N/A</v>
          </cell>
          <cell r="EH482">
            <v>0</v>
          </cell>
        </row>
        <row r="483">
          <cell r="B483">
            <v>0</v>
          </cell>
          <cell r="E483">
            <v>0</v>
          </cell>
          <cell r="F483">
            <v>0</v>
          </cell>
          <cell r="AD483">
            <v>0</v>
          </cell>
          <cell r="AV483" t="e">
            <v>#N/A</v>
          </cell>
          <cell r="EH483">
            <v>0</v>
          </cell>
        </row>
        <row r="484">
          <cell r="B484">
            <v>0</v>
          </cell>
          <cell r="E484">
            <v>0</v>
          </cell>
          <cell r="F484">
            <v>0</v>
          </cell>
          <cell r="AD484">
            <v>0</v>
          </cell>
          <cell r="AV484" t="e">
            <v>#N/A</v>
          </cell>
          <cell r="EH484">
            <v>0</v>
          </cell>
        </row>
        <row r="485">
          <cell r="B485">
            <v>0</v>
          </cell>
          <cell r="E485">
            <v>0</v>
          </cell>
          <cell r="F485">
            <v>0</v>
          </cell>
          <cell r="AD485">
            <v>0</v>
          </cell>
          <cell r="AV485" t="e">
            <v>#N/A</v>
          </cell>
          <cell r="EH485">
            <v>0</v>
          </cell>
        </row>
        <row r="486">
          <cell r="B486">
            <v>0</v>
          </cell>
          <cell r="E486">
            <v>0</v>
          </cell>
          <cell r="F486">
            <v>0</v>
          </cell>
          <cell r="AD486">
            <v>0</v>
          </cell>
          <cell r="AV486" t="e">
            <v>#N/A</v>
          </cell>
          <cell r="EH486">
            <v>0</v>
          </cell>
        </row>
        <row r="487">
          <cell r="B487">
            <v>0</v>
          </cell>
          <cell r="E487">
            <v>0</v>
          </cell>
          <cell r="F487">
            <v>0</v>
          </cell>
          <cell r="AD487">
            <v>0</v>
          </cell>
          <cell r="AV487" t="e">
            <v>#N/A</v>
          </cell>
          <cell r="EH487">
            <v>0</v>
          </cell>
        </row>
        <row r="488">
          <cell r="B488">
            <v>0</v>
          </cell>
          <cell r="E488">
            <v>0</v>
          </cell>
          <cell r="F488">
            <v>0</v>
          </cell>
          <cell r="AD488">
            <v>0</v>
          </cell>
          <cell r="AV488" t="e">
            <v>#N/A</v>
          </cell>
          <cell r="EH488">
            <v>0</v>
          </cell>
        </row>
        <row r="489">
          <cell r="B489">
            <v>0</v>
          </cell>
          <cell r="E489">
            <v>0</v>
          </cell>
          <cell r="F489">
            <v>0</v>
          </cell>
          <cell r="AD489">
            <v>0</v>
          </cell>
          <cell r="AV489" t="e">
            <v>#N/A</v>
          </cell>
          <cell r="EH489">
            <v>0</v>
          </cell>
        </row>
        <row r="490">
          <cell r="B490">
            <v>0</v>
          </cell>
          <cell r="E490">
            <v>0</v>
          </cell>
          <cell r="F490">
            <v>0</v>
          </cell>
          <cell r="AD490">
            <v>0</v>
          </cell>
          <cell r="AV490" t="e">
            <v>#N/A</v>
          </cell>
          <cell r="EH490">
            <v>0</v>
          </cell>
        </row>
        <row r="491">
          <cell r="B491">
            <v>0</v>
          </cell>
          <cell r="E491">
            <v>0</v>
          </cell>
          <cell r="F491">
            <v>0</v>
          </cell>
          <cell r="AD491">
            <v>0</v>
          </cell>
          <cell r="AV491" t="e">
            <v>#N/A</v>
          </cell>
          <cell r="EH491">
            <v>0</v>
          </cell>
        </row>
        <row r="492">
          <cell r="B492">
            <v>0</v>
          </cell>
          <cell r="E492">
            <v>0</v>
          </cell>
          <cell r="F492">
            <v>0</v>
          </cell>
          <cell r="AD492">
            <v>0</v>
          </cell>
          <cell r="AV492" t="e">
            <v>#N/A</v>
          </cell>
          <cell r="EH492">
            <v>0</v>
          </cell>
        </row>
        <row r="493">
          <cell r="B493">
            <v>0</v>
          </cell>
          <cell r="E493">
            <v>0</v>
          </cell>
          <cell r="F493">
            <v>0</v>
          </cell>
          <cell r="AD493">
            <v>0</v>
          </cell>
          <cell r="AV493" t="e">
            <v>#N/A</v>
          </cell>
          <cell r="EH493">
            <v>0</v>
          </cell>
        </row>
        <row r="494">
          <cell r="B494">
            <v>0</v>
          </cell>
          <cell r="E494">
            <v>0</v>
          </cell>
          <cell r="F494">
            <v>0</v>
          </cell>
          <cell r="AD494">
            <v>0</v>
          </cell>
          <cell r="AV494" t="e">
            <v>#N/A</v>
          </cell>
          <cell r="EH494">
            <v>0</v>
          </cell>
        </row>
        <row r="495">
          <cell r="B495">
            <v>0</v>
          </cell>
          <cell r="E495">
            <v>0</v>
          </cell>
          <cell r="F495">
            <v>0</v>
          </cell>
          <cell r="AD495">
            <v>0</v>
          </cell>
          <cell r="AV495" t="e">
            <v>#N/A</v>
          </cell>
          <cell r="EH495">
            <v>0</v>
          </cell>
        </row>
        <row r="496">
          <cell r="B496">
            <v>0</v>
          </cell>
          <cell r="E496">
            <v>0</v>
          </cell>
          <cell r="F496">
            <v>0</v>
          </cell>
          <cell r="AD496">
            <v>0</v>
          </cell>
          <cell r="AV496" t="e">
            <v>#N/A</v>
          </cell>
          <cell r="EH496">
            <v>0</v>
          </cell>
        </row>
        <row r="497">
          <cell r="B497">
            <v>0</v>
          </cell>
          <cell r="E497">
            <v>0</v>
          </cell>
          <cell r="F497">
            <v>0</v>
          </cell>
          <cell r="AD497">
            <v>0</v>
          </cell>
          <cell r="AV497" t="e">
            <v>#N/A</v>
          </cell>
          <cell r="EH497">
            <v>0</v>
          </cell>
        </row>
        <row r="498">
          <cell r="B498">
            <v>0</v>
          </cell>
          <cell r="E498">
            <v>0</v>
          </cell>
          <cell r="F498">
            <v>0</v>
          </cell>
          <cell r="AD498">
            <v>0</v>
          </cell>
          <cell r="AV498" t="e">
            <v>#N/A</v>
          </cell>
          <cell r="EH498">
            <v>0</v>
          </cell>
        </row>
        <row r="499">
          <cell r="B499">
            <v>0</v>
          </cell>
          <cell r="E499">
            <v>0</v>
          </cell>
          <cell r="F499">
            <v>0</v>
          </cell>
          <cell r="AD499">
            <v>0</v>
          </cell>
          <cell r="AV499" t="e">
            <v>#N/A</v>
          </cell>
          <cell r="EH499">
            <v>0</v>
          </cell>
        </row>
        <row r="500">
          <cell r="B500">
            <v>0</v>
          </cell>
          <cell r="E500">
            <v>0</v>
          </cell>
          <cell r="F500">
            <v>0</v>
          </cell>
          <cell r="AD500">
            <v>0</v>
          </cell>
          <cell r="AV500" t="e">
            <v>#N/A</v>
          </cell>
          <cell r="EH500">
            <v>0</v>
          </cell>
        </row>
        <row r="501">
          <cell r="B501">
            <v>0</v>
          </cell>
          <cell r="E501">
            <v>0</v>
          </cell>
          <cell r="F501">
            <v>0</v>
          </cell>
          <cell r="AD501">
            <v>0</v>
          </cell>
          <cell r="AV501" t="e">
            <v>#N/A</v>
          </cell>
          <cell r="EH501">
            <v>0</v>
          </cell>
        </row>
        <row r="502">
          <cell r="B502">
            <v>0</v>
          </cell>
          <cell r="E502">
            <v>0</v>
          </cell>
          <cell r="F502">
            <v>0</v>
          </cell>
          <cell r="AD502">
            <v>0</v>
          </cell>
          <cell r="AV502" t="e">
            <v>#N/A</v>
          </cell>
          <cell r="EH502">
            <v>0</v>
          </cell>
        </row>
        <row r="503">
          <cell r="B503">
            <v>0</v>
          </cell>
          <cell r="E503">
            <v>0</v>
          </cell>
          <cell r="F503">
            <v>0</v>
          </cell>
          <cell r="AD503">
            <v>0</v>
          </cell>
          <cell r="AV503" t="e">
            <v>#N/A</v>
          </cell>
          <cell r="EH503">
            <v>0</v>
          </cell>
        </row>
        <row r="504">
          <cell r="B504">
            <v>0</v>
          </cell>
          <cell r="E504">
            <v>0</v>
          </cell>
          <cell r="F504">
            <v>0</v>
          </cell>
          <cell r="AD504">
            <v>0</v>
          </cell>
          <cell r="AV504" t="e">
            <v>#N/A</v>
          </cell>
          <cell r="EH504">
            <v>0</v>
          </cell>
        </row>
        <row r="505">
          <cell r="B505">
            <v>0</v>
          </cell>
          <cell r="E505">
            <v>0</v>
          </cell>
          <cell r="F505">
            <v>0</v>
          </cell>
          <cell r="AD505">
            <v>0</v>
          </cell>
          <cell r="AV505" t="e">
            <v>#N/A</v>
          </cell>
          <cell r="EH505">
            <v>0</v>
          </cell>
        </row>
        <row r="506">
          <cell r="B506">
            <v>0</v>
          </cell>
          <cell r="E506">
            <v>0</v>
          </cell>
          <cell r="F506">
            <v>0</v>
          </cell>
          <cell r="AD506">
            <v>0</v>
          </cell>
          <cell r="AV506" t="e">
            <v>#N/A</v>
          </cell>
          <cell r="EH506">
            <v>0</v>
          </cell>
        </row>
        <row r="507">
          <cell r="B507">
            <v>0</v>
          </cell>
          <cell r="E507">
            <v>0</v>
          </cell>
          <cell r="F507">
            <v>0</v>
          </cell>
          <cell r="AD507">
            <v>0</v>
          </cell>
          <cell r="AV507" t="e">
            <v>#N/A</v>
          </cell>
          <cell r="EH507">
            <v>0</v>
          </cell>
        </row>
        <row r="508">
          <cell r="B508">
            <v>0</v>
          </cell>
          <cell r="E508">
            <v>0</v>
          </cell>
          <cell r="F508">
            <v>0</v>
          </cell>
          <cell r="AD508">
            <v>0</v>
          </cell>
          <cell r="AV508" t="e">
            <v>#N/A</v>
          </cell>
          <cell r="EH508">
            <v>0</v>
          </cell>
        </row>
        <row r="509">
          <cell r="B509">
            <v>0</v>
          </cell>
          <cell r="E509">
            <v>0</v>
          </cell>
          <cell r="F509">
            <v>0</v>
          </cell>
          <cell r="AD509">
            <v>0</v>
          </cell>
          <cell r="AV509" t="e">
            <v>#N/A</v>
          </cell>
          <cell r="EH509">
            <v>0</v>
          </cell>
        </row>
        <row r="510">
          <cell r="B510">
            <v>0</v>
          </cell>
          <cell r="E510">
            <v>0</v>
          </cell>
          <cell r="F510">
            <v>0</v>
          </cell>
          <cell r="AD510">
            <v>0</v>
          </cell>
          <cell r="AV510" t="e">
            <v>#N/A</v>
          </cell>
          <cell r="EH510">
            <v>0</v>
          </cell>
        </row>
        <row r="511">
          <cell r="B511">
            <v>0</v>
          </cell>
          <cell r="E511">
            <v>0</v>
          </cell>
          <cell r="F511">
            <v>0</v>
          </cell>
          <cell r="AD511">
            <v>0</v>
          </cell>
          <cell r="AV511" t="e">
            <v>#N/A</v>
          </cell>
          <cell r="EH511">
            <v>0</v>
          </cell>
        </row>
        <row r="512">
          <cell r="B512">
            <v>0</v>
          </cell>
          <cell r="E512">
            <v>0</v>
          </cell>
          <cell r="F512">
            <v>0</v>
          </cell>
          <cell r="AD512">
            <v>0</v>
          </cell>
          <cell r="AV512" t="e">
            <v>#N/A</v>
          </cell>
          <cell r="EH512">
            <v>0</v>
          </cell>
        </row>
        <row r="513">
          <cell r="B513">
            <v>0</v>
          </cell>
          <cell r="E513">
            <v>0</v>
          </cell>
          <cell r="F513">
            <v>0</v>
          </cell>
          <cell r="AD513">
            <v>0</v>
          </cell>
          <cell r="AV513" t="e">
            <v>#N/A</v>
          </cell>
          <cell r="EH513">
            <v>0</v>
          </cell>
        </row>
        <row r="514">
          <cell r="B514">
            <v>0</v>
          </cell>
          <cell r="E514">
            <v>0</v>
          </cell>
          <cell r="F514">
            <v>0</v>
          </cell>
          <cell r="AD514">
            <v>0</v>
          </cell>
          <cell r="AV514" t="e">
            <v>#N/A</v>
          </cell>
          <cell r="EH514">
            <v>0</v>
          </cell>
        </row>
        <row r="515">
          <cell r="B515">
            <v>0</v>
          </cell>
          <cell r="E515">
            <v>0</v>
          </cell>
          <cell r="F515">
            <v>0</v>
          </cell>
          <cell r="AD515">
            <v>0</v>
          </cell>
          <cell r="AV515" t="e">
            <v>#N/A</v>
          </cell>
          <cell r="EH515">
            <v>0</v>
          </cell>
        </row>
        <row r="516">
          <cell r="B516">
            <v>0</v>
          </cell>
          <cell r="E516">
            <v>0</v>
          </cell>
          <cell r="F516">
            <v>0</v>
          </cell>
          <cell r="AD516">
            <v>0</v>
          </cell>
          <cell r="AV516" t="e">
            <v>#N/A</v>
          </cell>
          <cell r="EH516">
            <v>0</v>
          </cell>
        </row>
        <row r="517">
          <cell r="B517">
            <v>0</v>
          </cell>
          <cell r="E517">
            <v>0</v>
          </cell>
          <cell r="F517">
            <v>0</v>
          </cell>
          <cell r="AD517">
            <v>0</v>
          </cell>
          <cell r="AV517" t="e">
            <v>#N/A</v>
          </cell>
          <cell r="EH517">
            <v>0</v>
          </cell>
        </row>
        <row r="518">
          <cell r="B518">
            <v>0</v>
          </cell>
          <cell r="E518">
            <v>0</v>
          </cell>
          <cell r="F518">
            <v>0</v>
          </cell>
          <cell r="AD518">
            <v>0</v>
          </cell>
          <cell r="AV518" t="e">
            <v>#N/A</v>
          </cell>
          <cell r="EH518">
            <v>0</v>
          </cell>
        </row>
        <row r="519">
          <cell r="B519">
            <v>0</v>
          </cell>
          <cell r="E519">
            <v>0</v>
          </cell>
          <cell r="F519">
            <v>0</v>
          </cell>
          <cell r="AD519">
            <v>0</v>
          </cell>
          <cell r="AV519" t="e">
            <v>#N/A</v>
          </cell>
          <cell r="EH519">
            <v>0</v>
          </cell>
        </row>
        <row r="520">
          <cell r="B520">
            <v>0</v>
          </cell>
          <cell r="E520">
            <v>0</v>
          </cell>
          <cell r="F520">
            <v>0</v>
          </cell>
          <cell r="AD520">
            <v>0</v>
          </cell>
          <cell r="AV520" t="e">
            <v>#N/A</v>
          </cell>
          <cell r="EH520">
            <v>0</v>
          </cell>
        </row>
        <row r="521">
          <cell r="B521">
            <v>0</v>
          </cell>
          <cell r="E521">
            <v>0</v>
          </cell>
          <cell r="F521">
            <v>0</v>
          </cell>
          <cell r="AD521">
            <v>0</v>
          </cell>
          <cell r="AV521" t="e">
            <v>#N/A</v>
          </cell>
          <cell r="EH521">
            <v>0</v>
          </cell>
        </row>
        <row r="522">
          <cell r="B522">
            <v>0</v>
          </cell>
          <cell r="E522">
            <v>0</v>
          </cell>
          <cell r="F522">
            <v>0</v>
          </cell>
          <cell r="AD522">
            <v>0</v>
          </cell>
          <cell r="AV522" t="e">
            <v>#N/A</v>
          </cell>
          <cell r="EH522">
            <v>0</v>
          </cell>
        </row>
        <row r="523">
          <cell r="B523">
            <v>0</v>
          </cell>
          <cell r="E523">
            <v>0</v>
          </cell>
          <cell r="F523">
            <v>0</v>
          </cell>
          <cell r="AD523">
            <v>0</v>
          </cell>
          <cell r="AV523" t="e">
            <v>#N/A</v>
          </cell>
          <cell r="EH523">
            <v>0</v>
          </cell>
        </row>
        <row r="524">
          <cell r="B524">
            <v>0</v>
          </cell>
          <cell r="E524">
            <v>0</v>
          </cell>
          <cell r="F524">
            <v>0</v>
          </cell>
          <cell r="AD524">
            <v>0</v>
          </cell>
          <cell r="AV524" t="e">
            <v>#N/A</v>
          </cell>
          <cell r="EH524">
            <v>0</v>
          </cell>
        </row>
        <row r="525">
          <cell r="B525">
            <v>0</v>
          </cell>
          <cell r="E525">
            <v>0</v>
          </cell>
          <cell r="F525">
            <v>0</v>
          </cell>
          <cell r="AD525">
            <v>0</v>
          </cell>
          <cell r="AV525" t="e">
            <v>#N/A</v>
          </cell>
          <cell r="EH525">
            <v>0</v>
          </cell>
        </row>
        <row r="526">
          <cell r="B526">
            <v>0</v>
          </cell>
          <cell r="E526">
            <v>0</v>
          </cell>
          <cell r="F526">
            <v>0</v>
          </cell>
          <cell r="AD526">
            <v>0</v>
          </cell>
          <cell r="AV526" t="e">
            <v>#N/A</v>
          </cell>
          <cell r="EH526">
            <v>0</v>
          </cell>
        </row>
        <row r="527">
          <cell r="B527">
            <v>0</v>
          </cell>
          <cell r="E527">
            <v>0</v>
          </cell>
          <cell r="F527">
            <v>0</v>
          </cell>
          <cell r="AD527">
            <v>0</v>
          </cell>
          <cell r="AV527" t="e">
            <v>#N/A</v>
          </cell>
          <cell r="EH527">
            <v>0</v>
          </cell>
        </row>
        <row r="528">
          <cell r="B528">
            <v>0</v>
          </cell>
          <cell r="E528">
            <v>0</v>
          </cell>
          <cell r="F528">
            <v>0</v>
          </cell>
          <cell r="AD528">
            <v>0</v>
          </cell>
          <cell r="AV528" t="e">
            <v>#N/A</v>
          </cell>
          <cell r="EH528">
            <v>0</v>
          </cell>
        </row>
        <row r="529">
          <cell r="B529">
            <v>0</v>
          </cell>
          <cell r="E529">
            <v>0</v>
          </cell>
          <cell r="F529">
            <v>0</v>
          </cell>
          <cell r="AD529">
            <v>0</v>
          </cell>
          <cell r="AV529" t="e">
            <v>#N/A</v>
          </cell>
          <cell r="EH529">
            <v>0</v>
          </cell>
        </row>
        <row r="530">
          <cell r="B530">
            <v>0</v>
          </cell>
          <cell r="E530">
            <v>0</v>
          </cell>
          <cell r="F530">
            <v>0</v>
          </cell>
          <cell r="AD530">
            <v>0</v>
          </cell>
          <cell r="AV530" t="e">
            <v>#N/A</v>
          </cell>
          <cell r="EH530">
            <v>0</v>
          </cell>
        </row>
        <row r="531">
          <cell r="B531">
            <v>0</v>
          </cell>
          <cell r="E531">
            <v>0</v>
          </cell>
          <cell r="F531">
            <v>0</v>
          </cell>
          <cell r="AD531">
            <v>0</v>
          </cell>
          <cell r="AV531" t="e">
            <v>#N/A</v>
          </cell>
          <cell r="EH531">
            <v>0</v>
          </cell>
        </row>
        <row r="532">
          <cell r="B532">
            <v>0</v>
          </cell>
          <cell r="E532">
            <v>0</v>
          </cell>
          <cell r="F532">
            <v>0</v>
          </cell>
          <cell r="AD532">
            <v>0</v>
          </cell>
          <cell r="AV532" t="e">
            <v>#N/A</v>
          </cell>
          <cell r="EH532">
            <v>0</v>
          </cell>
        </row>
        <row r="533">
          <cell r="B533">
            <v>0</v>
          </cell>
          <cell r="E533">
            <v>0</v>
          </cell>
          <cell r="F533">
            <v>0</v>
          </cell>
          <cell r="AD533">
            <v>0</v>
          </cell>
          <cell r="AV533" t="e">
            <v>#N/A</v>
          </cell>
          <cell r="EH533">
            <v>0</v>
          </cell>
        </row>
        <row r="534">
          <cell r="B534">
            <v>0</v>
          </cell>
          <cell r="E534">
            <v>0</v>
          </cell>
          <cell r="F534">
            <v>0</v>
          </cell>
          <cell r="AD534">
            <v>0</v>
          </cell>
          <cell r="AV534" t="e">
            <v>#N/A</v>
          </cell>
          <cell r="EH534">
            <v>0</v>
          </cell>
        </row>
        <row r="535">
          <cell r="B535">
            <v>0</v>
          </cell>
          <cell r="E535">
            <v>0</v>
          </cell>
          <cell r="F535">
            <v>0</v>
          </cell>
          <cell r="AD535">
            <v>0</v>
          </cell>
          <cell r="AV535" t="e">
            <v>#N/A</v>
          </cell>
          <cell r="EH535">
            <v>0</v>
          </cell>
        </row>
        <row r="536">
          <cell r="B536">
            <v>0</v>
          </cell>
          <cell r="E536">
            <v>0</v>
          </cell>
          <cell r="F536">
            <v>0</v>
          </cell>
          <cell r="AD536">
            <v>0</v>
          </cell>
          <cell r="AV536" t="e">
            <v>#N/A</v>
          </cell>
          <cell r="EH536">
            <v>0</v>
          </cell>
        </row>
        <row r="537">
          <cell r="B537">
            <v>0</v>
          </cell>
          <cell r="E537">
            <v>0</v>
          </cell>
          <cell r="F537">
            <v>0</v>
          </cell>
          <cell r="AD537">
            <v>0</v>
          </cell>
          <cell r="AV537" t="e">
            <v>#N/A</v>
          </cell>
          <cell r="EH537">
            <v>0</v>
          </cell>
        </row>
        <row r="538">
          <cell r="B538">
            <v>0</v>
          </cell>
          <cell r="E538">
            <v>0</v>
          </cell>
          <cell r="F538">
            <v>0</v>
          </cell>
          <cell r="AD538">
            <v>0</v>
          </cell>
          <cell r="AV538" t="e">
            <v>#N/A</v>
          </cell>
          <cell r="EH538">
            <v>0</v>
          </cell>
        </row>
        <row r="539">
          <cell r="B539">
            <v>0</v>
          </cell>
          <cell r="E539">
            <v>0</v>
          </cell>
          <cell r="F539">
            <v>0</v>
          </cell>
          <cell r="AD539">
            <v>0</v>
          </cell>
          <cell r="AV539" t="e">
            <v>#N/A</v>
          </cell>
          <cell r="EH539">
            <v>0</v>
          </cell>
        </row>
        <row r="540">
          <cell r="B540">
            <v>0</v>
          </cell>
          <cell r="E540">
            <v>0</v>
          </cell>
          <cell r="F540">
            <v>0</v>
          </cell>
          <cell r="AD540">
            <v>0</v>
          </cell>
          <cell r="AV540" t="e">
            <v>#N/A</v>
          </cell>
          <cell r="EH540">
            <v>0</v>
          </cell>
        </row>
        <row r="541">
          <cell r="B541">
            <v>0</v>
          </cell>
          <cell r="E541">
            <v>0</v>
          </cell>
          <cell r="F541">
            <v>0</v>
          </cell>
          <cell r="AD541">
            <v>0</v>
          </cell>
          <cell r="AV541" t="e">
            <v>#N/A</v>
          </cell>
          <cell r="EH541">
            <v>0</v>
          </cell>
        </row>
        <row r="542">
          <cell r="B542">
            <v>0</v>
          </cell>
          <cell r="E542">
            <v>0</v>
          </cell>
          <cell r="F542">
            <v>0</v>
          </cell>
          <cell r="AD542">
            <v>0</v>
          </cell>
          <cell r="AV542" t="e">
            <v>#N/A</v>
          </cell>
          <cell r="EH542">
            <v>0</v>
          </cell>
        </row>
        <row r="543">
          <cell r="B543">
            <v>0</v>
          </cell>
          <cell r="E543">
            <v>0</v>
          </cell>
          <cell r="F543">
            <v>0</v>
          </cell>
          <cell r="AD543">
            <v>0</v>
          </cell>
          <cell r="AV543" t="e">
            <v>#N/A</v>
          </cell>
          <cell r="EH543">
            <v>0</v>
          </cell>
        </row>
        <row r="544">
          <cell r="B544">
            <v>0</v>
          </cell>
          <cell r="E544">
            <v>0</v>
          </cell>
          <cell r="F544">
            <v>0</v>
          </cell>
          <cell r="AD544">
            <v>0</v>
          </cell>
          <cell r="AV544" t="e">
            <v>#N/A</v>
          </cell>
          <cell r="EH544">
            <v>0</v>
          </cell>
        </row>
        <row r="545">
          <cell r="B545">
            <v>0</v>
          </cell>
          <cell r="E545">
            <v>0</v>
          </cell>
          <cell r="F545">
            <v>0</v>
          </cell>
          <cell r="AD545">
            <v>0</v>
          </cell>
          <cell r="AV545" t="e">
            <v>#N/A</v>
          </cell>
          <cell r="EH545">
            <v>0</v>
          </cell>
        </row>
        <row r="546">
          <cell r="B546">
            <v>0</v>
          </cell>
          <cell r="E546">
            <v>0</v>
          </cell>
          <cell r="F546">
            <v>0</v>
          </cell>
          <cell r="AD546">
            <v>0</v>
          </cell>
          <cell r="AV546" t="e">
            <v>#N/A</v>
          </cell>
          <cell r="EH546">
            <v>0</v>
          </cell>
        </row>
        <row r="547">
          <cell r="B547">
            <v>0</v>
          </cell>
          <cell r="E547">
            <v>0</v>
          </cell>
          <cell r="F547">
            <v>0</v>
          </cell>
          <cell r="AD547">
            <v>0</v>
          </cell>
          <cell r="AV547" t="e">
            <v>#N/A</v>
          </cell>
          <cell r="EH547">
            <v>0</v>
          </cell>
        </row>
        <row r="548">
          <cell r="B548">
            <v>0</v>
          </cell>
          <cell r="E548">
            <v>0</v>
          </cell>
          <cell r="F548">
            <v>0</v>
          </cell>
          <cell r="AD548">
            <v>0</v>
          </cell>
          <cell r="AV548" t="e">
            <v>#N/A</v>
          </cell>
          <cell r="EH548">
            <v>0</v>
          </cell>
        </row>
        <row r="549">
          <cell r="B549">
            <v>0</v>
          </cell>
          <cell r="E549">
            <v>0</v>
          </cell>
          <cell r="F549">
            <v>0</v>
          </cell>
          <cell r="AD549">
            <v>0</v>
          </cell>
          <cell r="AV549" t="e">
            <v>#N/A</v>
          </cell>
          <cell r="EH549">
            <v>0</v>
          </cell>
        </row>
        <row r="550">
          <cell r="B550">
            <v>0</v>
          </cell>
          <cell r="E550">
            <v>0</v>
          </cell>
          <cell r="F550">
            <v>0</v>
          </cell>
          <cell r="AD550">
            <v>0</v>
          </cell>
          <cell r="AV550" t="e">
            <v>#N/A</v>
          </cell>
          <cell r="EH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AD551">
            <v>0</v>
          </cell>
          <cell r="AV551" t="e">
            <v>#N/A</v>
          </cell>
          <cell r="EH551">
            <v>0</v>
          </cell>
        </row>
        <row r="552">
          <cell r="B552">
            <v>0</v>
          </cell>
          <cell r="E552">
            <v>0</v>
          </cell>
          <cell r="F552">
            <v>0</v>
          </cell>
          <cell r="AD552">
            <v>0</v>
          </cell>
          <cell r="AV552" t="e">
            <v>#N/A</v>
          </cell>
          <cell r="EH552">
            <v>0</v>
          </cell>
        </row>
        <row r="553">
          <cell r="B553">
            <v>0</v>
          </cell>
          <cell r="E553">
            <v>0</v>
          </cell>
          <cell r="F553">
            <v>0</v>
          </cell>
          <cell r="AD553">
            <v>0</v>
          </cell>
          <cell r="AV553" t="e">
            <v>#N/A</v>
          </cell>
          <cell r="EH553">
            <v>0</v>
          </cell>
        </row>
        <row r="554">
          <cell r="B554">
            <v>0</v>
          </cell>
          <cell r="E554">
            <v>0</v>
          </cell>
          <cell r="F554">
            <v>0</v>
          </cell>
          <cell r="AD554">
            <v>0</v>
          </cell>
          <cell r="AV554" t="e">
            <v>#N/A</v>
          </cell>
          <cell r="EH554">
            <v>0</v>
          </cell>
        </row>
        <row r="555">
          <cell r="B555">
            <v>0</v>
          </cell>
          <cell r="E555">
            <v>0</v>
          </cell>
          <cell r="F555">
            <v>0</v>
          </cell>
          <cell r="AD555">
            <v>0</v>
          </cell>
          <cell r="AV555" t="e">
            <v>#N/A</v>
          </cell>
          <cell r="EH555">
            <v>0</v>
          </cell>
        </row>
        <row r="556">
          <cell r="B556">
            <v>0</v>
          </cell>
          <cell r="E556">
            <v>0</v>
          </cell>
          <cell r="F556">
            <v>0</v>
          </cell>
          <cell r="AD556">
            <v>0</v>
          </cell>
          <cell r="AV556" t="e">
            <v>#N/A</v>
          </cell>
          <cell r="EH556">
            <v>0</v>
          </cell>
        </row>
        <row r="557">
          <cell r="B557">
            <v>0</v>
          </cell>
          <cell r="E557">
            <v>0</v>
          </cell>
          <cell r="F557">
            <v>0</v>
          </cell>
          <cell r="AD557">
            <v>0</v>
          </cell>
          <cell r="AV557" t="e">
            <v>#N/A</v>
          </cell>
          <cell r="EH557">
            <v>0</v>
          </cell>
        </row>
        <row r="558">
          <cell r="B558">
            <v>0</v>
          </cell>
          <cell r="E558">
            <v>0</v>
          </cell>
          <cell r="F558">
            <v>0</v>
          </cell>
          <cell r="AD558">
            <v>0</v>
          </cell>
          <cell r="AV558" t="e">
            <v>#N/A</v>
          </cell>
          <cell r="EH558">
            <v>0</v>
          </cell>
        </row>
        <row r="559">
          <cell r="B559">
            <v>0</v>
          </cell>
          <cell r="E559">
            <v>0</v>
          </cell>
          <cell r="F559">
            <v>0</v>
          </cell>
          <cell r="AD559">
            <v>0</v>
          </cell>
          <cell r="AV559" t="e">
            <v>#N/A</v>
          </cell>
          <cell r="EH559">
            <v>0</v>
          </cell>
        </row>
        <row r="560">
          <cell r="B560">
            <v>0</v>
          </cell>
          <cell r="E560">
            <v>0</v>
          </cell>
          <cell r="F560">
            <v>0</v>
          </cell>
          <cell r="AD560">
            <v>0</v>
          </cell>
          <cell r="AV560" t="e">
            <v>#N/A</v>
          </cell>
          <cell r="EH560">
            <v>0</v>
          </cell>
        </row>
        <row r="561">
          <cell r="B561">
            <v>0</v>
          </cell>
          <cell r="E561">
            <v>0</v>
          </cell>
          <cell r="F561">
            <v>0</v>
          </cell>
          <cell r="AD561">
            <v>0</v>
          </cell>
          <cell r="AV561" t="e">
            <v>#N/A</v>
          </cell>
          <cell r="EH561">
            <v>0</v>
          </cell>
        </row>
        <row r="562">
          <cell r="B562">
            <v>0</v>
          </cell>
          <cell r="E562">
            <v>0</v>
          </cell>
          <cell r="F562">
            <v>0</v>
          </cell>
          <cell r="AD562">
            <v>0</v>
          </cell>
          <cell r="AV562" t="e">
            <v>#N/A</v>
          </cell>
          <cell r="EH562">
            <v>0</v>
          </cell>
        </row>
        <row r="563">
          <cell r="B563">
            <v>0</v>
          </cell>
          <cell r="E563">
            <v>0</v>
          </cell>
          <cell r="F563">
            <v>0</v>
          </cell>
          <cell r="AD563">
            <v>0</v>
          </cell>
          <cell r="AV563" t="e">
            <v>#N/A</v>
          </cell>
          <cell r="EH563">
            <v>0</v>
          </cell>
        </row>
        <row r="564">
          <cell r="B564">
            <v>0</v>
          </cell>
          <cell r="E564">
            <v>0</v>
          </cell>
          <cell r="F564">
            <v>0</v>
          </cell>
          <cell r="AD564">
            <v>0</v>
          </cell>
          <cell r="AV564" t="e">
            <v>#N/A</v>
          </cell>
          <cell r="EH564">
            <v>0</v>
          </cell>
        </row>
        <row r="565">
          <cell r="B565">
            <v>0</v>
          </cell>
          <cell r="E565">
            <v>0</v>
          </cell>
          <cell r="F565">
            <v>0</v>
          </cell>
          <cell r="AD565">
            <v>0</v>
          </cell>
          <cell r="AV565" t="e">
            <v>#N/A</v>
          </cell>
          <cell r="EH565">
            <v>0</v>
          </cell>
        </row>
        <row r="566">
          <cell r="B566">
            <v>0</v>
          </cell>
          <cell r="E566">
            <v>0</v>
          </cell>
          <cell r="F566">
            <v>0</v>
          </cell>
          <cell r="AD566">
            <v>0</v>
          </cell>
          <cell r="AV566" t="e">
            <v>#N/A</v>
          </cell>
          <cell r="EH566">
            <v>0</v>
          </cell>
        </row>
        <row r="567">
          <cell r="B567">
            <v>0</v>
          </cell>
          <cell r="E567">
            <v>0</v>
          </cell>
          <cell r="F567">
            <v>0</v>
          </cell>
          <cell r="AD567">
            <v>0</v>
          </cell>
          <cell r="AV567" t="e">
            <v>#N/A</v>
          </cell>
          <cell r="EH567">
            <v>0</v>
          </cell>
        </row>
        <row r="568">
          <cell r="B568">
            <v>0</v>
          </cell>
          <cell r="E568">
            <v>0</v>
          </cell>
          <cell r="F568">
            <v>0</v>
          </cell>
          <cell r="AD568">
            <v>0</v>
          </cell>
          <cell r="AV568" t="e">
            <v>#N/A</v>
          </cell>
          <cell r="EH568">
            <v>0</v>
          </cell>
        </row>
        <row r="569">
          <cell r="B569">
            <v>0</v>
          </cell>
          <cell r="E569">
            <v>0</v>
          </cell>
          <cell r="F569">
            <v>0</v>
          </cell>
          <cell r="AD569">
            <v>0</v>
          </cell>
          <cell r="AV569" t="e">
            <v>#N/A</v>
          </cell>
          <cell r="EH569">
            <v>0</v>
          </cell>
        </row>
        <row r="570">
          <cell r="B570">
            <v>0</v>
          </cell>
          <cell r="E570">
            <v>0</v>
          </cell>
          <cell r="F570">
            <v>0</v>
          </cell>
          <cell r="AD570">
            <v>0</v>
          </cell>
          <cell r="AV570" t="e">
            <v>#N/A</v>
          </cell>
          <cell r="EH570">
            <v>0</v>
          </cell>
        </row>
      </sheetData>
      <sheetData sheetId="12">
        <row r="115">
          <cell r="A115" t="str">
            <v>2009 Great Refrigerator Roundup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</row>
        <row r="116">
          <cell r="A116" t="str">
            <v>2009 Great Refrigerator Roundup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</row>
        <row r="117">
          <cell r="A117" t="str">
            <v>2009 Great Refrigerator Roundup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</row>
        <row r="118">
          <cell r="A118" t="str">
            <v>2009 Great Refrigerator Roundup</v>
          </cell>
          <cell r="CL118">
            <v>4.8246845704669976</v>
          </cell>
          <cell r="CM118">
            <v>312.72191829794247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EC118">
            <v>4.8246845704669976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</row>
        <row r="119">
          <cell r="A119" t="str">
            <v>2009 Great Refrigerator Roundup</v>
          </cell>
          <cell r="CL119">
            <v>1.2050922044364811</v>
          </cell>
          <cell r="CM119">
            <v>78.110545962758181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EC119">
            <v>1.2050922044364811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</row>
        <row r="120">
          <cell r="A120" t="str">
            <v>2009 Great Refrigerator Roundup</v>
          </cell>
          <cell r="CL120">
            <v>6.9376534804815044</v>
          </cell>
          <cell r="CM120">
            <v>449.67837238167363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EC120">
            <v>6.9376534804815044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</row>
        <row r="121">
          <cell r="A121" t="str">
            <v>2009 Great Refrigerator Roundup</v>
          </cell>
          <cell r="CL121">
            <v>91.627514207841074</v>
          </cell>
          <cell r="CM121">
            <v>5939.0270168842417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EC121">
            <v>91.627514207841074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</row>
        <row r="122">
          <cell r="A122" t="str">
            <v>2009 Great Refrigerator Roundup</v>
          </cell>
          <cell r="CL122">
            <v>22.886388005480377</v>
          </cell>
          <cell r="CM122">
            <v>1483.4286170322816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EC122">
            <v>22.886388005480377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</row>
        <row r="123">
          <cell r="A123" t="str">
            <v>2009 Great Refrigerator Roundup</v>
          </cell>
          <cell r="CL123">
            <v>131.75575181495594</v>
          </cell>
          <cell r="CM123">
            <v>8540.021809212798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EC123">
            <v>131.75575181495594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</row>
        <row r="124">
          <cell r="A124" t="str">
            <v>2009 Great Refrigerator Roundup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</row>
        <row r="125">
          <cell r="A125" t="str">
            <v>2009 Great Refrigerator Roundup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</row>
        <row r="126">
          <cell r="A126" t="str">
            <v>2009 Great Refrigerator Roundup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</row>
        <row r="127">
          <cell r="A127" t="str">
            <v>2009 Great Refrigerator Roundup</v>
          </cell>
          <cell r="CL127">
            <v>54.650423116194659</v>
          </cell>
          <cell r="CM127">
            <v>3542.2803093293987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EC127">
            <v>54.650423116194659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</row>
        <row r="128">
          <cell r="A128" t="str">
            <v>2009 Great Refrigerator Roundup</v>
          </cell>
          <cell r="CL128">
            <v>13.226107956360686</v>
          </cell>
          <cell r="CM128">
            <v>857.27756733502815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EC128">
            <v>13.226107956360686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</row>
        <row r="129">
          <cell r="A129" t="str">
            <v>2009 Great Refrigerator Roundup</v>
          </cell>
          <cell r="CL129">
            <v>63.697246895154102</v>
          </cell>
          <cell r="CM129">
            <v>4128.6689209243314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EC129">
            <v>63.697246895154102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</row>
        <row r="130">
          <cell r="A130" t="str">
            <v>2009 Great Refrigerator Roundup</v>
          </cell>
          <cell r="CL130">
            <v>2122.34652878426</v>
          </cell>
          <cell r="CM130">
            <v>137564.28385745245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EC130">
            <v>2122.34652878426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</row>
        <row r="131">
          <cell r="A131" t="str">
            <v>2009 Great Refrigerator Roundup</v>
          </cell>
          <cell r="CL131">
            <v>513.6352604411918</v>
          </cell>
          <cell r="CM131">
            <v>33292.332712039941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EC131">
            <v>513.6352604411918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</row>
        <row r="132">
          <cell r="A132" t="str">
            <v>2009 Great Refrigerator Roundup</v>
          </cell>
          <cell r="CL132">
            <v>2473.6794910739454</v>
          </cell>
          <cell r="CM132">
            <v>160336.65712327501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EC132">
            <v>2473.6794910739454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</row>
        <row r="133">
          <cell r="A133" t="str">
            <v>2009 Great Refrigerator Roundup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</row>
        <row r="134">
          <cell r="A134" t="str">
            <v>2009 Great Refrigerator Roundup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</row>
        <row r="135">
          <cell r="A135" t="str">
            <v>2009 Great Refrigerator Roundup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</row>
        <row r="136">
          <cell r="A136" t="str">
            <v>2009 Great Refrigerator Roundup</v>
          </cell>
          <cell r="CL136">
            <v>64.684668697581671</v>
          </cell>
          <cell r="CM136">
            <v>4192.6707091685876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EC136">
            <v>64.684668697581671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</row>
        <row r="137">
          <cell r="A137" t="str">
            <v>2009 Great Refrigerator Roundup</v>
          </cell>
          <cell r="CL137">
            <v>12.280223391249887</v>
          </cell>
          <cell r="CM137">
            <v>795.96810111613445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EC137">
            <v>12.280223391249887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</row>
        <row r="138">
          <cell r="A138" t="str">
            <v>2009 Great Refrigerator Roundup</v>
          </cell>
          <cell r="CL138">
            <v>76.73208718119804</v>
          </cell>
          <cell r="CM138">
            <v>4973.5490782533325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EC138">
            <v>76.73208718119804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</row>
        <row r="139">
          <cell r="A139" t="str">
            <v>2009 Great Refrigerator Roundup</v>
          </cell>
          <cell r="CL139">
            <v>1228.4524124949112</v>
          </cell>
          <cell r="CM139">
            <v>79624.686207405146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EC139">
            <v>1228.4524124949112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</row>
        <row r="140">
          <cell r="A140" t="str">
            <v>2009 Great Refrigerator Roundup</v>
          </cell>
          <cell r="CL140">
            <v>233.21863363770092</v>
          </cell>
          <cell r="CM140">
            <v>15116.548538829655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EC140">
            <v>233.21863363770092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</row>
        <row r="141">
          <cell r="A141" t="str">
            <v>2009 Great Refrigerator Roundup</v>
          </cell>
          <cell r="CL141">
            <v>1457.2497550263665</v>
          </cell>
          <cell r="CM141">
            <v>94454.659610408897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EC141">
            <v>1457.2497550263665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</row>
        <row r="142">
          <cell r="A142" t="str">
            <v>2009 Great Refrigerator Roundup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</row>
        <row r="143">
          <cell r="A143" t="str">
            <v>2009 Great Refrigerator Roundup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</row>
        <row r="144">
          <cell r="A144" t="str">
            <v>2009 Great Refrigerator Roundup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</row>
        <row r="145">
          <cell r="A145" t="str">
            <v>2009 Great Refrigerator Roundup</v>
          </cell>
          <cell r="CL145">
            <v>36.260198881585659</v>
          </cell>
          <cell r="CM145">
            <v>2350.2798548790515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EC145">
            <v>36.260198881585659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</row>
        <row r="146">
          <cell r="A146" t="str">
            <v>2009 Great Refrigerator Roundup</v>
          </cell>
          <cell r="CL146">
            <v>7.6230986562141148</v>
          </cell>
          <cell r="CM146">
            <v>494.1069204271314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EC146">
            <v>7.6230986562141148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</row>
        <row r="147">
          <cell r="A147" t="str">
            <v>2009 Great Refrigerator Roundup</v>
          </cell>
          <cell r="CL147">
            <v>46.118202810049254</v>
          </cell>
          <cell r="CM147">
            <v>2989.2467871358049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EC147">
            <v>46.118202810049247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</row>
        <row r="148">
          <cell r="A148" t="str">
            <v>2009 Great Refrigerator Roundup</v>
          </cell>
          <cell r="CL148">
            <v>688.6319384564539</v>
          </cell>
          <cell r="CM148">
            <v>44635.104668508604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EC148">
            <v>688.6319384564539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</row>
        <row r="149">
          <cell r="A149" t="str">
            <v>2009 Great Refrigerator Roundup</v>
          </cell>
          <cell r="CL149">
            <v>144.77331527653087</v>
          </cell>
          <cell r="CM149">
            <v>9383.7821333980701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EC149">
            <v>144.77331527653087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</row>
        <row r="150">
          <cell r="A150" t="str">
            <v>2009 Great Refrigerator Roundup</v>
          </cell>
          <cell r="CL150">
            <v>875.84923356116201</v>
          </cell>
          <cell r="CM150">
            <v>56769.981220247486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EC150">
            <v>875.84923356116201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</row>
        <row r="151">
          <cell r="A151" t="str">
            <v>2009 Great Refrigerator Roundup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</row>
        <row r="152">
          <cell r="A152" t="str">
            <v>2009 Great Refrigerator Roundup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</row>
        <row r="153">
          <cell r="A153" t="str">
            <v>2009 Great Refrigerator Roundup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</row>
        <row r="154">
          <cell r="A154" t="str">
            <v>2009 Great Refrigerator Roundup</v>
          </cell>
          <cell r="CL154">
            <v>2.0795570347497385</v>
          </cell>
          <cell r="CM154">
            <v>134.79079422055821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EC154">
            <v>2.0795570347497385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</row>
        <row r="155">
          <cell r="A155" t="str">
            <v>2009 Great Refrigerator Roundup</v>
          </cell>
          <cell r="CL155">
            <v>0.41641300855385688</v>
          </cell>
          <cell r="CM155">
            <v>26.990671190463978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EC155">
            <v>0.41641300855385688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</row>
        <row r="156">
          <cell r="A156" t="str">
            <v>2009 Great Refrigerator Roundup</v>
          </cell>
          <cell r="CL156">
            <v>2.5576512605510979</v>
          </cell>
          <cell r="CM156">
            <v>165.7794611968325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EC156">
            <v>2.5576512605510979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</row>
        <row r="157">
          <cell r="A157" t="str">
            <v>2009 Great Refrigerator Roundup</v>
          </cell>
          <cell r="CL157">
            <v>39.493699321591933</v>
          </cell>
          <cell r="CM157">
            <v>2559.8658797573844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EC157">
            <v>39.493699321591933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</row>
        <row r="158">
          <cell r="A158" t="str">
            <v>2009 Great Refrigerator Roundup</v>
          </cell>
          <cell r="CL158">
            <v>7.9082659809831304</v>
          </cell>
          <cell r="CM158">
            <v>512.59063092367626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EC158">
            <v>7.9082659809831304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</row>
        <row r="159">
          <cell r="A159" t="str">
            <v>2009 Great Refrigerator Roundup</v>
          </cell>
          <cell r="CL159">
            <v>48.573377967414928</v>
          </cell>
          <cell r="CM159">
            <v>3148.384047562869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EC159">
            <v>48.573377967414928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</row>
        <row r="160">
          <cell r="A160" t="str">
            <v>2009 Great Refrigerator Roundup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</row>
        <row r="161">
          <cell r="A161" t="str">
            <v>2009 Great Refrigerator Roundup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</row>
        <row r="162">
          <cell r="A162" t="str">
            <v>2009 Great Refrigerator Roundup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</row>
        <row r="163">
          <cell r="A163" t="str">
            <v>2009 Great Refrigerator Roundup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</row>
        <row r="164">
          <cell r="A164" t="str">
            <v>2009 Great Refrigerator Roundup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</row>
        <row r="165">
          <cell r="A165" t="str">
            <v>2009 Great Refrigerator Roundup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</row>
        <row r="166">
          <cell r="A166" t="str">
            <v>2009 Great Refrigerator Roundup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</row>
        <row r="167">
          <cell r="A167" t="str">
            <v>2009 Great Refrigerator Roundup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</row>
        <row r="168">
          <cell r="A168" t="str">
            <v>2009 Great Refrigerator Roundup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</row>
        <row r="169">
          <cell r="A169" t="str">
            <v>2009 Great Refrigerator Roundup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</row>
        <row r="170">
          <cell r="A170" t="str">
            <v>2009 Great Refrigerator Roundup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</row>
        <row r="171">
          <cell r="A171" t="str">
            <v>2009 Great Refrigerator Roundup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</row>
        <row r="172">
          <cell r="A172" t="str">
            <v>2009 Great Refrigerator Roundup</v>
          </cell>
          <cell r="CL172">
            <v>335.57080746466977</v>
          </cell>
          <cell r="CM172">
            <v>21750.716570675941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EC172">
            <v>335.57080746466977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</row>
        <row r="173">
          <cell r="A173" t="str">
            <v>2009 Great Refrigerator Roundup</v>
          </cell>
          <cell r="CL173">
            <v>66.630773361350208</v>
          </cell>
          <cell r="CM173">
            <v>4318.8115116964027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EC173">
            <v>66.630773361350208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</row>
        <row r="174">
          <cell r="A174" t="str">
            <v>2009 Great Refrigerator Roundup</v>
          </cell>
          <cell r="CL174">
            <v>410.34900657615344</v>
          </cell>
          <cell r="CM174">
            <v>26597.620348832192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EC174">
            <v>410.34900657615344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</row>
        <row r="175">
          <cell r="A175" t="str">
            <v>2009 Great Refrigerator Roundup</v>
          </cell>
          <cell r="CL175">
            <v>6372.9594089773973</v>
          </cell>
          <cell r="CM175">
            <v>413076.55713074474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EC175">
            <v>6372.9594089773973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</row>
        <row r="176">
          <cell r="A176" t="str">
            <v>2009 Great Refrigerator Roundup</v>
          </cell>
          <cell r="CL176">
            <v>1265.4116644677579</v>
          </cell>
          <cell r="CM176">
            <v>82020.276635545175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EC176">
            <v>1265.4116644677579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</row>
        <row r="177">
          <cell r="A177" t="str">
            <v>2009 Great Refrigerator Roundup</v>
          </cell>
          <cell r="CL177">
            <v>7793.1020942557916</v>
          </cell>
          <cell r="CM177">
            <v>505126.04519791249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EC177">
            <v>7793.1020942557916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</row>
        <row r="178">
          <cell r="A178" t="str">
            <v>2009 Great Refrigerator Roundup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</row>
        <row r="179">
          <cell r="A179" t="str">
            <v>2009 Great Refrigerator Roundup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</row>
        <row r="180">
          <cell r="A180" t="str">
            <v>2009 Great Refrigerator Roundup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</row>
        <row r="181">
          <cell r="A181" t="str">
            <v>2009 Great Refrigerator Roundup</v>
          </cell>
          <cell r="CL181">
            <v>17.651649898316585</v>
          </cell>
          <cell r="CM181">
            <v>1144.128229877407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EC181">
            <v>17.651649898316585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</row>
        <row r="182">
          <cell r="A182" t="str">
            <v>2009 Great Refrigerator Roundup</v>
          </cell>
          <cell r="CL182">
            <v>2.4043004889206663</v>
          </cell>
          <cell r="CM182">
            <v>155.83971347315975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EC182">
            <v>2.4043004889206663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</row>
        <row r="183">
          <cell r="A183" t="str">
            <v>2009 Great Refrigerator Roundup</v>
          </cell>
          <cell r="CL183">
            <v>11.579167685476815</v>
          </cell>
          <cell r="CM183">
            <v>750.52772424982822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EC183">
            <v>11.579167685476815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</row>
        <row r="184">
          <cell r="A184" t="str">
            <v>2009 Great Refrigerator Roundup</v>
          </cell>
          <cell r="CL184">
            <v>685.50096692491593</v>
          </cell>
          <cell r="CM184">
            <v>44432.164267083768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EC184">
            <v>685.50096692491593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</row>
        <row r="185">
          <cell r="A185" t="str">
            <v>2009 Great Refrigerator Roundup</v>
          </cell>
          <cell r="CL185">
            <v>93.370892773618095</v>
          </cell>
          <cell r="CM185">
            <v>6052.0277076955235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EC185">
            <v>93.370892773618095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</row>
        <row r="186">
          <cell r="A186" t="str">
            <v>2009 Great Refrigerator Roundup</v>
          </cell>
          <cell r="CL186">
            <v>449.67641496997328</v>
          </cell>
          <cell r="CM186">
            <v>29146.707737857403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EC186">
            <v>449.67641496997328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</row>
        <row r="187">
          <cell r="A187" t="str">
            <v>2009 Great Refrigerator Roundup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</row>
        <row r="188">
          <cell r="A188" t="str">
            <v>2009 Great Refrigerator Roundup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</row>
        <row r="189">
          <cell r="A189" t="str">
            <v>2009 Great Refrigerator Roundup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</row>
        <row r="190">
          <cell r="A190" t="str">
            <v>2009 Great Refrigerator Roundup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</row>
        <row r="191">
          <cell r="A191" t="str">
            <v>2009 Great Refrigerator Roundup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</row>
        <row r="192">
          <cell r="A192" t="str">
            <v>2009 Great Refrigerator Roundup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</row>
        <row r="193">
          <cell r="A193" t="str">
            <v>2009 Great Refrigerator Roundup</v>
          </cell>
          <cell r="CL193">
            <v>24.933232525593233</v>
          </cell>
          <cell r="CM193">
            <v>1616.0990818965506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EC193">
            <v>24.933232525593233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</row>
        <row r="194">
          <cell r="A194" t="str">
            <v>2009 Great Refrigerator Roundup</v>
          </cell>
          <cell r="CL194">
            <v>7.7937732083464475</v>
          </cell>
          <cell r="CM194">
            <v>505.16954484701114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EC194">
            <v>7.7937732083464475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</row>
        <row r="195">
          <cell r="A195" t="str">
            <v>2009 Great Refrigerator Roundup</v>
          </cell>
          <cell r="CL195">
            <v>20.018602374636721</v>
          </cell>
          <cell r="CM195">
            <v>1297.547154597547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EC195">
            <v>20.018602374636721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</row>
        <row r="196">
          <cell r="A196" t="str">
            <v>2009 Great Refrigerator Roundup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</row>
        <row r="197">
          <cell r="A197" t="str">
            <v>2009 Great Refrigerator Roundup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</row>
        <row r="198">
          <cell r="A198" t="str">
            <v>2009 Great Refrigerator Roundup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</row>
        <row r="199">
          <cell r="A199" t="str">
            <v>2009 Great Refrigerator Roundup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</row>
        <row r="200">
          <cell r="A200" t="str">
            <v>2009 Great Refrigerator Roundup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</row>
        <row r="201">
          <cell r="A201" t="str">
            <v>2009 Great Refrigerator Roundup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</row>
        <row r="202">
          <cell r="A202" t="str">
            <v>2009 Great Refrigerator Roundup</v>
          </cell>
          <cell r="CL202">
            <v>26.865978425179925</v>
          </cell>
          <cell r="CM202">
            <v>1741.3740084691556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EC202">
            <v>26.865978425179925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</row>
        <row r="203">
          <cell r="A203" t="str">
            <v>2009 Great Refrigerator Roundup</v>
          </cell>
          <cell r="CL203">
            <v>1.1120655665790986</v>
          </cell>
          <cell r="CM203">
            <v>72.080831850120816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EC203">
            <v>1.1120655665790986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</row>
        <row r="204">
          <cell r="A204" t="str">
            <v>2009 Great Refrigerator Roundup</v>
          </cell>
          <cell r="CL204">
            <v>4.8747501792984966</v>
          </cell>
          <cell r="CM204">
            <v>315.96702437811575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EC204">
            <v>4.8747501792984966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</row>
        <row r="205">
          <cell r="A205" t="str">
            <v>2009 Cool Savings Rebate</v>
          </cell>
          <cell r="CL205">
            <v>835.27463033800518</v>
          </cell>
          <cell r="CM205">
            <v>54140.054316467467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EC205">
            <v>835.27463033800518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</row>
        <row r="206">
          <cell r="A206" t="str">
            <v>2009 Cool Savings Rebate</v>
          </cell>
          <cell r="CL206">
            <v>366.53327966357341</v>
          </cell>
          <cell r="CM206">
            <v>23757.61330348155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EC206">
            <v>366.53327966357335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</row>
        <row r="207">
          <cell r="A207" t="str">
            <v>2009 Cool Savings Rebate</v>
          </cell>
          <cell r="CL207">
            <v>3443.1657554427852</v>
          </cell>
          <cell r="CM207">
            <v>223175.91633884358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EC207">
            <v>3443.1657554427852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</row>
        <row r="208">
          <cell r="A208" t="str">
            <v>2009 Cool Savings Rebate</v>
          </cell>
          <cell r="CL208">
            <v>1113.1557817200826</v>
          </cell>
          <cell r="CM208">
            <v>72151.496401402124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EC208">
            <v>1113.1557817200826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</row>
        <row r="209">
          <cell r="A209" t="str">
            <v>2009 Cool Savings Rebate</v>
          </cell>
          <cell r="CL209">
            <v>3153.4080945536884</v>
          </cell>
          <cell r="CM209">
            <v>204394.673703951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EC209">
            <v>3153.4080945536884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</row>
        <row r="210">
          <cell r="A210" t="str">
            <v>2009 Cool Savings Rebate</v>
          </cell>
          <cell r="CL210">
            <v>1514.4278758270343</v>
          </cell>
          <cell r="CM210">
            <v>98160.777877892979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EC210">
            <v>1514.4278758270343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</row>
        <row r="211">
          <cell r="A211" t="str">
            <v>2009 Cool Savings Rebate</v>
          </cell>
          <cell r="CL211">
            <v>33.746506284992421</v>
          </cell>
          <cell r="CM211">
            <v>2187.3496654880619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EC211">
            <v>33.746506284992414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</row>
        <row r="212">
          <cell r="A212" t="str">
            <v>2009 Cool Savings Rebate</v>
          </cell>
          <cell r="CL212">
            <v>5663.8995421758264</v>
          </cell>
          <cell r="CM212">
            <v>367117.37399749219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EC212">
            <v>5663.8995421758264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</row>
        <row r="213">
          <cell r="A213" t="str">
            <v>2009 Cool Savings Rebate</v>
          </cell>
          <cell r="CL213">
            <v>3077.2128603273927</v>
          </cell>
          <cell r="CM213">
            <v>199455.92186134052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EC213">
            <v>3077.2128603273927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</row>
        <row r="214">
          <cell r="A214" t="str">
            <v>2009 Cool Savings Rebate</v>
          </cell>
          <cell r="CL214">
            <v>91.696898984573124</v>
          </cell>
          <cell r="CM214">
            <v>5943.5243348256336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EC214">
            <v>91.696898984573124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</row>
        <row r="215">
          <cell r="A215" t="str">
            <v>2009 Cool Savings Rebate</v>
          </cell>
          <cell r="CL215">
            <v>504.77168555861903</v>
          </cell>
          <cell r="CM215">
            <v>32717.821757018621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EC215">
            <v>504.77168555861903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</row>
        <row r="216">
          <cell r="A216" t="str">
            <v>2009 Cool Savings Rebate</v>
          </cell>
          <cell r="CL216">
            <v>437.96394486985866</v>
          </cell>
          <cell r="CM216">
            <v>28387.539741645662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EC216">
            <v>437.96394486985866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</row>
        <row r="217">
          <cell r="A217" t="str">
            <v>2009 Cool Savings Rebate</v>
          </cell>
          <cell r="CL217">
            <v>20.55815643673273</v>
          </cell>
          <cell r="CM217">
            <v>1332.5194680948789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EC217">
            <v>20.55815643673273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</row>
        <row r="218">
          <cell r="A218" t="str">
            <v>2009 Cool Savings Rebate</v>
          </cell>
          <cell r="CL218">
            <v>3826.3476934704986</v>
          </cell>
          <cell r="CM218">
            <v>248012.64689956314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EC218">
            <v>3826.3476934704986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</row>
        <row r="219">
          <cell r="A219" t="str">
            <v>2009 Cool Savings Rebate</v>
          </cell>
          <cell r="CL219">
            <v>1135.7833004865499</v>
          </cell>
          <cell r="CM219">
            <v>73618.145872807348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EC219">
            <v>1135.7833004865499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</row>
        <row r="220">
          <cell r="A220" t="str">
            <v>2009 Cool Savings Rebate</v>
          </cell>
          <cell r="CL220">
            <v>-21.344756629662594</v>
          </cell>
          <cell r="CM220">
            <v>-1383.5045879869238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EC220">
            <v>-21.344756629662594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</row>
        <row r="221">
          <cell r="A221" t="str">
            <v>2009 Cool Savings Rebate</v>
          </cell>
          <cell r="CL221">
            <v>6894.7778962652774</v>
          </cell>
          <cell r="CM221">
            <v>446899.30263143167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EC221">
            <v>6894.7778962652774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</row>
        <row r="222">
          <cell r="A222" t="str">
            <v>2009 Cool Savings Rebate</v>
          </cell>
          <cell r="CL222">
            <v>2585.8118111159256</v>
          </cell>
          <cell r="CM222">
            <v>167604.74557850277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EC222">
            <v>2585.8118111159256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</row>
        <row r="223">
          <cell r="A223" t="str">
            <v>2009 Cool Savings Rebate</v>
          </cell>
          <cell r="CL223">
            <v>8.4572578512087482</v>
          </cell>
          <cell r="CM223">
            <v>548.17467549268986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EC223">
            <v>8.4572578512087464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</row>
        <row r="224">
          <cell r="A224" t="str">
            <v>2009 Cool Savings Rebate</v>
          </cell>
          <cell r="CL224">
            <v>606.43427623051082</v>
          </cell>
          <cell r="CM224">
            <v>39307.29302912196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EC224">
            <v>606.43427623051082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</row>
        <row r="225">
          <cell r="A225" t="str">
            <v>2009 Cool Savings Rebate</v>
          </cell>
          <cell r="CL225">
            <v>328.46355705646249</v>
          </cell>
          <cell r="CM225">
            <v>21290.045422331146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EC225">
            <v>328.46355705646249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</row>
        <row r="226">
          <cell r="A226" t="str">
            <v>2009 Cool Savings Rebate</v>
          </cell>
          <cell r="CL226">
            <v>9.5666461711177995</v>
          </cell>
          <cell r="CM226">
            <v>620.08197605756595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EC226">
            <v>9.5666461711177995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</row>
        <row r="227">
          <cell r="A227" t="str">
            <v>2009 Cool Savings Rebate</v>
          </cell>
          <cell r="CL227">
            <v>316.07084921432715</v>
          </cell>
          <cell r="CM227">
            <v>20486.786408670203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EC227">
            <v>316.07084921432715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</row>
        <row r="228">
          <cell r="A228" t="str">
            <v>2009 Cool Savings Rebate</v>
          </cell>
          <cell r="CL228">
            <v>361.03235144642656</v>
          </cell>
          <cell r="CM228">
            <v>23401.059253292326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EC228">
            <v>361.03235144642656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</row>
        <row r="229">
          <cell r="A229" t="str">
            <v>2009 Cool Savings Rebate</v>
          </cell>
          <cell r="CL229">
            <v>28.055104241512829</v>
          </cell>
          <cell r="CM229">
            <v>1818.4496599340218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EC229">
            <v>28.055104241512829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</row>
        <row r="230">
          <cell r="A230" t="str">
            <v>2009 Cool Savings Rebate</v>
          </cell>
          <cell r="CL230">
            <v>148.59075834039007</v>
          </cell>
          <cell r="CM230">
            <v>9631.2176082953793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EC230">
            <v>148.59075834039007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</row>
        <row r="231">
          <cell r="A231" t="str">
            <v>2009 Cool Savings Rebate</v>
          </cell>
          <cell r="CL231">
            <v>134.40463293606922</v>
          </cell>
          <cell r="CM231">
            <v>8711.7145226822649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EC231">
            <v>134.40463293606922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</row>
        <row r="232">
          <cell r="A232" t="str">
            <v>2009 Cool Savings Rebate</v>
          </cell>
          <cell r="CL232">
            <v>256.39321744668234</v>
          </cell>
          <cell r="CM232">
            <v>16618.657163476935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EC232">
            <v>256.39321744668234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</row>
        <row r="233">
          <cell r="A233" t="str">
            <v>2009 Cool Savings Rebate</v>
          </cell>
          <cell r="CL233">
            <v>193.27898472341681</v>
          </cell>
          <cell r="CM233">
            <v>12527.777513035464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EC233">
            <v>193.27898472341684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</row>
        <row r="234">
          <cell r="A234" t="str">
            <v>2009 Cool Savings Rebate</v>
          </cell>
          <cell r="CL234">
            <v>281.97935818448514</v>
          </cell>
          <cell r="CM234">
            <v>18277.075842771515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EC234">
            <v>281.97935818448514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</row>
        <row r="235">
          <cell r="A235" t="str">
            <v>2009 Cool Savings Rebate</v>
          </cell>
          <cell r="CL235">
            <v>293.53668786600025</v>
          </cell>
          <cell r="CM235">
            <v>19026.188091586428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EC235">
            <v>293.53668786600025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</row>
        <row r="236">
          <cell r="A236" t="str">
            <v>2009 Cool Savings Rebate</v>
          </cell>
          <cell r="CL236">
            <v>71.02792413827126</v>
          </cell>
          <cell r="CM236">
            <v>4603.8219421028271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EC236">
            <v>71.02792413827126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</row>
        <row r="237">
          <cell r="A237" t="str">
            <v>2009 Cool Savings Rebate</v>
          </cell>
          <cell r="CL237">
            <v>78.820304590984691</v>
          </cell>
          <cell r="CM237">
            <v>5108.9012126102598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EC237">
            <v>78.820304590984691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</row>
        <row r="238">
          <cell r="A238" t="str">
            <v>2009 Every Kilowatt Counts Power Savings Event</v>
          </cell>
          <cell r="CL238">
            <v>2250.6963260106513</v>
          </cell>
          <cell r="CM238">
            <v>145883.54166914066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EC238">
            <v>2250.6963260106513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</row>
        <row r="239">
          <cell r="A239" t="str">
            <v>2009 Every Kilowatt Counts Power Savings Event</v>
          </cell>
          <cell r="CL239">
            <v>6673.2366522615957</v>
          </cell>
          <cell r="CM239">
            <v>432539.64827578166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EC239">
            <v>6673.2366522615957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</row>
        <row r="240">
          <cell r="A240" t="str">
            <v>2009 Every Kilowatt Counts Power Savings Event</v>
          </cell>
          <cell r="CL240">
            <v>1676.7731902646387</v>
          </cell>
          <cell r="CM240">
            <v>108683.52551374437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EC240">
            <v>1676.7731902646387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</row>
        <row r="241">
          <cell r="A241" t="str">
            <v>2009 Every Kilowatt Counts Power Savings Event</v>
          </cell>
          <cell r="CL241">
            <v>641.50245997659556</v>
          </cell>
          <cell r="CM241">
            <v>41580.309955332916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EC241">
            <v>641.50245997659556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</row>
        <row r="242">
          <cell r="A242" t="str">
            <v>2009 Every Kilowatt Counts Power Savings Event</v>
          </cell>
          <cell r="CL242">
            <v>1525.1115975803268</v>
          </cell>
          <cell r="CM242">
            <v>98853.265420333017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EC242">
            <v>1525.1115975803268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</row>
        <row r="243">
          <cell r="A243" t="str">
            <v>2009 Every Kilowatt Counts Power Savings Event</v>
          </cell>
          <cell r="CL243">
            <v>484.97476610186703</v>
          </cell>
          <cell r="CM243">
            <v>31434.643439662606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EC243">
            <v>484.97476610186703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</row>
        <row r="244">
          <cell r="A244" t="str">
            <v>2009 Every Kilowatt Counts Power Savings Event</v>
          </cell>
          <cell r="CL244">
            <v>59.009370136522719</v>
          </cell>
          <cell r="CM244">
            <v>3824.8144841644071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EC244">
            <v>59.009370136522719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</row>
        <row r="245">
          <cell r="A245" t="str">
            <v>2009 Every Kilowatt Counts Power Savings Event</v>
          </cell>
          <cell r="CL245">
            <v>52.040029470988358</v>
          </cell>
          <cell r="CM245">
            <v>3373.082241286028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EC245">
            <v>52.040029470988358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</row>
        <row r="246">
          <cell r="A246" t="str">
            <v>2009 Every Kilowatt Counts Power Savings Event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</row>
        <row r="247">
          <cell r="A247" t="str">
            <v>2009 Every Kilowatt Counts Power Savings Event</v>
          </cell>
          <cell r="CL247">
            <v>751.02611732022478</v>
          </cell>
          <cell r="CM247">
            <v>48679.312537421109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EC247">
            <v>751.02611732022478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</row>
        <row r="248">
          <cell r="A248" t="str">
            <v>2009 Every Kilowatt Counts Power Savings Event</v>
          </cell>
          <cell r="CL248">
            <v>2131.0853689249889</v>
          </cell>
          <cell r="CM248">
            <v>138130.70987196043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EC248">
            <v>2131.0853689249889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</row>
        <row r="249">
          <cell r="A249" t="str">
            <v>2009 Every Kilowatt Counts Power Savings Event</v>
          </cell>
          <cell r="CL249">
            <v>1687.2112864694282</v>
          </cell>
          <cell r="CM249">
            <v>109360.09232777428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EC249">
            <v>1687.2112864694282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</row>
        <row r="250">
          <cell r="A250" t="str">
            <v>2009 Every Kilowatt Counts Power Savings Event</v>
          </cell>
          <cell r="CL250">
            <v>204.67609654252681</v>
          </cell>
          <cell r="CM250">
            <v>13266.504909422176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EC250">
            <v>204.67609654252681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</row>
        <row r="251">
          <cell r="A251" t="str">
            <v>2009 Every Kilowatt Counts Power Savings Event</v>
          </cell>
          <cell r="CL251">
            <v>1353.1763507607814</v>
          </cell>
          <cell r="CM251">
            <v>87708.92646446338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EC251">
            <v>1353.1763507607814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</row>
        <row r="252">
          <cell r="A252" t="str">
            <v>2009 Every Kilowatt Counts Power Savings Event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</row>
        <row r="253">
          <cell r="A253" t="str">
            <v>2009 Every Kilowatt Counts Power Savings Event</v>
          </cell>
          <cell r="CL253">
            <v>16.372424602295908</v>
          </cell>
          <cell r="CM253">
            <v>1014.5613761596753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EC253">
            <v>16.372424602295908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</row>
        <row r="254">
          <cell r="A254" t="str">
            <v>2009 Every Kilowatt Counts Power Savings Event</v>
          </cell>
          <cell r="CL254">
            <v>171.75956544629707</v>
          </cell>
          <cell r="CM254">
            <v>11132.951803974192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EC254">
            <v>171.75956544629707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</row>
        <row r="255">
          <cell r="A255" t="str">
            <v>2009 Every Kilowatt Counts Power Savings Event</v>
          </cell>
          <cell r="CL255">
            <v>19.092009284619742</v>
          </cell>
          <cell r="CM255">
            <v>1183.0877639675214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EC255">
            <v>19.092009284619742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</row>
        <row r="256">
          <cell r="A256" t="str">
            <v>2009 Every Kilowatt Counts Power Savings Event</v>
          </cell>
          <cell r="CL256">
            <v>128.82759244206557</v>
          </cell>
          <cell r="CM256">
            <v>7983.1486569821327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EC256">
            <v>128.82759244206557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</row>
        <row r="257">
          <cell r="A257" t="str">
            <v>2009 Every Kilowatt Counts Power Savings Event</v>
          </cell>
          <cell r="CL257">
            <v>29.929250413717067</v>
          </cell>
          <cell r="CM257">
            <v>1854.6465917400053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EC257">
            <v>29.929250413717067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</row>
        <row r="258">
          <cell r="A258" t="str">
            <v>2009 Every Kilowatt Counts Power Savings Event</v>
          </cell>
          <cell r="CL258">
            <v>85.827946070897767</v>
          </cell>
          <cell r="CM258">
            <v>5563.1160020613625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EC258">
            <v>85.827946070897767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</row>
        <row r="259">
          <cell r="A259" t="str">
            <v>2009 Every Kilowatt Counts Power Savings Event</v>
          </cell>
          <cell r="CL259">
            <v>44.527615407304133</v>
          </cell>
          <cell r="CM259">
            <v>2759.2735872735798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EC259">
            <v>44.527615407304133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</row>
        <row r="260">
          <cell r="A260" t="str">
            <v>2009 Every Kilowatt Counts Power Savings Event</v>
          </cell>
          <cell r="CL260">
            <v>79.979057563703634</v>
          </cell>
          <cell r="CM260">
            <v>5184.0081853396787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EC260">
            <v>79.979057563703634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</row>
        <row r="261">
          <cell r="A261" t="str">
            <v>2009 Every Kilowatt Counts Power Savings Event</v>
          </cell>
          <cell r="CL261">
            <v>257.58430865832861</v>
          </cell>
          <cell r="CM261">
            <v>16695.860206107718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EC261">
            <v>257.58430865832861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</row>
        <row r="262">
          <cell r="A262" t="str">
            <v>2009 Every Kilowatt Counts Power Savings Event</v>
          </cell>
          <cell r="CL262">
            <v>212.52368600664062</v>
          </cell>
          <cell r="CM262">
            <v>13775.162666294944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EC262">
            <v>212.52368600664062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</row>
        <row r="263">
          <cell r="A263" t="str">
            <v>2009 Every Kilowatt Counts Power Savings Event</v>
          </cell>
          <cell r="CL263">
            <v>838.507385548917</v>
          </cell>
          <cell r="CM263">
            <v>54349.592037779294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EC263">
            <v>838.507385548917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</row>
        <row r="264">
          <cell r="A264" t="str">
            <v>2009 Every Kilowatt Counts Power Savings Event</v>
          </cell>
          <cell r="CL264">
            <v>556.87610355780294</v>
          </cell>
          <cell r="CM264">
            <v>36095.077474054116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EC264">
            <v>556.87610355780294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</row>
        <row r="265">
          <cell r="A265" t="str">
            <v>2009 Every Kilowatt Counts Power Savings Event</v>
          </cell>
          <cell r="CL265">
            <v>1383.7554713195486</v>
          </cell>
          <cell r="CM265">
            <v>89690.975467114797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EC265">
            <v>1383.7554713195486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</row>
        <row r="266">
          <cell r="A266" t="str">
            <v>2009 Every Kilowatt Counts Power Savings Event</v>
          </cell>
          <cell r="CL266">
            <v>142.19550847416699</v>
          </cell>
          <cell r="CM266">
            <v>9216.6962490334681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EC266">
            <v>142.19550847416699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</row>
        <row r="267">
          <cell r="A267" t="str">
            <v>2009 Every Kilowatt Counts Power Savings Event</v>
          </cell>
          <cell r="CL267">
            <v>570.41304145995764</v>
          </cell>
          <cell r="CM267">
            <v>36972.50212779313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EC267">
            <v>570.41304145995764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</row>
        <row r="268">
          <cell r="A268" t="str">
            <v>2009 Every Kilowatt Counts Power Savings Event</v>
          </cell>
          <cell r="CL268">
            <v>355.91677174252334</v>
          </cell>
          <cell r="CM268">
            <v>23069.482364721604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EC268">
            <v>355.91677174252334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</row>
        <row r="269">
          <cell r="A269" t="str">
            <v>2009 Every Kilowatt Counts Power Savings Event</v>
          </cell>
          <cell r="CL269">
            <v>86.195130608405705</v>
          </cell>
          <cell r="CM269">
            <v>5586.9158279902331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EC269">
            <v>86.195130608405705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</row>
        <row r="270">
          <cell r="A270" t="str">
            <v>2009 Every Kilowatt Counts Power Savings Event</v>
          </cell>
          <cell r="CL270">
            <v>82.394063168093538</v>
          </cell>
          <cell r="CM270">
            <v>5340.5417730332647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EC270">
            <v>82.394063168093538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</row>
        <row r="271">
          <cell r="A271" t="str">
            <v>2009 Every Kilowatt Counts Power Savings Event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</row>
        <row r="272">
          <cell r="A272" t="str">
            <v>2009 Every Kilowatt Counts Power Savings Event</v>
          </cell>
          <cell r="CL272">
            <v>807.55927289140777</v>
          </cell>
          <cell r="CM272">
            <v>52343.626048375692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EC272">
            <v>807.55927289140777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</row>
        <row r="273">
          <cell r="A273" t="str">
            <v>2009 Every Kilowatt Counts Power Savings Event</v>
          </cell>
          <cell r="CL273">
            <v>2900.1820520961569</v>
          </cell>
          <cell r="CM273">
            <v>187981.30354395101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EC273">
            <v>2900.1820520961569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</row>
        <row r="274">
          <cell r="A274" t="str">
            <v>2009 Every Kilowatt Counts Power Savings Event</v>
          </cell>
          <cell r="CL274">
            <v>1466.394455458942</v>
          </cell>
          <cell r="CM274">
            <v>95047.392299928149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EC274">
            <v>1466.394455458942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</row>
        <row r="275">
          <cell r="A275" t="str">
            <v>2009 Every Kilowatt Counts Power Savings Event</v>
          </cell>
          <cell r="CL275">
            <v>442.04475390441132</v>
          </cell>
          <cell r="CM275">
            <v>28652.045827142843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EC275">
            <v>442.04475390441132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</row>
        <row r="276">
          <cell r="A276" t="str">
            <v>2009 Every Kilowatt Counts Power Savings Event</v>
          </cell>
          <cell r="CL276">
            <v>2022.0722219700806</v>
          </cell>
          <cell r="CM276">
            <v>131064.79707755476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EC276">
            <v>2022.0722219700806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</row>
        <row r="277">
          <cell r="A277" t="str">
            <v>2009 Every Kilowatt Counts Power Savings Event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</row>
        <row r="278">
          <cell r="A278" t="str">
            <v>2009 Every Kilowatt Counts Power Savings Event</v>
          </cell>
          <cell r="CL278">
            <v>11318.125342947962</v>
          </cell>
          <cell r="CM278">
            <v>733607.72441972338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EC278">
            <v>11318.125342947962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</row>
        <row r="279">
          <cell r="A279" t="str">
            <v>2009 Every Kilowatt Counts Power Savings Event</v>
          </cell>
          <cell r="CL279">
            <v>3847.5060781021948</v>
          </cell>
          <cell r="CM279">
            <v>249384.07140068221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EC279">
            <v>3847.5060781021948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</row>
        <row r="280">
          <cell r="A280" t="str">
            <v>2009 Every Kilowatt Counts Power Savings Event</v>
          </cell>
          <cell r="CL280">
            <v>2573.2918949793843</v>
          </cell>
          <cell r="CM280">
            <v>166793.24129589854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EC280">
            <v>2573.2918949793843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</row>
        <row r="281">
          <cell r="A281" t="str">
            <v>2009 Every Kilowatt Counts Power Savings Event</v>
          </cell>
          <cell r="CL281">
            <v>251.39880649089713</v>
          </cell>
          <cell r="CM281">
            <v>16294.93407815402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EC281">
            <v>251.39880649089713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</row>
        <row r="282">
          <cell r="A282" t="str">
            <v>2009 Every Kilowatt Counts Power Savings Event</v>
          </cell>
          <cell r="CL282">
            <v>171.56984501967278</v>
          </cell>
          <cell r="CM282">
            <v>11120.654681771133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EC282">
            <v>171.56984501967278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</row>
        <row r="283">
          <cell r="A283" t="str">
            <v>2009 Every Kilowatt Counts Power Savings Event</v>
          </cell>
          <cell r="CL283">
            <v>269.27613545719134</v>
          </cell>
          <cell r="CM283">
            <v>17453.690164013904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EC283">
            <v>269.27613545719134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</row>
        <row r="284">
          <cell r="A284" t="str">
            <v>2009 Every Kilowatt Counts Power Savings Event</v>
          </cell>
          <cell r="CL284">
            <v>31.625874989565013</v>
          </cell>
          <cell r="CM284">
            <v>2049.8965580314393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EC284">
            <v>31.625874989565013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</row>
        <row r="285">
          <cell r="A285" t="str">
            <v>2009 Every Kilowatt Counts Power Savings Event</v>
          </cell>
          <cell r="CL285">
            <v>83.415287394243222</v>
          </cell>
          <cell r="CM285">
            <v>5406.7345353474557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EC285">
            <v>83.415287394243222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</row>
        <row r="286">
          <cell r="A286" t="str">
            <v>2009 Every Kilowatt Counts Power Savings Event</v>
          </cell>
          <cell r="CL286">
            <v>333.99406587274473</v>
          </cell>
          <cell r="CM286">
            <v>21648.516800289864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EC286">
            <v>333.99406587274473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</row>
        <row r="287">
          <cell r="A287" t="str">
            <v>2009 Every Kilowatt Counts Power Savings Event</v>
          </cell>
          <cell r="CL287">
            <v>613.26308100083315</v>
          </cell>
          <cell r="CM287">
            <v>39749.916147020558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EC287">
            <v>613.26308100083315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</row>
        <row r="288">
          <cell r="A288" t="str">
            <v>2009 Every Kilowatt Counts Power Savings Event</v>
          </cell>
          <cell r="CL288">
            <v>377.50841528933614</v>
          </cell>
          <cell r="CM288">
            <v>24468.989439338737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EC288">
            <v>377.50841528933614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</row>
        <row r="289">
          <cell r="A289" t="str">
            <v>2009 Every Kilowatt Counts Power Savings Event</v>
          </cell>
          <cell r="CL289">
            <v>180.43132734795932</v>
          </cell>
          <cell r="CM289">
            <v>11695.03000355447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EC289">
            <v>180.43132734795932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</row>
        <row r="290">
          <cell r="A290" t="str">
            <v>2009 Every Kilowatt Counts Power Savings Event</v>
          </cell>
          <cell r="CL290">
            <v>40.978141997938906</v>
          </cell>
          <cell r="CM290">
            <v>2539.3209098709444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EC290">
            <v>40.978141997938906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</row>
        <row r="291">
          <cell r="A291" t="str">
            <v>2009 Every Kilowatt Counts Power Savings Event</v>
          </cell>
          <cell r="CL291">
            <v>30.07707367416598</v>
          </cell>
          <cell r="CM291">
            <v>1863.8068581142616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EC291">
            <v>30.07707367416598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</row>
        <row r="292">
          <cell r="A292" t="str">
            <v>2009 Every Kilowatt Counts Power Savings Event</v>
          </cell>
          <cell r="CL292">
            <v>294.63255844080976</v>
          </cell>
          <cell r="CM292">
            <v>18257.699834588693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EC292">
            <v>294.63255844080976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</row>
        <row r="293">
          <cell r="A293" t="str">
            <v>2009 Every Kilowatt Counts Power Savings Event</v>
          </cell>
          <cell r="CL293">
            <v>46.784946759207671</v>
          </cell>
          <cell r="CM293">
            <v>2899.1552027622515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EC293">
            <v>46.784946759207671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</row>
        <row r="294">
          <cell r="A294" t="str">
            <v>2009 Every Kilowatt Counts Power Savings Event</v>
          </cell>
          <cell r="CL294">
            <v>241.99816461467836</v>
          </cell>
          <cell r="CM294">
            <v>14996.067893643201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EC294">
            <v>241.99816461467836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</row>
        <row r="295">
          <cell r="A295" t="str">
            <v>2009 Every Kilowatt Counts Power Savings Event</v>
          </cell>
          <cell r="CL295">
            <v>57.557171797503685</v>
          </cell>
          <cell r="CM295">
            <v>3566.685133400792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EC295">
            <v>57.557171797503685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</row>
        <row r="296">
          <cell r="A296" t="str">
            <v>2009 Every Kilowatt Counts Power Savings Event</v>
          </cell>
          <cell r="CL296">
            <v>206.77162226609556</v>
          </cell>
          <cell r="CM296">
            <v>13402.330747266262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EC296">
            <v>206.77162226609556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</row>
        <row r="297">
          <cell r="A297" t="str">
            <v>2009 Every Kilowatt Counts Power Savings Event</v>
          </cell>
          <cell r="CL297">
            <v>901.32762187386254</v>
          </cell>
          <cell r="CM297">
            <v>58421.415703044433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EC297">
            <v>901.32762187386254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</row>
        <row r="298">
          <cell r="A298" t="str">
            <v>2009 Every Kilowatt Counts Power Savings Event</v>
          </cell>
          <cell r="CL298">
            <v>637.03412183924661</v>
          </cell>
          <cell r="CM298">
            <v>41290.685368791223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EC298">
            <v>637.03412183924661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</row>
        <row r="299">
          <cell r="A299" t="str">
            <v>2009 Every Kilowatt Counts Power Savings Event</v>
          </cell>
          <cell r="CL299">
            <v>233.18159402257947</v>
          </cell>
          <cell r="CM299">
            <v>15114.147739497676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EC299">
            <v>233.18159402257947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</row>
        <row r="300">
          <cell r="A300" t="str">
            <v>2009 Every Kilowatt Counts Power Savings Event</v>
          </cell>
          <cell r="CL300">
            <v>1892.00706780974</v>
          </cell>
          <cell r="CM300">
            <v>122634.35485513145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EC300">
            <v>1892.00706780974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</row>
        <row r="301">
          <cell r="A301" t="str">
            <v>2009 Every Kilowatt Counts Power Savings Event</v>
          </cell>
          <cell r="CL301">
            <v>835.54162301212955</v>
          </cell>
          <cell r="CM301">
            <v>54157.359999358057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EC301">
            <v>835.54162301212955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</row>
        <row r="302">
          <cell r="A302" t="str">
            <v>2009 Every Kilowatt Counts Power Savings Event</v>
          </cell>
          <cell r="CL302">
            <v>454.27620754590879</v>
          </cell>
          <cell r="CM302">
            <v>29444.85281596765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EC302">
            <v>454.27620754590879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</row>
        <row r="303">
          <cell r="A303" t="str">
            <v>2009 Every Kilowatt Counts Power Savings Event</v>
          </cell>
          <cell r="CL303">
            <v>213.39811769981145</v>
          </cell>
          <cell r="CM303">
            <v>13831.840766700261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EC303">
            <v>213.39811769981145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</row>
        <row r="304">
          <cell r="A304" t="str">
            <v>2009 Every Kilowatt Counts Power Savings Event</v>
          </cell>
          <cell r="CL304">
            <v>169.31588358090568</v>
          </cell>
          <cell r="CM304">
            <v>10974.55950505938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EC304">
            <v>169.31588358090568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</row>
        <row r="305">
          <cell r="A305" t="str">
            <v>2009 Every Kilowatt Counts Power Savings Event</v>
          </cell>
          <cell r="CL305">
            <v>440.18333012445783</v>
          </cell>
          <cell r="CM305">
            <v>28531.393791402377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C305">
            <v>440.18333012445783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</row>
        <row r="306">
          <cell r="A306" t="str">
            <v>2009 Every Kilowatt Counts Power Savings Event</v>
          </cell>
          <cell r="CL306">
            <v>92.734478286979225</v>
          </cell>
          <cell r="CM306">
            <v>6010.7771852649885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EC306">
            <v>92.734478286979225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</row>
        <row r="307">
          <cell r="A307" t="str">
            <v>2009 Every Kilowatt Counts Power Savings Event</v>
          </cell>
          <cell r="CL307">
            <v>155.78299030889343</v>
          </cell>
          <cell r="CM307">
            <v>10097.397012396083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EC307">
            <v>155.78299030889343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</row>
        <row r="308">
          <cell r="A308" t="str">
            <v>2009 Every Kilowatt Counts Power Savings Event</v>
          </cell>
          <cell r="CL308">
            <v>649.35435839682282</v>
          </cell>
          <cell r="CM308">
            <v>42089.247006116399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EC308">
            <v>649.35435839682282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</row>
        <row r="309">
          <cell r="A309" t="str">
            <v>2009 Every Kilowatt Counts Power Savings Event</v>
          </cell>
          <cell r="CL309">
            <v>1190.9225276936638</v>
          </cell>
          <cell r="CM309">
            <v>77192.109031191751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EC309">
            <v>1190.9225276936638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</row>
        <row r="310">
          <cell r="A310" t="str">
            <v>2009 Every Kilowatt Counts Power Savings Event</v>
          </cell>
          <cell r="CL310">
            <v>502.85916606999024</v>
          </cell>
          <cell r="CM310">
            <v>32593.857847144136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EC310">
            <v>502.85916606999024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</row>
        <row r="311">
          <cell r="A311" t="str">
            <v>2009 Every Kilowatt Counts Power Savings Event</v>
          </cell>
          <cell r="CL311">
            <v>242.47676359957433</v>
          </cell>
          <cell r="CM311">
            <v>15716.633398107508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EC311">
            <v>242.47676359957433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</row>
        <row r="312">
          <cell r="A312" t="str">
            <v>2009 Every Kilowatt Counts Power Savings Event</v>
          </cell>
          <cell r="CL312">
            <v>73.644121090065894</v>
          </cell>
          <cell r="CM312">
            <v>4773.3961634764873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EC312">
            <v>73.644121090065894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</row>
        <row r="313">
          <cell r="A313" t="str">
            <v>2009 Every Kilowatt Counts Power Savings Event</v>
          </cell>
          <cell r="CL313">
            <v>773.71974661365789</v>
          </cell>
          <cell r="CM313">
            <v>50150.247099490909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EC313">
            <v>773.71974661365789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</row>
        <row r="314">
          <cell r="A314" t="str">
            <v>2009 Every Kilowatt Counts Power Savings Event</v>
          </cell>
          <cell r="CL314">
            <v>54.929433240410688</v>
          </cell>
          <cell r="CM314">
            <v>3560.3649281257185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EC314">
            <v>54.929433240410688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</row>
        <row r="315">
          <cell r="A315" t="str">
            <v>2009 Every Kilowatt Counts Power Savings Event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</row>
        <row r="316">
          <cell r="A316" t="str">
            <v>2009 Every Kilowatt Counts Power Savings Event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</row>
        <row r="317">
          <cell r="A317" t="str">
            <v>2009 Every Kilowatt Counts Power Savings Event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</row>
        <row r="318">
          <cell r="A318" t="str">
            <v>2009 Every Kilowatt Counts Power Savings Event</v>
          </cell>
          <cell r="CL318">
            <v>566.48758050866036</v>
          </cell>
          <cell r="CM318">
            <v>36718.06524990734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EC318">
            <v>566.48758050866036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</row>
        <row r="319">
          <cell r="A319" t="str">
            <v>2009 Every Kilowatt Counts Power Savings Event</v>
          </cell>
          <cell r="CL319">
            <v>11.440801270062488</v>
          </cell>
          <cell r="CM319">
            <v>741.55921859429895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EC319">
            <v>11.440801270062488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</row>
        <row r="320">
          <cell r="A320" t="str">
            <v>2009 Every Kilowatt Counts Power Savings Event</v>
          </cell>
          <cell r="CL320">
            <v>25.620953233740774</v>
          </cell>
          <cell r="CM320">
            <v>1660.6751232861957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EC320">
            <v>25.620953233740774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</row>
        <row r="321">
          <cell r="A321" t="str">
            <v>2009 Every Kilowatt Counts Power Savings Event</v>
          </cell>
          <cell r="CL321">
            <v>123.14409361296245</v>
          </cell>
          <cell r="CM321">
            <v>7981.8393553507531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EC321">
            <v>123.14409361296245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</row>
        <row r="322">
          <cell r="A322" t="str">
            <v>2009 Every Kilowatt Counts Power Savings Event</v>
          </cell>
          <cell r="CL322">
            <v>491.40987816530179</v>
          </cell>
          <cell r="CM322">
            <v>31851.748549757875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EC322">
            <v>491.40987816530179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</row>
        <row r="323">
          <cell r="A323" t="str">
            <v>2009 Every Kilowatt Counts Power Savings Event</v>
          </cell>
          <cell r="CL323">
            <v>48.165971066584461</v>
          </cell>
          <cell r="CM323">
            <v>3121.9771258885703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EC323">
            <v>48.165971066584461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</row>
        <row r="324">
          <cell r="A324" t="str">
            <v>2009 peaksaver®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</row>
        <row r="325">
          <cell r="A325" t="str">
            <v>2009 peaksaver®</v>
          </cell>
          <cell r="CL325">
            <v>26.303570496904399</v>
          </cell>
          <cell r="CM325">
            <v>1704.9203743242665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EC325">
            <v>26.303570496904399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</row>
        <row r="326">
          <cell r="A326" t="str">
            <v>2009 peaksaver®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</row>
        <row r="327">
          <cell r="A327" t="str">
            <v>2009 peaksaver®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</row>
        <row r="328">
          <cell r="A328" t="str">
            <v>2009 peaksaver®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</row>
        <row r="329">
          <cell r="A329" t="str">
            <v>2009 peaksaver®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</row>
        <row r="330">
          <cell r="A330" t="str">
            <v>2009 Electricity Retrofit Incentive</v>
          </cell>
          <cell r="CL330">
            <v>99206.183324110476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2431.1352272727231</v>
          </cell>
          <cell r="CZ330">
            <v>646.25113636363517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EC330">
            <v>0</v>
          </cell>
          <cell r="ED330">
            <v>0</v>
          </cell>
          <cell r="EE330">
            <v>69975.034275892831</v>
          </cell>
          <cell r="EF330">
            <v>29231.149048217638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</row>
        <row r="331">
          <cell r="A331" t="str">
            <v>2009 High Performance New Construction</v>
          </cell>
          <cell r="CL331">
            <v>15456.343260220663</v>
          </cell>
          <cell r="CM331">
            <v>0</v>
          </cell>
          <cell r="CN331">
            <v>883019.8421426086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EC331">
            <v>0</v>
          </cell>
          <cell r="ED331">
            <v>15456.343260220663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</row>
        <row r="332">
          <cell r="A332" t="str">
            <v>2009 Power Savings Blitz</v>
          </cell>
          <cell r="CL332">
            <v>111246.52602033301</v>
          </cell>
          <cell r="CM332">
            <v>0</v>
          </cell>
          <cell r="CN332">
            <v>6355506.4863372864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EC332">
            <v>0</v>
          </cell>
          <cell r="ED332">
            <v>111246.52602033301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</row>
        <row r="333">
          <cell r="A333" t="str">
            <v>2010 Great Refrigerator Roundup</v>
          </cell>
          <cell r="CL333">
            <v>2.5748110495096732</v>
          </cell>
          <cell r="CM333">
            <v>170.81897868526394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EC333">
            <v>2.5748110495096732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</row>
        <row r="334">
          <cell r="A334" t="str">
            <v>2010 Great Refrigerator Roundup</v>
          </cell>
          <cell r="CL334">
            <v>0.6431269606005936</v>
          </cell>
          <cell r="CM334">
            <v>42.666544636613992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EC334">
            <v>0.6431269606005936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</row>
        <row r="335">
          <cell r="A335" t="str">
            <v>2010 Great Refrigerator Roundup</v>
          </cell>
          <cell r="CL335">
            <v>3.7024486426651482</v>
          </cell>
          <cell r="CM335">
            <v>245.62909029582613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EC335">
            <v>3.7024486426651482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</row>
        <row r="336">
          <cell r="A336" t="str">
            <v>2010 Great Refrigerator Roundup</v>
          </cell>
          <cell r="CL336">
            <v>48.899266382220297</v>
          </cell>
          <cell r="CM336">
            <v>3244.0915396336354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EC336">
            <v>48.899266382220297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</row>
        <row r="337">
          <cell r="A337" t="str">
            <v>2010 Great Refrigerator Roundup</v>
          </cell>
          <cell r="CL337">
            <v>12.213881313731703</v>
          </cell>
          <cell r="CM337">
            <v>810.29741277209052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EC337">
            <v>12.213881313731703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</row>
        <row r="338">
          <cell r="A338" t="str">
            <v>2010 Great Refrigerator Roundup</v>
          </cell>
          <cell r="CL338">
            <v>70.314682888536694</v>
          </cell>
          <cell r="CM338">
            <v>4664.8402879447558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EC338">
            <v>70.314682888536694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</row>
        <row r="339">
          <cell r="A339" t="str">
            <v>2010 Great Refrigerator Roundup</v>
          </cell>
          <cell r="CL339">
            <v>29.165536367144654</v>
          </cell>
          <cell r="CM339">
            <v>1934.9098008540514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EC339">
            <v>29.165536367144654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</row>
        <row r="340">
          <cell r="A340" t="str">
            <v>2010 Great Refrigerator Roundup</v>
          </cell>
          <cell r="CL340">
            <v>7.0584363414143407</v>
          </cell>
          <cell r="CM340">
            <v>468.27315238722304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EC340">
            <v>7.0584363414143407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</row>
        <row r="341">
          <cell r="A341" t="str">
            <v>2010 Great Refrigerator Roundup</v>
          </cell>
          <cell r="CL341">
            <v>33.993595380912865</v>
          </cell>
          <cell r="CM341">
            <v>2255.2145121147564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EC341">
            <v>33.993595380912865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</row>
        <row r="342">
          <cell r="A342" t="str">
            <v>2010 Great Refrigerator Roundup</v>
          </cell>
          <cell r="CL342">
            <v>1132.6421890153269</v>
          </cell>
          <cell r="CM342">
            <v>75142.128188506889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EC342">
            <v>1132.6421890153269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</row>
        <row r="343">
          <cell r="A343" t="str">
            <v>2010 Great Refrigerator Roundup</v>
          </cell>
          <cell r="CL343">
            <v>274.11403267628509</v>
          </cell>
          <cell r="CM343">
            <v>18185.365141251383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EC343">
            <v>274.11403267628509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</row>
        <row r="344">
          <cell r="A344" t="str">
            <v>2010 Great Refrigerator Roundup</v>
          </cell>
          <cell r="CL344">
            <v>1320.1396264432178</v>
          </cell>
          <cell r="CM344">
            <v>87581.146101543927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EC344">
            <v>1320.1396264432178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</row>
        <row r="345">
          <cell r="A345" t="str">
            <v>2010 Great Refrigerator Roundup</v>
          </cell>
          <cell r="CL345">
            <v>34.520557201998542</v>
          </cell>
          <cell r="CM345">
            <v>2290.1743900837141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EC345">
            <v>34.520557201998542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</row>
        <row r="346">
          <cell r="A346" t="str">
            <v>2010 Great Refrigerator Roundup</v>
          </cell>
          <cell r="CL346">
            <v>6.5536418840282487</v>
          </cell>
          <cell r="CM346">
            <v>434.78390909960586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EC346">
            <v>6.5536418840282487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</row>
        <row r="347">
          <cell r="A347" t="str">
            <v>2010 Great Refrigerator Roundup</v>
          </cell>
          <cell r="CL347">
            <v>40.949957047029244</v>
          </cell>
          <cell r="CM347">
            <v>2716.7157921397925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EC347">
            <v>40.949957047029244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</row>
        <row r="348">
          <cell r="A348" t="str">
            <v>2010 Great Refrigerator Roundup</v>
          </cell>
          <cell r="CL348">
            <v>655.59370758668092</v>
          </cell>
          <cell r="CM348">
            <v>43493.617748676552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EC348">
            <v>655.59370758668092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</row>
        <row r="349">
          <cell r="A349" t="str">
            <v>2010 Great Refrigerator Roundup</v>
          </cell>
          <cell r="CL349">
            <v>124.46283400943179</v>
          </cell>
          <cell r="CM349">
            <v>8257.1551002988654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EC349">
            <v>124.46283400943179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</row>
        <row r="350">
          <cell r="A350" t="str">
            <v>2010 Great Refrigerator Roundup</v>
          </cell>
          <cell r="CL350">
            <v>777.697011345546</v>
          </cell>
          <cell r="CM350">
            <v>51594.236101296185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EC350">
            <v>777.697011345546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</row>
        <row r="351">
          <cell r="A351" t="str">
            <v>2010 Great Refrigerator Roundup</v>
          </cell>
          <cell r="CL351">
            <v>19.351142934653673</v>
          </cell>
          <cell r="CM351">
            <v>1283.800018304094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EC351">
            <v>19.351142934653673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</row>
        <row r="352">
          <cell r="A352" t="str">
            <v>2010 Great Refrigerator Roundup</v>
          </cell>
          <cell r="CL352">
            <v>4.0682532432628191</v>
          </cell>
          <cell r="CM352">
            <v>269.89742186305489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EC352">
            <v>4.0682532432628191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</row>
        <row r="353">
          <cell r="A353" t="str">
            <v>2010 Great Refrigerator Roundup</v>
          </cell>
          <cell r="CL353">
            <v>24.612108096291372</v>
          </cell>
          <cell r="CM353">
            <v>1632.8247344986444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EC353">
            <v>24.612108096291372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</row>
        <row r="354">
          <cell r="A354" t="str">
            <v>2010 Great Refrigerator Roundup</v>
          </cell>
          <cell r="CL354">
            <v>367.50529455054476</v>
          </cell>
          <cell r="CM354">
            <v>24381.15957615837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EC354">
            <v>367.50529455054476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</row>
        <row r="355">
          <cell r="A355" t="str">
            <v>2010 Great Refrigerator Roundup</v>
          </cell>
          <cell r="CL355">
            <v>77.261824354266153</v>
          </cell>
          <cell r="CM355">
            <v>5125.7298783416672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EC355">
            <v>77.261824354266153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</row>
        <row r="356">
          <cell r="A356" t="str">
            <v>2010 Great Refrigerator Roundup</v>
          </cell>
          <cell r="CL356">
            <v>467.41838794646333</v>
          </cell>
          <cell r="CM356">
            <v>31009.62754642994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EC356">
            <v>467.41838794646333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</row>
        <row r="357">
          <cell r="A357" t="str">
            <v>2010 Great Refrigerator Roundup</v>
          </cell>
          <cell r="CL357">
            <v>1.1098065278578246</v>
          </cell>
          <cell r="CM357">
            <v>73.627157092950142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EC357">
            <v>1.1098065278578246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</row>
        <row r="358">
          <cell r="A358" t="str">
            <v>2010 Great Refrigerator Roundup</v>
          </cell>
          <cell r="CL358">
            <v>0.22222899754879855</v>
          </cell>
          <cell r="CM358">
            <v>14.743190729574032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EC358">
            <v>0.22222899754879855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</row>
        <row r="359">
          <cell r="A359" t="str">
            <v>2010 Great Refrigerator Roundup</v>
          </cell>
          <cell r="CL359">
            <v>1.3649532172052197</v>
          </cell>
          <cell r="CM359">
            <v>90.554184378136028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EC359">
            <v>1.3649532172052197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</row>
        <row r="360">
          <cell r="A360" t="str">
            <v>2010 Great Refrigerator Roundup</v>
          </cell>
          <cell r="CL360">
            <v>21.076779614092942</v>
          </cell>
          <cell r="CM360">
            <v>1398.2827859696206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EC360">
            <v>21.076779614092942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</row>
        <row r="361">
          <cell r="A361" t="str">
            <v>2010 Great Refrigerator Roundup</v>
          </cell>
          <cell r="CL361">
            <v>4.220439768215952</v>
          </cell>
          <cell r="CM361">
            <v>279.99383137128046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EC361">
            <v>4.220439768215952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</row>
        <row r="362">
          <cell r="A362" t="str">
            <v>2010 Great Refrigerator Roundup</v>
          </cell>
          <cell r="CL362">
            <v>25.922372431987604</v>
          </cell>
          <cell r="CM362">
            <v>1719.7507307475646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EC362">
            <v>25.922372431987604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</row>
        <row r="363">
          <cell r="A363" t="str">
            <v>2010 Great Refrigerator Roundup</v>
          </cell>
          <cell r="CL363">
            <v>179.08557758197281</v>
          </cell>
          <cell r="CM363">
            <v>11880.955484340784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EC363">
            <v>179.08557758197281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</row>
        <row r="364">
          <cell r="A364" t="str">
            <v>2010 Great Refrigerator Roundup</v>
          </cell>
          <cell r="CL364">
            <v>35.559143604609432</v>
          </cell>
          <cell r="CM364">
            <v>2359.076637727936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EC364">
            <v>35.559143604609432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</row>
        <row r="365">
          <cell r="A365" t="str">
            <v>2010 Great Refrigerator Roundup</v>
          </cell>
          <cell r="CL365">
            <v>218.99279442123787</v>
          </cell>
          <cell r="CM365">
            <v>14528.493455700964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EC365">
            <v>218.99279442123787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</row>
        <row r="366">
          <cell r="A366" t="str">
            <v>2010 Great Refrigerator Roundup</v>
          </cell>
          <cell r="CL366">
            <v>3401.0858253316519</v>
          </cell>
          <cell r="CM366">
            <v>225635.97713887246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EC366">
            <v>3401.0858253316519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</row>
        <row r="367">
          <cell r="A367" t="str">
            <v>2010 Great Refrigerator Roundup</v>
          </cell>
          <cell r="CL367">
            <v>675.31791731923272</v>
          </cell>
          <cell r="CM367">
            <v>44802.167889678181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EC367">
            <v>675.31791731923272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</row>
        <row r="368">
          <cell r="A368" t="str">
            <v>2010 Great Refrigerator Roundup</v>
          </cell>
          <cell r="CL368">
            <v>4158.9797403697539</v>
          </cell>
          <cell r="CM368">
            <v>275916.42957954318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EC368">
            <v>4158.9797403697539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</row>
        <row r="369">
          <cell r="A369" t="str">
            <v>2010 Great Refrigerator Roundup</v>
          </cell>
          <cell r="CL369">
            <v>9.4202351545362504</v>
          </cell>
          <cell r="CM369">
            <v>624.96040180476029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EC369">
            <v>9.4202351545362504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</row>
        <row r="370">
          <cell r="A370" t="str">
            <v>2010 Great Refrigerator Roundup</v>
          </cell>
          <cell r="CL370">
            <v>1.2831138232556478</v>
          </cell>
          <cell r="CM370">
            <v>85.124767841590923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EC370">
            <v>1.2831138232556478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</row>
        <row r="371">
          <cell r="A371" t="str">
            <v>2010 Great Refrigerator Roundup</v>
          </cell>
          <cell r="CL371">
            <v>6.1795063418633465</v>
          </cell>
          <cell r="CM371">
            <v>409.96288341127951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EC371">
            <v>6.1795063418633465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</row>
        <row r="372">
          <cell r="A372" t="str">
            <v>2010 Great Refrigerator Roundup</v>
          </cell>
          <cell r="CL372">
            <v>365.83437493344672</v>
          </cell>
          <cell r="CM372">
            <v>24270.30686620429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EC372">
            <v>365.83437493344672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</row>
        <row r="373">
          <cell r="A373" t="str">
            <v>2010 Great Refrigerator Roundup</v>
          </cell>
          <cell r="CL373">
            <v>49.829663039054267</v>
          </cell>
          <cell r="CM373">
            <v>3305.8162268578994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EC373">
            <v>49.829663039054267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</row>
        <row r="374">
          <cell r="A374" t="str">
            <v>2010 Great Refrigerator Roundup</v>
          </cell>
          <cell r="CL374">
            <v>239.980828810227</v>
          </cell>
          <cell r="CM374">
            <v>15920.888676166191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EC374">
            <v>239.980828810227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</row>
        <row r="375">
          <cell r="A375" t="str">
            <v>2010 Great Refrigerator Roundup</v>
          </cell>
          <cell r="CL375">
            <v>13.306230007214225</v>
          </cell>
          <cell r="CM375">
            <v>882.76637635852546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EC375">
            <v>13.306230007214225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</row>
        <row r="376">
          <cell r="A376" t="str">
            <v>2010 Great Refrigerator Roundup</v>
          </cell>
          <cell r="CL376">
            <v>4.1593378968359138</v>
          </cell>
          <cell r="CM376">
            <v>275.94019051600912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EC376">
            <v>4.1593378968359138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</row>
        <row r="377">
          <cell r="A377" t="str">
            <v>2010 Great Refrigerator Roundup</v>
          </cell>
          <cell r="CL377">
            <v>10.683417296431895</v>
          </cell>
          <cell r="CM377">
            <v>708.76285535301918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EC377">
            <v>10.683417296431895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</row>
        <row r="378">
          <cell r="A378" t="str">
            <v>2010 Great Refrigerator Roundup</v>
          </cell>
          <cell r="CL378">
            <v>14.337687178240982</v>
          </cell>
          <cell r="CM378">
            <v>951.19565412861073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EC378">
            <v>14.337687178240982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</row>
        <row r="379">
          <cell r="A379" t="str">
            <v>2010 Great Refrigerator Roundup</v>
          </cell>
          <cell r="CL379">
            <v>0.59348101762639049</v>
          </cell>
          <cell r="CM379">
            <v>39.37291682795005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EC379">
            <v>0.59348101762639049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</row>
        <row r="380">
          <cell r="A380" t="str">
            <v>2010 Great Refrigerator Roundup</v>
          </cell>
          <cell r="CL380">
            <v>2.6015297874783387</v>
          </cell>
          <cell r="CM380">
            <v>172.59156216568508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EC380">
            <v>2.6015297874783387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</row>
        <row r="381">
          <cell r="A381" t="str">
            <v>2010 Cool Savings Rebate</v>
          </cell>
          <cell r="CL381">
            <v>22394.158918264809</v>
          </cell>
          <cell r="CM381">
            <v>1485680.805844747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EC381">
            <v>22394.158918264809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</row>
        <row r="382">
          <cell r="A382" t="str">
            <v>2010 Cool Savings Rebate</v>
          </cell>
          <cell r="CL382">
            <v>3765.5103639152921</v>
          </cell>
          <cell r="CM382">
            <v>249812.75216885394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EC382">
            <v>3765.5103639152921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</row>
        <row r="383">
          <cell r="A383" t="str">
            <v>2010 Cool Savings Rebate</v>
          </cell>
          <cell r="CL383">
            <v>432.06130775805724</v>
          </cell>
          <cell r="CM383">
            <v>28663.956267666923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EC383">
            <v>432.06130775805724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</row>
        <row r="384">
          <cell r="A384" t="str">
            <v>2010 Every Kilowatt Counts Power Savings Event</v>
          </cell>
          <cell r="CL384">
            <v>39039.645763386376</v>
          </cell>
          <cell r="CM384">
            <v>2589981.2799102631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EC384">
            <v>39039.645763386376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</row>
        <row r="385">
          <cell r="A385" t="str">
            <v>2010 peaksaver®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</row>
        <row r="386">
          <cell r="A386" t="str">
            <v>2010 peaksaver®</v>
          </cell>
          <cell r="CL386">
            <v>27.428022408599688</v>
          </cell>
          <cell r="CM386">
            <v>1819.6390667523933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EC386">
            <v>27.428022408599688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</row>
        <row r="387">
          <cell r="A387" t="str">
            <v>2010 peaksaver®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</row>
        <row r="388">
          <cell r="A388" t="str">
            <v>2010 peaksaver®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</row>
        <row r="389">
          <cell r="A389" t="str">
            <v>2010 peaksaver®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</row>
        <row r="390">
          <cell r="A390" t="str">
            <v>2010 peaksaver®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</row>
        <row r="391">
          <cell r="A391" t="str">
            <v>2010 Electricity Retrofit Incentive</v>
          </cell>
          <cell r="CL391">
            <v>79563.453738932061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1960.7800000000002</v>
          </cell>
          <cell r="CZ391">
            <v>521.22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EC391">
            <v>0</v>
          </cell>
          <cell r="ED391">
            <v>0</v>
          </cell>
          <cell r="EE391">
            <v>56422.998065209613</v>
          </cell>
          <cell r="EF391">
            <v>23140.455673722452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</row>
        <row r="392">
          <cell r="A392" t="str">
            <v>2010 High Performance New Construction</v>
          </cell>
          <cell r="CL392">
            <v>9980.3512658383479</v>
          </cell>
          <cell r="CM392">
            <v>0</v>
          </cell>
          <cell r="CN392">
            <v>588679.89476173907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EC392">
            <v>0</v>
          </cell>
          <cell r="ED392">
            <v>9980.3512658383479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</row>
        <row r="393">
          <cell r="A393" t="str">
            <v>2010 Power Savings Blitz</v>
          </cell>
          <cell r="CL393">
            <v>71833.252412595422</v>
          </cell>
          <cell r="CM393">
            <v>0</v>
          </cell>
          <cell r="CN393">
            <v>4237004.3242248576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EC393">
            <v>0</v>
          </cell>
          <cell r="ED393">
            <v>71833.252412595422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</row>
        <row r="394">
          <cell r="A394">
            <v>0</v>
          </cell>
          <cell r="CL394" t="e">
            <v>#N/A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</row>
        <row r="395">
          <cell r="A395">
            <v>0</v>
          </cell>
          <cell r="CL395" t="e">
            <v>#N/A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</row>
        <row r="396">
          <cell r="A396">
            <v>0</v>
          </cell>
          <cell r="CL396" t="e">
            <v>#N/A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</row>
        <row r="397">
          <cell r="A397">
            <v>0</v>
          </cell>
          <cell r="CL397" t="e">
            <v>#N/A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</row>
        <row r="398">
          <cell r="A398">
            <v>0</v>
          </cell>
          <cell r="CL398" t="e">
            <v>#N/A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</row>
        <row r="399">
          <cell r="A399">
            <v>0</v>
          </cell>
          <cell r="CL399" t="e">
            <v>#N/A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</row>
        <row r="400">
          <cell r="A400">
            <v>0</v>
          </cell>
          <cell r="CL400" t="e">
            <v>#N/A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</row>
        <row r="401">
          <cell r="A401">
            <v>0</v>
          </cell>
          <cell r="CL401" t="e">
            <v>#N/A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</row>
        <row r="402">
          <cell r="A402">
            <v>0</v>
          </cell>
          <cell r="CL402" t="e">
            <v>#N/A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</row>
        <row r="403">
          <cell r="A403">
            <v>0</v>
          </cell>
          <cell r="CL403" t="e">
            <v>#N/A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</row>
        <row r="404">
          <cell r="A404">
            <v>0</v>
          </cell>
          <cell r="CL404" t="e">
            <v>#N/A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</row>
        <row r="405">
          <cell r="A405">
            <v>0</v>
          </cell>
          <cell r="CL405" t="e">
            <v>#N/A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</row>
        <row r="406">
          <cell r="A406">
            <v>0</v>
          </cell>
          <cell r="CL406" t="e">
            <v>#N/A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</row>
        <row r="407">
          <cell r="A407">
            <v>0</v>
          </cell>
          <cell r="CL407" t="e">
            <v>#N/A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</row>
        <row r="408">
          <cell r="A408">
            <v>0</v>
          </cell>
          <cell r="CL408" t="e">
            <v>#N/A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</row>
        <row r="409">
          <cell r="A409">
            <v>0</v>
          </cell>
          <cell r="CL409" t="e">
            <v>#N/A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</row>
        <row r="410">
          <cell r="A410">
            <v>0</v>
          </cell>
          <cell r="CL410" t="e">
            <v>#N/A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</row>
        <row r="411">
          <cell r="A411">
            <v>0</v>
          </cell>
          <cell r="CL411" t="e">
            <v>#N/A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</row>
        <row r="412">
          <cell r="A412">
            <v>0</v>
          </cell>
          <cell r="CL412" t="e">
            <v>#N/A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</row>
        <row r="413">
          <cell r="A413">
            <v>0</v>
          </cell>
          <cell r="CL413" t="e">
            <v>#N/A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</row>
        <row r="414">
          <cell r="A414">
            <v>0</v>
          </cell>
          <cell r="CL414" t="e">
            <v>#N/A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</row>
        <row r="415">
          <cell r="A415">
            <v>0</v>
          </cell>
          <cell r="CL415" t="e">
            <v>#N/A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</row>
        <row r="416">
          <cell r="A416">
            <v>0</v>
          </cell>
          <cell r="CL416" t="e">
            <v>#N/A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</row>
        <row r="417">
          <cell r="A417">
            <v>0</v>
          </cell>
          <cell r="CL417" t="e">
            <v>#N/A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</row>
        <row r="418">
          <cell r="A418">
            <v>0</v>
          </cell>
          <cell r="CL418" t="e">
            <v>#N/A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</row>
        <row r="419">
          <cell r="A419">
            <v>0</v>
          </cell>
          <cell r="CL419" t="e">
            <v>#N/A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</row>
        <row r="420">
          <cell r="A420">
            <v>0</v>
          </cell>
          <cell r="CL420" t="e">
            <v>#N/A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</row>
        <row r="421">
          <cell r="A421">
            <v>0</v>
          </cell>
          <cell r="CL421" t="e">
            <v>#N/A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</row>
        <row r="422">
          <cell r="A422">
            <v>0</v>
          </cell>
          <cell r="CL422" t="e">
            <v>#N/A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</row>
        <row r="423">
          <cell r="A423">
            <v>0</v>
          </cell>
          <cell r="CL423" t="e">
            <v>#N/A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</row>
        <row r="424">
          <cell r="A424">
            <v>0</v>
          </cell>
          <cell r="CL424" t="e">
            <v>#N/A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</row>
        <row r="425">
          <cell r="A425">
            <v>0</v>
          </cell>
          <cell r="CL425" t="e">
            <v>#N/A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</row>
        <row r="426">
          <cell r="A426">
            <v>0</v>
          </cell>
          <cell r="CL426" t="e">
            <v>#N/A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</row>
        <row r="427">
          <cell r="A427">
            <v>0</v>
          </cell>
          <cell r="CL427" t="e">
            <v>#N/A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</row>
        <row r="428">
          <cell r="A428">
            <v>0</v>
          </cell>
          <cell r="CL428" t="e">
            <v>#N/A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</row>
        <row r="429">
          <cell r="A429">
            <v>0</v>
          </cell>
          <cell r="CL429" t="e">
            <v>#N/A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</row>
        <row r="430">
          <cell r="A430">
            <v>0</v>
          </cell>
          <cell r="CL430" t="e">
            <v>#N/A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</row>
        <row r="431">
          <cell r="A431">
            <v>0</v>
          </cell>
          <cell r="CL431" t="e">
            <v>#N/A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</row>
        <row r="432">
          <cell r="A432">
            <v>0</v>
          </cell>
          <cell r="CL432" t="e">
            <v>#N/A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</row>
        <row r="433">
          <cell r="A433">
            <v>0</v>
          </cell>
          <cell r="CL433" t="e">
            <v>#N/A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</row>
        <row r="434">
          <cell r="A434">
            <v>0</v>
          </cell>
          <cell r="CL434" t="e">
            <v>#N/A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</row>
        <row r="435">
          <cell r="A435">
            <v>0</v>
          </cell>
          <cell r="CL435" t="e">
            <v>#N/A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</row>
        <row r="436">
          <cell r="A436">
            <v>0</v>
          </cell>
          <cell r="CL436" t="e">
            <v>#N/A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</row>
        <row r="437">
          <cell r="A437">
            <v>0</v>
          </cell>
          <cell r="CL437" t="e">
            <v>#N/A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</row>
        <row r="438">
          <cell r="A438">
            <v>0</v>
          </cell>
          <cell r="CL438" t="e">
            <v>#N/A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</row>
        <row r="439">
          <cell r="A439">
            <v>0</v>
          </cell>
          <cell r="CL439" t="e">
            <v>#N/A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</row>
        <row r="440">
          <cell r="A440">
            <v>0</v>
          </cell>
          <cell r="CL440" t="e">
            <v>#N/A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</row>
        <row r="441">
          <cell r="A441">
            <v>0</v>
          </cell>
          <cell r="CL441" t="e">
            <v>#N/A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</row>
        <row r="442">
          <cell r="A442">
            <v>0</v>
          </cell>
          <cell r="CL442" t="e">
            <v>#N/A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</row>
        <row r="443">
          <cell r="A443">
            <v>0</v>
          </cell>
          <cell r="CL443" t="e">
            <v>#N/A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</row>
        <row r="444">
          <cell r="A444">
            <v>0</v>
          </cell>
          <cell r="CL444" t="e">
            <v>#N/A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</row>
        <row r="445">
          <cell r="A445">
            <v>0</v>
          </cell>
          <cell r="CL445" t="e">
            <v>#N/A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</row>
        <row r="446">
          <cell r="A446">
            <v>0</v>
          </cell>
          <cell r="CL446" t="e">
            <v>#N/A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</row>
        <row r="447">
          <cell r="A447">
            <v>0</v>
          </cell>
          <cell r="CL447" t="e">
            <v>#N/A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</row>
        <row r="448">
          <cell r="A448">
            <v>0</v>
          </cell>
          <cell r="CL448" t="e">
            <v>#N/A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</row>
        <row r="449">
          <cell r="A449">
            <v>0</v>
          </cell>
          <cell r="CL449" t="e">
            <v>#N/A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</row>
        <row r="450">
          <cell r="A450">
            <v>0</v>
          </cell>
          <cell r="CL450" t="e">
            <v>#N/A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</row>
        <row r="451">
          <cell r="A451">
            <v>0</v>
          </cell>
          <cell r="CL451" t="e">
            <v>#N/A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</row>
        <row r="452">
          <cell r="A452">
            <v>0</v>
          </cell>
          <cell r="CL452" t="e">
            <v>#N/A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</row>
        <row r="453">
          <cell r="A453">
            <v>0</v>
          </cell>
          <cell r="CL453" t="e">
            <v>#N/A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</row>
        <row r="454">
          <cell r="A454">
            <v>0</v>
          </cell>
          <cell r="CL454" t="e">
            <v>#N/A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</row>
        <row r="455">
          <cell r="A455">
            <v>0</v>
          </cell>
          <cell r="CL455" t="e">
            <v>#N/A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</row>
        <row r="456">
          <cell r="A456">
            <v>0</v>
          </cell>
          <cell r="CL456" t="e">
            <v>#N/A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</row>
        <row r="457">
          <cell r="A457">
            <v>0</v>
          </cell>
          <cell r="CL457" t="e">
            <v>#N/A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</row>
        <row r="458">
          <cell r="A458">
            <v>0</v>
          </cell>
          <cell r="CL458" t="e">
            <v>#N/A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</row>
        <row r="459">
          <cell r="A459">
            <v>0</v>
          </cell>
          <cell r="CL459" t="e">
            <v>#N/A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</row>
        <row r="460">
          <cell r="A460">
            <v>0</v>
          </cell>
          <cell r="CL460" t="e">
            <v>#N/A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</row>
        <row r="461">
          <cell r="A461">
            <v>0</v>
          </cell>
          <cell r="CL461" t="e">
            <v>#N/A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</row>
        <row r="462">
          <cell r="A462">
            <v>0</v>
          </cell>
          <cell r="CL462" t="e">
            <v>#N/A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</row>
        <row r="463">
          <cell r="A463">
            <v>0</v>
          </cell>
          <cell r="CL463" t="e">
            <v>#N/A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</row>
        <row r="464">
          <cell r="A464">
            <v>0</v>
          </cell>
          <cell r="CL464" t="e">
            <v>#N/A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</row>
        <row r="465">
          <cell r="A465">
            <v>0</v>
          </cell>
          <cell r="CL465" t="e">
            <v>#N/A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</row>
        <row r="466">
          <cell r="A466">
            <v>0</v>
          </cell>
          <cell r="CL466" t="e">
            <v>#N/A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</row>
        <row r="467">
          <cell r="A467">
            <v>0</v>
          </cell>
          <cell r="CL467" t="e">
            <v>#N/A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</row>
        <row r="468">
          <cell r="A468">
            <v>0</v>
          </cell>
          <cell r="CL468" t="e">
            <v>#N/A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</row>
        <row r="469">
          <cell r="A469">
            <v>0</v>
          </cell>
          <cell r="CL469" t="e">
            <v>#N/A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</row>
        <row r="470">
          <cell r="A470">
            <v>0</v>
          </cell>
          <cell r="CL470" t="e">
            <v>#N/A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</row>
        <row r="471">
          <cell r="A471">
            <v>0</v>
          </cell>
          <cell r="CL471" t="e">
            <v>#N/A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</row>
        <row r="472">
          <cell r="A472">
            <v>0</v>
          </cell>
          <cell r="CL472" t="e">
            <v>#N/A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</row>
        <row r="473">
          <cell r="A473">
            <v>0</v>
          </cell>
          <cell r="CL473" t="e">
            <v>#N/A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</row>
        <row r="474">
          <cell r="A474">
            <v>0</v>
          </cell>
          <cell r="CL474" t="e">
            <v>#N/A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</row>
        <row r="475">
          <cell r="A475">
            <v>0</v>
          </cell>
          <cell r="CL475" t="e">
            <v>#N/A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  <cell r="EG475">
            <v>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</row>
        <row r="476">
          <cell r="A476">
            <v>0</v>
          </cell>
          <cell r="CL476" t="e">
            <v>#N/A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</row>
        <row r="477">
          <cell r="A477">
            <v>0</v>
          </cell>
          <cell r="CL477" t="e">
            <v>#N/A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</row>
        <row r="478">
          <cell r="A478">
            <v>0</v>
          </cell>
          <cell r="CL478" t="e">
            <v>#N/A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</row>
        <row r="479">
          <cell r="A479">
            <v>0</v>
          </cell>
          <cell r="CL479" t="e">
            <v>#N/A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</row>
        <row r="480">
          <cell r="A480">
            <v>0</v>
          </cell>
          <cell r="CL480" t="e">
            <v>#N/A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</row>
        <row r="481">
          <cell r="A481">
            <v>0</v>
          </cell>
          <cell r="CL481" t="e">
            <v>#N/A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</row>
        <row r="482">
          <cell r="A482">
            <v>0</v>
          </cell>
          <cell r="CL482" t="e">
            <v>#N/A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</row>
        <row r="483">
          <cell r="A483">
            <v>0</v>
          </cell>
          <cell r="CL483" t="e">
            <v>#N/A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</row>
        <row r="484">
          <cell r="A484">
            <v>0</v>
          </cell>
          <cell r="CL484" t="e">
            <v>#N/A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</row>
        <row r="485">
          <cell r="A485">
            <v>0</v>
          </cell>
          <cell r="CL485" t="e">
            <v>#N/A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</row>
        <row r="486">
          <cell r="A486">
            <v>0</v>
          </cell>
          <cell r="CL486" t="e">
            <v>#N/A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</row>
        <row r="487">
          <cell r="A487">
            <v>0</v>
          </cell>
          <cell r="CL487" t="e">
            <v>#N/A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</row>
        <row r="488">
          <cell r="A488">
            <v>0</v>
          </cell>
          <cell r="CL488" t="e">
            <v>#N/A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</row>
        <row r="489">
          <cell r="A489">
            <v>0</v>
          </cell>
          <cell r="CL489" t="e">
            <v>#N/A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</row>
        <row r="490">
          <cell r="A490">
            <v>0</v>
          </cell>
          <cell r="CL490" t="e">
            <v>#N/A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</row>
        <row r="491">
          <cell r="A491">
            <v>0</v>
          </cell>
          <cell r="CL491" t="e">
            <v>#N/A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</row>
        <row r="492">
          <cell r="A492">
            <v>0</v>
          </cell>
          <cell r="CL492" t="e">
            <v>#N/A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</row>
        <row r="493">
          <cell r="A493">
            <v>0</v>
          </cell>
          <cell r="CL493" t="e">
            <v>#N/A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</row>
        <row r="494">
          <cell r="A494">
            <v>0</v>
          </cell>
          <cell r="CL494" t="e">
            <v>#N/A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</row>
        <row r="495">
          <cell r="A495">
            <v>0</v>
          </cell>
          <cell r="CL495" t="e">
            <v>#N/A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</row>
        <row r="496">
          <cell r="A496">
            <v>0</v>
          </cell>
          <cell r="CL496" t="e">
            <v>#N/A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</row>
        <row r="497">
          <cell r="A497">
            <v>0</v>
          </cell>
          <cell r="CL497" t="e">
            <v>#N/A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</row>
        <row r="498">
          <cell r="A498">
            <v>0</v>
          </cell>
          <cell r="CL498" t="e">
            <v>#N/A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</row>
        <row r="499">
          <cell r="A499">
            <v>0</v>
          </cell>
          <cell r="CL499" t="e">
            <v>#N/A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</row>
        <row r="500">
          <cell r="A500">
            <v>0</v>
          </cell>
          <cell r="CL500" t="e">
            <v>#N/A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</row>
        <row r="501">
          <cell r="A501">
            <v>0</v>
          </cell>
          <cell r="CL501" t="e">
            <v>#N/A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</row>
        <row r="502">
          <cell r="A502">
            <v>0</v>
          </cell>
          <cell r="CL502" t="e">
            <v>#N/A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</row>
        <row r="503">
          <cell r="A503">
            <v>0</v>
          </cell>
          <cell r="CL503" t="e">
            <v>#N/A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</row>
        <row r="504">
          <cell r="A504">
            <v>0</v>
          </cell>
          <cell r="CL504" t="e">
            <v>#N/A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</row>
        <row r="505">
          <cell r="A505">
            <v>0</v>
          </cell>
          <cell r="CL505" t="e">
            <v>#N/A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</row>
        <row r="506">
          <cell r="A506">
            <v>0</v>
          </cell>
          <cell r="CL506" t="e">
            <v>#N/A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</row>
        <row r="507">
          <cell r="A507">
            <v>0</v>
          </cell>
          <cell r="CL507" t="e">
            <v>#N/A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</row>
        <row r="508">
          <cell r="A508">
            <v>0</v>
          </cell>
          <cell r="CL508" t="e">
            <v>#N/A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</row>
        <row r="509">
          <cell r="A509">
            <v>0</v>
          </cell>
          <cell r="CL509" t="e">
            <v>#N/A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</row>
        <row r="510">
          <cell r="A510">
            <v>0</v>
          </cell>
          <cell r="CL510" t="e">
            <v>#N/A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</row>
        <row r="511">
          <cell r="A511">
            <v>0</v>
          </cell>
          <cell r="CL511" t="e">
            <v>#N/A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</row>
        <row r="512">
          <cell r="A512">
            <v>0</v>
          </cell>
          <cell r="CL512" t="e">
            <v>#N/A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</row>
        <row r="513">
          <cell r="A513">
            <v>0</v>
          </cell>
          <cell r="CL513" t="e">
            <v>#N/A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</row>
        <row r="514">
          <cell r="A514">
            <v>0</v>
          </cell>
          <cell r="CL514" t="e">
            <v>#N/A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</row>
        <row r="515">
          <cell r="A515">
            <v>0</v>
          </cell>
          <cell r="CL515" t="e">
            <v>#N/A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</row>
        <row r="516">
          <cell r="A516">
            <v>0</v>
          </cell>
          <cell r="CL516" t="e">
            <v>#N/A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</row>
        <row r="517">
          <cell r="A517">
            <v>0</v>
          </cell>
          <cell r="CL517" t="e">
            <v>#N/A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</row>
        <row r="518">
          <cell r="A518">
            <v>0</v>
          </cell>
          <cell r="CL518" t="e">
            <v>#N/A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</row>
        <row r="519">
          <cell r="A519">
            <v>0</v>
          </cell>
          <cell r="CL519" t="e">
            <v>#N/A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</row>
        <row r="520">
          <cell r="A520">
            <v>0</v>
          </cell>
          <cell r="CL520" t="e">
            <v>#N/A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</row>
        <row r="521">
          <cell r="A521">
            <v>0</v>
          </cell>
          <cell r="CL521" t="e">
            <v>#N/A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</row>
        <row r="522">
          <cell r="A522">
            <v>0</v>
          </cell>
          <cell r="CL522" t="e">
            <v>#N/A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</row>
        <row r="523">
          <cell r="A523">
            <v>0</v>
          </cell>
          <cell r="CL523" t="e">
            <v>#N/A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</row>
        <row r="524">
          <cell r="A524">
            <v>0</v>
          </cell>
          <cell r="CL524" t="e">
            <v>#N/A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</row>
        <row r="525">
          <cell r="A525">
            <v>0</v>
          </cell>
          <cell r="CL525" t="e">
            <v>#N/A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</row>
        <row r="526">
          <cell r="A526">
            <v>0</v>
          </cell>
          <cell r="CL526" t="e">
            <v>#N/A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</row>
        <row r="527">
          <cell r="A527">
            <v>0</v>
          </cell>
          <cell r="CL527" t="e">
            <v>#N/A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</row>
        <row r="528">
          <cell r="A528">
            <v>0</v>
          </cell>
          <cell r="CL528" t="e">
            <v>#N/A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</row>
        <row r="529">
          <cell r="A529">
            <v>0</v>
          </cell>
          <cell r="CL529" t="e">
            <v>#N/A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</row>
        <row r="530">
          <cell r="A530">
            <v>0</v>
          </cell>
          <cell r="CL530" t="e">
            <v>#N/A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</row>
        <row r="531">
          <cell r="A531">
            <v>0</v>
          </cell>
          <cell r="CL531" t="e">
            <v>#N/A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</row>
        <row r="532">
          <cell r="A532">
            <v>0</v>
          </cell>
          <cell r="CL532" t="e">
            <v>#N/A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</row>
        <row r="533">
          <cell r="A533">
            <v>0</v>
          </cell>
          <cell r="CL533" t="e">
            <v>#N/A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</row>
        <row r="534">
          <cell r="A534">
            <v>0</v>
          </cell>
          <cell r="CL534" t="e">
            <v>#N/A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</row>
        <row r="535">
          <cell r="A535">
            <v>0</v>
          </cell>
          <cell r="CL535" t="e">
            <v>#N/A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</row>
        <row r="536">
          <cell r="A536">
            <v>0</v>
          </cell>
          <cell r="CL536" t="e">
            <v>#N/A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</row>
        <row r="537">
          <cell r="A537">
            <v>0</v>
          </cell>
          <cell r="CL537" t="e">
            <v>#N/A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</row>
        <row r="538">
          <cell r="A538">
            <v>0</v>
          </cell>
          <cell r="CL538" t="e">
            <v>#N/A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</row>
        <row r="539">
          <cell r="A539">
            <v>0</v>
          </cell>
          <cell r="CL539" t="e">
            <v>#N/A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L539">
            <v>0</v>
          </cell>
        </row>
        <row r="540">
          <cell r="A540">
            <v>0</v>
          </cell>
          <cell r="CL540" t="e">
            <v>#N/A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</row>
        <row r="541">
          <cell r="A541">
            <v>0</v>
          </cell>
          <cell r="CL541" t="e">
            <v>#N/A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</row>
        <row r="542">
          <cell r="A542">
            <v>0</v>
          </cell>
          <cell r="CL542" t="e">
            <v>#N/A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</row>
        <row r="543">
          <cell r="A543">
            <v>0</v>
          </cell>
          <cell r="CL543" t="e">
            <v>#N/A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</row>
        <row r="544">
          <cell r="A544">
            <v>0</v>
          </cell>
          <cell r="CL544" t="e">
            <v>#N/A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</v>
          </cell>
          <cell r="EJ544">
            <v>0</v>
          </cell>
          <cell r="EK544">
            <v>0</v>
          </cell>
          <cell r="EL544">
            <v>0</v>
          </cell>
        </row>
        <row r="545">
          <cell r="A545">
            <v>0</v>
          </cell>
          <cell r="CL545" t="e">
            <v>#N/A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</row>
        <row r="546">
          <cell r="A546">
            <v>0</v>
          </cell>
          <cell r="CL546" t="e">
            <v>#N/A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</row>
        <row r="547">
          <cell r="A547">
            <v>0</v>
          </cell>
          <cell r="CL547" t="e">
            <v>#N/A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</row>
        <row r="548">
          <cell r="A548">
            <v>0</v>
          </cell>
          <cell r="CL548" t="e">
            <v>#N/A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0</v>
          </cell>
          <cell r="EH548">
            <v>0</v>
          </cell>
          <cell r="EI548">
            <v>0</v>
          </cell>
          <cell r="EJ548">
            <v>0</v>
          </cell>
          <cell r="EK548">
            <v>0</v>
          </cell>
          <cell r="EL548">
            <v>0</v>
          </cell>
        </row>
        <row r="549">
          <cell r="A549">
            <v>0</v>
          </cell>
          <cell r="CL549" t="e">
            <v>#N/A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</row>
        <row r="550">
          <cell r="A550">
            <v>0</v>
          </cell>
          <cell r="CL550" t="e">
            <v>#N/A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</row>
        <row r="551">
          <cell r="A551">
            <v>0</v>
          </cell>
          <cell r="CL551" t="e">
            <v>#N/A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</row>
        <row r="552">
          <cell r="A552">
            <v>0</v>
          </cell>
          <cell r="CL552" t="e">
            <v>#N/A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</row>
        <row r="553">
          <cell r="A553">
            <v>0</v>
          </cell>
          <cell r="CL553" t="e">
            <v>#N/A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</row>
        <row r="554">
          <cell r="A554">
            <v>0</v>
          </cell>
          <cell r="CL554" t="e">
            <v>#N/A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</row>
        <row r="555">
          <cell r="A555">
            <v>0</v>
          </cell>
          <cell r="CL555" t="e">
            <v>#N/A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</row>
        <row r="556">
          <cell r="A556">
            <v>0</v>
          </cell>
          <cell r="CL556" t="e">
            <v>#N/A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</row>
        <row r="557">
          <cell r="A557">
            <v>0</v>
          </cell>
          <cell r="CL557" t="e">
            <v>#N/A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</row>
        <row r="558">
          <cell r="A558">
            <v>0</v>
          </cell>
          <cell r="CL558" t="e">
            <v>#N/A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</row>
        <row r="559">
          <cell r="A559">
            <v>0</v>
          </cell>
          <cell r="CL559" t="e">
            <v>#N/A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</row>
        <row r="560">
          <cell r="A560">
            <v>0</v>
          </cell>
          <cell r="CL560" t="e">
            <v>#N/A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</row>
        <row r="561">
          <cell r="A561">
            <v>0</v>
          </cell>
          <cell r="CL561" t="e">
            <v>#N/A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</row>
        <row r="562">
          <cell r="A562">
            <v>0</v>
          </cell>
          <cell r="CL562" t="e">
            <v>#N/A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</row>
        <row r="563">
          <cell r="A563">
            <v>0</v>
          </cell>
          <cell r="CL563" t="e">
            <v>#N/A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  <cell r="EG563">
            <v>0</v>
          </cell>
          <cell r="EH563">
            <v>0</v>
          </cell>
          <cell r="EI563">
            <v>0</v>
          </cell>
          <cell r="EJ563">
            <v>0</v>
          </cell>
          <cell r="EK563">
            <v>0</v>
          </cell>
          <cell r="EL563">
            <v>0</v>
          </cell>
        </row>
        <row r="564">
          <cell r="A564">
            <v>0</v>
          </cell>
          <cell r="CL564" t="e">
            <v>#N/A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  <cell r="EG564">
            <v>0</v>
          </cell>
          <cell r="EH564">
            <v>0</v>
          </cell>
          <cell r="EI564">
            <v>0</v>
          </cell>
          <cell r="EJ564">
            <v>0</v>
          </cell>
          <cell r="EK564">
            <v>0</v>
          </cell>
          <cell r="EL564">
            <v>0</v>
          </cell>
        </row>
        <row r="565">
          <cell r="A565">
            <v>0</v>
          </cell>
          <cell r="CL565" t="e">
            <v>#N/A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</row>
        <row r="566">
          <cell r="A566">
            <v>0</v>
          </cell>
          <cell r="CL566" t="e">
            <v>#N/A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</row>
        <row r="567">
          <cell r="A567">
            <v>0</v>
          </cell>
          <cell r="CL567" t="e">
            <v>#N/A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</row>
        <row r="568">
          <cell r="A568">
            <v>0</v>
          </cell>
          <cell r="CL568" t="e">
            <v>#N/A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</row>
        <row r="569">
          <cell r="A569">
            <v>0</v>
          </cell>
          <cell r="CL569" t="e">
            <v>#N/A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</row>
        <row r="570">
          <cell r="A570">
            <v>0</v>
          </cell>
          <cell r="CL570" t="e">
            <v>#N/A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Totals"/>
      <sheetName val="Residential"/>
      <sheetName val="GS &lt; 50 kW"/>
      <sheetName val="GS 50 to 699"/>
      <sheetName val="GS 700 to 4999"/>
      <sheetName val="kWh load forecast"/>
      <sheetName val="kW load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8">
          <cell r="D28" t="str">
            <v>Energy savings</v>
          </cell>
          <cell r="K28" t="str">
            <v>Program splits</v>
          </cell>
          <cell r="P28">
            <v>3</v>
          </cell>
          <cell r="Q28">
            <v>4</v>
          </cell>
          <cell r="R28">
            <v>5</v>
          </cell>
          <cell r="S28">
            <v>6</v>
          </cell>
          <cell r="T28">
            <v>7</v>
          </cell>
          <cell r="U28">
            <v>8</v>
          </cell>
          <cell r="V28">
            <v>9</v>
          </cell>
          <cell r="W28">
            <v>10</v>
          </cell>
          <cell r="X28" t="str">
            <v>Residential</v>
          </cell>
          <cell r="Y28" t="str">
            <v>Residential</v>
          </cell>
          <cell r="Z28" t="str">
            <v>Residential</v>
          </cell>
          <cell r="AA28" t="str">
            <v>Residential</v>
          </cell>
          <cell r="AB28" t="str">
            <v>Residential</v>
          </cell>
          <cell r="AC28" t="str">
            <v>Residential</v>
          </cell>
          <cell r="AD28" t="str">
            <v>Residential</v>
          </cell>
          <cell r="AE28" t="str">
            <v>Residential</v>
          </cell>
          <cell r="AF28" t="str">
            <v>Residential</v>
          </cell>
          <cell r="AG28" t="str">
            <v>Residential</v>
          </cell>
          <cell r="AH28" t="str">
            <v>Residential</v>
          </cell>
          <cell r="AJ28" t="str">
            <v>GS &lt; 50 kW</v>
          </cell>
          <cell r="AK28" t="str">
            <v>GS &lt; 50 kW</v>
          </cell>
          <cell r="AL28" t="str">
            <v>GS &lt; 50 kW</v>
          </cell>
          <cell r="AM28" t="str">
            <v>GS &lt; 50 kW</v>
          </cell>
          <cell r="AN28" t="str">
            <v>GS &lt; 50 kW</v>
          </cell>
          <cell r="AO28" t="str">
            <v>GS &lt; 50 kW</v>
          </cell>
          <cell r="AP28" t="str">
            <v>GS &lt; 50 kW</v>
          </cell>
          <cell r="AQ28" t="str">
            <v>GS &lt; 50 kW</v>
          </cell>
          <cell r="AR28" t="str">
            <v>GS &lt; 50 kW</v>
          </cell>
          <cell r="AS28" t="str">
            <v>GS &lt; 50 kW</v>
          </cell>
          <cell r="AT28" t="str">
            <v>GS &lt; 50 kW</v>
          </cell>
          <cell r="AV28" t="str">
            <v>GS 50 to 699 kW</v>
          </cell>
          <cell r="AW28" t="str">
            <v>GS 50 to 699 kW</v>
          </cell>
          <cell r="AX28" t="str">
            <v>GS 50 to 699 kW</v>
          </cell>
          <cell r="AY28" t="str">
            <v>GS 50 to 699 kW</v>
          </cell>
          <cell r="AZ28" t="str">
            <v>GS 50 to 699 kW</v>
          </cell>
          <cell r="BA28" t="str">
            <v>GS 50 to 699 kW</v>
          </cell>
          <cell r="BB28" t="str">
            <v>GS 50 to 699 kW</v>
          </cell>
          <cell r="BC28" t="str">
            <v>GS 50 to 699 kW</v>
          </cell>
          <cell r="BD28" t="str">
            <v>GS 50 to 699 kW</v>
          </cell>
          <cell r="BE28" t="str">
            <v>GS 50 to 699 kW</v>
          </cell>
          <cell r="BF28" t="str">
            <v>GS 50 to 699 kW</v>
          </cell>
          <cell r="BH28" t="str">
            <v>GS 700 to 4,999 kW</v>
          </cell>
          <cell r="BI28" t="str">
            <v>GS 700 to 4,999 kW</v>
          </cell>
          <cell r="BJ28" t="str">
            <v>GS 700 to 4,999 kW</v>
          </cell>
          <cell r="BK28" t="str">
            <v>GS 700 to 4,999 kW</v>
          </cell>
          <cell r="BL28" t="str">
            <v>GS 700 to 4,999 kW</v>
          </cell>
          <cell r="BM28" t="str">
            <v>GS 700 to 4,999 kW</v>
          </cell>
          <cell r="BN28" t="str">
            <v>GS 700 to 4,999 kW</v>
          </cell>
          <cell r="BO28" t="str">
            <v>GS 700 to 4,999 kW</v>
          </cell>
          <cell r="BP28" t="str">
            <v>GS 700 to 4,999 kW</v>
          </cell>
          <cell r="BQ28" t="str">
            <v>GS 700 to 4,999 kW</v>
          </cell>
          <cell r="BR28" t="str">
            <v>GS 700 to 4,999 kW</v>
          </cell>
          <cell r="BT28" t="str">
            <v>Residential</v>
          </cell>
          <cell r="BU28" t="str">
            <v>Residential</v>
          </cell>
          <cell r="BV28" t="str">
            <v>Residential</v>
          </cell>
          <cell r="BW28" t="str">
            <v>Residential</v>
          </cell>
          <cell r="BX28" t="str">
            <v>Residential</v>
          </cell>
          <cell r="BY28" t="str">
            <v>Residential</v>
          </cell>
          <cell r="BZ28" t="str">
            <v>Residential</v>
          </cell>
          <cell r="CA28" t="str">
            <v>Residential</v>
          </cell>
          <cell r="CB28" t="str">
            <v>Residential</v>
          </cell>
          <cell r="CC28" t="str">
            <v>Residential</v>
          </cell>
          <cell r="CD28" t="str">
            <v>Residential</v>
          </cell>
          <cell r="CF28" t="str">
            <v>GS &lt; 50 kW</v>
          </cell>
          <cell r="CG28" t="str">
            <v>GS &lt; 50 kW</v>
          </cell>
          <cell r="CH28" t="str">
            <v>GS &lt; 50 kW</v>
          </cell>
          <cell r="CI28" t="str">
            <v>GS &lt; 50 kW</v>
          </cell>
          <cell r="CJ28" t="str">
            <v>GS &lt; 50 kW</v>
          </cell>
          <cell r="CK28" t="str">
            <v>GS &lt; 50 kW</v>
          </cell>
          <cell r="CL28" t="str">
            <v>GS &lt; 50 kW</v>
          </cell>
          <cell r="CM28" t="str">
            <v>GS &lt; 50 kW</v>
          </cell>
          <cell r="CN28" t="str">
            <v>GS &lt; 50 kW</v>
          </cell>
          <cell r="CO28" t="str">
            <v>GS &lt; 50 kW</v>
          </cell>
          <cell r="CP28" t="str">
            <v>GS &lt; 50 kW</v>
          </cell>
          <cell r="CR28" t="str">
            <v>GS 50 to 699 kW</v>
          </cell>
          <cell r="CS28" t="str">
            <v>GS 50 to 699 kW</v>
          </cell>
          <cell r="CT28" t="str">
            <v>GS 50 to 699 kW</v>
          </cell>
          <cell r="CU28" t="str">
            <v>GS 50 to 699 kW</v>
          </cell>
          <cell r="CV28" t="str">
            <v>GS 50 to 699 kW</v>
          </cell>
          <cell r="CW28" t="str">
            <v>GS 50 to 699 kW</v>
          </cell>
          <cell r="CX28" t="str">
            <v>GS 50 to 699 kW</v>
          </cell>
          <cell r="CY28" t="str">
            <v>GS 50 to 699 kW</v>
          </cell>
          <cell r="CZ28" t="str">
            <v>GS 50 to 699 kW</v>
          </cell>
          <cell r="DA28" t="str">
            <v>GS 50 to 699 kW</v>
          </cell>
          <cell r="DB28" t="str">
            <v>GS 50 to 699 kW</v>
          </cell>
          <cell r="DD28" t="str">
            <v>GS 700 to 4,999 kW</v>
          </cell>
          <cell r="DE28" t="str">
            <v>GS 700 to 4,999 kW</v>
          </cell>
          <cell r="DF28" t="str">
            <v>GS 700 to 4,999 kW</v>
          </cell>
          <cell r="DG28" t="str">
            <v>GS 700 to 4,999 kW</v>
          </cell>
          <cell r="DH28" t="str">
            <v>GS 700 to 4,999 kW</v>
          </cell>
          <cell r="DI28" t="str">
            <v>GS 700 to 4,999 kW</v>
          </cell>
          <cell r="DJ28" t="str">
            <v>GS 700 to 4,999 kW</v>
          </cell>
          <cell r="DK28" t="str">
            <v>GS 700 to 4,999 kW</v>
          </cell>
          <cell r="DL28" t="str">
            <v>GS 700 to 4,999 kW</v>
          </cell>
          <cell r="DM28" t="str">
            <v>GS 700 to 4,999 kW</v>
          </cell>
          <cell r="DN28" t="str">
            <v>GS 700 to 4,999 kW</v>
          </cell>
          <cell r="DP28" t="str">
            <v>Residential</v>
          </cell>
          <cell r="DQ28" t="str">
            <v>Residential</v>
          </cell>
          <cell r="DR28" t="str">
            <v>Residential</v>
          </cell>
          <cell r="DS28" t="str">
            <v>Residential</v>
          </cell>
          <cell r="DT28" t="str">
            <v>Residential</v>
          </cell>
          <cell r="DU28" t="str">
            <v>Residential</v>
          </cell>
          <cell r="DV28" t="str">
            <v>Residential</v>
          </cell>
          <cell r="DW28" t="str">
            <v>Residential</v>
          </cell>
          <cell r="DX28" t="str">
            <v>Residential</v>
          </cell>
          <cell r="DY28" t="str">
            <v>Residential</v>
          </cell>
          <cell r="DZ28" t="str">
            <v>Residential</v>
          </cell>
          <cell r="EB28" t="str">
            <v>GS &lt; 50 kW</v>
          </cell>
          <cell r="EC28" t="str">
            <v>GS &lt; 50 kW</v>
          </cell>
          <cell r="ED28" t="str">
            <v>GS &lt; 50 kW</v>
          </cell>
          <cell r="EE28" t="str">
            <v>GS &lt; 50 kW</v>
          </cell>
          <cell r="EF28" t="str">
            <v>GS &lt; 50 kW</v>
          </cell>
          <cell r="EG28" t="str">
            <v>GS &lt; 50 kW</v>
          </cell>
          <cell r="EH28" t="str">
            <v>GS &lt; 50 kW</v>
          </cell>
          <cell r="EI28" t="str">
            <v>GS &lt; 50 kW</v>
          </cell>
          <cell r="EJ28" t="str">
            <v>GS &lt; 50 kW</v>
          </cell>
          <cell r="EK28" t="str">
            <v>GS &lt; 50 kW</v>
          </cell>
          <cell r="EL28" t="str">
            <v>GS &lt; 50 kW</v>
          </cell>
          <cell r="EN28" t="str">
            <v>GS 50 to 699 kW</v>
          </cell>
          <cell r="EO28" t="str">
            <v>GS 50 to 699 kW</v>
          </cell>
          <cell r="EP28" t="str">
            <v>GS 50 to 699 kW</v>
          </cell>
          <cell r="EQ28" t="str">
            <v>GS 50 to 699 kW</v>
          </cell>
          <cell r="ER28" t="str">
            <v>GS 50 to 699 kW</v>
          </cell>
          <cell r="ES28" t="str">
            <v>GS 50 to 699 kW</v>
          </cell>
          <cell r="ET28" t="str">
            <v>GS 50 to 699 kW</v>
          </cell>
          <cell r="EU28" t="str">
            <v>GS 50 to 699 kW</v>
          </cell>
          <cell r="EV28" t="str">
            <v>GS 50 to 699 kW</v>
          </cell>
          <cell r="EW28" t="str">
            <v>GS 50 to 699 kW</v>
          </cell>
          <cell r="EX28" t="str">
            <v>GS 50 to 699 kW</v>
          </cell>
          <cell r="EZ28" t="str">
            <v>GS 700 to 4,999 kW</v>
          </cell>
          <cell r="FA28" t="str">
            <v>GS 700 to 4,999 kW</v>
          </cell>
          <cell r="FB28" t="str">
            <v>GS 700 to 4,999 kW</v>
          </cell>
          <cell r="FC28" t="str">
            <v>GS 700 to 4,999 kW</v>
          </cell>
          <cell r="FD28" t="str">
            <v>GS 700 to 4,999 kW</v>
          </cell>
          <cell r="FE28" t="str">
            <v>GS 700 to 4,999 kW</v>
          </cell>
          <cell r="FF28" t="str">
            <v>GS 700 to 4,999 kW</v>
          </cell>
          <cell r="FG28" t="str">
            <v>GS 700 to 4,999 kW</v>
          </cell>
          <cell r="FH28" t="str">
            <v>GS 700 to 4,999 kW</v>
          </cell>
          <cell r="FI28" t="str">
            <v>GS 700 to 4,999 kW</v>
          </cell>
          <cell r="FJ28" t="str">
            <v>GS 700 to 4,999 kW</v>
          </cell>
          <cell r="FL28" t="str">
            <v>Residential</v>
          </cell>
          <cell r="FM28" t="str">
            <v>Residential</v>
          </cell>
          <cell r="FN28" t="str">
            <v>Residential</v>
          </cell>
          <cell r="FO28" t="str">
            <v>Residential</v>
          </cell>
          <cell r="FP28" t="str">
            <v>Residential</v>
          </cell>
          <cell r="FQ28" t="str">
            <v>Residential</v>
          </cell>
          <cell r="FR28" t="str">
            <v>Residential</v>
          </cell>
          <cell r="FS28" t="str">
            <v>Residential</v>
          </cell>
          <cell r="FT28" t="str">
            <v>Residential</v>
          </cell>
          <cell r="FU28" t="str">
            <v>Residential</v>
          </cell>
          <cell r="FV28" t="str">
            <v>Residential</v>
          </cell>
          <cell r="FX28" t="str">
            <v>GS &lt; 50 kW</v>
          </cell>
          <cell r="FY28" t="str">
            <v>GS &lt; 50 kW</v>
          </cell>
          <cell r="FZ28" t="str">
            <v>GS &lt; 50 kW</v>
          </cell>
          <cell r="GA28" t="str">
            <v>GS &lt; 50 kW</v>
          </cell>
          <cell r="GB28" t="str">
            <v>GS &lt; 50 kW</v>
          </cell>
          <cell r="GC28" t="str">
            <v>GS &lt; 50 kW</v>
          </cell>
          <cell r="GD28" t="str">
            <v>GS &lt; 50 kW</v>
          </cell>
          <cell r="GE28" t="str">
            <v>GS &lt; 50 kW</v>
          </cell>
          <cell r="GF28" t="str">
            <v>GS &lt; 50 kW</v>
          </cell>
          <cell r="GG28" t="str">
            <v>GS &lt; 50 kW</v>
          </cell>
          <cell r="GH28" t="str">
            <v>GS &lt; 50 kW</v>
          </cell>
          <cell r="GJ28" t="str">
            <v>GS 50 to 699 kW</v>
          </cell>
          <cell r="GK28" t="str">
            <v>GS 50 to 699 kW</v>
          </cell>
          <cell r="GL28" t="str">
            <v>GS 50 to 699 kW</v>
          </cell>
          <cell r="GM28" t="str">
            <v>GS 50 to 699 kW</v>
          </cell>
          <cell r="GN28" t="str">
            <v>GS 50 to 699 kW</v>
          </cell>
          <cell r="GO28" t="str">
            <v>GS 50 to 699 kW</v>
          </cell>
          <cell r="GP28" t="str">
            <v>GS 50 to 699 kW</v>
          </cell>
          <cell r="GQ28" t="str">
            <v>GS 50 to 699 kW</v>
          </cell>
          <cell r="GR28" t="str">
            <v>GS 50 to 699 kW</v>
          </cell>
          <cell r="GS28" t="str">
            <v>GS 50 to 699 kW</v>
          </cell>
          <cell r="GT28" t="str">
            <v>GS 50 to 699 kW</v>
          </cell>
          <cell r="GV28" t="str">
            <v>GS 700 to 4,999 kW</v>
          </cell>
          <cell r="GW28" t="str">
            <v>GS 700 to 4,999 kW</v>
          </cell>
          <cell r="GX28" t="str">
            <v>GS 700 to 4,999 kW</v>
          </cell>
          <cell r="GY28" t="str">
            <v>GS 700 to 4,999 kW</v>
          </cell>
          <cell r="GZ28" t="str">
            <v>GS 700 to 4,999 kW</v>
          </cell>
          <cell r="HA28" t="str">
            <v>GS 700 to 4,999 kW</v>
          </cell>
          <cell r="HB28" t="str">
            <v>GS 700 to 4,999 kW</v>
          </cell>
          <cell r="HC28" t="str">
            <v>GS 700 to 4,999 kW</v>
          </cell>
          <cell r="HD28" t="str">
            <v>GS 700 to 4,999 kW</v>
          </cell>
          <cell r="HE28" t="str">
            <v>GS 700 to 4,999 kW</v>
          </cell>
          <cell r="HF28" t="str">
            <v>GS 700 to 4,999 kW</v>
          </cell>
          <cell r="HH28" t="str">
            <v>Residential</v>
          </cell>
          <cell r="HI28" t="str">
            <v>Residential</v>
          </cell>
          <cell r="HJ28" t="str">
            <v>Residential</v>
          </cell>
          <cell r="HK28" t="str">
            <v>Residential</v>
          </cell>
          <cell r="HL28" t="str">
            <v>Residential</v>
          </cell>
          <cell r="HM28" t="str">
            <v>Residential</v>
          </cell>
          <cell r="HN28" t="str">
            <v>Residential</v>
          </cell>
          <cell r="HO28" t="str">
            <v>Residential</v>
          </cell>
          <cell r="HP28" t="str">
            <v>Residential</v>
          </cell>
          <cell r="HQ28" t="str">
            <v>Residential</v>
          </cell>
          <cell r="HR28" t="str">
            <v>Residential</v>
          </cell>
          <cell r="HT28" t="str">
            <v>GS &lt; 50 kW</v>
          </cell>
          <cell r="HU28" t="str">
            <v>GS &lt; 50 kW</v>
          </cell>
          <cell r="HV28" t="str">
            <v>GS &lt; 50 kW</v>
          </cell>
          <cell r="HW28" t="str">
            <v>GS &lt; 50 kW</v>
          </cell>
          <cell r="HX28" t="str">
            <v>GS &lt; 50 kW</v>
          </cell>
          <cell r="HY28" t="str">
            <v>GS &lt; 50 kW</v>
          </cell>
          <cell r="HZ28" t="str">
            <v>GS &lt; 50 kW</v>
          </cell>
          <cell r="IA28" t="str">
            <v>GS &lt; 50 kW</v>
          </cell>
          <cell r="IB28" t="str">
            <v>GS &lt; 50 kW</v>
          </cell>
          <cell r="IC28" t="str">
            <v>GS &lt; 50 kW</v>
          </cell>
          <cell r="ID28" t="str">
            <v>GS &lt; 50 kW</v>
          </cell>
          <cell r="IF28" t="str">
            <v>GS 50 to 699 kW</v>
          </cell>
          <cell r="IG28" t="str">
            <v>GS 50 to 699 kW</v>
          </cell>
          <cell r="IH28" t="str">
            <v>GS 50 to 699 kW</v>
          </cell>
          <cell r="II28" t="str">
            <v>GS 50 to 699 kW</v>
          </cell>
          <cell r="IJ28" t="str">
            <v>GS 50 to 699 kW</v>
          </cell>
          <cell r="IK28" t="str">
            <v>GS 50 to 699 kW</v>
          </cell>
          <cell r="IL28" t="str">
            <v>GS 50 to 699 kW</v>
          </cell>
          <cell r="IM28" t="str">
            <v>GS 50 to 699 kW</v>
          </cell>
          <cell r="IN28" t="str">
            <v>GS 50 to 699 kW</v>
          </cell>
          <cell r="IO28" t="str">
            <v>GS 50 to 699 kW</v>
          </cell>
          <cell r="IP28" t="str">
            <v>GS 50 to 699 kW</v>
          </cell>
          <cell r="IR28" t="str">
            <v>GS 700 to 4,999 kW</v>
          </cell>
          <cell r="IS28" t="str">
            <v>GS 700 to 4,999 kW</v>
          </cell>
          <cell r="IT28" t="str">
            <v>GS 700 to 4,999 kW</v>
          </cell>
          <cell r="IU28" t="str">
            <v>GS 700 to 4,999 kW</v>
          </cell>
          <cell r="IV28" t="str">
            <v>GS 700 to 4,999 kW</v>
          </cell>
          <cell r="IW28" t="str">
            <v>GS 700 to 4,999 kW</v>
          </cell>
          <cell r="IX28" t="str">
            <v>GS 700 to 4,999 kW</v>
          </cell>
          <cell r="IY28" t="str">
            <v>GS 700 to 4,999 kW</v>
          </cell>
          <cell r="IZ28" t="str">
            <v>GS 700 to 4,999 kW</v>
          </cell>
          <cell r="JA28" t="str">
            <v>GS 700 to 4,999 kW</v>
          </cell>
          <cell r="JB28" t="str">
            <v>GS 700 to 4,999 kW</v>
          </cell>
          <cell r="JD28" t="str">
            <v>Residential</v>
          </cell>
          <cell r="JE28" t="str">
            <v>Residential</v>
          </cell>
          <cell r="JF28" t="str">
            <v>Residential</v>
          </cell>
          <cell r="JG28" t="str">
            <v>Residential</v>
          </cell>
          <cell r="JH28" t="str">
            <v>Residential</v>
          </cell>
          <cell r="JI28" t="str">
            <v>Residential</v>
          </cell>
          <cell r="JJ28" t="str">
            <v>Residential</v>
          </cell>
          <cell r="JK28" t="str">
            <v>Residential</v>
          </cell>
          <cell r="JL28" t="str">
            <v>Residential</v>
          </cell>
          <cell r="JM28" t="str">
            <v>Residential</v>
          </cell>
          <cell r="JN28" t="str">
            <v>Residential</v>
          </cell>
          <cell r="JP28" t="str">
            <v>GS &lt; 50 kW</v>
          </cell>
          <cell r="JQ28" t="str">
            <v>GS &lt; 50 kW</v>
          </cell>
          <cell r="JR28" t="str">
            <v>GS &lt; 50 kW</v>
          </cell>
          <cell r="JS28" t="str">
            <v>GS &lt; 50 kW</v>
          </cell>
          <cell r="JT28" t="str">
            <v>GS &lt; 50 kW</v>
          </cell>
          <cell r="JU28" t="str">
            <v>GS &lt; 50 kW</v>
          </cell>
          <cell r="JV28" t="str">
            <v>GS &lt; 50 kW</v>
          </cell>
          <cell r="JW28" t="str">
            <v>GS &lt; 50 kW</v>
          </cell>
          <cell r="JX28" t="str">
            <v>GS &lt; 50 kW</v>
          </cell>
          <cell r="JY28" t="str">
            <v>GS &lt; 50 kW</v>
          </cell>
          <cell r="JZ28" t="str">
            <v>GS &lt; 50 kW</v>
          </cell>
          <cell r="KB28" t="str">
            <v>GS 50 to 699 kW</v>
          </cell>
          <cell r="KC28" t="str">
            <v>GS 50 to 699 kW</v>
          </cell>
          <cell r="KD28" t="str">
            <v>GS 50 to 699 kW</v>
          </cell>
          <cell r="KE28" t="str">
            <v>GS 50 to 699 kW</v>
          </cell>
          <cell r="KF28" t="str">
            <v>GS 50 to 699 kW</v>
          </cell>
          <cell r="KG28" t="str">
            <v>GS 50 to 699 kW</v>
          </cell>
          <cell r="KH28" t="str">
            <v>GS 50 to 699 kW</v>
          </cell>
          <cell r="KI28" t="str">
            <v>GS 50 to 699 kW</v>
          </cell>
          <cell r="KJ28" t="str">
            <v>GS 50 to 699 kW</v>
          </cell>
          <cell r="KK28" t="str">
            <v>GS 50 to 699 kW</v>
          </cell>
          <cell r="KL28" t="str">
            <v>GS 50 to 699 kW</v>
          </cell>
          <cell r="KN28" t="str">
            <v>GS 700 to 4,999 kW</v>
          </cell>
          <cell r="KO28" t="str">
            <v>GS 700 to 4,999 kW</v>
          </cell>
          <cell r="KP28" t="str">
            <v>GS 700 to 4,999 kW</v>
          </cell>
          <cell r="KQ28" t="str">
            <v>GS 700 to 4,999 kW</v>
          </cell>
          <cell r="KR28" t="str">
            <v>GS 700 to 4,999 kW</v>
          </cell>
          <cell r="KS28" t="str">
            <v>GS 700 to 4,999 kW</v>
          </cell>
          <cell r="KT28" t="str">
            <v>GS 700 to 4,999 kW</v>
          </cell>
          <cell r="KU28" t="str">
            <v>GS 700 to 4,999 kW</v>
          </cell>
          <cell r="KV28" t="str">
            <v>GS 700 to 4,999 kW</v>
          </cell>
          <cell r="KW28" t="str">
            <v>GS 700 to 4,999 kW</v>
          </cell>
          <cell r="KX28" t="str">
            <v>GS 700 to 4,999 kW</v>
          </cell>
        </row>
        <row r="29">
          <cell r="B29" t="str">
            <v>Program</v>
          </cell>
          <cell r="C29" t="str">
            <v>Measure</v>
          </cell>
          <cell r="D29" t="str">
            <v>2005 Energy savings</v>
          </cell>
          <cell r="E29" t="str">
            <v>2006 Energy savings</v>
          </cell>
          <cell r="F29" t="str">
            <v>2007 Energy savings</v>
          </cell>
          <cell r="G29" t="str">
            <v>2008 Energy savings</v>
          </cell>
          <cell r="H29" t="str">
            <v>2009 Energy savings</v>
          </cell>
          <cell r="I29" t="str">
            <v>2010 Energy savings</v>
          </cell>
          <cell r="J29" t="str">
            <v>2011 Energy savings</v>
          </cell>
          <cell r="K29" t="str">
            <v>Residential</v>
          </cell>
          <cell r="L29" t="str">
            <v>GS &lt; 50 kW</v>
          </cell>
          <cell r="M29" t="str">
            <v>GS 50 to 699 kW</v>
          </cell>
          <cell r="N29" t="str">
            <v>GS 700 to 4,999 kW</v>
          </cell>
          <cell r="O29" t="str">
            <v>Seasonal energy savings pattern</v>
          </cell>
          <cell r="P29" t="str">
            <v>Winter peak</v>
          </cell>
          <cell r="Q29" t="str">
            <v>Winter midpeak</v>
          </cell>
          <cell r="R29" t="str">
            <v>Winter off peak</v>
          </cell>
          <cell r="S29" t="str">
            <v>Summer peak</v>
          </cell>
          <cell r="T29" t="str">
            <v>Summer mid peak</v>
          </cell>
          <cell r="U29" t="str">
            <v>summer off peak</v>
          </cell>
          <cell r="V29" t="str">
            <v>Shoulder mid peak</v>
          </cell>
          <cell r="W29" t="str">
            <v>Shoulder off peak</v>
          </cell>
          <cell r="X29" t="str">
            <v>Winter peak</v>
          </cell>
          <cell r="Y29" t="str">
            <v>Winter midpeak</v>
          </cell>
          <cell r="Z29" t="str">
            <v>Winter off peak</v>
          </cell>
          <cell r="AA29" t="str">
            <v>Summer peak</v>
          </cell>
          <cell r="AB29" t="str">
            <v>Summer mid peak</v>
          </cell>
          <cell r="AC29" t="str">
            <v>summer off peak</v>
          </cell>
          <cell r="AD29" t="str">
            <v>Shoulder mid peak</v>
          </cell>
          <cell r="AE29" t="str">
            <v>Shoulder off peak</v>
          </cell>
          <cell r="AJ29" t="str">
            <v>Winter peak</v>
          </cell>
          <cell r="AK29" t="str">
            <v>Winter midpeak</v>
          </cell>
          <cell r="AL29" t="str">
            <v>Winter off peak</v>
          </cell>
          <cell r="AM29" t="str">
            <v>Summer peak</v>
          </cell>
          <cell r="AN29" t="str">
            <v>Summer mid peak</v>
          </cell>
          <cell r="AO29" t="str">
            <v>summer off peak</v>
          </cell>
          <cell r="AP29" t="str">
            <v>Shoulder mid peak</v>
          </cell>
          <cell r="AQ29" t="str">
            <v>Shoulder off peak</v>
          </cell>
          <cell r="AV29" t="str">
            <v>Winter peak</v>
          </cell>
          <cell r="AW29" t="str">
            <v>Winter midpeak</v>
          </cell>
          <cell r="AX29" t="str">
            <v>Winter off peak</v>
          </cell>
          <cell r="AY29" t="str">
            <v>Summer peak</v>
          </cell>
          <cell r="AZ29" t="str">
            <v>Summer mid peak</v>
          </cell>
          <cell r="BA29" t="str">
            <v>summer off peak</v>
          </cell>
          <cell r="BB29" t="str">
            <v>Shoulder mid peak</v>
          </cell>
          <cell r="BC29" t="str">
            <v>Shoulder off peak</v>
          </cell>
          <cell r="BH29" t="str">
            <v>Winter peak</v>
          </cell>
          <cell r="BI29" t="str">
            <v>Winter midpeak</v>
          </cell>
          <cell r="BJ29" t="str">
            <v>Winter off peak</v>
          </cell>
          <cell r="BK29" t="str">
            <v>Summer peak</v>
          </cell>
          <cell r="BL29" t="str">
            <v>Summer mid peak</v>
          </cell>
          <cell r="BM29" t="str">
            <v>summer off peak</v>
          </cell>
          <cell r="BN29" t="str">
            <v>Shoulder mid peak</v>
          </cell>
          <cell r="BO29" t="str">
            <v>Shoulder off peak</v>
          </cell>
          <cell r="BT29" t="str">
            <v>Winter peak</v>
          </cell>
          <cell r="BU29" t="str">
            <v>Winter midpeak</v>
          </cell>
          <cell r="BV29" t="str">
            <v>Winter off peak</v>
          </cell>
          <cell r="BW29" t="str">
            <v>Summer peak</v>
          </cell>
          <cell r="BX29" t="str">
            <v>Summer mid peak</v>
          </cell>
          <cell r="BY29" t="str">
            <v>summer off peak</v>
          </cell>
          <cell r="BZ29" t="str">
            <v>Shoulder mid peak</v>
          </cell>
          <cell r="CA29" t="str">
            <v>Shoulder off peak</v>
          </cell>
          <cell r="CF29" t="str">
            <v>Winter peak</v>
          </cell>
          <cell r="CG29" t="str">
            <v>Winter midpeak</v>
          </cell>
          <cell r="CH29" t="str">
            <v>Winter off peak</v>
          </cell>
          <cell r="CI29" t="str">
            <v>Summer peak</v>
          </cell>
          <cell r="CJ29" t="str">
            <v>Summer mid peak</v>
          </cell>
          <cell r="CK29" t="str">
            <v>summer off peak</v>
          </cell>
          <cell r="CL29" t="str">
            <v>Shoulder mid peak</v>
          </cell>
          <cell r="CM29" t="str">
            <v>Shoulder off peak</v>
          </cell>
          <cell r="CR29" t="str">
            <v>Winter peak</v>
          </cell>
          <cell r="CS29" t="str">
            <v>Winter midpeak</v>
          </cell>
          <cell r="CT29" t="str">
            <v>Winter off peak</v>
          </cell>
          <cell r="CU29" t="str">
            <v>Summer peak</v>
          </cell>
          <cell r="CV29" t="str">
            <v>Summer mid peak</v>
          </cell>
          <cell r="CW29" t="str">
            <v>summer off peak</v>
          </cell>
          <cell r="CX29" t="str">
            <v>Shoulder mid peak</v>
          </cell>
          <cell r="CY29" t="str">
            <v>Shoulder off peak</v>
          </cell>
          <cell r="DD29" t="str">
            <v>Winter peak</v>
          </cell>
          <cell r="DE29" t="str">
            <v>Winter midpeak</v>
          </cell>
          <cell r="DF29" t="str">
            <v>Winter off peak</v>
          </cell>
          <cell r="DG29" t="str">
            <v>Summer peak</v>
          </cell>
          <cell r="DH29" t="str">
            <v>Summer mid peak</v>
          </cell>
          <cell r="DI29" t="str">
            <v>summer off peak</v>
          </cell>
          <cell r="DJ29" t="str">
            <v>Shoulder mid peak</v>
          </cell>
          <cell r="DK29" t="str">
            <v>Shoulder off peak</v>
          </cell>
          <cell r="DP29" t="str">
            <v>Winter peak</v>
          </cell>
          <cell r="DQ29" t="str">
            <v>Winter midpeak</v>
          </cell>
          <cell r="DR29" t="str">
            <v>Winter off peak</v>
          </cell>
          <cell r="DS29" t="str">
            <v>Summer peak</v>
          </cell>
          <cell r="DT29" t="str">
            <v>Summer mid peak</v>
          </cell>
          <cell r="DU29" t="str">
            <v>summer off peak</v>
          </cell>
          <cell r="DV29" t="str">
            <v>Shoulder mid peak</v>
          </cell>
          <cell r="DW29" t="str">
            <v>Shoulder off peak</v>
          </cell>
          <cell r="EB29" t="str">
            <v>Winter peak</v>
          </cell>
          <cell r="EC29" t="str">
            <v>Winter midpeak</v>
          </cell>
          <cell r="ED29" t="str">
            <v>Winter off peak</v>
          </cell>
          <cell r="EE29" t="str">
            <v>Summer peak</v>
          </cell>
          <cell r="EF29" t="str">
            <v>Summer mid peak</v>
          </cell>
          <cell r="EG29" t="str">
            <v>summer off peak</v>
          </cell>
          <cell r="EH29" t="str">
            <v>Shoulder mid peak</v>
          </cell>
          <cell r="EI29" t="str">
            <v>Shoulder off peak</v>
          </cell>
          <cell r="EN29" t="str">
            <v>Winter peak</v>
          </cell>
          <cell r="EO29" t="str">
            <v>Winter midpeak</v>
          </cell>
          <cell r="EP29" t="str">
            <v>Winter off peak</v>
          </cell>
          <cell r="EQ29" t="str">
            <v>Summer peak</v>
          </cell>
          <cell r="ER29" t="str">
            <v>Summer mid peak</v>
          </cell>
          <cell r="ES29" t="str">
            <v>summer off peak</v>
          </cell>
          <cell r="ET29" t="str">
            <v>Shoulder mid peak</v>
          </cell>
          <cell r="EU29" t="str">
            <v>Shoulder off peak</v>
          </cell>
          <cell r="EZ29" t="str">
            <v>Winter peak</v>
          </cell>
          <cell r="FA29" t="str">
            <v>Winter midpeak</v>
          </cell>
          <cell r="FB29" t="str">
            <v>Winter off peak</v>
          </cell>
          <cell r="FC29" t="str">
            <v>Summer peak</v>
          </cell>
          <cell r="FD29" t="str">
            <v>Summer mid peak</v>
          </cell>
          <cell r="FE29" t="str">
            <v>summer off peak</v>
          </cell>
          <cell r="FF29" t="str">
            <v>Shoulder mid peak</v>
          </cell>
          <cell r="FG29" t="str">
            <v>Shoulder off peak</v>
          </cell>
          <cell r="FL29" t="str">
            <v>Winter peak</v>
          </cell>
          <cell r="FM29" t="str">
            <v>Winter midpeak</v>
          </cell>
          <cell r="FN29" t="str">
            <v>Winter off peak</v>
          </cell>
          <cell r="FO29" t="str">
            <v>Summer peak</v>
          </cell>
          <cell r="FP29" t="str">
            <v>Summer mid peak</v>
          </cell>
          <cell r="FQ29" t="str">
            <v>summer off peak</v>
          </cell>
          <cell r="FR29" t="str">
            <v>Shoulder mid peak</v>
          </cell>
          <cell r="FS29" t="str">
            <v>Shoulder off peak</v>
          </cell>
          <cell r="FX29" t="str">
            <v>Winter peak</v>
          </cell>
          <cell r="FY29" t="str">
            <v>Winter midpeak</v>
          </cell>
          <cell r="FZ29" t="str">
            <v>Winter off peak</v>
          </cell>
          <cell r="GA29" t="str">
            <v>Summer peak</v>
          </cell>
          <cell r="GB29" t="str">
            <v>Summer mid peak</v>
          </cell>
          <cell r="GC29" t="str">
            <v>summer off peak</v>
          </cell>
          <cell r="GD29" t="str">
            <v>Shoulder mid peak</v>
          </cell>
          <cell r="GE29" t="str">
            <v>Shoulder off peak</v>
          </cell>
          <cell r="GJ29" t="str">
            <v>Winter peak</v>
          </cell>
          <cell r="GK29" t="str">
            <v>Winter midpeak</v>
          </cell>
          <cell r="GL29" t="str">
            <v>Winter off peak</v>
          </cell>
          <cell r="GM29" t="str">
            <v>Summer peak</v>
          </cell>
          <cell r="GN29" t="str">
            <v>Summer mid peak</v>
          </cell>
          <cell r="GO29" t="str">
            <v>summer off peak</v>
          </cell>
          <cell r="GP29" t="str">
            <v>Shoulder mid peak</v>
          </cell>
          <cell r="GQ29" t="str">
            <v>Shoulder off peak</v>
          </cell>
          <cell r="GV29" t="str">
            <v>Winter peak</v>
          </cell>
          <cell r="GW29" t="str">
            <v>Winter midpeak</v>
          </cell>
          <cell r="GX29" t="str">
            <v>Winter off peak</v>
          </cell>
          <cell r="GY29" t="str">
            <v>Summer peak</v>
          </cell>
          <cell r="GZ29" t="str">
            <v>Summer mid peak</v>
          </cell>
          <cell r="HA29" t="str">
            <v>summer off peak</v>
          </cell>
          <cell r="HB29" t="str">
            <v>Shoulder mid peak</v>
          </cell>
          <cell r="HC29" t="str">
            <v>Shoulder off peak</v>
          </cell>
          <cell r="HH29" t="str">
            <v>Winter peak</v>
          </cell>
          <cell r="HI29" t="str">
            <v>Winter midpeak</v>
          </cell>
          <cell r="HJ29" t="str">
            <v>Winter off peak</v>
          </cell>
          <cell r="HK29" t="str">
            <v>Summer peak</v>
          </cell>
          <cell r="HL29" t="str">
            <v>Summer mid peak</v>
          </cell>
          <cell r="HM29" t="str">
            <v>summer off peak</v>
          </cell>
          <cell r="HN29" t="str">
            <v>Shoulder mid peak</v>
          </cell>
          <cell r="HO29" t="str">
            <v>Shoulder off peak</v>
          </cell>
          <cell r="HT29" t="str">
            <v>Winter peak</v>
          </cell>
          <cell r="HU29" t="str">
            <v>Winter midpeak</v>
          </cell>
          <cell r="HV29" t="str">
            <v>Winter off peak</v>
          </cell>
          <cell r="HW29" t="str">
            <v>Summer peak</v>
          </cell>
          <cell r="HX29" t="str">
            <v>Summer mid peak</v>
          </cell>
          <cell r="HY29" t="str">
            <v>summer off peak</v>
          </cell>
          <cell r="HZ29" t="str">
            <v>Shoulder mid peak</v>
          </cell>
          <cell r="IA29" t="str">
            <v>Shoulder off peak</v>
          </cell>
          <cell r="IF29" t="str">
            <v>Winter peak</v>
          </cell>
          <cell r="IG29" t="str">
            <v>Winter midpeak</v>
          </cell>
          <cell r="IH29" t="str">
            <v>Winter off peak</v>
          </cell>
          <cell r="II29" t="str">
            <v>Summer peak</v>
          </cell>
          <cell r="IJ29" t="str">
            <v>Summer mid peak</v>
          </cell>
          <cell r="IK29" t="str">
            <v>summer off peak</v>
          </cell>
          <cell r="IL29" t="str">
            <v>Shoulder mid peak</v>
          </cell>
          <cell r="IM29" t="str">
            <v>Shoulder off peak</v>
          </cell>
          <cell r="IR29" t="str">
            <v>Winter peak</v>
          </cell>
          <cell r="IS29" t="str">
            <v>Winter midpeak</v>
          </cell>
          <cell r="IT29" t="str">
            <v>Winter off peak</v>
          </cell>
          <cell r="IU29" t="str">
            <v>Summer peak</v>
          </cell>
          <cell r="IV29" t="str">
            <v>Summer mid peak</v>
          </cell>
          <cell r="IW29" t="str">
            <v>summer off peak</v>
          </cell>
          <cell r="IX29" t="str">
            <v>Shoulder mid peak</v>
          </cell>
          <cell r="IY29" t="str">
            <v>Shoulder off peak</v>
          </cell>
          <cell r="JD29" t="str">
            <v>Winter peak</v>
          </cell>
          <cell r="JE29" t="str">
            <v>Winter midpeak</v>
          </cell>
          <cell r="JF29" t="str">
            <v>Winter off peak</v>
          </cell>
          <cell r="JG29" t="str">
            <v>Summer peak</v>
          </cell>
          <cell r="JH29" t="str">
            <v>Summer mid peak</v>
          </cell>
          <cell r="JI29" t="str">
            <v>summer off peak</v>
          </cell>
          <cell r="JJ29" t="str">
            <v>Shoulder mid peak</v>
          </cell>
          <cell r="JK29" t="str">
            <v>Shoulder off peak</v>
          </cell>
          <cell r="JP29" t="str">
            <v>Winter peak</v>
          </cell>
          <cell r="JQ29" t="str">
            <v>Winter midpeak</v>
          </cell>
          <cell r="JR29" t="str">
            <v>Winter off peak</v>
          </cell>
          <cell r="JS29" t="str">
            <v>Summer peak</v>
          </cell>
          <cell r="JT29" t="str">
            <v>Summer mid peak</v>
          </cell>
          <cell r="JU29" t="str">
            <v>summer off peak</v>
          </cell>
          <cell r="JV29" t="str">
            <v>Shoulder mid peak</v>
          </cell>
          <cell r="JW29" t="str">
            <v>Shoulder off peak</v>
          </cell>
          <cell r="KB29" t="str">
            <v>Winter peak</v>
          </cell>
          <cell r="KC29" t="str">
            <v>Winter midpeak</v>
          </cell>
          <cell r="KD29" t="str">
            <v>Winter off peak</v>
          </cell>
          <cell r="KE29" t="str">
            <v>Summer peak</v>
          </cell>
          <cell r="KF29" t="str">
            <v>Summer mid peak</v>
          </cell>
          <cell r="KG29" t="str">
            <v>summer off peak</v>
          </cell>
          <cell r="KH29" t="str">
            <v>Shoulder mid peak</v>
          </cell>
          <cell r="KI29" t="str">
            <v>Shoulder off peak</v>
          </cell>
          <cell r="KN29" t="str">
            <v>Winter peak</v>
          </cell>
          <cell r="KO29" t="str">
            <v>Winter midpeak</v>
          </cell>
          <cell r="KP29" t="str">
            <v>Winter off peak</v>
          </cell>
          <cell r="KQ29" t="str">
            <v>Summer peak</v>
          </cell>
          <cell r="KR29" t="str">
            <v>Summer mid peak</v>
          </cell>
          <cell r="KS29" t="str">
            <v>summer off peak</v>
          </cell>
          <cell r="KT29" t="str">
            <v>Shoulder mid peak</v>
          </cell>
          <cell r="KU29" t="str">
            <v>Shoulder off peak</v>
          </cell>
        </row>
        <row r="30">
          <cell r="B30" t="str">
            <v>2005 Residential Mass Market Coupon Initiative</v>
          </cell>
          <cell r="C30" t="str">
            <v>15 W Compact Fluorescent Lights</v>
          </cell>
          <cell r="D30">
            <v>57883.402499999997</v>
          </cell>
          <cell r="E30">
            <v>115766.80499999999</v>
          </cell>
          <cell r="F30">
            <v>115766.80499999999</v>
          </cell>
          <cell r="G30">
            <v>115766.80499999999</v>
          </cell>
          <cell r="H30">
            <v>115766.80499999999</v>
          </cell>
          <cell r="I30">
            <v>115766.80499999999</v>
          </cell>
          <cell r="J30">
            <v>115766.80499999999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5</v>
          </cell>
          <cell r="P30">
            <v>8.6999999999999994E-2</v>
          </cell>
          <cell r="Q30">
            <v>8.1000000000000003E-2</v>
          </cell>
          <cell r="R30">
            <v>0.19400000000000001</v>
          </cell>
          <cell r="S30">
            <v>1.7999999999999999E-2</v>
          </cell>
          <cell r="T30">
            <v>9.7000000000000003E-2</v>
          </cell>
          <cell r="U30">
            <v>0.17699999999999999</v>
          </cell>
          <cell r="V30">
            <v>0.14799999999999999</v>
          </cell>
          <cell r="W30">
            <v>0.19800000000000006</v>
          </cell>
          <cell r="X30">
            <v>5035.8560174999993</v>
          </cell>
          <cell r="Y30">
            <v>4688.5556024999996</v>
          </cell>
          <cell r="Z30">
            <v>11229.380084999999</v>
          </cell>
          <cell r="AA30">
            <v>1041.9012449999998</v>
          </cell>
          <cell r="AB30">
            <v>5614.6900424999994</v>
          </cell>
          <cell r="AC30">
            <v>10245.362242499999</v>
          </cell>
          <cell r="AD30">
            <v>8566.7435699999987</v>
          </cell>
          <cell r="AE30">
            <v>11460.913695000003</v>
          </cell>
          <cell r="AF30">
            <v>5238.447926249999</v>
          </cell>
          <cell r="AG30">
            <v>4225.4883824999997</v>
          </cell>
          <cell r="AH30">
            <v>5006.9143162500004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10071.712034999999</v>
          </cell>
          <cell r="BU30">
            <v>9377.1112049999992</v>
          </cell>
          <cell r="BV30">
            <v>22458.760169999998</v>
          </cell>
          <cell r="BW30">
            <v>2083.8024899999996</v>
          </cell>
          <cell r="BX30">
            <v>11229.380084999999</v>
          </cell>
          <cell r="BY30">
            <v>20490.724484999999</v>
          </cell>
          <cell r="BZ30">
            <v>17133.487139999997</v>
          </cell>
          <cell r="CA30">
            <v>22921.827390000006</v>
          </cell>
          <cell r="CB30">
            <v>10476.895852499998</v>
          </cell>
          <cell r="CC30">
            <v>8450.9767649999994</v>
          </cell>
          <cell r="CD30">
            <v>10013.828632500001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P30">
            <v>10071.712034999999</v>
          </cell>
          <cell r="DQ30">
            <v>9377.1112049999992</v>
          </cell>
          <cell r="DR30">
            <v>22458.760169999998</v>
          </cell>
          <cell r="DS30">
            <v>2083.8024899999996</v>
          </cell>
          <cell r="DT30">
            <v>11229.380084999999</v>
          </cell>
          <cell r="DU30">
            <v>20490.724484999999</v>
          </cell>
          <cell r="DV30">
            <v>17133.487139999997</v>
          </cell>
          <cell r="DW30">
            <v>22921.827390000006</v>
          </cell>
          <cell r="DX30">
            <v>10476.895852499998</v>
          </cell>
          <cell r="DY30">
            <v>8450.9767649999994</v>
          </cell>
          <cell r="DZ30">
            <v>10013.828632500001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L30">
            <v>10071.712034999999</v>
          </cell>
          <cell r="FM30">
            <v>9377.1112049999992</v>
          </cell>
          <cell r="FN30">
            <v>22458.760169999998</v>
          </cell>
          <cell r="FO30">
            <v>2083.8024899999996</v>
          </cell>
          <cell r="FP30">
            <v>11229.380084999999</v>
          </cell>
          <cell r="FQ30">
            <v>20490.724484999999</v>
          </cell>
          <cell r="FR30">
            <v>17133.487139999997</v>
          </cell>
          <cell r="FS30">
            <v>22921.827390000006</v>
          </cell>
          <cell r="FT30">
            <v>10476.895852499998</v>
          </cell>
          <cell r="FU30">
            <v>8450.9767649999994</v>
          </cell>
          <cell r="FV30">
            <v>10013.828632500001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H30">
            <v>10071.712034999999</v>
          </cell>
          <cell r="HI30">
            <v>9377.1112049999992</v>
          </cell>
          <cell r="HJ30">
            <v>22458.760169999998</v>
          </cell>
          <cell r="HK30">
            <v>2083.8024899999996</v>
          </cell>
          <cell r="HL30">
            <v>11229.380084999999</v>
          </cell>
          <cell r="HM30">
            <v>20490.724484999999</v>
          </cell>
          <cell r="HN30">
            <v>17133.487139999997</v>
          </cell>
          <cell r="HO30">
            <v>22921.827390000006</v>
          </cell>
          <cell r="HP30">
            <v>10476.895852499998</v>
          </cell>
          <cell r="HQ30">
            <v>8450.9767649999994</v>
          </cell>
          <cell r="HR30">
            <v>10013.828632500001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R30">
            <v>0</v>
          </cell>
          <cell r="IS30">
            <v>0</v>
          </cell>
          <cell r="IT30">
            <v>0</v>
          </cell>
          <cell r="IU30">
            <v>0</v>
          </cell>
          <cell r="IV30">
            <v>0</v>
          </cell>
          <cell r="IW30">
            <v>0</v>
          </cell>
          <cell r="IX30">
            <v>0</v>
          </cell>
          <cell r="IY30">
            <v>0</v>
          </cell>
          <cell r="IZ30">
            <v>0</v>
          </cell>
          <cell r="JA30">
            <v>0</v>
          </cell>
          <cell r="JB30">
            <v>0</v>
          </cell>
          <cell r="JD30">
            <v>10071.712034999999</v>
          </cell>
          <cell r="JE30">
            <v>9377.1112049999992</v>
          </cell>
          <cell r="JF30">
            <v>22458.760169999998</v>
          </cell>
          <cell r="JG30">
            <v>2083.8024899999996</v>
          </cell>
          <cell r="JH30">
            <v>11229.380084999999</v>
          </cell>
          <cell r="JI30">
            <v>20490.724484999999</v>
          </cell>
          <cell r="JJ30">
            <v>17133.487139999997</v>
          </cell>
          <cell r="JK30">
            <v>22921.827390000006</v>
          </cell>
          <cell r="JL30">
            <v>10476.895852499998</v>
          </cell>
          <cell r="JM30">
            <v>8450.9767649999994</v>
          </cell>
          <cell r="JN30">
            <v>10013.828632500001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B30">
            <v>0</v>
          </cell>
          <cell r="KC30">
            <v>0</v>
          </cell>
          <cell r="KD30">
            <v>0</v>
          </cell>
          <cell r="KE30">
            <v>0</v>
          </cell>
          <cell r="KF30">
            <v>0</v>
          </cell>
          <cell r="KG30">
            <v>0</v>
          </cell>
          <cell r="KH30">
            <v>0</v>
          </cell>
          <cell r="KI30">
            <v>0</v>
          </cell>
          <cell r="KJ30">
            <v>0</v>
          </cell>
          <cell r="KK30">
            <v>0</v>
          </cell>
          <cell r="KL30">
            <v>0</v>
          </cell>
          <cell r="KN30">
            <v>0</v>
          </cell>
          <cell r="KO30">
            <v>0</v>
          </cell>
          <cell r="KP30">
            <v>0</v>
          </cell>
          <cell r="KQ30">
            <v>0</v>
          </cell>
          <cell r="KR30">
            <v>0</v>
          </cell>
          <cell r="KS30">
            <v>0</v>
          </cell>
          <cell r="KT30">
            <v>0</v>
          </cell>
          <cell r="KU30">
            <v>0</v>
          </cell>
          <cell r="KV30">
            <v>0</v>
          </cell>
          <cell r="KW30">
            <v>0</v>
          </cell>
          <cell r="KX30">
            <v>0</v>
          </cell>
        </row>
        <row r="31">
          <cell r="B31" t="str">
            <v>2005 Residential Mass Market Coupon Initiative</v>
          </cell>
          <cell r="C31" t="str">
            <v>Seasonal LED-5W</v>
          </cell>
          <cell r="D31">
            <v>4030.4249999999997</v>
          </cell>
          <cell r="E31">
            <v>8060.8499999999995</v>
          </cell>
          <cell r="F31">
            <v>8060.8499999999995</v>
          </cell>
          <cell r="G31">
            <v>8060.8499999999995</v>
          </cell>
          <cell r="H31">
            <v>8060.8499999999995</v>
          </cell>
          <cell r="I31">
            <v>4030.4250000000002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6</v>
          </cell>
          <cell r="P31">
            <v>0.25700000000000001</v>
          </cell>
          <cell r="Q31">
            <v>0.25700000000000001</v>
          </cell>
          <cell r="R31">
            <v>0.48599999999999999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1035.819225</v>
          </cell>
          <cell r="Y31">
            <v>1035.819225</v>
          </cell>
          <cell r="Z31">
            <v>1958.7865499999998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1007.6062499999999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2071.6384499999999</v>
          </cell>
          <cell r="BU31">
            <v>2071.6384499999999</v>
          </cell>
          <cell r="BV31">
            <v>3917.5730999999996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2015.2124999999999</v>
          </cell>
          <cell r="CC31">
            <v>0</v>
          </cell>
          <cell r="CD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P31">
            <v>2071.6384499999999</v>
          </cell>
          <cell r="DQ31">
            <v>2071.6384499999999</v>
          </cell>
          <cell r="DR31">
            <v>3917.5730999999996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2015.2124999999999</v>
          </cell>
          <cell r="DY31">
            <v>0</v>
          </cell>
          <cell r="DZ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L31">
            <v>2071.6384499999999</v>
          </cell>
          <cell r="FM31">
            <v>2071.6384499999999</v>
          </cell>
          <cell r="FN31">
            <v>3917.5730999999996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2015.2124999999999</v>
          </cell>
          <cell r="FU31">
            <v>0</v>
          </cell>
          <cell r="FV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H31">
            <v>2071.6384499999999</v>
          </cell>
          <cell r="HI31">
            <v>2071.6384499999999</v>
          </cell>
          <cell r="HJ31">
            <v>3917.5730999999996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2015.2124999999999</v>
          </cell>
          <cell r="HQ31">
            <v>0</v>
          </cell>
          <cell r="HR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R31">
            <v>0</v>
          </cell>
          <cell r="IS31">
            <v>0</v>
          </cell>
          <cell r="IT31">
            <v>0</v>
          </cell>
          <cell r="IU31">
            <v>0</v>
          </cell>
          <cell r="IV31">
            <v>0</v>
          </cell>
          <cell r="IW31">
            <v>0</v>
          </cell>
          <cell r="IX31">
            <v>0</v>
          </cell>
          <cell r="IY31">
            <v>0</v>
          </cell>
          <cell r="IZ31">
            <v>0</v>
          </cell>
          <cell r="JA31">
            <v>0</v>
          </cell>
          <cell r="JB31">
            <v>0</v>
          </cell>
          <cell r="JD31">
            <v>1035.819225</v>
          </cell>
          <cell r="JE31">
            <v>1035.819225</v>
          </cell>
          <cell r="JF31">
            <v>1958.78655</v>
          </cell>
          <cell r="JG31">
            <v>0</v>
          </cell>
          <cell r="JH31">
            <v>0</v>
          </cell>
          <cell r="JI31">
            <v>0</v>
          </cell>
          <cell r="JJ31">
            <v>0</v>
          </cell>
          <cell r="JK31">
            <v>0</v>
          </cell>
          <cell r="JL31">
            <v>1007.60625</v>
          </cell>
          <cell r="JM31">
            <v>0</v>
          </cell>
          <cell r="JN31">
            <v>0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B31">
            <v>0</v>
          </cell>
          <cell r="KC31">
            <v>0</v>
          </cell>
          <cell r="KD31">
            <v>0</v>
          </cell>
          <cell r="KE31">
            <v>0</v>
          </cell>
          <cell r="KF31">
            <v>0</v>
          </cell>
          <cell r="KG31">
            <v>0</v>
          </cell>
          <cell r="KH31">
            <v>0</v>
          </cell>
          <cell r="KI31">
            <v>0</v>
          </cell>
          <cell r="KJ31">
            <v>0</v>
          </cell>
          <cell r="KK31">
            <v>0</v>
          </cell>
          <cell r="KL31">
            <v>0</v>
          </cell>
          <cell r="KN31">
            <v>0</v>
          </cell>
          <cell r="KO31">
            <v>0</v>
          </cell>
          <cell r="KP31">
            <v>0</v>
          </cell>
          <cell r="KQ31">
            <v>0</v>
          </cell>
          <cell r="KR31">
            <v>0</v>
          </cell>
          <cell r="KS31">
            <v>0</v>
          </cell>
          <cell r="KT31">
            <v>0</v>
          </cell>
          <cell r="KU31">
            <v>0</v>
          </cell>
          <cell r="KV31">
            <v>0</v>
          </cell>
          <cell r="KW31">
            <v>0</v>
          </cell>
          <cell r="KX31">
            <v>0</v>
          </cell>
        </row>
        <row r="32">
          <cell r="B32" t="str">
            <v>2005 Residential Mass Market Coupon Initiative</v>
          </cell>
          <cell r="C32" t="str">
            <v>Seasonal Minis</v>
          </cell>
          <cell r="D32">
            <v>1441.9964999999997</v>
          </cell>
          <cell r="E32">
            <v>2883.9929999999995</v>
          </cell>
          <cell r="F32">
            <v>2883.9929999999995</v>
          </cell>
          <cell r="G32">
            <v>2883.9929999999995</v>
          </cell>
          <cell r="H32">
            <v>2883.9929999999995</v>
          </cell>
          <cell r="I32">
            <v>1441.9965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6</v>
          </cell>
          <cell r="P32">
            <v>0.25700000000000001</v>
          </cell>
          <cell r="Q32">
            <v>0.25700000000000001</v>
          </cell>
          <cell r="R32">
            <v>0.48599999999999999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370.59310049999993</v>
          </cell>
          <cell r="Y32">
            <v>370.59310049999993</v>
          </cell>
          <cell r="Z32">
            <v>700.81029899999987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360.49912499999994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741.18620099999987</v>
          </cell>
          <cell r="BU32">
            <v>741.18620099999987</v>
          </cell>
          <cell r="BV32">
            <v>1401.6205979999997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720.99824999999987</v>
          </cell>
          <cell r="CC32">
            <v>0</v>
          </cell>
          <cell r="CD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P32">
            <v>741.18620099999987</v>
          </cell>
          <cell r="DQ32">
            <v>741.18620099999987</v>
          </cell>
          <cell r="DR32">
            <v>1401.6205979999997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720.99824999999987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L32">
            <v>741.18620099999987</v>
          </cell>
          <cell r="FM32">
            <v>741.18620099999987</v>
          </cell>
          <cell r="FN32">
            <v>1401.6205979999997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720.99824999999987</v>
          </cell>
          <cell r="FU32">
            <v>0</v>
          </cell>
          <cell r="FV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H32">
            <v>741.18620099999987</v>
          </cell>
          <cell r="HI32">
            <v>741.18620099999987</v>
          </cell>
          <cell r="HJ32">
            <v>1401.6205979999997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720.99824999999987</v>
          </cell>
          <cell r="HQ32">
            <v>0</v>
          </cell>
          <cell r="HR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R32">
            <v>0</v>
          </cell>
          <cell r="IS32">
            <v>0</v>
          </cell>
          <cell r="IT32">
            <v>0</v>
          </cell>
          <cell r="IU32">
            <v>0</v>
          </cell>
          <cell r="IV32">
            <v>0</v>
          </cell>
          <cell r="IW32">
            <v>0</v>
          </cell>
          <cell r="IX32">
            <v>0</v>
          </cell>
          <cell r="IY32">
            <v>0</v>
          </cell>
          <cell r="IZ32">
            <v>0</v>
          </cell>
          <cell r="JA32">
            <v>0</v>
          </cell>
          <cell r="JB32">
            <v>0</v>
          </cell>
          <cell r="JD32">
            <v>370.59310049999999</v>
          </cell>
          <cell r="JE32">
            <v>370.59310049999999</v>
          </cell>
          <cell r="JF32">
            <v>700.81029899999999</v>
          </cell>
          <cell r="JG32">
            <v>0</v>
          </cell>
          <cell r="JH32">
            <v>0</v>
          </cell>
          <cell r="JI32">
            <v>0</v>
          </cell>
          <cell r="JJ32">
            <v>0</v>
          </cell>
          <cell r="JK32">
            <v>0</v>
          </cell>
          <cell r="JL32">
            <v>360.49912499999999</v>
          </cell>
          <cell r="JM32">
            <v>0</v>
          </cell>
          <cell r="JN32">
            <v>0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B32">
            <v>0</v>
          </cell>
          <cell r="KC32">
            <v>0</v>
          </cell>
          <cell r="KD32">
            <v>0</v>
          </cell>
          <cell r="KE32">
            <v>0</v>
          </cell>
          <cell r="KF32">
            <v>0</v>
          </cell>
          <cell r="KG32">
            <v>0</v>
          </cell>
          <cell r="KH32">
            <v>0</v>
          </cell>
          <cell r="KI32">
            <v>0</v>
          </cell>
          <cell r="KJ32">
            <v>0</v>
          </cell>
          <cell r="KK32">
            <v>0</v>
          </cell>
          <cell r="KL32">
            <v>0</v>
          </cell>
          <cell r="KN32">
            <v>0</v>
          </cell>
          <cell r="KO32">
            <v>0</v>
          </cell>
          <cell r="KP32">
            <v>0</v>
          </cell>
          <cell r="KQ32">
            <v>0</v>
          </cell>
          <cell r="KR32">
            <v>0</v>
          </cell>
          <cell r="KS32">
            <v>0</v>
          </cell>
          <cell r="KT32">
            <v>0</v>
          </cell>
          <cell r="KU32">
            <v>0</v>
          </cell>
          <cell r="KV32">
            <v>0</v>
          </cell>
          <cell r="KW32">
            <v>0</v>
          </cell>
          <cell r="KX32">
            <v>0</v>
          </cell>
        </row>
        <row r="33">
          <cell r="B33" t="str">
            <v>2005 Residential Mass Market Coupon Initiative</v>
          </cell>
          <cell r="C33" t="str">
            <v>Outdoor Timer</v>
          </cell>
          <cell r="D33">
            <v>4765.5999999999995</v>
          </cell>
          <cell r="E33">
            <v>9531.1999999999989</v>
          </cell>
          <cell r="F33">
            <v>9531.1999999999989</v>
          </cell>
          <cell r="G33">
            <v>9531.1999999999989</v>
          </cell>
          <cell r="H33">
            <v>9531.1999999999989</v>
          </cell>
          <cell r="I33">
            <v>9531.1999999999989</v>
          </cell>
          <cell r="J33">
            <v>9531.1999999999989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16</v>
          </cell>
          <cell r="P33">
            <v>0.14799999999999999</v>
          </cell>
          <cell r="Q33">
            <v>7.3999999999999996E-2</v>
          </cell>
          <cell r="R33">
            <v>0.19500000000000001</v>
          </cell>
          <cell r="S33">
            <v>0</v>
          </cell>
          <cell r="T33">
            <v>0.113</v>
          </cell>
          <cell r="U33">
            <v>0.13400000000000001</v>
          </cell>
          <cell r="V33">
            <v>0.16700000000000001</v>
          </cell>
          <cell r="W33">
            <v>0.16899999999999993</v>
          </cell>
          <cell r="X33">
            <v>705.30879999999991</v>
          </cell>
          <cell r="Y33">
            <v>352.65439999999995</v>
          </cell>
          <cell r="Z33">
            <v>929.29199999999992</v>
          </cell>
          <cell r="AA33">
            <v>0</v>
          </cell>
          <cell r="AB33">
            <v>538.51279999999997</v>
          </cell>
          <cell r="AC33">
            <v>638.59039999999993</v>
          </cell>
          <cell r="AD33">
            <v>795.85519999999997</v>
          </cell>
          <cell r="AE33">
            <v>805.38639999999953</v>
          </cell>
          <cell r="AF33">
            <v>496.81379999999996</v>
          </cell>
          <cell r="AG33">
            <v>294.2758</v>
          </cell>
          <cell r="AH33">
            <v>400.31039999999985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1410.6175999999998</v>
          </cell>
          <cell r="BU33">
            <v>705.30879999999991</v>
          </cell>
          <cell r="BV33">
            <v>1858.5839999999998</v>
          </cell>
          <cell r="BW33">
            <v>0</v>
          </cell>
          <cell r="BX33">
            <v>1077.0255999999999</v>
          </cell>
          <cell r="BY33">
            <v>1277.1807999999999</v>
          </cell>
          <cell r="BZ33">
            <v>1591.7103999999999</v>
          </cell>
          <cell r="CA33">
            <v>1610.7727999999991</v>
          </cell>
          <cell r="CB33">
            <v>993.62759999999992</v>
          </cell>
          <cell r="CC33">
            <v>588.55160000000001</v>
          </cell>
          <cell r="CD33">
            <v>800.62079999999969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P33">
            <v>1410.6175999999998</v>
          </cell>
          <cell r="DQ33">
            <v>705.30879999999991</v>
          </cell>
          <cell r="DR33">
            <v>1858.5839999999998</v>
          </cell>
          <cell r="DS33">
            <v>0</v>
          </cell>
          <cell r="DT33">
            <v>1077.0255999999999</v>
          </cell>
          <cell r="DU33">
            <v>1277.1807999999999</v>
          </cell>
          <cell r="DV33">
            <v>1591.7103999999999</v>
          </cell>
          <cell r="DW33">
            <v>1610.7727999999991</v>
          </cell>
          <cell r="DX33">
            <v>993.62759999999992</v>
          </cell>
          <cell r="DY33">
            <v>588.55160000000001</v>
          </cell>
          <cell r="DZ33">
            <v>800.62079999999969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L33">
            <v>1410.6175999999998</v>
          </cell>
          <cell r="FM33">
            <v>705.30879999999991</v>
          </cell>
          <cell r="FN33">
            <v>1858.5839999999998</v>
          </cell>
          <cell r="FO33">
            <v>0</v>
          </cell>
          <cell r="FP33">
            <v>1077.0255999999999</v>
          </cell>
          <cell r="FQ33">
            <v>1277.1807999999999</v>
          </cell>
          <cell r="FR33">
            <v>1591.7103999999999</v>
          </cell>
          <cell r="FS33">
            <v>1610.7727999999991</v>
          </cell>
          <cell r="FT33">
            <v>993.62759999999992</v>
          </cell>
          <cell r="FU33">
            <v>588.55160000000001</v>
          </cell>
          <cell r="FV33">
            <v>800.62079999999969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H33">
            <v>1410.6175999999998</v>
          </cell>
          <cell r="HI33">
            <v>705.30879999999991</v>
          </cell>
          <cell r="HJ33">
            <v>1858.5839999999998</v>
          </cell>
          <cell r="HK33">
            <v>0</v>
          </cell>
          <cell r="HL33">
            <v>1077.0255999999999</v>
          </cell>
          <cell r="HM33">
            <v>1277.1807999999999</v>
          </cell>
          <cell r="HN33">
            <v>1591.7103999999999</v>
          </cell>
          <cell r="HO33">
            <v>1610.7727999999991</v>
          </cell>
          <cell r="HP33">
            <v>993.62759999999992</v>
          </cell>
          <cell r="HQ33">
            <v>588.55160000000001</v>
          </cell>
          <cell r="HR33">
            <v>800.62079999999969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  <cell r="IV33">
            <v>0</v>
          </cell>
          <cell r="IW33">
            <v>0</v>
          </cell>
          <cell r="IX33">
            <v>0</v>
          </cell>
          <cell r="IY33">
            <v>0</v>
          </cell>
          <cell r="IZ33">
            <v>0</v>
          </cell>
          <cell r="JA33">
            <v>0</v>
          </cell>
          <cell r="JB33">
            <v>0</v>
          </cell>
          <cell r="JD33">
            <v>1410.6175999999998</v>
          </cell>
          <cell r="JE33">
            <v>705.30879999999991</v>
          </cell>
          <cell r="JF33">
            <v>1858.5839999999998</v>
          </cell>
          <cell r="JG33">
            <v>0</v>
          </cell>
          <cell r="JH33">
            <v>1077.0255999999999</v>
          </cell>
          <cell r="JI33">
            <v>1277.1807999999999</v>
          </cell>
          <cell r="JJ33">
            <v>1591.7103999999999</v>
          </cell>
          <cell r="JK33">
            <v>1610.7727999999991</v>
          </cell>
          <cell r="JL33">
            <v>993.62759999999992</v>
          </cell>
          <cell r="JM33">
            <v>588.55160000000001</v>
          </cell>
          <cell r="JN33">
            <v>800.62079999999969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0</v>
          </cell>
          <cell r="KD33">
            <v>0</v>
          </cell>
          <cell r="KE33">
            <v>0</v>
          </cell>
          <cell r="KF33">
            <v>0</v>
          </cell>
          <cell r="KG33">
            <v>0</v>
          </cell>
          <cell r="KH33">
            <v>0</v>
          </cell>
          <cell r="KI33">
            <v>0</v>
          </cell>
          <cell r="KJ33">
            <v>0</v>
          </cell>
          <cell r="KK33">
            <v>0</v>
          </cell>
          <cell r="KL33">
            <v>0</v>
          </cell>
          <cell r="KN33">
            <v>0</v>
          </cell>
          <cell r="KO33">
            <v>0</v>
          </cell>
          <cell r="KP33">
            <v>0</v>
          </cell>
          <cell r="KQ33">
            <v>0</v>
          </cell>
          <cell r="KR33">
            <v>0</v>
          </cell>
          <cell r="KS33">
            <v>0</v>
          </cell>
          <cell r="KT33">
            <v>0</v>
          </cell>
          <cell r="KU33">
            <v>0</v>
          </cell>
          <cell r="KV33">
            <v>0</v>
          </cell>
          <cell r="KW33">
            <v>0</v>
          </cell>
          <cell r="KX33">
            <v>0</v>
          </cell>
        </row>
        <row r="34">
          <cell r="B34" t="str">
            <v>2005 Residential Mass Market Coupon Initiative</v>
          </cell>
          <cell r="C34" t="str">
            <v>Indoor Timer Lights</v>
          </cell>
          <cell r="D34">
            <v>2452.7999999999997</v>
          </cell>
          <cell r="E34">
            <v>4905.5999999999995</v>
          </cell>
          <cell r="F34">
            <v>4905.5999999999995</v>
          </cell>
          <cell r="G34">
            <v>4905.5999999999995</v>
          </cell>
          <cell r="H34">
            <v>4905.5999999999995</v>
          </cell>
          <cell r="I34">
            <v>4905.5999999999995</v>
          </cell>
          <cell r="J34">
            <v>4905.5999999999995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5</v>
          </cell>
          <cell r="P34">
            <v>8.6999999999999994E-2</v>
          </cell>
          <cell r="Q34">
            <v>8.1000000000000003E-2</v>
          </cell>
          <cell r="R34">
            <v>0.19400000000000001</v>
          </cell>
          <cell r="S34">
            <v>1.7999999999999999E-2</v>
          </cell>
          <cell r="T34">
            <v>9.7000000000000003E-2</v>
          </cell>
          <cell r="U34">
            <v>0.17699999999999999</v>
          </cell>
          <cell r="V34">
            <v>0.14799999999999999</v>
          </cell>
          <cell r="W34">
            <v>0.19800000000000006</v>
          </cell>
          <cell r="X34">
            <v>213.39359999999996</v>
          </cell>
          <cell r="Y34">
            <v>198.67679999999999</v>
          </cell>
          <cell r="Z34">
            <v>475.84319999999997</v>
          </cell>
          <cell r="AA34">
            <v>44.150399999999991</v>
          </cell>
          <cell r="AB34">
            <v>237.92159999999998</v>
          </cell>
          <cell r="AC34">
            <v>434.14559999999994</v>
          </cell>
          <cell r="AD34">
            <v>363.01439999999997</v>
          </cell>
          <cell r="AE34">
            <v>485.65440000000012</v>
          </cell>
          <cell r="AF34">
            <v>221.97839999999997</v>
          </cell>
          <cell r="AG34">
            <v>179.05439999999999</v>
          </cell>
          <cell r="AH34">
            <v>212.16720000000004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426.78719999999993</v>
          </cell>
          <cell r="BU34">
            <v>397.35359999999997</v>
          </cell>
          <cell r="BV34">
            <v>951.68639999999994</v>
          </cell>
          <cell r="BW34">
            <v>88.300799999999981</v>
          </cell>
          <cell r="BX34">
            <v>475.84319999999997</v>
          </cell>
          <cell r="BY34">
            <v>868.29119999999989</v>
          </cell>
          <cell r="BZ34">
            <v>726.02879999999993</v>
          </cell>
          <cell r="CA34">
            <v>971.30880000000025</v>
          </cell>
          <cell r="CB34">
            <v>443.95679999999993</v>
          </cell>
          <cell r="CC34">
            <v>358.10879999999997</v>
          </cell>
          <cell r="CD34">
            <v>424.33440000000007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P34">
            <v>426.78719999999993</v>
          </cell>
          <cell r="DQ34">
            <v>397.35359999999997</v>
          </cell>
          <cell r="DR34">
            <v>951.68639999999994</v>
          </cell>
          <cell r="DS34">
            <v>88.300799999999981</v>
          </cell>
          <cell r="DT34">
            <v>475.84319999999997</v>
          </cell>
          <cell r="DU34">
            <v>868.29119999999989</v>
          </cell>
          <cell r="DV34">
            <v>726.02879999999993</v>
          </cell>
          <cell r="DW34">
            <v>971.30880000000025</v>
          </cell>
          <cell r="DX34">
            <v>443.95679999999993</v>
          </cell>
          <cell r="DY34">
            <v>358.10879999999997</v>
          </cell>
          <cell r="DZ34">
            <v>424.33440000000007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L34">
            <v>426.78719999999993</v>
          </cell>
          <cell r="FM34">
            <v>397.35359999999997</v>
          </cell>
          <cell r="FN34">
            <v>951.68639999999994</v>
          </cell>
          <cell r="FO34">
            <v>88.300799999999981</v>
          </cell>
          <cell r="FP34">
            <v>475.84319999999997</v>
          </cell>
          <cell r="FQ34">
            <v>868.29119999999989</v>
          </cell>
          <cell r="FR34">
            <v>726.02879999999993</v>
          </cell>
          <cell r="FS34">
            <v>971.30880000000025</v>
          </cell>
          <cell r="FT34">
            <v>443.95679999999993</v>
          </cell>
          <cell r="FU34">
            <v>358.10879999999997</v>
          </cell>
          <cell r="FV34">
            <v>424.33440000000007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H34">
            <v>426.78719999999993</v>
          </cell>
          <cell r="HI34">
            <v>397.35359999999997</v>
          </cell>
          <cell r="HJ34">
            <v>951.68639999999994</v>
          </cell>
          <cell r="HK34">
            <v>88.300799999999981</v>
          </cell>
          <cell r="HL34">
            <v>475.84319999999997</v>
          </cell>
          <cell r="HM34">
            <v>868.29119999999989</v>
          </cell>
          <cell r="HN34">
            <v>726.02879999999993</v>
          </cell>
          <cell r="HO34">
            <v>971.30880000000025</v>
          </cell>
          <cell r="HP34">
            <v>443.95679999999993</v>
          </cell>
          <cell r="HQ34">
            <v>358.10879999999997</v>
          </cell>
          <cell r="HR34">
            <v>424.33440000000007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0</v>
          </cell>
          <cell r="IX34">
            <v>0</v>
          </cell>
          <cell r="IY34">
            <v>0</v>
          </cell>
          <cell r="IZ34">
            <v>0</v>
          </cell>
          <cell r="JA34">
            <v>0</v>
          </cell>
          <cell r="JB34">
            <v>0</v>
          </cell>
          <cell r="JD34">
            <v>426.78719999999993</v>
          </cell>
          <cell r="JE34">
            <v>397.35359999999997</v>
          </cell>
          <cell r="JF34">
            <v>951.68639999999994</v>
          </cell>
          <cell r="JG34">
            <v>88.300799999999981</v>
          </cell>
          <cell r="JH34">
            <v>475.84319999999997</v>
          </cell>
          <cell r="JI34">
            <v>868.29119999999989</v>
          </cell>
          <cell r="JJ34">
            <v>726.02879999999993</v>
          </cell>
          <cell r="JK34">
            <v>971.30880000000025</v>
          </cell>
          <cell r="JL34">
            <v>443.95679999999993</v>
          </cell>
          <cell r="JM34">
            <v>358.10879999999997</v>
          </cell>
          <cell r="JN34">
            <v>424.33440000000007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0</v>
          </cell>
          <cell r="KH34">
            <v>0</v>
          </cell>
          <cell r="KI34">
            <v>0</v>
          </cell>
          <cell r="KJ34">
            <v>0</v>
          </cell>
          <cell r="KK34">
            <v>0</v>
          </cell>
          <cell r="KL34">
            <v>0</v>
          </cell>
          <cell r="KN34">
            <v>0</v>
          </cell>
          <cell r="KO34">
            <v>0</v>
          </cell>
          <cell r="KP34">
            <v>0</v>
          </cell>
          <cell r="KQ34">
            <v>0</v>
          </cell>
          <cell r="KR34">
            <v>0</v>
          </cell>
          <cell r="KS34">
            <v>0</v>
          </cell>
          <cell r="KT34">
            <v>0</v>
          </cell>
          <cell r="KU34">
            <v>0</v>
          </cell>
          <cell r="KV34">
            <v>0</v>
          </cell>
          <cell r="KW34">
            <v>0</v>
          </cell>
          <cell r="KX34">
            <v>0</v>
          </cell>
        </row>
        <row r="35">
          <cell r="B35" t="str">
            <v>2005 Residential Mass Market Coupon Initiative</v>
          </cell>
          <cell r="C35" t="str">
            <v>Indoor Timer AC</v>
          </cell>
          <cell r="D35">
            <v>1180.4799999999998</v>
          </cell>
          <cell r="E35">
            <v>2360.9599999999996</v>
          </cell>
          <cell r="F35">
            <v>2360.9599999999996</v>
          </cell>
          <cell r="G35">
            <v>2360.9599999999996</v>
          </cell>
          <cell r="H35">
            <v>2360.9599999999996</v>
          </cell>
          <cell r="I35">
            <v>2360.9599999999996</v>
          </cell>
          <cell r="J35">
            <v>2360.9599999999996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5</v>
          </cell>
          <cell r="P35">
            <v>8.6999999999999994E-2</v>
          </cell>
          <cell r="Q35">
            <v>8.1000000000000003E-2</v>
          </cell>
          <cell r="R35">
            <v>0.19400000000000001</v>
          </cell>
          <cell r="S35">
            <v>1.7999999999999999E-2</v>
          </cell>
          <cell r="T35">
            <v>9.7000000000000003E-2</v>
          </cell>
          <cell r="U35">
            <v>0.17699999999999999</v>
          </cell>
          <cell r="V35">
            <v>0.14799999999999999</v>
          </cell>
          <cell r="W35">
            <v>0.19800000000000006</v>
          </cell>
          <cell r="X35">
            <v>102.70175999999998</v>
          </cell>
          <cell r="Y35">
            <v>95.61887999999999</v>
          </cell>
          <cell r="Z35">
            <v>229.01311999999996</v>
          </cell>
          <cell r="AA35">
            <v>21.248639999999995</v>
          </cell>
          <cell r="AB35">
            <v>114.50655999999998</v>
          </cell>
          <cell r="AC35">
            <v>208.94495999999995</v>
          </cell>
          <cell r="AD35">
            <v>174.71103999999997</v>
          </cell>
          <cell r="AE35">
            <v>233.73504000000003</v>
          </cell>
          <cell r="AF35">
            <v>106.83343999999998</v>
          </cell>
          <cell r="AG35">
            <v>86.175039999999981</v>
          </cell>
          <cell r="AH35">
            <v>102.11152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205.40351999999996</v>
          </cell>
          <cell r="BU35">
            <v>191.23775999999998</v>
          </cell>
          <cell r="BV35">
            <v>458.02623999999992</v>
          </cell>
          <cell r="BW35">
            <v>42.497279999999989</v>
          </cell>
          <cell r="BX35">
            <v>229.01311999999996</v>
          </cell>
          <cell r="BY35">
            <v>417.8899199999999</v>
          </cell>
          <cell r="BZ35">
            <v>349.42207999999994</v>
          </cell>
          <cell r="CA35">
            <v>467.47008000000005</v>
          </cell>
          <cell r="CB35">
            <v>213.66687999999996</v>
          </cell>
          <cell r="CC35">
            <v>172.35007999999996</v>
          </cell>
          <cell r="CD35">
            <v>204.22304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P35">
            <v>205.40351999999996</v>
          </cell>
          <cell r="DQ35">
            <v>191.23775999999998</v>
          </cell>
          <cell r="DR35">
            <v>458.02623999999992</v>
          </cell>
          <cell r="DS35">
            <v>42.497279999999989</v>
          </cell>
          <cell r="DT35">
            <v>229.01311999999996</v>
          </cell>
          <cell r="DU35">
            <v>417.8899199999999</v>
          </cell>
          <cell r="DV35">
            <v>349.42207999999994</v>
          </cell>
          <cell r="DW35">
            <v>467.47008000000005</v>
          </cell>
          <cell r="DX35">
            <v>213.66687999999996</v>
          </cell>
          <cell r="DY35">
            <v>172.35007999999996</v>
          </cell>
          <cell r="DZ35">
            <v>204.22304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L35">
            <v>205.40351999999996</v>
          </cell>
          <cell r="FM35">
            <v>191.23775999999998</v>
          </cell>
          <cell r="FN35">
            <v>458.02623999999992</v>
          </cell>
          <cell r="FO35">
            <v>42.497279999999989</v>
          </cell>
          <cell r="FP35">
            <v>229.01311999999996</v>
          </cell>
          <cell r="FQ35">
            <v>417.8899199999999</v>
          </cell>
          <cell r="FR35">
            <v>349.42207999999994</v>
          </cell>
          <cell r="FS35">
            <v>467.47008000000005</v>
          </cell>
          <cell r="FT35">
            <v>213.66687999999996</v>
          </cell>
          <cell r="FU35">
            <v>172.35007999999996</v>
          </cell>
          <cell r="FV35">
            <v>204.22304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H35">
            <v>205.40351999999996</v>
          </cell>
          <cell r="HI35">
            <v>191.23775999999998</v>
          </cell>
          <cell r="HJ35">
            <v>458.02623999999992</v>
          </cell>
          <cell r="HK35">
            <v>42.497279999999989</v>
          </cell>
          <cell r="HL35">
            <v>229.01311999999996</v>
          </cell>
          <cell r="HM35">
            <v>417.8899199999999</v>
          </cell>
          <cell r="HN35">
            <v>349.42207999999994</v>
          </cell>
          <cell r="HO35">
            <v>467.47008000000005</v>
          </cell>
          <cell r="HP35">
            <v>213.66687999999996</v>
          </cell>
          <cell r="HQ35">
            <v>172.35007999999996</v>
          </cell>
          <cell r="HR35">
            <v>204.22304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  <cell r="IV35">
            <v>0</v>
          </cell>
          <cell r="IW35">
            <v>0</v>
          </cell>
          <cell r="IX35">
            <v>0</v>
          </cell>
          <cell r="IY35">
            <v>0</v>
          </cell>
          <cell r="IZ35">
            <v>0</v>
          </cell>
          <cell r="JA35">
            <v>0</v>
          </cell>
          <cell r="JB35">
            <v>0</v>
          </cell>
          <cell r="JD35">
            <v>205.40351999999996</v>
          </cell>
          <cell r="JE35">
            <v>191.23775999999998</v>
          </cell>
          <cell r="JF35">
            <v>458.02623999999992</v>
          </cell>
          <cell r="JG35">
            <v>42.497279999999989</v>
          </cell>
          <cell r="JH35">
            <v>229.01311999999996</v>
          </cell>
          <cell r="JI35">
            <v>417.8899199999999</v>
          </cell>
          <cell r="JJ35">
            <v>349.42207999999994</v>
          </cell>
          <cell r="JK35">
            <v>467.47008000000005</v>
          </cell>
          <cell r="JL35">
            <v>213.66687999999996</v>
          </cell>
          <cell r="JM35">
            <v>172.35007999999996</v>
          </cell>
          <cell r="JN35">
            <v>204.22304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0</v>
          </cell>
          <cell r="KD35">
            <v>0</v>
          </cell>
          <cell r="KE35">
            <v>0</v>
          </cell>
          <cell r="KF35">
            <v>0</v>
          </cell>
          <cell r="KG35">
            <v>0</v>
          </cell>
          <cell r="KH35">
            <v>0</v>
          </cell>
          <cell r="KI35">
            <v>0</v>
          </cell>
          <cell r="KJ35">
            <v>0</v>
          </cell>
          <cell r="KK35">
            <v>0</v>
          </cell>
          <cell r="KL35">
            <v>0</v>
          </cell>
          <cell r="KN35">
            <v>0</v>
          </cell>
          <cell r="KO35">
            <v>0</v>
          </cell>
          <cell r="KP35">
            <v>0</v>
          </cell>
          <cell r="KQ35">
            <v>0</v>
          </cell>
          <cell r="KR35">
            <v>0</v>
          </cell>
          <cell r="KS35">
            <v>0</v>
          </cell>
          <cell r="KT35">
            <v>0</v>
          </cell>
          <cell r="KU35">
            <v>0</v>
          </cell>
          <cell r="KV35">
            <v>0</v>
          </cell>
          <cell r="KW35">
            <v>0</v>
          </cell>
          <cell r="KX35">
            <v>0</v>
          </cell>
        </row>
        <row r="36">
          <cell r="B36" t="str">
            <v>2005 Residential Mass Market Coupon Initiative</v>
          </cell>
          <cell r="C36" t="str">
            <v>Programmable Thermostat - Space Cooling</v>
          </cell>
          <cell r="D36">
            <v>7039.7249999999995</v>
          </cell>
          <cell r="E36">
            <v>14079.449999999999</v>
          </cell>
          <cell r="F36">
            <v>14079.449999999999</v>
          </cell>
          <cell r="G36">
            <v>14079.449999999999</v>
          </cell>
          <cell r="H36">
            <v>14079.449999999999</v>
          </cell>
          <cell r="I36">
            <v>14079.449999999999</v>
          </cell>
          <cell r="J36">
            <v>14079.449999999999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10</v>
          </cell>
          <cell r="P36">
            <v>0</v>
          </cell>
          <cell r="Q36">
            <v>0</v>
          </cell>
          <cell r="R36">
            <v>0</v>
          </cell>
          <cell r="S36">
            <v>0.255</v>
          </cell>
          <cell r="T36">
            <v>0.218</v>
          </cell>
          <cell r="U36">
            <v>0.48499999999999999</v>
          </cell>
          <cell r="V36">
            <v>1.4999999999999999E-2</v>
          </cell>
          <cell r="W36">
            <v>2.7000000000000024E-2</v>
          </cell>
          <cell r="X36">
            <v>0</v>
          </cell>
          <cell r="Y36">
            <v>0</v>
          </cell>
          <cell r="Z36">
            <v>0</v>
          </cell>
          <cell r="AA36">
            <v>1795.1298749999999</v>
          </cell>
          <cell r="AB36">
            <v>1534.66005</v>
          </cell>
          <cell r="AC36">
            <v>3414.2666249999997</v>
          </cell>
          <cell r="AD36">
            <v>105.59587499999999</v>
          </cell>
          <cell r="AE36">
            <v>190.07257500000014</v>
          </cell>
          <cell r="AF36">
            <v>0</v>
          </cell>
          <cell r="AG36">
            <v>1686.0141374999998</v>
          </cell>
          <cell r="AH36">
            <v>73.91711250000003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3590.2597499999997</v>
          </cell>
          <cell r="BX36">
            <v>3069.3200999999999</v>
          </cell>
          <cell r="BY36">
            <v>6828.5332499999995</v>
          </cell>
          <cell r="BZ36">
            <v>211.19174999999998</v>
          </cell>
          <cell r="CA36">
            <v>380.14515000000029</v>
          </cell>
          <cell r="CB36">
            <v>0</v>
          </cell>
          <cell r="CC36">
            <v>3372.0282749999997</v>
          </cell>
          <cell r="CD36">
            <v>147.83422500000006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3590.2597499999997</v>
          </cell>
          <cell r="DT36">
            <v>3069.3200999999999</v>
          </cell>
          <cell r="DU36">
            <v>6828.5332499999995</v>
          </cell>
          <cell r="DV36">
            <v>211.19174999999998</v>
          </cell>
          <cell r="DW36">
            <v>380.14515000000029</v>
          </cell>
          <cell r="DX36">
            <v>0</v>
          </cell>
          <cell r="DY36">
            <v>3372.0282749999997</v>
          </cell>
          <cell r="DZ36">
            <v>147.83422500000006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3590.2597499999997</v>
          </cell>
          <cell r="FP36">
            <v>3069.3200999999999</v>
          </cell>
          <cell r="FQ36">
            <v>6828.5332499999995</v>
          </cell>
          <cell r="FR36">
            <v>211.19174999999998</v>
          </cell>
          <cell r="FS36">
            <v>380.14515000000029</v>
          </cell>
          <cell r="FT36">
            <v>0</v>
          </cell>
          <cell r="FU36">
            <v>3372.0282749999997</v>
          </cell>
          <cell r="FV36">
            <v>147.83422500000006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3590.2597499999997</v>
          </cell>
          <cell r="HL36">
            <v>3069.3200999999999</v>
          </cell>
          <cell r="HM36">
            <v>6828.5332499999995</v>
          </cell>
          <cell r="HN36">
            <v>211.19174999999998</v>
          </cell>
          <cell r="HO36">
            <v>380.14515000000029</v>
          </cell>
          <cell r="HP36">
            <v>0</v>
          </cell>
          <cell r="HQ36">
            <v>3372.0282749999997</v>
          </cell>
          <cell r="HR36">
            <v>147.83422500000006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0</v>
          </cell>
          <cell r="IW36">
            <v>0</v>
          </cell>
          <cell r="IX36">
            <v>0</v>
          </cell>
          <cell r="IY36">
            <v>0</v>
          </cell>
          <cell r="IZ36">
            <v>0</v>
          </cell>
          <cell r="JA36">
            <v>0</v>
          </cell>
          <cell r="JB36">
            <v>0</v>
          </cell>
          <cell r="JD36">
            <v>0</v>
          </cell>
          <cell r="JE36">
            <v>0</v>
          </cell>
          <cell r="JF36">
            <v>0</v>
          </cell>
          <cell r="JG36">
            <v>3590.2597499999997</v>
          </cell>
          <cell r="JH36">
            <v>3069.3200999999999</v>
          </cell>
          <cell r="JI36">
            <v>6828.5332499999995</v>
          </cell>
          <cell r="JJ36">
            <v>211.19174999999998</v>
          </cell>
          <cell r="JK36">
            <v>380.14515000000029</v>
          </cell>
          <cell r="JL36">
            <v>0</v>
          </cell>
          <cell r="JM36">
            <v>3372.0282749999997</v>
          </cell>
          <cell r="JN36">
            <v>147.83422500000006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0</v>
          </cell>
          <cell r="KD36">
            <v>0</v>
          </cell>
          <cell r="KE36">
            <v>0</v>
          </cell>
          <cell r="KF36">
            <v>0</v>
          </cell>
          <cell r="KG36">
            <v>0</v>
          </cell>
          <cell r="KH36">
            <v>0</v>
          </cell>
          <cell r="KI36">
            <v>0</v>
          </cell>
          <cell r="KJ36">
            <v>0</v>
          </cell>
          <cell r="KK36">
            <v>0</v>
          </cell>
          <cell r="KL36">
            <v>0</v>
          </cell>
          <cell r="KN36">
            <v>0</v>
          </cell>
          <cell r="KO36">
            <v>0</v>
          </cell>
          <cell r="KP36">
            <v>0</v>
          </cell>
          <cell r="KQ36">
            <v>0</v>
          </cell>
          <cell r="KR36">
            <v>0</v>
          </cell>
          <cell r="KS36">
            <v>0</v>
          </cell>
          <cell r="KT36">
            <v>0</v>
          </cell>
          <cell r="KU36">
            <v>0</v>
          </cell>
          <cell r="KV36">
            <v>0</v>
          </cell>
          <cell r="KW36">
            <v>0</v>
          </cell>
          <cell r="KX36">
            <v>0</v>
          </cell>
        </row>
        <row r="37">
          <cell r="B37" t="str">
            <v>2005 Residential Mass Market Coupon Initiative</v>
          </cell>
          <cell r="C37" t="str">
            <v>Programmable Thermostat - Space Heating</v>
          </cell>
          <cell r="D37">
            <v>65217.074999999997</v>
          </cell>
          <cell r="E37">
            <v>130434.15</v>
          </cell>
          <cell r="F37">
            <v>130434.15</v>
          </cell>
          <cell r="G37">
            <v>130434.15</v>
          </cell>
          <cell r="H37">
            <v>130434.15</v>
          </cell>
          <cell r="I37">
            <v>130434.15</v>
          </cell>
          <cell r="J37">
            <v>130434.15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13</v>
          </cell>
          <cell r="P37">
            <v>0.16400000000000001</v>
          </cell>
          <cell r="Q37">
            <v>0.17100000000000001</v>
          </cell>
          <cell r="R37">
            <v>0.48299999999999998</v>
          </cell>
          <cell r="S37">
            <v>1E-3</v>
          </cell>
          <cell r="T37">
            <v>4.0000000000000001E-3</v>
          </cell>
          <cell r="U37">
            <v>0.01</v>
          </cell>
          <cell r="V37">
            <v>5.6000000000000001E-2</v>
          </cell>
          <cell r="W37">
            <v>0.11099999999999988</v>
          </cell>
          <cell r="X37">
            <v>10695.6003</v>
          </cell>
          <cell r="Y37">
            <v>11152.119825</v>
          </cell>
          <cell r="Z37">
            <v>31499.847224999998</v>
          </cell>
          <cell r="AA37">
            <v>65.217074999999994</v>
          </cell>
          <cell r="AB37">
            <v>260.86829999999998</v>
          </cell>
          <cell r="AC37">
            <v>652.17075</v>
          </cell>
          <cell r="AD37">
            <v>3652.1561999999999</v>
          </cell>
          <cell r="AE37">
            <v>7239.095324999992</v>
          </cell>
          <cell r="AF37">
            <v>13336.891837499999</v>
          </cell>
          <cell r="AG37">
            <v>244.56403125</v>
          </cell>
          <cell r="AH37">
            <v>2722.8128812499981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21391.2006</v>
          </cell>
          <cell r="BU37">
            <v>22304.23965</v>
          </cell>
          <cell r="BV37">
            <v>62999.694449999995</v>
          </cell>
          <cell r="BW37">
            <v>130.43414999999999</v>
          </cell>
          <cell r="BX37">
            <v>521.73659999999995</v>
          </cell>
          <cell r="BY37">
            <v>1304.3415</v>
          </cell>
          <cell r="BZ37">
            <v>7304.3123999999998</v>
          </cell>
          <cell r="CA37">
            <v>14478.190649999984</v>
          </cell>
          <cell r="CB37">
            <v>26673.783674999999</v>
          </cell>
          <cell r="CC37">
            <v>489.1280625</v>
          </cell>
          <cell r="CD37">
            <v>5445.6257624999962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P37">
            <v>21391.2006</v>
          </cell>
          <cell r="DQ37">
            <v>22304.23965</v>
          </cell>
          <cell r="DR37">
            <v>62999.694449999995</v>
          </cell>
          <cell r="DS37">
            <v>130.43414999999999</v>
          </cell>
          <cell r="DT37">
            <v>521.73659999999995</v>
          </cell>
          <cell r="DU37">
            <v>1304.3415</v>
          </cell>
          <cell r="DV37">
            <v>7304.3123999999998</v>
          </cell>
          <cell r="DW37">
            <v>14478.190649999984</v>
          </cell>
          <cell r="DX37">
            <v>26673.783674999999</v>
          </cell>
          <cell r="DY37">
            <v>489.1280625</v>
          </cell>
          <cell r="DZ37">
            <v>5445.6257624999962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L37">
            <v>21391.2006</v>
          </cell>
          <cell r="FM37">
            <v>22304.23965</v>
          </cell>
          <cell r="FN37">
            <v>62999.694449999995</v>
          </cell>
          <cell r="FO37">
            <v>130.43414999999999</v>
          </cell>
          <cell r="FP37">
            <v>521.73659999999995</v>
          </cell>
          <cell r="FQ37">
            <v>1304.3415</v>
          </cell>
          <cell r="FR37">
            <v>7304.3123999999998</v>
          </cell>
          <cell r="FS37">
            <v>14478.190649999984</v>
          </cell>
          <cell r="FT37">
            <v>26673.783674999999</v>
          </cell>
          <cell r="FU37">
            <v>489.1280625</v>
          </cell>
          <cell r="FV37">
            <v>5445.6257624999962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H37">
            <v>21391.2006</v>
          </cell>
          <cell r="HI37">
            <v>22304.23965</v>
          </cell>
          <cell r="HJ37">
            <v>62999.694449999995</v>
          </cell>
          <cell r="HK37">
            <v>130.43414999999999</v>
          </cell>
          <cell r="HL37">
            <v>521.73659999999995</v>
          </cell>
          <cell r="HM37">
            <v>1304.3415</v>
          </cell>
          <cell r="HN37">
            <v>7304.3123999999998</v>
          </cell>
          <cell r="HO37">
            <v>14478.190649999984</v>
          </cell>
          <cell r="HP37">
            <v>26673.783674999999</v>
          </cell>
          <cell r="HQ37">
            <v>489.1280625</v>
          </cell>
          <cell r="HR37">
            <v>5445.6257624999962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R37">
            <v>0</v>
          </cell>
          <cell r="IS37">
            <v>0</v>
          </cell>
          <cell r="IT37">
            <v>0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D37">
            <v>21391.2006</v>
          </cell>
          <cell r="JE37">
            <v>22304.23965</v>
          </cell>
          <cell r="JF37">
            <v>62999.694449999995</v>
          </cell>
          <cell r="JG37">
            <v>130.43414999999999</v>
          </cell>
          <cell r="JH37">
            <v>521.73659999999995</v>
          </cell>
          <cell r="JI37">
            <v>1304.3415</v>
          </cell>
          <cell r="JJ37">
            <v>7304.3123999999998</v>
          </cell>
          <cell r="JK37">
            <v>14478.190649999984</v>
          </cell>
          <cell r="JL37">
            <v>26673.783674999999</v>
          </cell>
          <cell r="JM37">
            <v>489.1280625</v>
          </cell>
          <cell r="JN37">
            <v>5445.6257624999962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0</v>
          </cell>
          <cell r="KD37">
            <v>0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N37">
            <v>0</v>
          </cell>
          <cell r="KO37">
            <v>0</v>
          </cell>
          <cell r="KP37">
            <v>0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</row>
        <row r="38">
          <cell r="B38" t="str">
            <v>2005 Residential Mass Market Coupon Initiative</v>
          </cell>
          <cell r="C38" t="str">
            <v>Ceiling Fan</v>
          </cell>
          <cell r="D38">
            <v>2188.0529999999999</v>
          </cell>
          <cell r="E38">
            <v>4376.1059999999998</v>
          </cell>
          <cell r="F38">
            <v>4376.1059999999998</v>
          </cell>
          <cell r="G38">
            <v>4376.1059999999998</v>
          </cell>
          <cell r="H38">
            <v>4376.1059999999998</v>
          </cell>
          <cell r="I38">
            <v>4376.1059999999998</v>
          </cell>
          <cell r="J38">
            <v>4376.1059999999998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5</v>
          </cell>
          <cell r="P38">
            <v>8.6999999999999994E-2</v>
          </cell>
          <cell r="Q38">
            <v>8.1000000000000003E-2</v>
          </cell>
          <cell r="R38">
            <v>0.19400000000000001</v>
          </cell>
          <cell r="S38">
            <v>1.7999999999999999E-2</v>
          </cell>
          <cell r="T38">
            <v>9.7000000000000003E-2</v>
          </cell>
          <cell r="U38">
            <v>0.17699999999999999</v>
          </cell>
          <cell r="V38">
            <v>0.14799999999999999</v>
          </cell>
          <cell r="W38">
            <v>0.19800000000000006</v>
          </cell>
          <cell r="X38">
            <v>190.36061099999998</v>
          </cell>
          <cell r="Y38">
            <v>177.232293</v>
          </cell>
          <cell r="Z38">
            <v>424.482282</v>
          </cell>
          <cell r="AA38">
            <v>39.384953999999993</v>
          </cell>
          <cell r="AB38">
            <v>212.241141</v>
          </cell>
          <cell r="AC38">
            <v>387.28538099999997</v>
          </cell>
          <cell r="AD38">
            <v>323.83184399999999</v>
          </cell>
          <cell r="AE38">
            <v>433.2344940000001</v>
          </cell>
          <cell r="AF38">
            <v>198.01879650000001</v>
          </cell>
          <cell r="AG38">
            <v>159.727869</v>
          </cell>
          <cell r="AH38">
            <v>189.26658450000002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380.72122199999995</v>
          </cell>
          <cell r="BU38">
            <v>354.464586</v>
          </cell>
          <cell r="BV38">
            <v>848.964564</v>
          </cell>
          <cell r="BW38">
            <v>78.769907999999987</v>
          </cell>
          <cell r="BX38">
            <v>424.482282</v>
          </cell>
          <cell r="BY38">
            <v>774.57076199999995</v>
          </cell>
          <cell r="BZ38">
            <v>647.66368799999998</v>
          </cell>
          <cell r="CA38">
            <v>866.46898800000019</v>
          </cell>
          <cell r="CB38">
            <v>396.03759300000002</v>
          </cell>
          <cell r="CC38">
            <v>319.455738</v>
          </cell>
          <cell r="CD38">
            <v>378.53316900000004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P38">
            <v>380.72122199999995</v>
          </cell>
          <cell r="DQ38">
            <v>354.464586</v>
          </cell>
          <cell r="DR38">
            <v>848.964564</v>
          </cell>
          <cell r="DS38">
            <v>78.769907999999987</v>
          </cell>
          <cell r="DT38">
            <v>424.482282</v>
          </cell>
          <cell r="DU38">
            <v>774.57076199999995</v>
          </cell>
          <cell r="DV38">
            <v>647.66368799999998</v>
          </cell>
          <cell r="DW38">
            <v>866.46898800000019</v>
          </cell>
          <cell r="DX38">
            <v>396.03759300000002</v>
          </cell>
          <cell r="DY38">
            <v>319.455738</v>
          </cell>
          <cell r="DZ38">
            <v>378.53316900000004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L38">
            <v>380.72122199999995</v>
          </cell>
          <cell r="FM38">
            <v>354.464586</v>
          </cell>
          <cell r="FN38">
            <v>848.964564</v>
          </cell>
          <cell r="FO38">
            <v>78.769907999999987</v>
          </cell>
          <cell r="FP38">
            <v>424.482282</v>
          </cell>
          <cell r="FQ38">
            <v>774.57076199999995</v>
          </cell>
          <cell r="FR38">
            <v>647.66368799999998</v>
          </cell>
          <cell r="FS38">
            <v>866.46898800000019</v>
          </cell>
          <cell r="FT38">
            <v>396.03759300000002</v>
          </cell>
          <cell r="FU38">
            <v>319.455738</v>
          </cell>
          <cell r="FV38">
            <v>378.53316900000004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H38">
            <v>380.72122199999995</v>
          </cell>
          <cell r="HI38">
            <v>354.464586</v>
          </cell>
          <cell r="HJ38">
            <v>848.964564</v>
          </cell>
          <cell r="HK38">
            <v>78.769907999999987</v>
          </cell>
          <cell r="HL38">
            <v>424.482282</v>
          </cell>
          <cell r="HM38">
            <v>774.57076199999995</v>
          </cell>
          <cell r="HN38">
            <v>647.66368799999998</v>
          </cell>
          <cell r="HO38">
            <v>866.46898800000019</v>
          </cell>
          <cell r="HP38">
            <v>396.03759300000002</v>
          </cell>
          <cell r="HQ38">
            <v>319.455738</v>
          </cell>
          <cell r="HR38">
            <v>378.53316900000004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>
            <v>0</v>
          </cell>
          <cell r="IX38">
            <v>0</v>
          </cell>
          <cell r="IY38">
            <v>0</v>
          </cell>
          <cell r="IZ38">
            <v>0</v>
          </cell>
          <cell r="JA38">
            <v>0</v>
          </cell>
          <cell r="JB38">
            <v>0</v>
          </cell>
          <cell r="JD38">
            <v>380.72122199999995</v>
          </cell>
          <cell r="JE38">
            <v>354.464586</v>
          </cell>
          <cell r="JF38">
            <v>848.964564</v>
          </cell>
          <cell r="JG38">
            <v>78.769907999999987</v>
          </cell>
          <cell r="JH38">
            <v>424.482282</v>
          </cell>
          <cell r="JI38">
            <v>774.57076199999995</v>
          </cell>
          <cell r="JJ38">
            <v>647.66368799999998</v>
          </cell>
          <cell r="JK38">
            <v>866.46898800000019</v>
          </cell>
          <cell r="JL38">
            <v>396.03759300000002</v>
          </cell>
          <cell r="JM38">
            <v>319.455738</v>
          </cell>
          <cell r="JN38">
            <v>378.53316900000004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0</v>
          </cell>
          <cell r="KD38">
            <v>0</v>
          </cell>
          <cell r="KE38">
            <v>0</v>
          </cell>
          <cell r="KF38">
            <v>0</v>
          </cell>
          <cell r="KG38">
            <v>0</v>
          </cell>
          <cell r="KH38">
            <v>0</v>
          </cell>
          <cell r="KI38">
            <v>0</v>
          </cell>
          <cell r="KJ38">
            <v>0</v>
          </cell>
          <cell r="KK38">
            <v>0</v>
          </cell>
          <cell r="KL38">
            <v>0</v>
          </cell>
          <cell r="KN38">
            <v>0</v>
          </cell>
          <cell r="KO38">
            <v>0</v>
          </cell>
          <cell r="KP38">
            <v>0</v>
          </cell>
          <cell r="KQ38">
            <v>0</v>
          </cell>
          <cell r="KR38">
            <v>0</v>
          </cell>
          <cell r="KS38">
            <v>0</v>
          </cell>
          <cell r="KT38">
            <v>0</v>
          </cell>
          <cell r="KU38">
            <v>0</v>
          </cell>
          <cell r="KV38">
            <v>0</v>
          </cell>
          <cell r="KW38">
            <v>0</v>
          </cell>
          <cell r="KX38">
            <v>0</v>
          </cell>
        </row>
        <row r="39">
          <cell r="B39" t="str">
            <v>2005 Residential Holiday LED Lighting</v>
          </cell>
          <cell r="C39" t="str">
            <v>LED Holiday Lights 5W</v>
          </cell>
          <cell r="D39">
            <v>19027.574999999997</v>
          </cell>
          <cell r="E39">
            <v>38055.149999999994</v>
          </cell>
          <cell r="F39">
            <v>38055.149999999994</v>
          </cell>
          <cell r="G39">
            <v>38055.149999999994</v>
          </cell>
          <cell r="H39">
            <v>38055.149999999994</v>
          </cell>
          <cell r="I39">
            <v>19027.574999999997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6</v>
          </cell>
          <cell r="P39">
            <v>0.25700000000000001</v>
          </cell>
          <cell r="Q39">
            <v>0.25700000000000001</v>
          </cell>
          <cell r="R39">
            <v>0.48599999999999999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4890.0867749999998</v>
          </cell>
          <cell r="Y39">
            <v>4890.0867749999998</v>
          </cell>
          <cell r="Z39">
            <v>9247.4014499999976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4756.8937499999993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9780.1735499999995</v>
          </cell>
          <cell r="BU39">
            <v>9780.1735499999995</v>
          </cell>
          <cell r="BV39">
            <v>18494.802899999995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9513.7874999999985</v>
          </cell>
          <cell r="CC39">
            <v>0</v>
          </cell>
          <cell r="CD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P39">
            <v>9780.1735499999995</v>
          </cell>
          <cell r="DQ39">
            <v>9780.1735499999995</v>
          </cell>
          <cell r="DR39">
            <v>18494.802899999995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9513.7874999999985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L39">
            <v>9780.1735499999995</v>
          </cell>
          <cell r="FM39">
            <v>9780.1735499999995</v>
          </cell>
          <cell r="FN39">
            <v>18494.802899999995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9513.7874999999985</v>
          </cell>
          <cell r="FU39">
            <v>0</v>
          </cell>
          <cell r="FV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H39">
            <v>9780.1735499999995</v>
          </cell>
          <cell r="HI39">
            <v>9780.1735499999995</v>
          </cell>
          <cell r="HJ39">
            <v>18494.802899999995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9513.7874999999985</v>
          </cell>
          <cell r="HQ39">
            <v>0</v>
          </cell>
          <cell r="HR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R39">
            <v>0</v>
          </cell>
          <cell r="IS39">
            <v>0</v>
          </cell>
          <cell r="IT39">
            <v>0</v>
          </cell>
          <cell r="IU39">
            <v>0</v>
          </cell>
          <cell r="IV39">
            <v>0</v>
          </cell>
          <cell r="IW39">
            <v>0</v>
          </cell>
          <cell r="IX39">
            <v>0</v>
          </cell>
          <cell r="IY39">
            <v>0</v>
          </cell>
          <cell r="IZ39">
            <v>0</v>
          </cell>
          <cell r="JA39">
            <v>0</v>
          </cell>
          <cell r="JB39">
            <v>0</v>
          </cell>
          <cell r="JD39">
            <v>4890.0867749999998</v>
          </cell>
          <cell r="JE39">
            <v>4890.0867749999998</v>
          </cell>
          <cell r="JF39">
            <v>9247.4014499999976</v>
          </cell>
          <cell r="JG39">
            <v>0</v>
          </cell>
          <cell r="JH39">
            <v>0</v>
          </cell>
          <cell r="JI39">
            <v>0</v>
          </cell>
          <cell r="JJ39">
            <v>0</v>
          </cell>
          <cell r="JK39">
            <v>0</v>
          </cell>
          <cell r="JL39">
            <v>4756.8937499999993</v>
          </cell>
          <cell r="JM39">
            <v>0</v>
          </cell>
          <cell r="JN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0</v>
          </cell>
          <cell r="KD39">
            <v>0</v>
          </cell>
          <cell r="KE39">
            <v>0</v>
          </cell>
          <cell r="KF39">
            <v>0</v>
          </cell>
          <cell r="KG39">
            <v>0</v>
          </cell>
          <cell r="KH39">
            <v>0</v>
          </cell>
          <cell r="KI39">
            <v>0</v>
          </cell>
          <cell r="KJ39">
            <v>0</v>
          </cell>
          <cell r="KK39">
            <v>0</v>
          </cell>
          <cell r="KL39">
            <v>0</v>
          </cell>
          <cell r="KN39">
            <v>0</v>
          </cell>
          <cell r="KO39">
            <v>0</v>
          </cell>
          <cell r="KP39">
            <v>0</v>
          </cell>
          <cell r="KQ39">
            <v>0</v>
          </cell>
          <cell r="KR39">
            <v>0</v>
          </cell>
          <cell r="KS39">
            <v>0</v>
          </cell>
          <cell r="KT39">
            <v>0</v>
          </cell>
          <cell r="KU39">
            <v>0</v>
          </cell>
          <cell r="KV39">
            <v>0</v>
          </cell>
          <cell r="KW39">
            <v>0</v>
          </cell>
          <cell r="KX39">
            <v>0</v>
          </cell>
        </row>
        <row r="40">
          <cell r="B40" t="str">
            <v>2005 Residential Holiday LED Lighting</v>
          </cell>
          <cell r="C40" t="str">
            <v>LED Holiday Lights Mini</v>
          </cell>
          <cell r="D40">
            <v>3255.9030000000002</v>
          </cell>
          <cell r="E40">
            <v>6511.8059999999996</v>
          </cell>
          <cell r="F40">
            <v>6511.8059999999996</v>
          </cell>
          <cell r="G40">
            <v>6511.8059999999996</v>
          </cell>
          <cell r="H40">
            <v>6511.8059999999996</v>
          </cell>
          <cell r="I40">
            <v>3255.9029999999998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6</v>
          </cell>
          <cell r="P40">
            <v>0.25700000000000001</v>
          </cell>
          <cell r="Q40">
            <v>0.25700000000000001</v>
          </cell>
          <cell r="R40">
            <v>0.48599999999999999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836.7670710000001</v>
          </cell>
          <cell r="Y40">
            <v>836.7670710000001</v>
          </cell>
          <cell r="Z40">
            <v>1582.368858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813.97575000000006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1673.534142</v>
          </cell>
          <cell r="BU40">
            <v>1673.534142</v>
          </cell>
          <cell r="BV40">
            <v>3164.7377159999996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1627.9514999999999</v>
          </cell>
          <cell r="CC40">
            <v>0</v>
          </cell>
          <cell r="CD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P40">
            <v>1673.534142</v>
          </cell>
          <cell r="DQ40">
            <v>1673.534142</v>
          </cell>
          <cell r="DR40">
            <v>3164.7377159999996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1627.9514999999999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L40">
            <v>1673.534142</v>
          </cell>
          <cell r="FM40">
            <v>1673.534142</v>
          </cell>
          <cell r="FN40">
            <v>3164.7377159999996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1627.9514999999999</v>
          </cell>
          <cell r="FU40">
            <v>0</v>
          </cell>
          <cell r="FV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H40">
            <v>1673.534142</v>
          </cell>
          <cell r="HI40">
            <v>1673.534142</v>
          </cell>
          <cell r="HJ40">
            <v>3164.7377159999996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1627.9514999999999</v>
          </cell>
          <cell r="HQ40">
            <v>0</v>
          </cell>
          <cell r="HR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  <cell r="IV40">
            <v>0</v>
          </cell>
          <cell r="IW40">
            <v>0</v>
          </cell>
          <cell r="IX40">
            <v>0</v>
          </cell>
          <cell r="IY40">
            <v>0</v>
          </cell>
          <cell r="IZ40">
            <v>0</v>
          </cell>
          <cell r="JA40">
            <v>0</v>
          </cell>
          <cell r="JB40">
            <v>0</v>
          </cell>
          <cell r="JD40">
            <v>836.76707099999999</v>
          </cell>
          <cell r="JE40">
            <v>836.76707099999999</v>
          </cell>
          <cell r="JF40">
            <v>1582.3688579999998</v>
          </cell>
          <cell r="JG40">
            <v>0</v>
          </cell>
          <cell r="JH40">
            <v>0</v>
          </cell>
          <cell r="JI40">
            <v>0</v>
          </cell>
          <cell r="JJ40">
            <v>0</v>
          </cell>
          <cell r="JK40">
            <v>0</v>
          </cell>
          <cell r="JL40">
            <v>813.97574999999995</v>
          </cell>
          <cell r="JM40">
            <v>0</v>
          </cell>
          <cell r="JN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0</v>
          </cell>
          <cell r="KD40">
            <v>0</v>
          </cell>
          <cell r="KE40">
            <v>0</v>
          </cell>
          <cell r="KF40">
            <v>0</v>
          </cell>
          <cell r="KG40">
            <v>0</v>
          </cell>
          <cell r="KH40">
            <v>0</v>
          </cell>
          <cell r="KI40">
            <v>0</v>
          </cell>
          <cell r="KJ40">
            <v>0</v>
          </cell>
          <cell r="KK40">
            <v>0</v>
          </cell>
          <cell r="KL40">
            <v>0</v>
          </cell>
          <cell r="KN40">
            <v>0</v>
          </cell>
          <cell r="KO40">
            <v>0</v>
          </cell>
          <cell r="KP40">
            <v>0</v>
          </cell>
          <cell r="KQ40">
            <v>0</v>
          </cell>
          <cell r="KR40">
            <v>0</v>
          </cell>
          <cell r="KS40">
            <v>0</v>
          </cell>
          <cell r="KT40">
            <v>0</v>
          </cell>
          <cell r="KU40">
            <v>0</v>
          </cell>
          <cell r="KV40">
            <v>0</v>
          </cell>
          <cell r="KW40">
            <v>0</v>
          </cell>
          <cell r="KX40">
            <v>0</v>
          </cell>
        </row>
        <row r="41">
          <cell r="B41" t="str">
            <v>2005 Residential Real Time Monitoring Pilot</v>
          </cell>
          <cell r="C41" t="str">
            <v>Installation of a Real-Time Monitor</v>
          </cell>
          <cell r="D41">
            <v>16044</v>
          </cell>
          <cell r="E41">
            <v>16044</v>
          </cell>
          <cell r="F41">
            <v>16044</v>
          </cell>
          <cell r="G41">
            <v>16044</v>
          </cell>
          <cell r="H41">
            <v>16044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8</v>
          </cell>
          <cell r="P41">
            <v>6.3E-2</v>
          </cell>
          <cell r="Q41">
            <v>7.0999999999999994E-2</v>
          </cell>
          <cell r="R41">
            <v>0.184</v>
          </cell>
          <cell r="S41">
            <v>4.2999999999999997E-2</v>
          </cell>
          <cell r="T41">
            <v>8.6999999999999994E-2</v>
          </cell>
          <cell r="U41">
            <v>0.20699999999999999</v>
          </cell>
          <cell r="V41">
            <v>0.14000000000000001</v>
          </cell>
          <cell r="W41">
            <v>0.20500000000000007</v>
          </cell>
          <cell r="X41">
            <v>1010.772</v>
          </cell>
          <cell r="Y41">
            <v>1139.1239999999998</v>
          </cell>
          <cell r="Z41">
            <v>2952.096</v>
          </cell>
          <cell r="AA41">
            <v>689.89199999999994</v>
          </cell>
          <cell r="AB41">
            <v>1395.828</v>
          </cell>
          <cell r="AC41">
            <v>3321.1079999999997</v>
          </cell>
          <cell r="AD41">
            <v>2246.1600000000003</v>
          </cell>
          <cell r="AE41">
            <v>3289.0200000000013</v>
          </cell>
          <cell r="AF41">
            <v>1275.498</v>
          </cell>
          <cell r="AG41">
            <v>1351.7069999999999</v>
          </cell>
          <cell r="AH41">
            <v>1383.7950000000005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1010.772</v>
          </cell>
          <cell r="BU41">
            <v>1139.1239999999998</v>
          </cell>
          <cell r="BV41">
            <v>2952.096</v>
          </cell>
          <cell r="BW41">
            <v>689.89199999999994</v>
          </cell>
          <cell r="BX41">
            <v>1395.828</v>
          </cell>
          <cell r="BY41">
            <v>3321.1079999999997</v>
          </cell>
          <cell r="BZ41">
            <v>2246.1600000000003</v>
          </cell>
          <cell r="CA41">
            <v>3289.0200000000013</v>
          </cell>
          <cell r="CB41">
            <v>1275.498</v>
          </cell>
          <cell r="CC41">
            <v>1351.7069999999999</v>
          </cell>
          <cell r="CD41">
            <v>1383.7950000000005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P41">
            <v>1010.772</v>
          </cell>
          <cell r="DQ41">
            <v>1139.1239999999998</v>
          </cell>
          <cell r="DR41">
            <v>2952.096</v>
          </cell>
          <cell r="DS41">
            <v>689.89199999999994</v>
          </cell>
          <cell r="DT41">
            <v>1395.828</v>
          </cell>
          <cell r="DU41">
            <v>3321.1079999999997</v>
          </cell>
          <cell r="DV41">
            <v>2246.1600000000003</v>
          </cell>
          <cell r="DW41">
            <v>3289.0200000000013</v>
          </cell>
          <cell r="DX41">
            <v>1275.498</v>
          </cell>
          <cell r="DY41">
            <v>1351.7069999999999</v>
          </cell>
          <cell r="DZ41">
            <v>1383.7950000000005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L41">
            <v>1010.772</v>
          </cell>
          <cell r="FM41">
            <v>1139.1239999999998</v>
          </cell>
          <cell r="FN41">
            <v>2952.096</v>
          </cell>
          <cell r="FO41">
            <v>689.89199999999994</v>
          </cell>
          <cell r="FP41">
            <v>1395.828</v>
          </cell>
          <cell r="FQ41">
            <v>3321.1079999999997</v>
          </cell>
          <cell r="FR41">
            <v>2246.1600000000003</v>
          </cell>
          <cell r="FS41">
            <v>3289.0200000000013</v>
          </cell>
          <cell r="FT41">
            <v>1275.498</v>
          </cell>
          <cell r="FU41">
            <v>1351.7069999999999</v>
          </cell>
          <cell r="FV41">
            <v>1383.7950000000005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H41">
            <v>1010.772</v>
          </cell>
          <cell r="HI41">
            <v>1139.1239999999998</v>
          </cell>
          <cell r="HJ41">
            <v>2952.096</v>
          </cell>
          <cell r="HK41">
            <v>689.89199999999994</v>
          </cell>
          <cell r="HL41">
            <v>1395.828</v>
          </cell>
          <cell r="HM41">
            <v>3321.1079999999997</v>
          </cell>
          <cell r="HN41">
            <v>2246.1600000000003</v>
          </cell>
          <cell r="HO41">
            <v>3289.0200000000013</v>
          </cell>
          <cell r="HP41">
            <v>1275.498</v>
          </cell>
          <cell r="HQ41">
            <v>1351.7069999999999</v>
          </cell>
          <cell r="HR41">
            <v>1383.7950000000005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  <cell r="IX41">
            <v>0</v>
          </cell>
          <cell r="IY41">
            <v>0</v>
          </cell>
          <cell r="IZ41">
            <v>0</v>
          </cell>
          <cell r="JA41">
            <v>0</v>
          </cell>
          <cell r="JB41">
            <v>0</v>
          </cell>
          <cell r="JD41">
            <v>0</v>
          </cell>
          <cell r="JE41">
            <v>0</v>
          </cell>
          <cell r="JF41">
            <v>0</v>
          </cell>
          <cell r="JG41">
            <v>0</v>
          </cell>
          <cell r="JH41">
            <v>0</v>
          </cell>
          <cell r="JI41">
            <v>0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0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0</v>
          </cell>
          <cell r="KD41">
            <v>0</v>
          </cell>
          <cell r="KE41">
            <v>0</v>
          </cell>
          <cell r="KF41">
            <v>0</v>
          </cell>
          <cell r="KG41">
            <v>0</v>
          </cell>
          <cell r="KH41">
            <v>0</v>
          </cell>
          <cell r="KI41">
            <v>0</v>
          </cell>
          <cell r="KJ41">
            <v>0</v>
          </cell>
          <cell r="KK41">
            <v>0</v>
          </cell>
          <cell r="KL41">
            <v>0</v>
          </cell>
          <cell r="KN41">
            <v>0</v>
          </cell>
          <cell r="KO41">
            <v>0</v>
          </cell>
          <cell r="KP41">
            <v>0</v>
          </cell>
          <cell r="KQ41">
            <v>0</v>
          </cell>
          <cell r="KR41">
            <v>0</v>
          </cell>
          <cell r="KS41">
            <v>0</v>
          </cell>
          <cell r="KT41">
            <v>0</v>
          </cell>
          <cell r="KU41">
            <v>0</v>
          </cell>
          <cell r="KV41">
            <v>0</v>
          </cell>
          <cell r="KW41">
            <v>0</v>
          </cell>
          <cell r="KX41">
            <v>0</v>
          </cell>
        </row>
        <row r="42">
          <cell r="B42" t="str">
            <v>2006 Spring EKC Program</v>
          </cell>
          <cell r="C42" t="str">
            <v>Energy Star® Compact Fluorescent Light Bulb</v>
          </cell>
          <cell r="D42">
            <v>0</v>
          </cell>
          <cell r="E42">
            <v>3357706.0528962254</v>
          </cell>
          <cell r="F42">
            <v>3357706.0528962254</v>
          </cell>
          <cell r="G42">
            <v>3357706.0528962254</v>
          </cell>
          <cell r="H42">
            <v>3357706.0528962254</v>
          </cell>
          <cell r="I42">
            <v>0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5</v>
          </cell>
          <cell r="P42">
            <v>8.6999999999999994E-2</v>
          </cell>
          <cell r="Q42">
            <v>8.1000000000000003E-2</v>
          </cell>
          <cell r="R42">
            <v>0.19400000000000001</v>
          </cell>
          <cell r="S42">
            <v>1.7999999999999999E-2</v>
          </cell>
          <cell r="T42">
            <v>9.7000000000000003E-2</v>
          </cell>
          <cell r="U42">
            <v>0.17699999999999999</v>
          </cell>
          <cell r="V42">
            <v>0.14799999999999999</v>
          </cell>
          <cell r="W42">
            <v>0.19800000000000006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292120.42660197156</v>
          </cell>
          <cell r="BU42">
            <v>271974.19028459425</v>
          </cell>
          <cell r="BV42">
            <v>651394.9742618677</v>
          </cell>
          <cell r="BW42">
            <v>60438.708952132052</v>
          </cell>
          <cell r="BX42">
            <v>325697.48713093385</v>
          </cell>
          <cell r="BY42">
            <v>594313.97136263188</v>
          </cell>
          <cell r="BZ42">
            <v>496940.49582864135</v>
          </cell>
          <cell r="CA42">
            <v>664825.7984734528</v>
          </cell>
          <cell r="CB42">
            <v>303872.39778710838</v>
          </cell>
          <cell r="CC42">
            <v>245112.54186142446</v>
          </cell>
          <cell r="CD42">
            <v>290441.57357552357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P42">
            <v>292120.42660197156</v>
          </cell>
          <cell r="DQ42">
            <v>271974.19028459425</v>
          </cell>
          <cell r="DR42">
            <v>651394.9742618677</v>
          </cell>
          <cell r="DS42">
            <v>60438.708952132052</v>
          </cell>
          <cell r="DT42">
            <v>325697.48713093385</v>
          </cell>
          <cell r="DU42">
            <v>594313.97136263188</v>
          </cell>
          <cell r="DV42">
            <v>496940.49582864135</v>
          </cell>
          <cell r="DW42">
            <v>664825.7984734528</v>
          </cell>
          <cell r="DX42">
            <v>303872.39778710838</v>
          </cell>
          <cell r="DY42">
            <v>245112.54186142446</v>
          </cell>
          <cell r="DZ42">
            <v>290441.57357552357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L42">
            <v>292120.42660197156</v>
          </cell>
          <cell r="FM42">
            <v>271974.19028459425</v>
          </cell>
          <cell r="FN42">
            <v>651394.9742618677</v>
          </cell>
          <cell r="FO42">
            <v>60438.708952132052</v>
          </cell>
          <cell r="FP42">
            <v>325697.48713093385</v>
          </cell>
          <cell r="FQ42">
            <v>594313.97136263188</v>
          </cell>
          <cell r="FR42">
            <v>496940.49582864135</v>
          </cell>
          <cell r="FS42">
            <v>664825.7984734528</v>
          </cell>
          <cell r="FT42">
            <v>303872.39778710838</v>
          </cell>
          <cell r="FU42">
            <v>245112.54186142446</v>
          </cell>
          <cell r="FV42">
            <v>290441.57357552357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H42">
            <v>292120.42660197156</v>
          </cell>
          <cell r="HI42">
            <v>271974.19028459425</v>
          </cell>
          <cell r="HJ42">
            <v>651394.9742618677</v>
          </cell>
          <cell r="HK42">
            <v>60438.708952132052</v>
          </cell>
          <cell r="HL42">
            <v>325697.48713093385</v>
          </cell>
          <cell r="HM42">
            <v>594313.97136263188</v>
          </cell>
          <cell r="HN42">
            <v>496940.49582864135</v>
          </cell>
          <cell r="HO42">
            <v>664825.7984734528</v>
          </cell>
          <cell r="HP42">
            <v>303872.39778710838</v>
          </cell>
          <cell r="HQ42">
            <v>245112.54186142446</v>
          </cell>
          <cell r="HR42">
            <v>290441.57357552357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R42">
            <v>0</v>
          </cell>
          <cell r="IS42">
            <v>0</v>
          </cell>
          <cell r="IT42">
            <v>0</v>
          </cell>
          <cell r="IU42">
            <v>0</v>
          </cell>
          <cell r="IV42">
            <v>0</v>
          </cell>
          <cell r="IW42">
            <v>0</v>
          </cell>
          <cell r="IX42">
            <v>0</v>
          </cell>
          <cell r="IY42">
            <v>0</v>
          </cell>
          <cell r="IZ42">
            <v>0</v>
          </cell>
          <cell r="JA42">
            <v>0</v>
          </cell>
          <cell r="JB42">
            <v>0</v>
          </cell>
          <cell r="JD42">
            <v>0</v>
          </cell>
          <cell r="JE42">
            <v>0</v>
          </cell>
          <cell r="JF42">
            <v>0</v>
          </cell>
          <cell r="JG42">
            <v>0</v>
          </cell>
          <cell r="JH42">
            <v>0</v>
          </cell>
          <cell r="JI42">
            <v>0</v>
          </cell>
          <cell r="JJ42">
            <v>0</v>
          </cell>
          <cell r="JK42">
            <v>0</v>
          </cell>
          <cell r="JL42">
            <v>0</v>
          </cell>
          <cell r="JM42">
            <v>0</v>
          </cell>
          <cell r="JN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0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0</v>
          </cell>
          <cell r="KD42">
            <v>0</v>
          </cell>
          <cell r="KE42">
            <v>0</v>
          </cell>
          <cell r="KF42">
            <v>0</v>
          </cell>
          <cell r="KG42">
            <v>0</v>
          </cell>
          <cell r="KH42">
            <v>0</v>
          </cell>
          <cell r="KI42">
            <v>0</v>
          </cell>
          <cell r="KJ42">
            <v>0</v>
          </cell>
          <cell r="KK42">
            <v>0</v>
          </cell>
          <cell r="KL42">
            <v>0</v>
          </cell>
          <cell r="KN42">
            <v>0</v>
          </cell>
          <cell r="KO42">
            <v>0</v>
          </cell>
          <cell r="KP42">
            <v>0</v>
          </cell>
          <cell r="KQ42">
            <v>0</v>
          </cell>
          <cell r="KR42">
            <v>0</v>
          </cell>
          <cell r="KS42">
            <v>0</v>
          </cell>
          <cell r="KT42">
            <v>0</v>
          </cell>
          <cell r="KU42">
            <v>0</v>
          </cell>
          <cell r="KV42">
            <v>0</v>
          </cell>
          <cell r="KW42">
            <v>0</v>
          </cell>
          <cell r="KX42">
            <v>0</v>
          </cell>
        </row>
        <row r="43">
          <cell r="B43" t="str">
            <v>2006 Spring EKC Program</v>
          </cell>
          <cell r="C43" t="str">
            <v>Electric Timers</v>
          </cell>
          <cell r="D43">
            <v>0</v>
          </cell>
          <cell r="E43">
            <v>165001.30190621529</v>
          </cell>
          <cell r="F43">
            <v>165001.30190621529</v>
          </cell>
          <cell r="G43">
            <v>165001.30190621529</v>
          </cell>
          <cell r="H43">
            <v>165001.30190621529</v>
          </cell>
          <cell r="I43">
            <v>165001.30190621529</v>
          </cell>
          <cell r="J43">
            <v>165001.30190621529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8</v>
          </cell>
          <cell r="P43">
            <v>6.3E-2</v>
          </cell>
          <cell r="Q43">
            <v>7.0999999999999994E-2</v>
          </cell>
          <cell r="R43">
            <v>0.184</v>
          </cell>
          <cell r="S43">
            <v>4.2999999999999997E-2</v>
          </cell>
          <cell r="T43">
            <v>8.6999999999999994E-2</v>
          </cell>
          <cell r="U43">
            <v>0.20699999999999999</v>
          </cell>
          <cell r="V43">
            <v>0.14000000000000001</v>
          </cell>
          <cell r="W43">
            <v>0.20500000000000007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10395.082020091564</v>
          </cell>
          <cell r="BU43">
            <v>11715.092435341285</v>
          </cell>
          <cell r="BV43">
            <v>30360.239550743612</v>
          </cell>
          <cell r="BW43">
            <v>7095.0559819672571</v>
          </cell>
          <cell r="BX43">
            <v>14355.11326584073</v>
          </cell>
          <cell r="BY43">
            <v>34155.269494586566</v>
          </cell>
          <cell r="BZ43">
            <v>23100.182266870142</v>
          </cell>
          <cell r="CA43">
            <v>33825.266890774146</v>
          </cell>
          <cell r="CB43">
            <v>13117.603501544116</v>
          </cell>
          <cell r="CC43">
            <v>13901.359685598638</v>
          </cell>
          <cell r="CD43">
            <v>14231.362289411072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P43">
            <v>10395.082020091564</v>
          </cell>
          <cell r="DQ43">
            <v>11715.092435341285</v>
          </cell>
          <cell r="DR43">
            <v>30360.239550743612</v>
          </cell>
          <cell r="DS43">
            <v>7095.0559819672571</v>
          </cell>
          <cell r="DT43">
            <v>14355.11326584073</v>
          </cell>
          <cell r="DU43">
            <v>34155.269494586566</v>
          </cell>
          <cell r="DV43">
            <v>23100.182266870142</v>
          </cell>
          <cell r="DW43">
            <v>33825.266890774146</v>
          </cell>
          <cell r="DX43">
            <v>13117.603501544116</v>
          </cell>
          <cell r="DY43">
            <v>13901.359685598638</v>
          </cell>
          <cell r="DZ43">
            <v>14231.362289411072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L43">
            <v>10395.082020091564</v>
          </cell>
          <cell r="FM43">
            <v>11715.092435341285</v>
          </cell>
          <cell r="FN43">
            <v>30360.239550743612</v>
          </cell>
          <cell r="FO43">
            <v>7095.0559819672571</v>
          </cell>
          <cell r="FP43">
            <v>14355.11326584073</v>
          </cell>
          <cell r="FQ43">
            <v>34155.269494586566</v>
          </cell>
          <cell r="FR43">
            <v>23100.182266870142</v>
          </cell>
          <cell r="FS43">
            <v>33825.266890774146</v>
          </cell>
          <cell r="FT43">
            <v>13117.603501544116</v>
          </cell>
          <cell r="FU43">
            <v>13901.359685598638</v>
          </cell>
          <cell r="FV43">
            <v>14231.362289411072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H43">
            <v>10395.082020091564</v>
          </cell>
          <cell r="HI43">
            <v>11715.092435341285</v>
          </cell>
          <cell r="HJ43">
            <v>30360.239550743612</v>
          </cell>
          <cell r="HK43">
            <v>7095.0559819672571</v>
          </cell>
          <cell r="HL43">
            <v>14355.11326584073</v>
          </cell>
          <cell r="HM43">
            <v>34155.269494586566</v>
          </cell>
          <cell r="HN43">
            <v>23100.182266870142</v>
          </cell>
          <cell r="HO43">
            <v>33825.266890774146</v>
          </cell>
          <cell r="HP43">
            <v>13117.603501544116</v>
          </cell>
          <cell r="HQ43">
            <v>13901.359685598638</v>
          </cell>
          <cell r="HR43">
            <v>14231.362289411072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  <cell r="IX43">
            <v>0</v>
          </cell>
          <cell r="IY43">
            <v>0</v>
          </cell>
          <cell r="IZ43">
            <v>0</v>
          </cell>
          <cell r="JA43">
            <v>0</v>
          </cell>
          <cell r="JB43">
            <v>0</v>
          </cell>
          <cell r="JD43">
            <v>10395.082020091564</v>
          </cell>
          <cell r="JE43">
            <v>11715.092435341285</v>
          </cell>
          <cell r="JF43">
            <v>30360.239550743612</v>
          </cell>
          <cell r="JG43">
            <v>7095.0559819672571</v>
          </cell>
          <cell r="JH43">
            <v>14355.11326584073</v>
          </cell>
          <cell r="JI43">
            <v>34155.269494586566</v>
          </cell>
          <cell r="JJ43">
            <v>23100.182266870142</v>
          </cell>
          <cell r="JK43">
            <v>33825.266890774146</v>
          </cell>
          <cell r="JL43">
            <v>13117.603501544116</v>
          </cell>
          <cell r="JM43">
            <v>13901.359685598638</v>
          </cell>
          <cell r="JN43">
            <v>14231.362289411072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0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0</v>
          </cell>
          <cell r="KD43">
            <v>0</v>
          </cell>
          <cell r="KE43">
            <v>0</v>
          </cell>
          <cell r="KF43">
            <v>0</v>
          </cell>
          <cell r="KG43">
            <v>0</v>
          </cell>
          <cell r="KH43">
            <v>0</v>
          </cell>
          <cell r="KI43">
            <v>0</v>
          </cell>
          <cell r="KJ43">
            <v>0</v>
          </cell>
          <cell r="KK43">
            <v>0</v>
          </cell>
          <cell r="KL43">
            <v>0</v>
          </cell>
          <cell r="KN43">
            <v>0</v>
          </cell>
          <cell r="KO43">
            <v>0</v>
          </cell>
          <cell r="KP43">
            <v>0</v>
          </cell>
          <cell r="KQ43">
            <v>0</v>
          </cell>
          <cell r="KR43">
            <v>0</v>
          </cell>
          <cell r="KS43">
            <v>0</v>
          </cell>
          <cell r="KT43">
            <v>0</v>
          </cell>
          <cell r="KU43">
            <v>0</v>
          </cell>
          <cell r="KV43">
            <v>0</v>
          </cell>
          <cell r="KW43">
            <v>0</v>
          </cell>
          <cell r="KX43">
            <v>0</v>
          </cell>
        </row>
        <row r="44">
          <cell r="B44" t="str">
            <v>2006 Spring EKC Program</v>
          </cell>
          <cell r="C44" t="str">
            <v>Programmable Thermostats</v>
          </cell>
          <cell r="D44">
            <v>0</v>
          </cell>
          <cell r="E44">
            <v>84716.98821369205</v>
          </cell>
          <cell r="F44">
            <v>84716.98821369205</v>
          </cell>
          <cell r="G44">
            <v>84716.98821369205</v>
          </cell>
          <cell r="H44">
            <v>84716.98821369205</v>
          </cell>
          <cell r="I44">
            <v>84716.98821369205</v>
          </cell>
          <cell r="J44">
            <v>84716.98821369205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10</v>
          </cell>
          <cell r="P44">
            <v>0</v>
          </cell>
          <cell r="Q44">
            <v>0</v>
          </cell>
          <cell r="R44">
            <v>0</v>
          </cell>
          <cell r="S44">
            <v>0.255</v>
          </cell>
          <cell r="T44">
            <v>0.218</v>
          </cell>
          <cell r="U44">
            <v>0.48499999999999999</v>
          </cell>
          <cell r="V44">
            <v>1.4999999999999999E-2</v>
          </cell>
          <cell r="W44">
            <v>2.7000000000000024E-2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21602.831994491473</v>
          </cell>
          <cell r="BX44">
            <v>18468.303430584867</v>
          </cell>
          <cell r="BY44">
            <v>41087.739283640643</v>
          </cell>
          <cell r="BZ44">
            <v>1270.7548232053807</v>
          </cell>
          <cell r="CA44">
            <v>2287.3586817696873</v>
          </cell>
          <cell r="CB44">
            <v>0</v>
          </cell>
          <cell r="CC44">
            <v>20289.718677179248</v>
          </cell>
          <cell r="CD44">
            <v>889.52837624376707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21602.831994491473</v>
          </cell>
          <cell r="DT44">
            <v>18468.303430584867</v>
          </cell>
          <cell r="DU44">
            <v>41087.739283640643</v>
          </cell>
          <cell r="DV44">
            <v>1270.7548232053807</v>
          </cell>
          <cell r="DW44">
            <v>2287.3586817696873</v>
          </cell>
          <cell r="DX44">
            <v>0</v>
          </cell>
          <cell r="DY44">
            <v>20289.718677179248</v>
          </cell>
          <cell r="DZ44">
            <v>889.52837624376707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21602.831994491473</v>
          </cell>
          <cell r="FP44">
            <v>18468.303430584867</v>
          </cell>
          <cell r="FQ44">
            <v>41087.739283640643</v>
          </cell>
          <cell r="FR44">
            <v>1270.7548232053807</v>
          </cell>
          <cell r="FS44">
            <v>2287.3586817696873</v>
          </cell>
          <cell r="FT44">
            <v>0</v>
          </cell>
          <cell r="FU44">
            <v>20289.718677179248</v>
          </cell>
          <cell r="FV44">
            <v>889.52837624376707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21602.831994491473</v>
          </cell>
          <cell r="HL44">
            <v>18468.303430584867</v>
          </cell>
          <cell r="HM44">
            <v>41087.739283640643</v>
          </cell>
          <cell r="HN44">
            <v>1270.7548232053807</v>
          </cell>
          <cell r="HO44">
            <v>2287.3586817696873</v>
          </cell>
          <cell r="HP44">
            <v>0</v>
          </cell>
          <cell r="HQ44">
            <v>20289.718677179248</v>
          </cell>
          <cell r="HR44">
            <v>889.52837624376707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R44">
            <v>0</v>
          </cell>
          <cell r="IS44">
            <v>0</v>
          </cell>
          <cell r="IT44">
            <v>0</v>
          </cell>
          <cell r="IU44">
            <v>0</v>
          </cell>
          <cell r="IV44">
            <v>0</v>
          </cell>
          <cell r="IW44">
            <v>0</v>
          </cell>
          <cell r="IX44">
            <v>0</v>
          </cell>
          <cell r="IY44">
            <v>0</v>
          </cell>
          <cell r="IZ44">
            <v>0</v>
          </cell>
          <cell r="JA44">
            <v>0</v>
          </cell>
          <cell r="JB44">
            <v>0</v>
          </cell>
          <cell r="JD44">
            <v>0</v>
          </cell>
          <cell r="JE44">
            <v>0</v>
          </cell>
          <cell r="JF44">
            <v>0</v>
          </cell>
          <cell r="JG44">
            <v>21602.831994491473</v>
          </cell>
          <cell r="JH44">
            <v>18468.303430584867</v>
          </cell>
          <cell r="JI44">
            <v>41087.739283640643</v>
          </cell>
          <cell r="JJ44">
            <v>1270.7548232053807</v>
          </cell>
          <cell r="JK44">
            <v>2287.3586817696873</v>
          </cell>
          <cell r="JL44">
            <v>0</v>
          </cell>
          <cell r="JM44">
            <v>20289.718677179248</v>
          </cell>
          <cell r="JN44">
            <v>889.52837624376707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0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0</v>
          </cell>
          <cell r="KD44">
            <v>0</v>
          </cell>
          <cell r="KE44">
            <v>0</v>
          </cell>
          <cell r="KF44">
            <v>0</v>
          </cell>
          <cell r="KG44">
            <v>0</v>
          </cell>
          <cell r="KH44">
            <v>0</v>
          </cell>
          <cell r="KI44">
            <v>0</v>
          </cell>
          <cell r="KJ44">
            <v>0</v>
          </cell>
          <cell r="KK44">
            <v>0</v>
          </cell>
          <cell r="KL44">
            <v>0</v>
          </cell>
          <cell r="KN44">
            <v>0</v>
          </cell>
          <cell r="KO44">
            <v>0</v>
          </cell>
          <cell r="KP44">
            <v>0</v>
          </cell>
          <cell r="KQ44">
            <v>0</v>
          </cell>
          <cell r="KR44">
            <v>0</v>
          </cell>
          <cell r="KS44">
            <v>0</v>
          </cell>
          <cell r="KT44">
            <v>0</v>
          </cell>
          <cell r="KU44">
            <v>0</v>
          </cell>
          <cell r="KV44">
            <v>0</v>
          </cell>
          <cell r="KW44">
            <v>0</v>
          </cell>
          <cell r="KX44">
            <v>0</v>
          </cell>
        </row>
        <row r="45">
          <cell r="B45" t="str">
            <v>2006 Spring EKC Program</v>
          </cell>
          <cell r="C45" t="str">
            <v>Energy Star® Ceiling Fans</v>
          </cell>
          <cell r="D45">
            <v>0</v>
          </cell>
          <cell r="E45">
            <v>42069.024209925097</v>
          </cell>
          <cell r="F45">
            <v>42069.024209925097</v>
          </cell>
          <cell r="G45">
            <v>42069.024209925097</v>
          </cell>
          <cell r="H45">
            <v>42069.024209925097</v>
          </cell>
          <cell r="I45">
            <v>42069.024209925097</v>
          </cell>
          <cell r="J45">
            <v>42069.024209925097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  <cell r="P45">
            <v>8.6999999999999994E-2</v>
          </cell>
          <cell r="Q45">
            <v>8.1000000000000003E-2</v>
          </cell>
          <cell r="R45">
            <v>0.19400000000000001</v>
          </cell>
          <cell r="S45">
            <v>1.7999999999999999E-2</v>
          </cell>
          <cell r="T45">
            <v>9.7000000000000003E-2</v>
          </cell>
          <cell r="U45">
            <v>0.17699999999999999</v>
          </cell>
          <cell r="V45">
            <v>0.14799999999999999</v>
          </cell>
          <cell r="W45">
            <v>0.19800000000000006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3660.0051062634834</v>
          </cell>
          <cell r="BU45">
            <v>3407.590961003933</v>
          </cell>
          <cell r="BV45">
            <v>8161.3906967254688</v>
          </cell>
          <cell r="BW45">
            <v>757.24243577865172</v>
          </cell>
          <cell r="BX45">
            <v>4080.6953483627344</v>
          </cell>
          <cell r="BY45">
            <v>7446.217285156742</v>
          </cell>
          <cell r="BZ45">
            <v>6226.2155830689144</v>
          </cell>
          <cell r="CA45">
            <v>8329.6667935651712</v>
          </cell>
          <cell r="CB45">
            <v>3807.2466909982213</v>
          </cell>
          <cell r="CC45">
            <v>3071.0387673245323</v>
          </cell>
          <cell r="CD45">
            <v>3638.9705941585216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P45">
            <v>3660.0051062634834</v>
          </cell>
          <cell r="DQ45">
            <v>3407.590961003933</v>
          </cell>
          <cell r="DR45">
            <v>8161.3906967254688</v>
          </cell>
          <cell r="DS45">
            <v>757.24243577865172</v>
          </cell>
          <cell r="DT45">
            <v>4080.6953483627344</v>
          </cell>
          <cell r="DU45">
            <v>7446.217285156742</v>
          </cell>
          <cell r="DV45">
            <v>6226.2155830689144</v>
          </cell>
          <cell r="DW45">
            <v>8329.6667935651712</v>
          </cell>
          <cell r="DX45">
            <v>3807.2466909982213</v>
          </cell>
          <cell r="DY45">
            <v>3071.0387673245323</v>
          </cell>
          <cell r="DZ45">
            <v>3638.9705941585216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L45">
            <v>3660.0051062634834</v>
          </cell>
          <cell r="FM45">
            <v>3407.590961003933</v>
          </cell>
          <cell r="FN45">
            <v>8161.3906967254688</v>
          </cell>
          <cell r="FO45">
            <v>757.24243577865172</v>
          </cell>
          <cell r="FP45">
            <v>4080.6953483627344</v>
          </cell>
          <cell r="FQ45">
            <v>7446.217285156742</v>
          </cell>
          <cell r="FR45">
            <v>6226.2155830689144</v>
          </cell>
          <cell r="FS45">
            <v>8329.6667935651712</v>
          </cell>
          <cell r="FT45">
            <v>3807.2466909982213</v>
          </cell>
          <cell r="FU45">
            <v>3071.0387673245323</v>
          </cell>
          <cell r="FV45">
            <v>3638.9705941585216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H45">
            <v>3660.0051062634834</v>
          </cell>
          <cell r="HI45">
            <v>3407.590961003933</v>
          </cell>
          <cell r="HJ45">
            <v>8161.3906967254688</v>
          </cell>
          <cell r="HK45">
            <v>757.24243577865172</v>
          </cell>
          <cell r="HL45">
            <v>4080.6953483627344</v>
          </cell>
          <cell r="HM45">
            <v>7446.217285156742</v>
          </cell>
          <cell r="HN45">
            <v>6226.2155830689144</v>
          </cell>
          <cell r="HO45">
            <v>8329.6667935651712</v>
          </cell>
          <cell r="HP45">
            <v>3807.2466909982213</v>
          </cell>
          <cell r="HQ45">
            <v>3071.0387673245323</v>
          </cell>
          <cell r="HR45">
            <v>3638.9705941585216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R45">
            <v>0</v>
          </cell>
          <cell r="IS45">
            <v>0</v>
          </cell>
          <cell r="IT45">
            <v>0</v>
          </cell>
          <cell r="IU45">
            <v>0</v>
          </cell>
          <cell r="IV45">
            <v>0</v>
          </cell>
          <cell r="IW45">
            <v>0</v>
          </cell>
          <cell r="IX45">
            <v>0</v>
          </cell>
          <cell r="IY45">
            <v>0</v>
          </cell>
          <cell r="IZ45">
            <v>0</v>
          </cell>
          <cell r="JA45">
            <v>0</v>
          </cell>
          <cell r="JB45">
            <v>0</v>
          </cell>
          <cell r="JD45">
            <v>3660.0051062634834</v>
          </cell>
          <cell r="JE45">
            <v>3407.590961003933</v>
          </cell>
          <cell r="JF45">
            <v>8161.3906967254688</v>
          </cell>
          <cell r="JG45">
            <v>757.24243577865172</v>
          </cell>
          <cell r="JH45">
            <v>4080.6953483627344</v>
          </cell>
          <cell r="JI45">
            <v>7446.217285156742</v>
          </cell>
          <cell r="JJ45">
            <v>6226.2155830689144</v>
          </cell>
          <cell r="JK45">
            <v>8329.6667935651712</v>
          </cell>
          <cell r="JL45">
            <v>3807.2466909982213</v>
          </cell>
          <cell r="JM45">
            <v>3071.0387673245323</v>
          </cell>
          <cell r="JN45">
            <v>3638.9705941585216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0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0</v>
          </cell>
          <cell r="KD45">
            <v>0</v>
          </cell>
          <cell r="KE45">
            <v>0</v>
          </cell>
          <cell r="KF45">
            <v>0</v>
          </cell>
          <cell r="KG45">
            <v>0</v>
          </cell>
          <cell r="KH45">
            <v>0</v>
          </cell>
          <cell r="KI45">
            <v>0</v>
          </cell>
          <cell r="KJ45">
            <v>0</v>
          </cell>
          <cell r="KK45">
            <v>0</v>
          </cell>
          <cell r="KL45">
            <v>0</v>
          </cell>
          <cell r="KN45">
            <v>0</v>
          </cell>
          <cell r="KO45">
            <v>0</v>
          </cell>
          <cell r="KP45">
            <v>0</v>
          </cell>
          <cell r="KQ45">
            <v>0</v>
          </cell>
          <cell r="KR45">
            <v>0</v>
          </cell>
          <cell r="KS45">
            <v>0</v>
          </cell>
          <cell r="KT45">
            <v>0</v>
          </cell>
          <cell r="KU45">
            <v>0</v>
          </cell>
          <cell r="KV45">
            <v>0</v>
          </cell>
          <cell r="KW45">
            <v>0</v>
          </cell>
          <cell r="KX45">
            <v>0</v>
          </cell>
        </row>
        <row r="46">
          <cell r="B46" t="str">
            <v>2006 Cool Savings Rebate</v>
          </cell>
          <cell r="C46" t="str">
            <v>Energy Star® Air Conditioner</v>
          </cell>
          <cell r="D46">
            <v>0</v>
          </cell>
          <cell r="E46">
            <v>121410.16350854553</v>
          </cell>
          <cell r="F46">
            <v>121410.16350854553</v>
          </cell>
          <cell r="G46">
            <v>121410.16350854553</v>
          </cell>
          <cell r="H46">
            <v>121410.16350854553</v>
          </cell>
          <cell r="I46">
            <v>121410.16350854553</v>
          </cell>
          <cell r="J46">
            <v>121410.16350854553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10</v>
          </cell>
          <cell r="P46">
            <v>0</v>
          </cell>
          <cell r="Q46">
            <v>0</v>
          </cell>
          <cell r="R46">
            <v>0</v>
          </cell>
          <cell r="S46">
            <v>0.255</v>
          </cell>
          <cell r="T46">
            <v>0.218</v>
          </cell>
          <cell r="U46">
            <v>0.48499999999999999</v>
          </cell>
          <cell r="V46">
            <v>1.4999999999999999E-2</v>
          </cell>
          <cell r="W46">
            <v>2.7000000000000024E-2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30959.591694679111</v>
          </cell>
          <cell r="BX46">
            <v>26467.415644862926</v>
          </cell>
          <cell r="BY46">
            <v>58883.929301644581</v>
          </cell>
          <cell r="BZ46">
            <v>1821.152452628183</v>
          </cell>
          <cell r="CA46">
            <v>3278.0744147307323</v>
          </cell>
          <cell r="CB46">
            <v>0</v>
          </cell>
          <cell r="CC46">
            <v>29077.734160296655</v>
          </cell>
          <cell r="CD46">
            <v>1274.8067168397288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30959.591694679111</v>
          </cell>
          <cell r="DT46">
            <v>26467.415644862926</v>
          </cell>
          <cell r="DU46">
            <v>58883.929301644581</v>
          </cell>
          <cell r="DV46">
            <v>1821.152452628183</v>
          </cell>
          <cell r="DW46">
            <v>3278.0744147307323</v>
          </cell>
          <cell r="DX46">
            <v>0</v>
          </cell>
          <cell r="DY46">
            <v>29077.734160296655</v>
          </cell>
          <cell r="DZ46">
            <v>1274.8067168397288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30959.591694679111</v>
          </cell>
          <cell r="FP46">
            <v>26467.415644862926</v>
          </cell>
          <cell r="FQ46">
            <v>58883.929301644581</v>
          </cell>
          <cell r="FR46">
            <v>1821.152452628183</v>
          </cell>
          <cell r="FS46">
            <v>3278.0744147307323</v>
          </cell>
          <cell r="FT46">
            <v>0</v>
          </cell>
          <cell r="FU46">
            <v>29077.734160296655</v>
          </cell>
          <cell r="FV46">
            <v>1274.8067168397288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30959.591694679111</v>
          </cell>
          <cell r="HL46">
            <v>26467.415644862926</v>
          </cell>
          <cell r="HM46">
            <v>58883.929301644581</v>
          </cell>
          <cell r="HN46">
            <v>1821.152452628183</v>
          </cell>
          <cell r="HO46">
            <v>3278.0744147307323</v>
          </cell>
          <cell r="HP46">
            <v>0</v>
          </cell>
          <cell r="HQ46">
            <v>29077.734160296655</v>
          </cell>
          <cell r="HR46">
            <v>1274.8067168397288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R46">
            <v>0</v>
          </cell>
          <cell r="IS46">
            <v>0</v>
          </cell>
          <cell r="IT46">
            <v>0</v>
          </cell>
          <cell r="IU46">
            <v>0</v>
          </cell>
          <cell r="IV46">
            <v>0</v>
          </cell>
          <cell r="IW46">
            <v>0</v>
          </cell>
          <cell r="IX46">
            <v>0</v>
          </cell>
          <cell r="IY46">
            <v>0</v>
          </cell>
          <cell r="IZ46">
            <v>0</v>
          </cell>
          <cell r="JA46">
            <v>0</v>
          </cell>
          <cell r="JB46">
            <v>0</v>
          </cell>
          <cell r="JD46">
            <v>0</v>
          </cell>
          <cell r="JE46">
            <v>0</v>
          </cell>
          <cell r="JF46">
            <v>0</v>
          </cell>
          <cell r="JG46">
            <v>30959.591694679111</v>
          </cell>
          <cell r="JH46">
            <v>26467.415644862926</v>
          </cell>
          <cell r="JI46">
            <v>58883.929301644581</v>
          </cell>
          <cell r="JJ46">
            <v>1821.152452628183</v>
          </cell>
          <cell r="JK46">
            <v>3278.0744147307323</v>
          </cell>
          <cell r="JL46">
            <v>0</v>
          </cell>
          <cell r="JM46">
            <v>29077.734160296655</v>
          </cell>
          <cell r="JN46">
            <v>1274.8067168397288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0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0</v>
          </cell>
          <cell r="KD46">
            <v>0</v>
          </cell>
          <cell r="KE46">
            <v>0</v>
          </cell>
          <cell r="KF46">
            <v>0</v>
          </cell>
          <cell r="KG46">
            <v>0</v>
          </cell>
          <cell r="KH46">
            <v>0</v>
          </cell>
          <cell r="KI46">
            <v>0</v>
          </cell>
          <cell r="KJ46">
            <v>0</v>
          </cell>
          <cell r="KK46">
            <v>0</v>
          </cell>
          <cell r="KL46">
            <v>0</v>
          </cell>
          <cell r="KN46">
            <v>0</v>
          </cell>
          <cell r="KO46">
            <v>0</v>
          </cell>
          <cell r="KP46">
            <v>0</v>
          </cell>
          <cell r="KQ46">
            <v>0</v>
          </cell>
          <cell r="KR46">
            <v>0</v>
          </cell>
          <cell r="KS46">
            <v>0</v>
          </cell>
          <cell r="KT46">
            <v>0</v>
          </cell>
          <cell r="KU46">
            <v>0</v>
          </cell>
          <cell r="KV46">
            <v>0</v>
          </cell>
          <cell r="KW46">
            <v>0</v>
          </cell>
          <cell r="KX46">
            <v>0</v>
          </cell>
        </row>
        <row r="47">
          <cell r="B47" t="str">
            <v>2006 Cool Savings Rebate</v>
          </cell>
          <cell r="C47" t="str">
            <v>Programmable Thermostats</v>
          </cell>
          <cell r="D47">
            <v>0</v>
          </cell>
          <cell r="E47">
            <v>41898.875030165837</v>
          </cell>
          <cell r="F47">
            <v>41898.875030165837</v>
          </cell>
          <cell r="G47">
            <v>41898.875030165837</v>
          </cell>
          <cell r="H47">
            <v>41898.875030165837</v>
          </cell>
          <cell r="I47">
            <v>41898.875030165837</v>
          </cell>
          <cell r="J47">
            <v>41898.875030165837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10</v>
          </cell>
          <cell r="P47">
            <v>0</v>
          </cell>
          <cell r="Q47">
            <v>0</v>
          </cell>
          <cell r="R47">
            <v>0</v>
          </cell>
          <cell r="S47">
            <v>0.255</v>
          </cell>
          <cell r="T47">
            <v>0.218</v>
          </cell>
          <cell r="U47">
            <v>0.48499999999999999</v>
          </cell>
          <cell r="V47">
            <v>1.4999999999999999E-2</v>
          </cell>
          <cell r="W47">
            <v>2.7000000000000024E-2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10684.213132692288</v>
          </cell>
          <cell r="BX47">
            <v>9133.9547565761532</v>
          </cell>
          <cell r="BY47">
            <v>20320.954389630431</v>
          </cell>
          <cell r="BZ47">
            <v>628.48312545248757</v>
          </cell>
          <cell r="CA47">
            <v>1131.2696258144786</v>
          </cell>
          <cell r="CB47">
            <v>0</v>
          </cell>
          <cell r="CC47">
            <v>10034.780569724719</v>
          </cell>
          <cell r="CD47">
            <v>439.93818781674156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10684.213132692288</v>
          </cell>
          <cell r="DT47">
            <v>9133.9547565761532</v>
          </cell>
          <cell r="DU47">
            <v>20320.954389630431</v>
          </cell>
          <cell r="DV47">
            <v>628.48312545248757</v>
          </cell>
          <cell r="DW47">
            <v>1131.2696258144786</v>
          </cell>
          <cell r="DX47">
            <v>0</v>
          </cell>
          <cell r="DY47">
            <v>10034.780569724719</v>
          </cell>
          <cell r="DZ47">
            <v>439.93818781674156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10684.213132692288</v>
          </cell>
          <cell r="FP47">
            <v>9133.9547565761532</v>
          </cell>
          <cell r="FQ47">
            <v>20320.954389630431</v>
          </cell>
          <cell r="FR47">
            <v>628.48312545248757</v>
          </cell>
          <cell r="FS47">
            <v>1131.2696258144786</v>
          </cell>
          <cell r="FT47">
            <v>0</v>
          </cell>
          <cell r="FU47">
            <v>10034.780569724719</v>
          </cell>
          <cell r="FV47">
            <v>439.93818781674156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10684.213132692288</v>
          </cell>
          <cell r="HL47">
            <v>9133.9547565761532</v>
          </cell>
          <cell r="HM47">
            <v>20320.954389630431</v>
          </cell>
          <cell r="HN47">
            <v>628.48312545248757</v>
          </cell>
          <cell r="HO47">
            <v>1131.2696258144786</v>
          </cell>
          <cell r="HP47">
            <v>0</v>
          </cell>
          <cell r="HQ47">
            <v>10034.780569724719</v>
          </cell>
          <cell r="HR47">
            <v>439.93818781674156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R47">
            <v>0</v>
          </cell>
          <cell r="IS47">
            <v>0</v>
          </cell>
          <cell r="IT47">
            <v>0</v>
          </cell>
          <cell r="IU47">
            <v>0</v>
          </cell>
          <cell r="IV47">
            <v>0</v>
          </cell>
          <cell r="IW47">
            <v>0</v>
          </cell>
          <cell r="IX47">
            <v>0</v>
          </cell>
          <cell r="IY47">
            <v>0</v>
          </cell>
          <cell r="IZ47">
            <v>0</v>
          </cell>
          <cell r="JA47">
            <v>0</v>
          </cell>
          <cell r="JB47">
            <v>0</v>
          </cell>
          <cell r="JD47">
            <v>0</v>
          </cell>
          <cell r="JE47">
            <v>0</v>
          </cell>
          <cell r="JF47">
            <v>0</v>
          </cell>
          <cell r="JG47">
            <v>10684.213132692288</v>
          </cell>
          <cell r="JH47">
            <v>9133.9547565761532</v>
          </cell>
          <cell r="JI47">
            <v>20320.954389630431</v>
          </cell>
          <cell r="JJ47">
            <v>628.48312545248757</v>
          </cell>
          <cell r="JK47">
            <v>1131.2696258144786</v>
          </cell>
          <cell r="JL47">
            <v>0</v>
          </cell>
          <cell r="JM47">
            <v>10034.780569724719</v>
          </cell>
          <cell r="JN47">
            <v>439.93818781674156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0</v>
          </cell>
          <cell r="JW47">
            <v>0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0</v>
          </cell>
          <cell r="KD47">
            <v>0</v>
          </cell>
          <cell r="KE47">
            <v>0</v>
          </cell>
          <cell r="KF47">
            <v>0</v>
          </cell>
          <cell r="KG47">
            <v>0</v>
          </cell>
          <cell r="KH47">
            <v>0</v>
          </cell>
          <cell r="KI47">
            <v>0</v>
          </cell>
          <cell r="KJ47">
            <v>0</v>
          </cell>
          <cell r="KK47">
            <v>0</v>
          </cell>
          <cell r="KL47">
            <v>0</v>
          </cell>
          <cell r="KN47">
            <v>0</v>
          </cell>
          <cell r="KO47">
            <v>0</v>
          </cell>
          <cell r="KP47">
            <v>0</v>
          </cell>
          <cell r="KQ47">
            <v>0</v>
          </cell>
          <cell r="KR47">
            <v>0</v>
          </cell>
          <cell r="KS47">
            <v>0</v>
          </cell>
          <cell r="KT47">
            <v>0</v>
          </cell>
          <cell r="KU47">
            <v>0</v>
          </cell>
          <cell r="KV47">
            <v>0</v>
          </cell>
          <cell r="KW47">
            <v>0</v>
          </cell>
          <cell r="KX47">
            <v>0</v>
          </cell>
        </row>
        <row r="48">
          <cell r="B48" t="str">
            <v>2006 Cool Savings Rebate</v>
          </cell>
          <cell r="C48" t="str">
            <v>Air Conditioner Tune-Up</v>
          </cell>
          <cell r="D48">
            <v>0</v>
          </cell>
          <cell r="E48">
            <v>87047.743587953548</v>
          </cell>
          <cell r="F48">
            <v>87047.743587953548</v>
          </cell>
          <cell r="G48">
            <v>87047.743587953548</v>
          </cell>
          <cell r="H48">
            <v>87047.743587953548</v>
          </cell>
          <cell r="I48">
            <v>87047.743587953548</v>
          </cell>
          <cell r="J48">
            <v>87047.743587953548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10</v>
          </cell>
          <cell r="P48">
            <v>0</v>
          </cell>
          <cell r="Q48">
            <v>0</v>
          </cell>
          <cell r="R48">
            <v>0</v>
          </cell>
          <cell r="S48">
            <v>0.255</v>
          </cell>
          <cell r="T48">
            <v>0.218</v>
          </cell>
          <cell r="U48">
            <v>0.48499999999999999</v>
          </cell>
          <cell r="V48">
            <v>1.4999999999999999E-2</v>
          </cell>
          <cell r="W48">
            <v>2.7000000000000024E-2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22197.174614928153</v>
          </cell>
          <cell r="BX48">
            <v>18976.408102173875</v>
          </cell>
          <cell r="BY48">
            <v>42218.155640157471</v>
          </cell>
          <cell r="BZ48">
            <v>1305.7161538193031</v>
          </cell>
          <cell r="CA48">
            <v>2350.2890768747479</v>
          </cell>
          <cell r="CB48">
            <v>0</v>
          </cell>
          <cell r="CC48">
            <v>20847.934589314875</v>
          </cell>
          <cell r="CD48">
            <v>914.00130767351277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22197.174614928153</v>
          </cell>
          <cell r="DT48">
            <v>18976.408102173875</v>
          </cell>
          <cell r="DU48">
            <v>42218.155640157471</v>
          </cell>
          <cell r="DV48">
            <v>1305.7161538193031</v>
          </cell>
          <cell r="DW48">
            <v>2350.2890768747479</v>
          </cell>
          <cell r="DX48">
            <v>0</v>
          </cell>
          <cell r="DY48">
            <v>20847.934589314875</v>
          </cell>
          <cell r="DZ48">
            <v>914.00130767351277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22197.174614928153</v>
          </cell>
          <cell r="FP48">
            <v>18976.408102173875</v>
          </cell>
          <cell r="FQ48">
            <v>42218.155640157471</v>
          </cell>
          <cell r="FR48">
            <v>1305.7161538193031</v>
          </cell>
          <cell r="FS48">
            <v>2350.2890768747479</v>
          </cell>
          <cell r="FT48">
            <v>0</v>
          </cell>
          <cell r="FU48">
            <v>20847.934589314875</v>
          </cell>
          <cell r="FV48">
            <v>914.00130767351277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22197.174614928153</v>
          </cell>
          <cell r="HL48">
            <v>18976.408102173875</v>
          </cell>
          <cell r="HM48">
            <v>42218.155640157471</v>
          </cell>
          <cell r="HN48">
            <v>1305.7161538193031</v>
          </cell>
          <cell r="HO48">
            <v>2350.2890768747479</v>
          </cell>
          <cell r="HP48">
            <v>0</v>
          </cell>
          <cell r="HQ48">
            <v>20847.934589314875</v>
          </cell>
          <cell r="HR48">
            <v>914.00130767351277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R48">
            <v>0</v>
          </cell>
          <cell r="IS48">
            <v>0</v>
          </cell>
          <cell r="IT48">
            <v>0</v>
          </cell>
          <cell r="IU48">
            <v>0</v>
          </cell>
          <cell r="IV48">
            <v>0</v>
          </cell>
          <cell r="IW48">
            <v>0</v>
          </cell>
          <cell r="IX48">
            <v>0</v>
          </cell>
          <cell r="IY48">
            <v>0</v>
          </cell>
          <cell r="IZ48">
            <v>0</v>
          </cell>
          <cell r="JA48">
            <v>0</v>
          </cell>
          <cell r="JB48">
            <v>0</v>
          </cell>
          <cell r="JD48">
            <v>0</v>
          </cell>
          <cell r="JE48">
            <v>0</v>
          </cell>
          <cell r="JF48">
            <v>0</v>
          </cell>
          <cell r="JG48">
            <v>22197.174614928153</v>
          </cell>
          <cell r="JH48">
            <v>18976.408102173875</v>
          </cell>
          <cell r="JI48">
            <v>42218.155640157471</v>
          </cell>
          <cell r="JJ48">
            <v>1305.7161538193031</v>
          </cell>
          <cell r="JK48">
            <v>2350.2890768747479</v>
          </cell>
          <cell r="JL48">
            <v>0</v>
          </cell>
          <cell r="JM48">
            <v>20847.934589314875</v>
          </cell>
          <cell r="JN48">
            <v>914.00130767351277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0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0</v>
          </cell>
          <cell r="KD48">
            <v>0</v>
          </cell>
          <cell r="KE48">
            <v>0</v>
          </cell>
          <cell r="KF48">
            <v>0</v>
          </cell>
          <cell r="KG48">
            <v>0</v>
          </cell>
          <cell r="KH48">
            <v>0</v>
          </cell>
          <cell r="KI48">
            <v>0</v>
          </cell>
          <cell r="KJ48">
            <v>0</v>
          </cell>
          <cell r="KK48">
            <v>0</v>
          </cell>
          <cell r="KL48">
            <v>0</v>
          </cell>
          <cell r="KN48">
            <v>0</v>
          </cell>
          <cell r="KO48">
            <v>0</v>
          </cell>
          <cell r="KP48">
            <v>0</v>
          </cell>
          <cell r="KQ48">
            <v>0</v>
          </cell>
          <cell r="KR48">
            <v>0</v>
          </cell>
          <cell r="KS48">
            <v>0</v>
          </cell>
          <cell r="KT48">
            <v>0</v>
          </cell>
          <cell r="KU48">
            <v>0</v>
          </cell>
          <cell r="KV48">
            <v>0</v>
          </cell>
          <cell r="KW48">
            <v>0</v>
          </cell>
          <cell r="KX48">
            <v>0</v>
          </cell>
        </row>
        <row r="49">
          <cell r="B49" t="str">
            <v>2006 Secondary Fridge Retirement Pilot</v>
          </cell>
          <cell r="C49" t="str">
            <v>Refrigerator Retirement</v>
          </cell>
          <cell r="D49">
            <v>0</v>
          </cell>
          <cell r="E49">
            <v>144713.31932744643</v>
          </cell>
          <cell r="F49">
            <v>144713.31932744643</v>
          </cell>
          <cell r="G49">
            <v>144713.31932744643</v>
          </cell>
          <cell r="H49">
            <v>144713.31932744643</v>
          </cell>
          <cell r="I49">
            <v>144713.31932744643</v>
          </cell>
          <cell r="J49">
            <v>144713.31932744643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18</v>
          </cell>
          <cell r="P49">
            <v>5.9870866757972999E-2</v>
          </cell>
          <cell r="Q49">
            <v>6.8988456270788492E-2</v>
          </cell>
          <cell r="R49">
            <v>0.17140807408856715</v>
          </cell>
          <cell r="S49">
            <v>6.6757972999413037E-2</v>
          </cell>
          <cell r="T49">
            <v>9.9171721124372267E-2</v>
          </cell>
          <cell r="U49">
            <v>0.20341746559707818</v>
          </cell>
          <cell r="V49">
            <v>0.14263353551164154</v>
          </cell>
          <cell r="W49">
            <v>0.18775190765016636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8664.1118595575444</v>
          </cell>
          <cell r="BU49">
            <v>9983.5485022221892</v>
          </cell>
          <cell r="BV49">
            <v>24805.031360881414</v>
          </cell>
          <cell r="BW49">
            <v>9660.7678643171057</v>
          </cell>
          <cell r="BX49">
            <v>14351.468947323749</v>
          </cell>
          <cell r="BY49">
            <v>29437.216655729822</v>
          </cell>
          <cell r="BZ49">
            <v>20640.972371298853</v>
          </cell>
          <cell r="CA49">
            <v>27170.201766115755</v>
          </cell>
          <cell r="CB49">
            <v>10863.172930665287</v>
          </cell>
          <cell r="CC49">
            <v>13362.36336684267</v>
          </cell>
          <cell r="CD49">
            <v>11952.793534353652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P49">
            <v>8664.1118595575444</v>
          </cell>
          <cell r="DQ49">
            <v>9983.5485022221892</v>
          </cell>
          <cell r="DR49">
            <v>24805.031360881414</v>
          </cell>
          <cell r="DS49">
            <v>9660.7678643171057</v>
          </cell>
          <cell r="DT49">
            <v>14351.468947323749</v>
          </cell>
          <cell r="DU49">
            <v>29437.216655729822</v>
          </cell>
          <cell r="DV49">
            <v>20640.972371298853</v>
          </cell>
          <cell r="DW49">
            <v>27170.201766115755</v>
          </cell>
          <cell r="DX49">
            <v>10863.172930665287</v>
          </cell>
          <cell r="DY49">
            <v>13362.36336684267</v>
          </cell>
          <cell r="DZ49">
            <v>11952.793534353652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L49">
            <v>8664.1118595575444</v>
          </cell>
          <cell r="FM49">
            <v>9983.5485022221892</v>
          </cell>
          <cell r="FN49">
            <v>24805.031360881414</v>
          </cell>
          <cell r="FO49">
            <v>9660.7678643171057</v>
          </cell>
          <cell r="FP49">
            <v>14351.468947323749</v>
          </cell>
          <cell r="FQ49">
            <v>29437.216655729822</v>
          </cell>
          <cell r="FR49">
            <v>20640.972371298853</v>
          </cell>
          <cell r="FS49">
            <v>27170.201766115755</v>
          </cell>
          <cell r="FT49">
            <v>10863.172930665287</v>
          </cell>
          <cell r="FU49">
            <v>13362.36336684267</v>
          </cell>
          <cell r="FV49">
            <v>11952.793534353652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H49">
            <v>8664.1118595575444</v>
          </cell>
          <cell r="HI49">
            <v>9983.5485022221892</v>
          </cell>
          <cell r="HJ49">
            <v>24805.031360881414</v>
          </cell>
          <cell r="HK49">
            <v>9660.7678643171057</v>
          </cell>
          <cell r="HL49">
            <v>14351.468947323749</v>
          </cell>
          <cell r="HM49">
            <v>29437.216655729822</v>
          </cell>
          <cell r="HN49">
            <v>20640.972371298853</v>
          </cell>
          <cell r="HO49">
            <v>27170.201766115755</v>
          </cell>
          <cell r="HP49">
            <v>10863.172930665287</v>
          </cell>
          <cell r="HQ49">
            <v>13362.36336684267</v>
          </cell>
          <cell r="HR49">
            <v>11952.793534353652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R49">
            <v>0</v>
          </cell>
          <cell r="IS49">
            <v>0</v>
          </cell>
          <cell r="IT49">
            <v>0</v>
          </cell>
          <cell r="IU49">
            <v>0</v>
          </cell>
          <cell r="IV49">
            <v>0</v>
          </cell>
          <cell r="IW49">
            <v>0</v>
          </cell>
          <cell r="IX49">
            <v>0</v>
          </cell>
          <cell r="IY49">
            <v>0</v>
          </cell>
          <cell r="IZ49">
            <v>0</v>
          </cell>
          <cell r="JA49">
            <v>0</v>
          </cell>
          <cell r="JB49">
            <v>0</v>
          </cell>
          <cell r="JD49">
            <v>8664.1118595575444</v>
          </cell>
          <cell r="JE49">
            <v>9983.5485022221892</v>
          </cell>
          <cell r="JF49">
            <v>24805.031360881414</v>
          </cell>
          <cell r="JG49">
            <v>9660.7678643171057</v>
          </cell>
          <cell r="JH49">
            <v>14351.468947323749</v>
          </cell>
          <cell r="JI49">
            <v>29437.216655729822</v>
          </cell>
          <cell r="JJ49">
            <v>20640.972371298853</v>
          </cell>
          <cell r="JK49">
            <v>27170.201766115755</v>
          </cell>
          <cell r="JL49">
            <v>10863.172930665287</v>
          </cell>
          <cell r="JM49">
            <v>13362.36336684267</v>
          </cell>
          <cell r="JN49">
            <v>11952.793534353652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0</v>
          </cell>
          <cell r="JW49">
            <v>0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0</v>
          </cell>
          <cell r="KD49">
            <v>0</v>
          </cell>
          <cell r="KE49">
            <v>0</v>
          </cell>
          <cell r="KF49">
            <v>0</v>
          </cell>
          <cell r="KG49">
            <v>0</v>
          </cell>
          <cell r="KH49">
            <v>0</v>
          </cell>
          <cell r="KI49">
            <v>0</v>
          </cell>
          <cell r="KJ49">
            <v>0</v>
          </cell>
          <cell r="KK49">
            <v>0</v>
          </cell>
          <cell r="KL49">
            <v>0</v>
          </cell>
          <cell r="KN49">
            <v>0</v>
          </cell>
          <cell r="KO49">
            <v>0</v>
          </cell>
          <cell r="KP49">
            <v>0</v>
          </cell>
          <cell r="KQ49">
            <v>0</v>
          </cell>
          <cell r="KR49">
            <v>0</v>
          </cell>
          <cell r="KS49">
            <v>0</v>
          </cell>
          <cell r="KT49">
            <v>0</v>
          </cell>
          <cell r="KU49">
            <v>0</v>
          </cell>
          <cell r="KV49">
            <v>0</v>
          </cell>
          <cell r="KW49">
            <v>0</v>
          </cell>
          <cell r="KX49">
            <v>0</v>
          </cell>
        </row>
        <row r="50">
          <cell r="B50" t="str">
            <v>2006 Secondary Fridge Retirement Pilot</v>
          </cell>
          <cell r="C50" t="str">
            <v>Freezer Retirement</v>
          </cell>
          <cell r="D50">
            <v>0</v>
          </cell>
          <cell r="E50">
            <v>4693.5218653929669</v>
          </cell>
          <cell r="F50">
            <v>4693.5218653929669</v>
          </cell>
          <cell r="G50">
            <v>4693.5218653929669</v>
          </cell>
          <cell r="H50">
            <v>4693.5218653929669</v>
          </cell>
          <cell r="I50">
            <v>4693.5218653929669</v>
          </cell>
          <cell r="J50">
            <v>4693.5218653929669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17</v>
          </cell>
          <cell r="P50">
            <v>5.8996140759516792E-2</v>
          </cell>
          <cell r="Q50">
            <v>7.2994450914571476E-2</v>
          </cell>
          <cell r="R50">
            <v>0.16899591240209175</v>
          </cell>
          <cell r="S50">
            <v>6.5001941038112854E-2</v>
          </cell>
          <cell r="T50">
            <v>9.5704596834966071E-2</v>
          </cell>
          <cell r="U50">
            <v>0.20110296636295127</v>
          </cell>
          <cell r="V50">
            <v>0.14429905688383457</v>
          </cell>
          <cell r="W50">
            <v>0.19290493480395521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276.89967662859328</v>
          </cell>
          <cell r="BU50">
            <v>342.60105141989487</v>
          </cell>
          <cell r="BV50">
            <v>793.18601002125206</v>
          </cell>
          <cell r="BW50">
            <v>305.08803155536708</v>
          </cell>
          <cell r="BX50">
            <v>449.1916178635318</v>
          </cell>
          <cell r="BY50">
            <v>943.8811698198981</v>
          </cell>
          <cell r="BZ50">
            <v>677.27077863986108</v>
          </cell>
          <cell r="CA50">
            <v>905.40352944456856</v>
          </cell>
          <cell r="CB50">
            <v>353.17168451743504</v>
          </cell>
          <cell r="CC50">
            <v>424.54020480969928</v>
          </cell>
          <cell r="CD50">
            <v>395.66857702110741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P50">
            <v>276.89967662859328</v>
          </cell>
          <cell r="DQ50">
            <v>342.60105141989487</v>
          </cell>
          <cell r="DR50">
            <v>793.18601002125206</v>
          </cell>
          <cell r="DS50">
            <v>305.08803155536708</v>
          </cell>
          <cell r="DT50">
            <v>449.1916178635318</v>
          </cell>
          <cell r="DU50">
            <v>943.8811698198981</v>
          </cell>
          <cell r="DV50">
            <v>677.27077863986108</v>
          </cell>
          <cell r="DW50">
            <v>905.40352944456856</v>
          </cell>
          <cell r="DX50">
            <v>353.17168451743504</v>
          </cell>
          <cell r="DY50">
            <v>424.54020480969928</v>
          </cell>
          <cell r="DZ50">
            <v>395.66857702110741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L50">
            <v>276.89967662859328</v>
          </cell>
          <cell r="FM50">
            <v>342.60105141989487</v>
          </cell>
          <cell r="FN50">
            <v>793.18601002125206</v>
          </cell>
          <cell r="FO50">
            <v>305.08803155536708</v>
          </cell>
          <cell r="FP50">
            <v>449.1916178635318</v>
          </cell>
          <cell r="FQ50">
            <v>943.8811698198981</v>
          </cell>
          <cell r="FR50">
            <v>677.27077863986108</v>
          </cell>
          <cell r="FS50">
            <v>905.40352944456856</v>
          </cell>
          <cell r="FT50">
            <v>353.17168451743504</v>
          </cell>
          <cell r="FU50">
            <v>424.54020480969928</v>
          </cell>
          <cell r="FV50">
            <v>395.66857702110741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H50">
            <v>276.89967662859328</v>
          </cell>
          <cell r="HI50">
            <v>342.60105141989487</v>
          </cell>
          <cell r="HJ50">
            <v>793.18601002125206</v>
          </cell>
          <cell r="HK50">
            <v>305.08803155536708</v>
          </cell>
          <cell r="HL50">
            <v>449.1916178635318</v>
          </cell>
          <cell r="HM50">
            <v>943.8811698198981</v>
          </cell>
          <cell r="HN50">
            <v>677.27077863986108</v>
          </cell>
          <cell r="HO50">
            <v>905.40352944456856</v>
          </cell>
          <cell r="HP50">
            <v>353.17168451743504</v>
          </cell>
          <cell r="HQ50">
            <v>424.54020480969928</v>
          </cell>
          <cell r="HR50">
            <v>395.66857702110741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0</v>
          </cell>
          <cell r="IX50">
            <v>0</v>
          </cell>
          <cell r="IY50">
            <v>0</v>
          </cell>
          <cell r="IZ50">
            <v>0</v>
          </cell>
          <cell r="JA50">
            <v>0</v>
          </cell>
          <cell r="JB50">
            <v>0</v>
          </cell>
          <cell r="JD50">
            <v>276.89967662859328</v>
          </cell>
          <cell r="JE50">
            <v>342.60105141989487</v>
          </cell>
          <cell r="JF50">
            <v>793.18601002125206</v>
          </cell>
          <cell r="JG50">
            <v>305.08803155536708</v>
          </cell>
          <cell r="JH50">
            <v>449.1916178635318</v>
          </cell>
          <cell r="JI50">
            <v>943.8811698198981</v>
          </cell>
          <cell r="JJ50">
            <v>677.27077863986108</v>
          </cell>
          <cell r="JK50">
            <v>905.40352944456856</v>
          </cell>
          <cell r="JL50">
            <v>353.17168451743504</v>
          </cell>
          <cell r="JM50">
            <v>424.54020480969928</v>
          </cell>
          <cell r="JN50">
            <v>395.66857702110741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0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0</v>
          </cell>
          <cell r="KD50">
            <v>0</v>
          </cell>
          <cell r="KE50">
            <v>0</v>
          </cell>
          <cell r="KF50">
            <v>0</v>
          </cell>
          <cell r="KG50">
            <v>0</v>
          </cell>
          <cell r="KH50">
            <v>0</v>
          </cell>
          <cell r="KI50">
            <v>0</v>
          </cell>
          <cell r="KJ50">
            <v>0</v>
          </cell>
          <cell r="KK50">
            <v>0</v>
          </cell>
          <cell r="KL50">
            <v>0</v>
          </cell>
          <cell r="KN50">
            <v>0</v>
          </cell>
          <cell r="KO50">
            <v>0</v>
          </cell>
          <cell r="KP50">
            <v>0</v>
          </cell>
          <cell r="KQ50">
            <v>0</v>
          </cell>
          <cell r="KR50">
            <v>0</v>
          </cell>
          <cell r="KS50">
            <v>0</v>
          </cell>
          <cell r="KT50">
            <v>0</v>
          </cell>
          <cell r="KU50">
            <v>0</v>
          </cell>
          <cell r="KV50">
            <v>0</v>
          </cell>
          <cell r="KW50">
            <v>0</v>
          </cell>
          <cell r="KX50">
            <v>0</v>
          </cell>
        </row>
        <row r="51">
          <cell r="B51" t="str">
            <v>2006 Fall EKC Program</v>
          </cell>
          <cell r="C51" t="str">
            <v>Energy Star® Compact Fluorescent Light Bulb</v>
          </cell>
          <cell r="D51">
            <v>0</v>
          </cell>
          <cell r="E51">
            <v>4978485.1876781359</v>
          </cell>
          <cell r="F51">
            <v>4978485.1876781359</v>
          </cell>
          <cell r="G51">
            <v>4978485.1876781359</v>
          </cell>
          <cell r="H51">
            <v>4978485.1876781359</v>
          </cell>
          <cell r="I51">
            <v>0</v>
          </cell>
          <cell r="J51">
            <v>0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O51">
            <v>5</v>
          </cell>
          <cell r="P51">
            <v>8.6999999999999994E-2</v>
          </cell>
          <cell r="Q51">
            <v>8.1000000000000003E-2</v>
          </cell>
          <cell r="R51">
            <v>0.19400000000000001</v>
          </cell>
          <cell r="S51">
            <v>1.7999999999999999E-2</v>
          </cell>
          <cell r="T51">
            <v>9.7000000000000003E-2</v>
          </cell>
          <cell r="U51">
            <v>0.17699999999999999</v>
          </cell>
          <cell r="V51">
            <v>0.14799999999999999</v>
          </cell>
          <cell r="W51">
            <v>0.19800000000000006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433128.21132799779</v>
          </cell>
          <cell r="BU51">
            <v>403257.300201929</v>
          </cell>
          <cell r="BV51">
            <v>965826.12640955835</v>
          </cell>
          <cell r="BW51">
            <v>89612.733378206438</v>
          </cell>
          <cell r="BX51">
            <v>482913.06320477917</v>
          </cell>
          <cell r="BY51">
            <v>881191.87821902998</v>
          </cell>
          <cell r="BZ51">
            <v>736815.80777636403</v>
          </cell>
          <cell r="CA51">
            <v>985740.06716027122</v>
          </cell>
          <cell r="CB51">
            <v>450552.90948487131</v>
          </cell>
          <cell r="CC51">
            <v>363429.41870050388</v>
          </cell>
          <cell r="CD51">
            <v>430638.96873415879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P51">
            <v>433128.21132799779</v>
          </cell>
          <cell r="DQ51">
            <v>403257.300201929</v>
          </cell>
          <cell r="DR51">
            <v>965826.12640955835</v>
          </cell>
          <cell r="DS51">
            <v>89612.733378206438</v>
          </cell>
          <cell r="DT51">
            <v>482913.06320477917</v>
          </cell>
          <cell r="DU51">
            <v>881191.87821902998</v>
          </cell>
          <cell r="DV51">
            <v>736815.80777636403</v>
          </cell>
          <cell r="DW51">
            <v>985740.06716027122</v>
          </cell>
          <cell r="DX51">
            <v>450552.90948487131</v>
          </cell>
          <cell r="DY51">
            <v>363429.41870050388</v>
          </cell>
          <cell r="DZ51">
            <v>430638.96873415879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L51">
            <v>433128.21132799779</v>
          </cell>
          <cell r="FM51">
            <v>403257.300201929</v>
          </cell>
          <cell r="FN51">
            <v>965826.12640955835</v>
          </cell>
          <cell r="FO51">
            <v>89612.733378206438</v>
          </cell>
          <cell r="FP51">
            <v>482913.06320477917</v>
          </cell>
          <cell r="FQ51">
            <v>881191.87821902998</v>
          </cell>
          <cell r="FR51">
            <v>736815.80777636403</v>
          </cell>
          <cell r="FS51">
            <v>985740.06716027122</v>
          </cell>
          <cell r="FT51">
            <v>450552.90948487131</v>
          </cell>
          <cell r="FU51">
            <v>363429.41870050388</v>
          </cell>
          <cell r="FV51">
            <v>430638.96873415879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H51">
            <v>433128.21132799779</v>
          </cell>
          <cell r="HI51">
            <v>403257.300201929</v>
          </cell>
          <cell r="HJ51">
            <v>965826.12640955835</v>
          </cell>
          <cell r="HK51">
            <v>89612.733378206438</v>
          </cell>
          <cell r="HL51">
            <v>482913.06320477917</v>
          </cell>
          <cell r="HM51">
            <v>881191.87821902998</v>
          </cell>
          <cell r="HN51">
            <v>736815.80777636403</v>
          </cell>
          <cell r="HO51">
            <v>985740.06716027122</v>
          </cell>
          <cell r="HP51">
            <v>450552.90948487131</v>
          </cell>
          <cell r="HQ51">
            <v>363429.41870050388</v>
          </cell>
          <cell r="HR51">
            <v>430638.96873415879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R51">
            <v>0</v>
          </cell>
          <cell r="IS51">
            <v>0</v>
          </cell>
          <cell r="IT51">
            <v>0</v>
          </cell>
          <cell r="IU51">
            <v>0</v>
          </cell>
          <cell r="IV51">
            <v>0</v>
          </cell>
          <cell r="IW51">
            <v>0</v>
          </cell>
          <cell r="IX51">
            <v>0</v>
          </cell>
          <cell r="IY51">
            <v>0</v>
          </cell>
          <cell r="IZ51">
            <v>0</v>
          </cell>
          <cell r="JA51">
            <v>0</v>
          </cell>
          <cell r="JB51">
            <v>0</v>
          </cell>
          <cell r="JD51">
            <v>0</v>
          </cell>
          <cell r="JE51">
            <v>0</v>
          </cell>
          <cell r="JF51">
            <v>0</v>
          </cell>
          <cell r="JG51">
            <v>0</v>
          </cell>
          <cell r="JH51">
            <v>0</v>
          </cell>
          <cell r="JI51">
            <v>0</v>
          </cell>
          <cell r="JJ51">
            <v>0</v>
          </cell>
          <cell r="JK51">
            <v>0</v>
          </cell>
          <cell r="JL51">
            <v>0</v>
          </cell>
          <cell r="JM51">
            <v>0</v>
          </cell>
          <cell r="JN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0</v>
          </cell>
          <cell r="JW51">
            <v>0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0</v>
          </cell>
          <cell r="KD51">
            <v>0</v>
          </cell>
          <cell r="KE51">
            <v>0</v>
          </cell>
          <cell r="KF51">
            <v>0</v>
          </cell>
          <cell r="KG51">
            <v>0</v>
          </cell>
          <cell r="KH51">
            <v>0</v>
          </cell>
          <cell r="KI51">
            <v>0</v>
          </cell>
          <cell r="KJ51">
            <v>0</v>
          </cell>
          <cell r="KK51">
            <v>0</v>
          </cell>
          <cell r="KL51">
            <v>0</v>
          </cell>
          <cell r="KN51">
            <v>0</v>
          </cell>
          <cell r="KO51">
            <v>0</v>
          </cell>
          <cell r="KP51">
            <v>0</v>
          </cell>
          <cell r="KQ51">
            <v>0</v>
          </cell>
          <cell r="KR51">
            <v>0</v>
          </cell>
          <cell r="KS51">
            <v>0</v>
          </cell>
          <cell r="KT51">
            <v>0</v>
          </cell>
          <cell r="KU51">
            <v>0</v>
          </cell>
          <cell r="KV51">
            <v>0</v>
          </cell>
          <cell r="KW51">
            <v>0</v>
          </cell>
          <cell r="KX51">
            <v>0</v>
          </cell>
        </row>
        <row r="52">
          <cell r="B52" t="str">
            <v>2006 Fall EKC Program</v>
          </cell>
          <cell r="C52" t="str">
            <v>Seasonal Light Emitting Diode Light String</v>
          </cell>
          <cell r="D52">
            <v>0</v>
          </cell>
          <cell r="E52">
            <v>352953.06056888134</v>
          </cell>
          <cell r="F52">
            <v>352953.06056888134</v>
          </cell>
          <cell r="G52">
            <v>352953.06056888134</v>
          </cell>
          <cell r="H52">
            <v>352953.06056888134</v>
          </cell>
          <cell r="I52">
            <v>352953.06056888134</v>
          </cell>
          <cell r="J52">
            <v>352953.06056888134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O52">
            <v>6</v>
          </cell>
          <cell r="P52">
            <v>0.25700000000000001</v>
          </cell>
          <cell r="Q52">
            <v>0.25700000000000001</v>
          </cell>
          <cell r="R52">
            <v>0.48599999999999999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90708.936566202508</v>
          </cell>
          <cell r="BU52">
            <v>90708.936566202508</v>
          </cell>
          <cell r="BV52">
            <v>171535.18743647632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88238.265142220334</v>
          </cell>
          <cell r="CC52">
            <v>0</v>
          </cell>
          <cell r="CD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P52">
            <v>90708.936566202508</v>
          </cell>
          <cell r="DQ52">
            <v>90708.936566202508</v>
          </cell>
          <cell r="DR52">
            <v>171535.18743647632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88238.265142220334</v>
          </cell>
          <cell r="DY52">
            <v>0</v>
          </cell>
          <cell r="DZ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L52">
            <v>90708.936566202508</v>
          </cell>
          <cell r="FM52">
            <v>90708.936566202508</v>
          </cell>
          <cell r="FN52">
            <v>171535.18743647632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88238.265142220334</v>
          </cell>
          <cell r="FU52">
            <v>0</v>
          </cell>
          <cell r="FV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H52">
            <v>90708.936566202508</v>
          </cell>
          <cell r="HI52">
            <v>90708.936566202508</v>
          </cell>
          <cell r="HJ52">
            <v>171535.18743647632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88238.265142220334</v>
          </cell>
          <cell r="HQ52">
            <v>0</v>
          </cell>
          <cell r="HR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R52">
            <v>0</v>
          </cell>
          <cell r="IS52">
            <v>0</v>
          </cell>
          <cell r="IT52">
            <v>0</v>
          </cell>
          <cell r="IU52">
            <v>0</v>
          </cell>
          <cell r="IV52">
            <v>0</v>
          </cell>
          <cell r="IW52">
            <v>0</v>
          </cell>
          <cell r="IX52">
            <v>0</v>
          </cell>
          <cell r="IY52">
            <v>0</v>
          </cell>
          <cell r="IZ52">
            <v>0</v>
          </cell>
          <cell r="JA52">
            <v>0</v>
          </cell>
          <cell r="JB52">
            <v>0</v>
          </cell>
          <cell r="JD52">
            <v>90708.936566202508</v>
          </cell>
          <cell r="JE52">
            <v>90708.936566202508</v>
          </cell>
          <cell r="JF52">
            <v>171535.18743647632</v>
          </cell>
          <cell r="JG52">
            <v>0</v>
          </cell>
          <cell r="JH52">
            <v>0</v>
          </cell>
          <cell r="JI52">
            <v>0</v>
          </cell>
          <cell r="JJ52">
            <v>0</v>
          </cell>
          <cell r="JK52">
            <v>0</v>
          </cell>
          <cell r="JL52">
            <v>88238.265142220334</v>
          </cell>
          <cell r="JM52">
            <v>0</v>
          </cell>
          <cell r="JN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0</v>
          </cell>
          <cell r="JW52">
            <v>0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0</v>
          </cell>
          <cell r="KD52">
            <v>0</v>
          </cell>
          <cell r="KE52">
            <v>0</v>
          </cell>
          <cell r="KF52">
            <v>0</v>
          </cell>
          <cell r="KG52">
            <v>0</v>
          </cell>
          <cell r="KH52">
            <v>0</v>
          </cell>
          <cell r="KI52">
            <v>0</v>
          </cell>
          <cell r="KJ52">
            <v>0</v>
          </cell>
          <cell r="KK52">
            <v>0</v>
          </cell>
          <cell r="KL52">
            <v>0</v>
          </cell>
          <cell r="KN52">
            <v>0</v>
          </cell>
          <cell r="KO52">
            <v>0</v>
          </cell>
          <cell r="KP52">
            <v>0</v>
          </cell>
          <cell r="KQ52">
            <v>0</v>
          </cell>
          <cell r="KR52">
            <v>0</v>
          </cell>
          <cell r="KS52">
            <v>0</v>
          </cell>
          <cell r="KT52">
            <v>0</v>
          </cell>
          <cell r="KU52">
            <v>0</v>
          </cell>
          <cell r="KV52">
            <v>0</v>
          </cell>
          <cell r="KW52">
            <v>0</v>
          </cell>
          <cell r="KX52">
            <v>0</v>
          </cell>
        </row>
        <row r="53">
          <cell r="B53" t="str">
            <v>2006 Fall EKC Program</v>
          </cell>
          <cell r="C53" t="str">
            <v>Programmable Thermostats</v>
          </cell>
          <cell r="D53">
            <v>0</v>
          </cell>
          <cell r="E53">
            <v>395034.17273408757</v>
          </cell>
          <cell r="F53">
            <v>395034.17273408757</v>
          </cell>
          <cell r="G53">
            <v>395034.17273408757</v>
          </cell>
          <cell r="H53">
            <v>395034.17273408757</v>
          </cell>
          <cell r="I53">
            <v>395034.17273408757</v>
          </cell>
          <cell r="J53">
            <v>395034.17273408757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13</v>
          </cell>
          <cell r="P53">
            <v>0.16400000000000001</v>
          </cell>
          <cell r="Q53">
            <v>0.17100000000000001</v>
          </cell>
          <cell r="R53">
            <v>0.48299999999999998</v>
          </cell>
          <cell r="S53">
            <v>1E-3</v>
          </cell>
          <cell r="T53">
            <v>4.0000000000000001E-3</v>
          </cell>
          <cell r="U53">
            <v>0.01</v>
          </cell>
          <cell r="V53">
            <v>5.6000000000000001E-2</v>
          </cell>
          <cell r="W53">
            <v>0.11099999999999988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64785.604328390364</v>
          </cell>
          <cell r="BU53">
            <v>67550.843537528985</v>
          </cell>
          <cell r="BV53">
            <v>190801.50543056428</v>
          </cell>
          <cell r="BW53">
            <v>395.03417273408758</v>
          </cell>
          <cell r="BX53">
            <v>1580.1366909363503</v>
          </cell>
          <cell r="BY53">
            <v>3950.3417273408759</v>
          </cell>
          <cell r="BZ53">
            <v>22121.913673108906</v>
          </cell>
          <cell r="CA53">
            <v>43848.793173483667</v>
          </cell>
          <cell r="CB53">
            <v>80784.488324120903</v>
          </cell>
          <cell r="CC53">
            <v>1481.3781477528285</v>
          </cell>
          <cell r="CD53">
            <v>16492.676711648142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P53">
            <v>64785.604328390364</v>
          </cell>
          <cell r="DQ53">
            <v>67550.843537528985</v>
          </cell>
          <cell r="DR53">
            <v>190801.50543056428</v>
          </cell>
          <cell r="DS53">
            <v>395.03417273408758</v>
          </cell>
          <cell r="DT53">
            <v>1580.1366909363503</v>
          </cell>
          <cell r="DU53">
            <v>3950.3417273408759</v>
          </cell>
          <cell r="DV53">
            <v>22121.913673108906</v>
          </cell>
          <cell r="DW53">
            <v>43848.793173483667</v>
          </cell>
          <cell r="DX53">
            <v>80784.488324120903</v>
          </cell>
          <cell r="DY53">
            <v>1481.3781477528285</v>
          </cell>
          <cell r="DZ53">
            <v>16492.676711648142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L53">
            <v>64785.604328390364</v>
          </cell>
          <cell r="FM53">
            <v>67550.843537528985</v>
          </cell>
          <cell r="FN53">
            <v>190801.50543056428</v>
          </cell>
          <cell r="FO53">
            <v>395.03417273408758</v>
          </cell>
          <cell r="FP53">
            <v>1580.1366909363503</v>
          </cell>
          <cell r="FQ53">
            <v>3950.3417273408759</v>
          </cell>
          <cell r="FR53">
            <v>22121.913673108906</v>
          </cell>
          <cell r="FS53">
            <v>43848.793173483667</v>
          </cell>
          <cell r="FT53">
            <v>80784.488324120903</v>
          </cell>
          <cell r="FU53">
            <v>1481.3781477528285</v>
          </cell>
          <cell r="FV53">
            <v>16492.676711648142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H53">
            <v>64785.604328390364</v>
          </cell>
          <cell r="HI53">
            <v>67550.843537528985</v>
          </cell>
          <cell r="HJ53">
            <v>190801.50543056428</v>
          </cell>
          <cell r="HK53">
            <v>395.03417273408758</v>
          </cell>
          <cell r="HL53">
            <v>1580.1366909363503</v>
          </cell>
          <cell r="HM53">
            <v>3950.3417273408759</v>
          </cell>
          <cell r="HN53">
            <v>22121.913673108906</v>
          </cell>
          <cell r="HO53">
            <v>43848.793173483667</v>
          </cell>
          <cell r="HP53">
            <v>80784.488324120903</v>
          </cell>
          <cell r="HQ53">
            <v>1481.3781477528285</v>
          </cell>
          <cell r="HR53">
            <v>16492.676711648142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R53">
            <v>0</v>
          </cell>
          <cell r="IS53">
            <v>0</v>
          </cell>
          <cell r="IT53">
            <v>0</v>
          </cell>
          <cell r="IU53">
            <v>0</v>
          </cell>
          <cell r="IV53">
            <v>0</v>
          </cell>
          <cell r="IW53">
            <v>0</v>
          </cell>
          <cell r="IX53">
            <v>0</v>
          </cell>
          <cell r="IY53">
            <v>0</v>
          </cell>
          <cell r="IZ53">
            <v>0</v>
          </cell>
          <cell r="JA53">
            <v>0</v>
          </cell>
          <cell r="JB53">
            <v>0</v>
          </cell>
          <cell r="JD53">
            <v>64785.604328390364</v>
          </cell>
          <cell r="JE53">
            <v>67550.843537528985</v>
          </cell>
          <cell r="JF53">
            <v>190801.50543056428</v>
          </cell>
          <cell r="JG53">
            <v>395.03417273408758</v>
          </cell>
          <cell r="JH53">
            <v>1580.1366909363503</v>
          </cell>
          <cell r="JI53">
            <v>3950.3417273408759</v>
          </cell>
          <cell r="JJ53">
            <v>22121.913673108906</v>
          </cell>
          <cell r="JK53">
            <v>43848.793173483667</v>
          </cell>
          <cell r="JL53">
            <v>80784.488324120903</v>
          </cell>
          <cell r="JM53">
            <v>1481.3781477528285</v>
          </cell>
          <cell r="JN53">
            <v>16492.676711648142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0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0</v>
          </cell>
          <cell r="KD53">
            <v>0</v>
          </cell>
          <cell r="KE53">
            <v>0</v>
          </cell>
          <cell r="KF53">
            <v>0</v>
          </cell>
          <cell r="KG53">
            <v>0</v>
          </cell>
          <cell r="KH53">
            <v>0</v>
          </cell>
          <cell r="KI53">
            <v>0</v>
          </cell>
          <cell r="KJ53">
            <v>0</v>
          </cell>
          <cell r="KK53">
            <v>0</v>
          </cell>
          <cell r="KL53">
            <v>0</v>
          </cell>
          <cell r="KN53">
            <v>0</v>
          </cell>
          <cell r="KO53">
            <v>0</v>
          </cell>
          <cell r="KP53">
            <v>0</v>
          </cell>
          <cell r="KQ53">
            <v>0</v>
          </cell>
          <cell r="KR53">
            <v>0</v>
          </cell>
          <cell r="KS53">
            <v>0</v>
          </cell>
          <cell r="KT53">
            <v>0</v>
          </cell>
          <cell r="KU53">
            <v>0</v>
          </cell>
          <cell r="KV53">
            <v>0</v>
          </cell>
          <cell r="KW53">
            <v>0</v>
          </cell>
          <cell r="KX53">
            <v>0</v>
          </cell>
        </row>
        <row r="54">
          <cell r="B54" t="str">
            <v>2006 Fall EKC Program</v>
          </cell>
          <cell r="C54" t="str">
            <v>Dimmers</v>
          </cell>
          <cell r="D54">
            <v>0</v>
          </cell>
          <cell r="E54">
            <v>83161.733387686385</v>
          </cell>
          <cell r="F54">
            <v>83161.733387686385</v>
          </cell>
          <cell r="G54">
            <v>83161.733387686385</v>
          </cell>
          <cell r="H54">
            <v>83161.733387686385</v>
          </cell>
          <cell r="I54">
            <v>83161.733387686385</v>
          </cell>
          <cell r="J54">
            <v>83161.733387686385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5</v>
          </cell>
          <cell r="P54">
            <v>8.6999999999999994E-2</v>
          </cell>
          <cell r="Q54">
            <v>8.1000000000000003E-2</v>
          </cell>
          <cell r="R54">
            <v>0.19400000000000001</v>
          </cell>
          <cell r="S54">
            <v>1.7999999999999999E-2</v>
          </cell>
          <cell r="T54">
            <v>9.7000000000000003E-2</v>
          </cell>
          <cell r="U54">
            <v>0.17699999999999999</v>
          </cell>
          <cell r="V54">
            <v>0.14799999999999999</v>
          </cell>
          <cell r="W54">
            <v>0.19800000000000006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7235.0708047287153</v>
          </cell>
          <cell r="BU54">
            <v>6736.1004044025976</v>
          </cell>
          <cell r="BV54">
            <v>16133.376277211159</v>
          </cell>
          <cell r="BW54">
            <v>1496.9112009783548</v>
          </cell>
          <cell r="BX54">
            <v>8066.6881386055793</v>
          </cell>
          <cell r="BY54">
            <v>14719.626809620489</v>
          </cell>
          <cell r="BZ54">
            <v>12307.936541377585</v>
          </cell>
          <cell r="CA54">
            <v>16466.023210761909</v>
          </cell>
          <cell r="CB54">
            <v>7526.1368715856179</v>
          </cell>
          <cell r="CC54">
            <v>6070.8065373011059</v>
          </cell>
          <cell r="CD54">
            <v>7193.4899380348734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P54">
            <v>7235.0708047287153</v>
          </cell>
          <cell r="DQ54">
            <v>6736.1004044025976</v>
          </cell>
          <cell r="DR54">
            <v>16133.376277211159</v>
          </cell>
          <cell r="DS54">
            <v>1496.9112009783548</v>
          </cell>
          <cell r="DT54">
            <v>8066.6881386055793</v>
          </cell>
          <cell r="DU54">
            <v>14719.626809620489</v>
          </cell>
          <cell r="DV54">
            <v>12307.936541377585</v>
          </cell>
          <cell r="DW54">
            <v>16466.023210761909</v>
          </cell>
          <cell r="DX54">
            <v>7526.1368715856179</v>
          </cell>
          <cell r="DY54">
            <v>6070.8065373011059</v>
          </cell>
          <cell r="DZ54">
            <v>7193.4899380348734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L54">
            <v>7235.0708047287153</v>
          </cell>
          <cell r="FM54">
            <v>6736.1004044025976</v>
          </cell>
          <cell r="FN54">
            <v>16133.376277211159</v>
          </cell>
          <cell r="FO54">
            <v>1496.9112009783548</v>
          </cell>
          <cell r="FP54">
            <v>8066.6881386055793</v>
          </cell>
          <cell r="FQ54">
            <v>14719.626809620489</v>
          </cell>
          <cell r="FR54">
            <v>12307.936541377585</v>
          </cell>
          <cell r="FS54">
            <v>16466.023210761909</v>
          </cell>
          <cell r="FT54">
            <v>7526.1368715856179</v>
          </cell>
          <cell r="FU54">
            <v>6070.8065373011059</v>
          </cell>
          <cell r="FV54">
            <v>7193.4899380348734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H54">
            <v>7235.0708047287153</v>
          </cell>
          <cell r="HI54">
            <v>6736.1004044025976</v>
          </cell>
          <cell r="HJ54">
            <v>16133.376277211159</v>
          </cell>
          <cell r="HK54">
            <v>1496.9112009783548</v>
          </cell>
          <cell r="HL54">
            <v>8066.6881386055793</v>
          </cell>
          <cell r="HM54">
            <v>14719.626809620489</v>
          </cell>
          <cell r="HN54">
            <v>12307.936541377585</v>
          </cell>
          <cell r="HO54">
            <v>16466.023210761909</v>
          </cell>
          <cell r="HP54">
            <v>7526.1368715856179</v>
          </cell>
          <cell r="HQ54">
            <v>6070.8065373011059</v>
          </cell>
          <cell r="HR54">
            <v>7193.4899380348734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R54">
            <v>0</v>
          </cell>
          <cell r="IS54">
            <v>0</v>
          </cell>
          <cell r="IT54">
            <v>0</v>
          </cell>
          <cell r="IU54">
            <v>0</v>
          </cell>
          <cell r="IV54">
            <v>0</v>
          </cell>
          <cell r="IW54">
            <v>0</v>
          </cell>
          <cell r="IX54">
            <v>0</v>
          </cell>
          <cell r="IY54">
            <v>0</v>
          </cell>
          <cell r="IZ54">
            <v>0</v>
          </cell>
          <cell r="JA54">
            <v>0</v>
          </cell>
          <cell r="JB54">
            <v>0</v>
          </cell>
          <cell r="JD54">
            <v>7235.0708047287153</v>
          </cell>
          <cell r="JE54">
            <v>6736.1004044025976</v>
          </cell>
          <cell r="JF54">
            <v>16133.376277211159</v>
          </cell>
          <cell r="JG54">
            <v>1496.9112009783548</v>
          </cell>
          <cell r="JH54">
            <v>8066.6881386055793</v>
          </cell>
          <cell r="JI54">
            <v>14719.626809620489</v>
          </cell>
          <cell r="JJ54">
            <v>12307.936541377585</v>
          </cell>
          <cell r="JK54">
            <v>16466.023210761909</v>
          </cell>
          <cell r="JL54">
            <v>7526.1368715856179</v>
          </cell>
          <cell r="JM54">
            <v>6070.8065373011059</v>
          </cell>
          <cell r="JN54">
            <v>7193.4899380348734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0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0</v>
          </cell>
          <cell r="KD54">
            <v>0</v>
          </cell>
          <cell r="KE54">
            <v>0</v>
          </cell>
          <cell r="KF54">
            <v>0</v>
          </cell>
          <cell r="KG54">
            <v>0</v>
          </cell>
          <cell r="KH54">
            <v>0</v>
          </cell>
          <cell r="KI54">
            <v>0</v>
          </cell>
          <cell r="KJ54">
            <v>0</v>
          </cell>
          <cell r="KK54">
            <v>0</v>
          </cell>
          <cell r="KL54">
            <v>0</v>
          </cell>
          <cell r="KN54">
            <v>0</v>
          </cell>
          <cell r="KO54">
            <v>0</v>
          </cell>
          <cell r="KP54">
            <v>0</v>
          </cell>
          <cell r="KQ54">
            <v>0</v>
          </cell>
          <cell r="KR54">
            <v>0</v>
          </cell>
          <cell r="KS54">
            <v>0</v>
          </cell>
          <cell r="KT54">
            <v>0</v>
          </cell>
          <cell r="KU54">
            <v>0</v>
          </cell>
          <cell r="KV54">
            <v>0</v>
          </cell>
          <cell r="KW54">
            <v>0</v>
          </cell>
          <cell r="KX54">
            <v>0</v>
          </cell>
        </row>
        <row r="55">
          <cell r="B55" t="str">
            <v>2006 Fall EKC Program</v>
          </cell>
          <cell r="C55" t="str">
            <v>Indoor Motion Sensors</v>
          </cell>
          <cell r="D55">
            <v>0</v>
          </cell>
          <cell r="E55">
            <v>44868.362734885173</v>
          </cell>
          <cell r="F55">
            <v>44868.362734885173</v>
          </cell>
          <cell r="G55">
            <v>44868.362734885173</v>
          </cell>
          <cell r="H55">
            <v>44868.362734885173</v>
          </cell>
          <cell r="I55">
            <v>44868.362734885173</v>
          </cell>
          <cell r="J55">
            <v>44868.362734885173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5</v>
          </cell>
          <cell r="P55">
            <v>8.6999999999999994E-2</v>
          </cell>
          <cell r="Q55">
            <v>8.1000000000000003E-2</v>
          </cell>
          <cell r="R55">
            <v>0.19400000000000001</v>
          </cell>
          <cell r="S55">
            <v>1.7999999999999999E-2</v>
          </cell>
          <cell r="T55">
            <v>9.7000000000000003E-2</v>
          </cell>
          <cell r="U55">
            <v>0.17699999999999999</v>
          </cell>
          <cell r="V55">
            <v>0.14799999999999999</v>
          </cell>
          <cell r="W55">
            <v>0.19800000000000006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3903.54755793501</v>
          </cell>
          <cell r="BU55">
            <v>3634.3373815256991</v>
          </cell>
          <cell r="BV55">
            <v>8704.4623705677241</v>
          </cell>
          <cell r="BW55">
            <v>807.63052922793304</v>
          </cell>
          <cell r="BX55">
            <v>4352.231185283862</v>
          </cell>
          <cell r="BY55">
            <v>7941.7002040746756</v>
          </cell>
          <cell r="BZ55">
            <v>6640.5176847630055</v>
          </cell>
          <cell r="CA55">
            <v>8883.935821507268</v>
          </cell>
          <cell r="CB55">
            <v>4060.5868275071084</v>
          </cell>
          <cell r="CC55">
            <v>3275.3904796466177</v>
          </cell>
          <cell r="CD55">
            <v>3881.1133765675686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P55">
            <v>3903.54755793501</v>
          </cell>
          <cell r="DQ55">
            <v>3634.3373815256991</v>
          </cell>
          <cell r="DR55">
            <v>8704.4623705677241</v>
          </cell>
          <cell r="DS55">
            <v>807.63052922793304</v>
          </cell>
          <cell r="DT55">
            <v>4352.231185283862</v>
          </cell>
          <cell r="DU55">
            <v>7941.7002040746756</v>
          </cell>
          <cell r="DV55">
            <v>6640.5176847630055</v>
          </cell>
          <cell r="DW55">
            <v>8883.935821507268</v>
          </cell>
          <cell r="DX55">
            <v>4060.5868275071084</v>
          </cell>
          <cell r="DY55">
            <v>3275.3904796466177</v>
          </cell>
          <cell r="DZ55">
            <v>3881.1133765675686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L55">
            <v>3903.54755793501</v>
          </cell>
          <cell r="FM55">
            <v>3634.3373815256991</v>
          </cell>
          <cell r="FN55">
            <v>8704.4623705677241</v>
          </cell>
          <cell r="FO55">
            <v>807.63052922793304</v>
          </cell>
          <cell r="FP55">
            <v>4352.231185283862</v>
          </cell>
          <cell r="FQ55">
            <v>7941.7002040746756</v>
          </cell>
          <cell r="FR55">
            <v>6640.5176847630055</v>
          </cell>
          <cell r="FS55">
            <v>8883.935821507268</v>
          </cell>
          <cell r="FT55">
            <v>4060.5868275071084</v>
          </cell>
          <cell r="FU55">
            <v>3275.3904796466177</v>
          </cell>
          <cell r="FV55">
            <v>3881.1133765675686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H55">
            <v>3903.54755793501</v>
          </cell>
          <cell r="HI55">
            <v>3634.3373815256991</v>
          </cell>
          <cell r="HJ55">
            <v>8704.4623705677241</v>
          </cell>
          <cell r="HK55">
            <v>807.63052922793304</v>
          </cell>
          <cell r="HL55">
            <v>4352.231185283862</v>
          </cell>
          <cell r="HM55">
            <v>7941.7002040746756</v>
          </cell>
          <cell r="HN55">
            <v>6640.5176847630055</v>
          </cell>
          <cell r="HO55">
            <v>8883.935821507268</v>
          </cell>
          <cell r="HP55">
            <v>4060.5868275071084</v>
          </cell>
          <cell r="HQ55">
            <v>3275.3904796466177</v>
          </cell>
          <cell r="HR55">
            <v>3881.1133765675686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R55">
            <v>0</v>
          </cell>
          <cell r="IS55">
            <v>0</v>
          </cell>
          <cell r="IT55">
            <v>0</v>
          </cell>
          <cell r="IU55">
            <v>0</v>
          </cell>
          <cell r="IV55">
            <v>0</v>
          </cell>
          <cell r="IW55">
            <v>0</v>
          </cell>
          <cell r="IX55">
            <v>0</v>
          </cell>
          <cell r="IY55">
            <v>0</v>
          </cell>
          <cell r="IZ55">
            <v>0</v>
          </cell>
          <cell r="JA55">
            <v>0</v>
          </cell>
          <cell r="JB55">
            <v>0</v>
          </cell>
          <cell r="JD55">
            <v>3903.54755793501</v>
          </cell>
          <cell r="JE55">
            <v>3634.3373815256991</v>
          </cell>
          <cell r="JF55">
            <v>8704.4623705677241</v>
          </cell>
          <cell r="JG55">
            <v>807.63052922793304</v>
          </cell>
          <cell r="JH55">
            <v>4352.231185283862</v>
          </cell>
          <cell r="JI55">
            <v>7941.7002040746756</v>
          </cell>
          <cell r="JJ55">
            <v>6640.5176847630055</v>
          </cell>
          <cell r="JK55">
            <v>8883.935821507268</v>
          </cell>
          <cell r="JL55">
            <v>4060.5868275071084</v>
          </cell>
          <cell r="JM55">
            <v>3275.3904796466177</v>
          </cell>
          <cell r="JN55">
            <v>3881.1133765675686</v>
          </cell>
          <cell r="JP55">
            <v>0</v>
          </cell>
          <cell r="JQ55">
            <v>0</v>
          </cell>
          <cell r="JR55">
            <v>0</v>
          </cell>
          <cell r="JS55">
            <v>0</v>
          </cell>
          <cell r="JT55">
            <v>0</v>
          </cell>
          <cell r="JU55">
            <v>0</v>
          </cell>
          <cell r="JV55">
            <v>0</v>
          </cell>
          <cell r="JW55">
            <v>0</v>
          </cell>
          <cell r="JX55">
            <v>0</v>
          </cell>
          <cell r="JY55">
            <v>0</v>
          </cell>
          <cell r="JZ55">
            <v>0</v>
          </cell>
          <cell r="KB55">
            <v>0</v>
          </cell>
          <cell r="KC55">
            <v>0</v>
          </cell>
          <cell r="KD55">
            <v>0</v>
          </cell>
          <cell r="KE55">
            <v>0</v>
          </cell>
          <cell r="KF55">
            <v>0</v>
          </cell>
          <cell r="KG55">
            <v>0</v>
          </cell>
          <cell r="KH55">
            <v>0</v>
          </cell>
          <cell r="KI55">
            <v>0</v>
          </cell>
          <cell r="KJ55">
            <v>0</v>
          </cell>
          <cell r="KK55">
            <v>0</v>
          </cell>
          <cell r="KL55">
            <v>0</v>
          </cell>
          <cell r="KN55">
            <v>0</v>
          </cell>
          <cell r="KO55">
            <v>0</v>
          </cell>
          <cell r="KP55">
            <v>0</v>
          </cell>
          <cell r="KQ55">
            <v>0</v>
          </cell>
          <cell r="KR55">
            <v>0</v>
          </cell>
          <cell r="KS55">
            <v>0</v>
          </cell>
          <cell r="KT55">
            <v>0</v>
          </cell>
          <cell r="KU55">
            <v>0</v>
          </cell>
          <cell r="KV55">
            <v>0</v>
          </cell>
          <cell r="KW55">
            <v>0</v>
          </cell>
          <cell r="KX55">
            <v>0</v>
          </cell>
        </row>
        <row r="56">
          <cell r="B56" t="str">
            <v>2006 Fall EKC Program</v>
          </cell>
          <cell r="C56" t="str">
            <v>Programmable Basebaord Thermostats</v>
          </cell>
          <cell r="D56">
            <v>0</v>
          </cell>
          <cell r="E56">
            <v>66081.30497350746</v>
          </cell>
          <cell r="F56">
            <v>66081.30497350746</v>
          </cell>
          <cell r="G56">
            <v>66081.30497350746</v>
          </cell>
          <cell r="H56">
            <v>66081.30497350746</v>
          </cell>
          <cell r="I56">
            <v>66081.30497350746</v>
          </cell>
          <cell r="J56">
            <v>66081.30497350746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13</v>
          </cell>
          <cell r="P56">
            <v>0.16400000000000001</v>
          </cell>
          <cell r="Q56">
            <v>0.17100000000000001</v>
          </cell>
          <cell r="R56">
            <v>0.48299999999999998</v>
          </cell>
          <cell r="S56">
            <v>1E-3</v>
          </cell>
          <cell r="T56">
            <v>4.0000000000000001E-3</v>
          </cell>
          <cell r="U56">
            <v>0.01</v>
          </cell>
          <cell r="V56">
            <v>5.6000000000000001E-2</v>
          </cell>
          <cell r="W56">
            <v>0.11099999999999988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10837.334015655224</v>
          </cell>
          <cell r="BU56">
            <v>11299.903150469776</v>
          </cell>
          <cell r="BV56">
            <v>31917.270302204102</v>
          </cell>
          <cell r="BW56">
            <v>66.081304973507457</v>
          </cell>
          <cell r="BX56">
            <v>264.32521989402983</v>
          </cell>
          <cell r="BY56">
            <v>660.81304973507463</v>
          </cell>
          <cell r="BZ56">
            <v>3700.5530785164178</v>
          </cell>
          <cell r="CA56">
            <v>7335.0248520593195</v>
          </cell>
          <cell r="CB56">
            <v>13513.626867082276</v>
          </cell>
          <cell r="CC56">
            <v>247.80489365065299</v>
          </cell>
          <cell r="CD56">
            <v>2758.8944826439342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P56">
            <v>10837.334015655224</v>
          </cell>
          <cell r="DQ56">
            <v>11299.903150469776</v>
          </cell>
          <cell r="DR56">
            <v>31917.270302204102</v>
          </cell>
          <cell r="DS56">
            <v>66.081304973507457</v>
          </cell>
          <cell r="DT56">
            <v>264.32521989402983</v>
          </cell>
          <cell r="DU56">
            <v>660.81304973507463</v>
          </cell>
          <cell r="DV56">
            <v>3700.5530785164178</v>
          </cell>
          <cell r="DW56">
            <v>7335.0248520593195</v>
          </cell>
          <cell r="DX56">
            <v>13513.626867082276</v>
          </cell>
          <cell r="DY56">
            <v>247.80489365065299</v>
          </cell>
          <cell r="DZ56">
            <v>2758.8944826439342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L56">
            <v>10837.334015655224</v>
          </cell>
          <cell r="FM56">
            <v>11299.903150469776</v>
          </cell>
          <cell r="FN56">
            <v>31917.270302204102</v>
          </cell>
          <cell r="FO56">
            <v>66.081304973507457</v>
          </cell>
          <cell r="FP56">
            <v>264.32521989402983</v>
          </cell>
          <cell r="FQ56">
            <v>660.81304973507463</v>
          </cell>
          <cell r="FR56">
            <v>3700.5530785164178</v>
          </cell>
          <cell r="FS56">
            <v>7335.0248520593195</v>
          </cell>
          <cell r="FT56">
            <v>13513.626867082276</v>
          </cell>
          <cell r="FU56">
            <v>247.80489365065299</v>
          </cell>
          <cell r="FV56">
            <v>2758.8944826439342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H56">
            <v>10837.334015655224</v>
          </cell>
          <cell r="HI56">
            <v>11299.903150469776</v>
          </cell>
          <cell r="HJ56">
            <v>31917.270302204102</v>
          </cell>
          <cell r="HK56">
            <v>66.081304973507457</v>
          </cell>
          <cell r="HL56">
            <v>264.32521989402983</v>
          </cell>
          <cell r="HM56">
            <v>660.81304973507463</v>
          </cell>
          <cell r="HN56">
            <v>3700.5530785164178</v>
          </cell>
          <cell r="HO56">
            <v>7335.0248520593195</v>
          </cell>
          <cell r="HP56">
            <v>13513.626867082276</v>
          </cell>
          <cell r="HQ56">
            <v>247.80489365065299</v>
          </cell>
          <cell r="HR56">
            <v>2758.8944826439342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D56">
            <v>10837.334015655224</v>
          </cell>
          <cell r="JE56">
            <v>11299.903150469776</v>
          </cell>
          <cell r="JF56">
            <v>31917.270302204102</v>
          </cell>
          <cell r="JG56">
            <v>66.081304973507457</v>
          </cell>
          <cell r="JH56">
            <v>264.32521989402983</v>
          </cell>
          <cell r="JI56">
            <v>660.81304973507463</v>
          </cell>
          <cell r="JJ56">
            <v>3700.5530785164178</v>
          </cell>
          <cell r="JK56">
            <v>7335.0248520593195</v>
          </cell>
          <cell r="JL56">
            <v>13513.626867082276</v>
          </cell>
          <cell r="JM56">
            <v>247.80489365065299</v>
          </cell>
          <cell r="JN56">
            <v>2758.8944826439342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0</v>
          </cell>
          <cell r="JV56">
            <v>0</v>
          </cell>
          <cell r="JW56">
            <v>0</v>
          </cell>
          <cell r="JX56">
            <v>0</v>
          </cell>
          <cell r="JY56">
            <v>0</v>
          </cell>
          <cell r="JZ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N56">
            <v>0</v>
          </cell>
          <cell r="KO56">
            <v>0</v>
          </cell>
          <cell r="KP56">
            <v>0</v>
          </cell>
          <cell r="KQ56">
            <v>0</v>
          </cell>
          <cell r="KR56">
            <v>0</v>
          </cell>
          <cell r="KS56">
            <v>0</v>
          </cell>
          <cell r="KT56">
            <v>0</v>
          </cell>
          <cell r="KU56">
            <v>0</v>
          </cell>
          <cell r="KV56">
            <v>0</v>
          </cell>
          <cell r="KW56">
            <v>0</v>
          </cell>
          <cell r="KX56">
            <v>0</v>
          </cell>
        </row>
        <row r="57">
          <cell r="B57" t="str">
            <v>2007 Great Refrigerator Roundup</v>
          </cell>
          <cell r="C57" t="str">
            <v>Refrigerator</v>
          </cell>
          <cell r="D57">
            <v>0</v>
          </cell>
          <cell r="E57">
            <v>0</v>
          </cell>
          <cell r="F57">
            <v>184434.53275171082</v>
          </cell>
          <cell r="G57">
            <v>184434.53275171082</v>
          </cell>
          <cell r="H57">
            <v>184434.53275171082</v>
          </cell>
          <cell r="I57">
            <v>184434.53275171082</v>
          </cell>
          <cell r="J57">
            <v>184434.53275171082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18</v>
          </cell>
          <cell r="P57">
            <v>5.9870866757972999E-2</v>
          </cell>
          <cell r="Q57">
            <v>6.8988456270788492E-2</v>
          </cell>
          <cell r="R57">
            <v>0.17140807408856715</v>
          </cell>
          <cell r="S57">
            <v>6.6757972999413037E-2</v>
          </cell>
          <cell r="T57">
            <v>9.9171721124372267E-2</v>
          </cell>
          <cell r="U57">
            <v>0.20341746559707818</v>
          </cell>
          <cell r="V57">
            <v>0.14263353551164154</v>
          </cell>
          <cell r="W57">
            <v>0.18775190765016636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P57">
            <v>11042.255335946686</v>
          </cell>
          <cell r="DQ57">
            <v>12723.853697564709</v>
          </cell>
          <cell r="DR57">
            <v>31613.568054395513</v>
          </cell>
          <cell r="DS57">
            <v>12312.475557598071</v>
          </cell>
          <cell r="DT57">
            <v>18290.690047756569</v>
          </cell>
          <cell r="DU57">
            <v>37517.205220934324</v>
          </cell>
          <cell r="DV57">
            <v>26306.549476814162</v>
          </cell>
          <cell r="DW57">
            <v>34627.935360700794</v>
          </cell>
          <cell r="DX57">
            <v>13844.919271976727</v>
          </cell>
          <cell r="DY57">
            <v>17030.092706572243</v>
          </cell>
          <cell r="DZ57">
            <v>15233.62120937874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L57">
            <v>11042.255335946686</v>
          </cell>
          <cell r="FM57">
            <v>12723.853697564709</v>
          </cell>
          <cell r="FN57">
            <v>31613.568054395513</v>
          </cell>
          <cell r="FO57">
            <v>12312.475557598071</v>
          </cell>
          <cell r="FP57">
            <v>18290.690047756569</v>
          </cell>
          <cell r="FQ57">
            <v>37517.205220934324</v>
          </cell>
          <cell r="FR57">
            <v>26306.549476814162</v>
          </cell>
          <cell r="FS57">
            <v>34627.935360700794</v>
          </cell>
          <cell r="FT57">
            <v>13844.919271976727</v>
          </cell>
          <cell r="FU57">
            <v>17030.092706572243</v>
          </cell>
          <cell r="FV57">
            <v>15233.62120937874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H57">
            <v>11042.255335946686</v>
          </cell>
          <cell r="HI57">
            <v>12723.853697564709</v>
          </cell>
          <cell r="HJ57">
            <v>31613.568054395513</v>
          </cell>
          <cell r="HK57">
            <v>12312.475557598071</v>
          </cell>
          <cell r="HL57">
            <v>18290.690047756569</v>
          </cell>
          <cell r="HM57">
            <v>37517.205220934324</v>
          </cell>
          <cell r="HN57">
            <v>26306.549476814162</v>
          </cell>
          <cell r="HO57">
            <v>34627.935360700794</v>
          </cell>
          <cell r="HP57">
            <v>13844.919271976727</v>
          </cell>
          <cell r="HQ57">
            <v>17030.092706572243</v>
          </cell>
          <cell r="HR57">
            <v>15233.62120937874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R57">
            <v>0</v>
          </cell>
          <cell r="IS57">
            <v>0</v>
          </cell>
          <cell r="IT57">
            <v>0</v>
          </cell>
          <cell r="IU57">
            <v>0</v>
          </cell>
          <cell r="IV57">
            <v>0</v>
          </cell>
          <cell r="IW57">
            <v>0</v>
          </cell>
          <cell r="IX57">
            <v>0</v>
          </cell>
          <cell r="IY57">
            <v>0</v>
          </cell>
          <cell r="IZ57">
            <v>0</v>
          </cell>
          <cell r="JA57">
            <v>0</v>
          </cell>
          <cell r="JB57">
            <v>0</v>
          </cell>
          <cell r="JD57">
            <v>11042.255335946686</v>
          </cell>
          <cell r="JE57">
            <v>12723.853697564709</v>
          </cell>
          <cell r="JF57">
            <v>31613.568054395513</v>
          </cell>
          <cell r="JG57">
            <v>12312.475557598071</v>
          </cell>
          <cell r="JH57">
            <v>18290.690047756569</v>
          </cell>
          <cell r="JI57">
            <v>37517.205220934324</v>
          </cell>
          <cell r="JJ57">
            <v>26306.549476814162</v>
          </cell>
          <cell r="JK57">
            <v>34627.935360700794</v>
          </cell>
          <cell r="JL57">
            <v>13844.919271976727</v>
          </cell>
          <cell r="JM57">
            <v>17030.092706572243</v>
          </cell>
          <cell r="JN57">
            <v>15233.62120937874</v>
          </cell>
          <cell r="JP57">
            <v>0</v>
          </cell>
          <cell r="JQ57">
            <v>0</v>
          </cell>
          <cell r="JR57">
            <v>0</v>
          </cell>
          <cell r="JS57">
            <v>0</v>
          </cell>
          <cell r="JT57">
            <v>0</v>
          </cell>
          <cell r="JU57">
            <v>0</v>
          </cell>
          <cell r="JV57">
            <v>0</v>
          </cell>
          <cell r="JW57">
            <v>0</v>
          </cell>
          <cell r="JX57">
            <v>0</v>
          </cell>
          <cell r="JY57">
            <v>0</v>
          </cell>
          <cell r="JZ57">
            <v>0</v>
          </cell>
          <cell r="KB57">
            <v>0</v>
          </cell>
          <cell r="KC57">
            <v>0</v>
          </cell>
          <cell r="KD57">
            <v>0</v>
          </cell>
          <cell r="KE57">
            <v>0</v>
          </cell>
          <cell r="KF57">
            <v>0</v>
          </cell>
          <cell r="KG57">
            <v>0</v>
          </cell>
          <cell r="KH57">
            <v>0</v>
          </cell>
          <cell r="KI57">
            <v>0</v>
          </cell>
          <cell r="KJ57">
            <v>0</v>
          </cell>
          <cell r="KK57">
            <v>0</v>
          </cell>
          <cell r="KL57">
            <v>0</v>
          </cell>
          <cell r="KN57">
            <v>0</v>
          </cell>
          <cell r="KO57">
            <v>0</v>
          </cell>
          <cell r="KP57">
            <v>0</v>
          </cell>
          <cell r="KQ57">
            <v>0</v>
          </cell>
          <cell r="KR57">
            <v>0</v>
          </cell>
          <cell r="KS57">
            <v>0</v>
          </cell>
          <cell r="KT57">
            <v>0</v>
          </cell>
          <cell r="KU57">
            <v>0</v>
          </cell>
          <cell r="KV57">
            <v>0</v>
          </cell>
          <cell r="KW57">
            <v>0</v>
          </cell>
          <cell r="KX57">
            <v>0</v>
          </cell>
        </row>
        <row r="58">
          <cell r="B58" t="str">
            <v>2007 Great Refrigerator Roundup</v>
          </cell>
          <cell r="C58" t="str">
            <v>Freezer</v>
          </cell>
          <cell r="D58">
            <v>0</v>
          </cell>
          <cell r="E58">
            <v>0</v>
          </cell>
          <cell r="F58">
            <v>50385.238476920422</v>
          </cell>
          <cell r="G58">
            <v>50385.238476920422</v>
          </cell>
          <cell r="H58">
            <v>50385.238476920422</v>
          </cell>
          <cell r="I58">
            <v>50385.238476920422</v>
          </cell>
          <cell r="J58">
            <v>50385.238476920422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O58">
            <v>17</v>
          </cell>
          <cell r="P58">
            <v>5.8996140759516792E-2</v>
          </cell>
          <cell r="Q58">
            <v>7.2994450914571476E-2</v>
          </cell>
          <cell r="R58">
            <v>0.16899591240209175</v>
          </cell>
          <cell r="S58">
            <v>6.5001941038112854E-2</v>
          </cell>
          <cell r="T58">
            <v>9.5704596834966071E-2</v>
          </cell>
          <cell r="U58">
            <v>0.20110296636295127</v>
          </cell>
          <cell r="V58">
            <v>0.14429905688383457</v>
          </cell>
          <cell r="W58">
            <v>0.19290493480395521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P58">
            <v>2972.5346213862185</v>
          </cell>
          <cell r="DQ58">
            <v>3677.842816822546</v>
          </cell>
          <cell r="DR58">
            <v>8514.8993480041463</v>
          </cell>
          <cell r="DS58">
            <v>3275.1383006680362</v>
          </cell>
          <cell r="DT58">
            <v>4822.0989348672892</v>
          </cell>
          <cell r="DU58">
            <v>10132.620918613406</v>
          </cell>
          <cell r="DV58">
            <v>7270.54239308671</v>
          </cell>
          <cell r="DW58">
            <v>9719.5611434720686</v>
          </cell>
          <cell r="DX58">
            <v>3791.3191965532278</v>
          </cell>
          <cell r="DY58">
            <v>4557.4645385371823</v>
          </cell>
          <cell r="DZ58">
            <v>4247.5258841396944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L58">
            <v>2972.5346213862185</v>
          </cell>
          <cell r="FM58">
            <v>3677.842816822546</v>
          </cell>
          <cell r="FN58">
            <v>8514.8993480041463</v>
          </cell>
          <cell r="FO58">
            <v>3275.1383006680362</v>
          </cell>
          <cell r="FP58">
            <v>4822.0989348672892</v>
          </cell>
          <cell r="FQ58">
            <v>10132.620918613406</v>
          </cell>
          <cell r="FR58">
            <v>7270.54239308671</v>
          </cell>
          <cell r="FS58">
            <v>9719.5611434720686</v>
          </cell>
          <cell r="FT58">
            <v>3791.3191965532278</v>
          </cell>
          <cell r="FU58">
            <v>4557.4645385371823</v>
          </cell>
          <cell r="FV58">
            <v>4247.5258841396944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H58">
            <v>2972.5346213862185</v>
          </cell>
          <cell r="HI58">
            <v>3677.842816822546</v>
          </cell>
          <cell r="HJ58">
            <v>8514.8993480041463</v>
          </cell>
          <cell r="HK58">
            <v>3275.1383006680362</v>
          </cell>
          <cell r="HL58">
            <v>4822.0989348672892</v>
          </cell>
          <cell r="HM58">
            <v>10132.620918613406</v>
          </cell>
          <cell r="HN58">
            <v>7270.54239308671</v>
          </cell>
          <cell r="HO58">
            <v>9719.5611434720686</v>
          </cell>
          <cell r="HP58">
            <v>3791.3191965532278</v>
          </cell>
          <cell r="HQ58">
            <v>4557.4645385371823</v>
          </cell>
          <cell r="HR58">
            <v>4247.5258841396944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D58">
            <v>2972.5346213862185</v>
          </cell>
          <cell r="JE58">
            <v>3677.842816822546</v>
          </cell>
          <cell r="JF58">
            <v>8514.8993480041463</v>
          </cell>
          <cell r="JG58">
            <v>3275.1383006680362</v>
          </cell>
          <cell r="JH58">
            <v>4822.0989348672892</v>
          </cell>
          <cell r="JI58">
            <v>10132.620918613406</v>
          </cell>
          <cell r="JJ58">
            <v>7270.54239308671</v>
          </cell>
          <cell r="JK58">
            <v>9719.5611434720686</v>
          </cell>
          <cell r="JL58">
            <v>3791.3191965532278</v>
          </cell>
          <cell r="JM58">
            <v>4557.4645385371823</v>
          </cell>
          <cell r="JN58">
            <v>4247.5258841396944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</v>
          </cell>
          <cell r="JV58">
            <v>0</v>
          </cell>
          <cell r="JW58">
            <v>0</v>
          </cell>
          <cell r="JX58">
            <v>0</v>
          </cell>
          <cell r="JY58">
            <v>0</v>
          </cell>
          <cell r="JZ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N58">
            <v>0</v>
          </cell>
          <cell r="KO58">
            <v>0</v>
          </cell>
          <cell r="KP58">
            <v>0</v>
          </cell>
          <cell r="KQ58">
            <v>0</v>
          </cell>
          <cell r="KR58">
            <v>0</v>
          </cell>
          <cell r="KS58">
            <v>0</v>
          </cell>
          <cell r="KT58">
            <v>0</v>
          </cell>
          <cell r="KU58">
            <v>0</v>
          </cell>
          <cell r="KV58">
            <v>0</v>
          </cell>
          <cell r="KW58">
            <v>0</v>
          </cell>
          <cell r="KX58">
            <v>0</v>
          </cell>
        </row>
        <row r="59">
          <cell r="B59" t="str">
            <v>2007 Great Refrigerator Roundup</v>
          </cell>
          <cell r="C59" t="str">
            <v>Small Refrigerator</v>
          </cell>
          <cell r="D59">
            <v>0</v>
          </cell>
          <cell r="E59">
            <v>0</v>
          </cell>
          <cell r="F59">
            <v>1472.9476913059655</v>
          </cell>
          <cell r="G59">
            <v>1472.9476913059655</v>
          </cell>
          <cell r="H59">
            <v>1472.9476913059655</v>
          </cell>
          <cell r="I59">
            <v>1472.9476913059655</v>
          </cell>
          <cell r="J59">
            <v>1472.9476913059655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O59">
            <v>18</v>
          </cell>
          <cell r="P59">
            <v>5.9870866757972999E-2</v>
          </cell>
          <cell r="Q59">
            <v>6.8988456270788492E-2</v>
          </cell>
          <cell r="R59">
            <v>0.17140807408856715</v>
          </cell>
          <cell r="S59">
            <v>6.6757972999413037E-2</v>
          </cell>
          <cell r="T59">
            <v>9.9171721124372267E-2</v>
          </cell>
          <cell r="U59">
            <v>0.20341746559707818</v>
          </cell>
          <cell r="V59">
            <v>0.14263353551164154</v>
          </cell>
          <cell r="W59">
            <v>0.18775190765016636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P59">
            <v>88.186654967643406</v>
          </cell>
          <cell r="DQ59">
            <v>101.61638739082046</v>
          </cell>
          <cell r="DR59">
            <v>252.47512699995687</v>
          </cell>
          <cell r="DS59">
            <v>98.331002205751417</v>
          </cell>
          <cell r="DT59">
            <v>146.07475767298317</v>
          </cell>
          <cell r="DU59">
            <v>299.62328632252695</v>
          </cell>
          <cell r="DV59">
            <v>210.09173683467984</v>
          </cell>
          <cell r="DW59">
            <v>276.54873891160338</v>
          </cell>
          <cell r="DX59">
            <v>110.56954233960519</v>
          </cell>
          <cell r="DY59">
            <v>136.00726155031538</v>
          </cell>
          <cell r="DZ59">
            <v>121.6601189365708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L59">
            <v>88.186654967643406</v>
          </cell>
          <cell r="FM59">
            <v>101.61638739082046</v>
          </cell>
          <cell r="FN59">
            <v>252.47512699995687</v>
          </cell>
          <cell r="FO59">
            <v>98.331002205751417</v>
          </cell>
          <cell r="FP59">
            <v>146.07475767298317</v>
          </cell>
          <cell r="FQ59">
            <v>299.62328632252695</v>
          </cell>
          <cell r="FR59">
            <v>210.09173683467984</v>
          </cell>
          <cell r="FS59">
            <v>276.54873891160338</v>
          </cell>
          <cell r="FT59">
            <v>110.56954233960519</v>
          </cell>
          <cell r="FU59">
            <v>136.00726155031538</v>
          </cell>
          <cell r="FV59">
            <v>121.6601189365708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H59">
            <v>88.186654967643406</v>
          </cell>
          <cell r="HI59">
            <v>101.61638739082046</v>
          </cell>
          <cell r="HJ59">
            <v>252.47512699995687</v>
          </cell>
          <cell r="HK59">
            <v>98.331002205751417</v>
          </cell>
          <cell r="HL59">
            <v>146.07475767298317</v>
          </cell>
          <cell r="HM59">
            <v>299.62328632252695</v>
          </cell>
          <cell r="HN59">
            <v>210.09173683467984</v>
          </cell>
          <cell r="HO59">
            <v>276.54873891160338</v>
          </cell>
          <cell r="HP59">
            <v>110.56954233960519</v>
          </cell>
          <cell r="HQ59">
            <v>136.00726155031538</v>
          </cell>
          <cell r="HR59">
            <v>121.6601189365708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R59">
            <v>0</v>
          </cell>
          <cell r="IS59">
            <v>0</v>
          </cell>
          <cell r="IT59">
            <v>0</v>
          </cell>
          <cell r="IU59">
            <v>0</v>
          </cell>
          <cell r="IV59">
            <v>0</v>
          </cell>
          <cell r="IW59">
            <v>0</v>
          </cell>
          <cell r="IX59">
            <v>0</v>
          </cell>
          <cell r="IY59">
            <v>0</v>
          </cell>
          <cell r="IZ59">
            <v>0</v>
          </cell>
          <cell r="JA59">
            <v>0</v>
          </cell>
          <cell r="JB59">
            <v>0</v>
          </cell>
          <cell r="JD59">
            <v>88.186654967643406</v>
          </cell>
          <cell r="JE59">
            <v>101.61638739082046</v>
          </cell>
          <cell r="JF59">
            <v>252.47512699995687</v>
          </cell>
          <cell r="JG59">
            <v>98.331002205751417</v>
          </cell>
          <cell r="JH59">
            <v>146.07475767298317</v>
          </cell>
          <cell r="JI59">
            <v>299.62328632252695</v>
          </cell>
          <cell r="JJ59">
            <v>210.09173683467984</v>
          </cell>
          <cell r="JK59">
            <v>276.54873891160338</v>
          </cell>
          <cell r="JL59">
            <v>110.56954233960519</v>
          </cell>
          <cell r="JM59">
            <v>136.00726155031538</v>
          </cell>
          <cell r="JN59">
            <v>121.6601189365708</v>
          </cell>
          <cell r="JP59">
            <v>0</v>
          </cell>
          <cell r="JQ59">
            <v>0</v>
          </cell>
          <cell r="JR59">
            <v>0</v>
          </cell>
          <cell r="JS59">
            <v>0</v>
          </cell>
          <cell r="JT59">
            <v>0</v>
          </cell>
          <cell r="JU59">
            <v>0</v>
          </cell>
          <cell r="JV59">
            <v>0</v>
          </cell>
          <cell r="JW59">
            <v>0</v>
          </cell>
          <cell r="JX59">
            <v>0</v>
          </cell>
          <cell r="JY59">
            <v>0</v>
          </cell>
          <cell r="JZ59">
            <v>0</v>
          </cell>
          <cell r="KB59">
            <v>0</v>
          </cell>
          <cell r="KC59">
            <v>0</v>
          </cell>
          <cell r="KD59">
            <v>0</v>
          </cell>
          <cell r="KE59">
            <v>0</v>
          </cell>
          <cell r="KF59">
            <v>0</v>
          </cell>
          <cell r="KG59">
            <v>0</v>
          </cell>
          <cell r="KH59">
            <v>0</v>
          </cell>
          <cell r="KI59">
            <v>0</v>
          </cell>
          <cell r="KJ59">
            <v>0</v>
          </cell>
          <cell r="KK59">
            <v>0</v>
          </cell>
          <cell r="KL59">
            <v>0</v>
          </cell>
          <cell r="KN59">
            <v>0</v>
          </cell>
          <cell r="KO59">
            <v>0</v>
          </cell>
          <cell r="KP59">
            <v>0</v>
          </cell>
          <cell r="KQ59">
            <v>0</v>
          </cell>
          <cell r="KR59">
            <v>0</v>
          </cell>
          <cell r="KS59">
            <v>0</v>
          </cell>
          <cell r="KT59">
            <v>0</v>
          </cell>
          <cell r="KU59">
            <v>0</v>
          </cell>
          <cell r="KV59">
            <v>0</v>
          </cell>
          <cell r="KW59">
            <v>0</v>
          </cell>
          <cell r="KX59">
            <v>0</v>
          </cell>
        </row>
        <row r="60">
          <cell r="B60" t="str">
            <v>2007 Great Refrigerator Roundup</v>
          </cell>
          <cell r="C60" t="str">
            <v>Small Freezer</v>
          </cell>
          <cell r="D60">
            <v>0</v>
          </cell>
          <cell r="E60">
            <v>0</v>
          </cell>
          <cell r="F60">
            <v>712.27541929581321</v>
          </cell>
          <cell r="G60">
            <v>712.27541929581321</v>
          </cell>
          <cell r="H60">
            <v>712.27541929581321</v>
          </cell>
          <cell r="I60">
            <v>712.27541929581321</v>
          </cell>
          <cell r="J60">
            <v>712.27541929581321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17</v>
          </cell>
          <cell r="P60">
            <v>5.8996140759516792E-2</v>
          </cell>
          <cell r="Q60">
            <v>7.2994450914571476E-2</v>
          </cell>
          <cell r="R60">
            <v>0.16899591240209175</v>
          </cell>
          <cell r="S60">
            <v>6.5001941038112854E-2</v>
          </cell>
          <cell r="T60">
            <v>9.5704596834966071E-2</v>
          </cell>
          <cell r="U60">
            <v>0.20110296636295127</v>
          </cell>
          <cell r="V60">
            <v>0.14429905688383457</v>
          </cell>
          <cell r="W60">
            <v>0.19290493480395521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42.021500896319637</v>
          </cell>
          <cell r="DQ60">
            <v>51.992153131444056</v>
          </cell>
          <cell r="DR60">
            <v>120.37163436547841</v>
          </cell>
          <cell r="DS60">
            <v>46.299284807963559</v>
          </cell>
          <cell r="DT60">
            <v>68.168031839162211</v>
          </cell>
          <cell r="DU60">
            <v>143.24069968780293</v>
          </cell>
          <cell r="DV60">
            <v>102.78067124592367</v>
          </cell>
          <cell r="DW60">
            <v>137.40144332171872</v>
          </cell>
          <cell r="DX60">
            <v>53.596322098310523</v>
          </cell>
          <cell r="DY60">
            <v>64.427004083732172</v>
          </cell>
          <cell r="DZ60">
            <v>60.045528641910593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L60">
            <v>42.021500896319637</v>
          </cell>
          <cell r="FM60">
            <v>51.992153131444056</v>
          </cell>
          <cell r="FN60">
            <v>120.37163436547841</v>
          </cell>
          <cell r="FO60">
            <v>46.299284807963559</v>
          </cell>
          <cell r="FP60">
            <v>68.168031839162211</v>
          </cell>
          <cell r="FQ60">
            <v>143.24069968780293</v>
          </cell>
          <cell r="FR60">
            <v>102.78067124592367</v>
          </cell>
          <cell r="FS60">
            <v>137.40144332171872</v>
          </cell>
          <cell r="FT60">
            <v>53.596322098310523</v>
          </cell>
          <cell r="FU60">
            <v>64.427004083732172</v>
          </cell>
          <cell r="FV60">
            <v>60.045528641910593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H60">
            <v>42.021500896319637</v>
          </cell>
          <cell r="HI60">
            <v>51.992153131444056</v>
          </cell>
          <cell r="HJ60">
            <v>120.37163436547841</v>
          </cell>
          <cell r="HK60">
            <v>46.299284807963559</v>
          </cell>
          <cell r="HL60">
            <v>68.168031839162211</v>
          </cell>
          <cell r="HM60">
            <v>143.24069968780293</v>
          </cell>
          <cell r="HN60">
            <v>102.78067124592367</v>
          </cell>
          <cell r="HO60">
            <v>137.40144332171872</v>
          </cell>
          <cell r="HP60">
            <v>53.596322098310523</v>
          </cell>
          <cell r="HQ60">
            <v>64.427004083732172</v>
          </cell>
          <cell r="HR60">
            <v>60.045528641910593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F60">
            <v>0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R60">
            <v>0</v>
          </cell>
          <cell r="IS60">
            <v>0</v>
          </cell>
          <cell r="IT60">
            <v>0</v>
          </cell>
          <cell r="IU60">
            <v>0</v>
          </cell>
          <cell r="IV60">
            <v>0</v>
          </cell>
          <cell r="IW60">
            <v>0</v>
          </cell>
          <cell r="IX60">
            <v>0</v>
          </cell>
          <cell r="IY60">
            <v>0</v>
          </cell>
          <cell r="IZ60">
            <v>0</v>
          </cell>
          <cell r="JA60">
            <v>0</v>
          </cell>
          <cell r="JB60">
            <v>0</v>
          </cell>
          <cell r="JD60">
            <v>42.021500896319637</v>
          </cell>
          <cell r="JE60">
            <v>51.992153131444056</v>
          </cell>
          <cell r="JF60">
            <v>120.37163436547841</v>
          </cell>
          <cell r="JG60">
            <v>46.299284807963559</v>
          </cell>
          <cell r="JH60">
            <v>68.168031839162211</v>
          </cell>
          <cell r="JI60">
            <v>143.24069968780293</v>
          </cell>
          <cell r="JJ60">
            <v>102.78067124592367</v>
          </cell>
          <cell r="JK60">
            <v>137.40144332171872</v>
          </cell>
          <cell r="JL60">
            <v>53.596322098310523</v>
          </cell>
          <cell r="JM60">
            <v>64.427004083732172</v>
          </cell>
          <cell r="JN60">
            <v>60.045528641910593</v>
          </cell>
          <cell r="JP60">
            <v>0</v>
          </cell>
          <cell r="JQ60">
            <v>0</v>
          </cell>
          <cell r="JR60">
            <v>0</v>
          </cell>
          <cell r="JS60">
            <v>0</v>
          </cell>
          <cell r="JT60">
            <v>0</v>
          </cell>
          <cell r="JU60">
            <v>0</v>
          </cell>
          <cell r="JV60">
            <v>0</v>
          </cell>
          <cell r="JW60">
            <v>0</v>
          </cell>
          <cell r="JX60">
            <v>0</v>
          </cell>
          <cell r="JY60">
            <v>0</v>
          </cell>
          <cell r="JZ60">
            <v>0</v>
          </cell>
          <cell r="KB60">
            <v>0</v>
          </cell>
          <cell r="KC60">
            <v>0</v>
          </cell>
          <cell r="KD60">
            <v>0</v>
          </cell>
          <cell r="KE60">
            <v>0</v>
          </cell>
          <cell r="KF60">
            <v>0</v>
          </cell>
          <cell r="KG60">
            <v>0</v>
          </cell>
          <cell r="KH60">
            <v>0</v>
          </cell>
          <cell r="KI60">
            <v>0</v>
          </cell>
          <cell r="KJ60">
            <v>0</v>
          </cell>
          <cell r="KK60">
            <v>0</v>
          </cell>
          <cell r="KL60">
            <v>0</v>
          </cell>
          <cell r="KN60">
            <v>0</v>
          </cell>
          <cell r="KO60">
            <v>0</v>
          </cell>
          <cell r="KP60">
            <v>0</v>
          </cell>
          <cell r="KQ60">
            <v>0</v>
          </cell>
          <cell r="KR60">
            <v>0</v>
          </cell>
          <cell r="KS60">
            <v>0</v>
          </cell>
          <cell r="KT60">
            <v>0</v>
          </cell>
          <cell r="KU60">
            <v>0</v>
          </cell>
          <cell r="KV60">
            <v>0</v>
          </cell>
          <cell r="KW60">
            <v>0</v>
          </cell>
          <cell r="KX60">
            <v>0</v>
          </cell>
        </row>
        <row r="61">
          <cell r="B61" t="str">
            <v>2007 Great Refrigerator Roundup</v>
          </cell>
          <cell r="C61" t="str">
            <v>Window Air Conditioner</v>
          </cell>
          <cell r="D61">
            <v>0</v>
          </cell>
          <cell r="E61">
            <v>0</v>
          </cell>
          <cell r="F61">
            <v>1139.9693353955329</v>
          </cell>
          <cell r="G61">
            <v>1139.9693353955329</v>
          </cell>
          <cell r="H61">
            <v>1139.9693353955329</v>
          </cell>
          <cell r="I61">
            <v>1139.9693353955329</v>
          </cell>
          <cell r="J61">
            <v>1139.9693353955329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11</v>
          </cell>
          <cell r="P61">
            <v>0</v>
          </cell>
          <cell r="Q61">
            <v>0</v>
          </cell>
          <cell r="R61">
            <v>0</v>
          </cell>
          <cell r="S61">
            <v>0.22600000000000001</v>
          </cell>
          <cell r="T61">
            <v>0.21299999999999999</v>
          </cell>
          <cell r="U61">
            <v>0.52500000000000002</v>
          </cell>
          <cell r="V61">
            <v>6.0000000000000001E-3</v>
          </cell>
          <cell r="W61">
            <v>3.0000000000000027E-2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257.63306979939046</v>
          </cell>
          <cell r="DT61">
            <v>242.81346843924851</v>
          </cell>
          <cell r="DU61">
            <v>598.48390108265482</v>
          </cell>
          <cell r="DV61">
            <v>6.8398160123731975</v>
          </cell>
          <cell r="DW61">
            <v>34.19908006186602</v>
          </cell>
          <cell r="DX61">
            <v>0</v>
          </cell>
          <cell r="DY61">
            <v>274.73260983032344</v>
          </cell>
          <cell r="DZ61">
            <v>10.259724018559805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257.63306979939046</v>
          </cell>
          <cell r="FP61">
            <v>242.81346843924851</v>
          </cell>
          <cell r="FQ61">
            <v>598.48390108265482</v>
          </cell>
          <cell r="FR61">
            <v>6.8398160123731975</v>
          </cell>
          <cell r="FS61">
            <v>34.19908006186602</v>
          </cell>
          <cell r="FT61">
            <v>0</v>
          </cell>
          <cell r="FU61">
            <v>274.73260983032344</v>
          </cell>
          <cell r="FV61">
            <v>10.259724018559805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257.63306979939046</v>
          </cell>
          <cell r="HL61">
            <v>242.81346843924851</v>
          </cell>
          <cell r="HM61">
            <v>598.48390108265482</v>
          </cell>
          <cell r="HN61">
            <v>6.8398160123731975</v>
          </cell>
          <cell r="HO61">
            <v>34.19908006186602</v>
          </cell>
          <cell r="HP61">
            <v>0</v>
          </cell>
          <cell r="HQ61">
            <v>274.73260983032344</v>
          </cell>
          <cell r="HR61">
            <v>10.259724018559805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F61">
            <v>0</v>
          </cell>
          <cell r="IG61">
            <v>0</v>
          </cell>
          <cell r="IH61">
            <v>0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R61">
            <v>0</v>
          </cell>
          <cell r="IS61">
            <v>0</v>
          </cell>
          <cell r="IT61">
            <v>0</v>
          </cell>
          <cell r="IU61">
            <v>0</v>
          </cell>
          <cell r="IV61">
            <v>0</v>
          </cell>
          <cell r="IW61">
            <v>0</v>
          </cell>
          <cell r="IX61">
            <v>0</v>
          </cell>
          <cell r="IY61">
            <v>0</v>
          </cell>
          <cell r="IZ61">
            <v>0</v>
          </cell>
          <cell r="JA61">
            <v>0</v>
          </cell>
          <cell r="JB61">
            <v>0</v>
          </cell>
          <cell r="JD61">
            <v>0</v>
          </cell>
          <cell r="JE61">
            <v>0</v>
          </cell>
          <cell r="JF61">
            <v>0</v>
          </cell>
          <cell r="JG61">
            <v>257.63306979939046</v>
          </cell>
          <cell r="JH61">
            <v>242.81346843924851</v>
          </cell>
          <cell r="JI61">
            <v>598.48390108265482</v>
          </cell>
          <cell r="JJ61">
            <v>6.8398160123731975</v>
          </cell>
          <cell r="JK61">
            <v>34.19908006186602</v>
          </cell>
          <cell r="JL61">
            <v>0</v>
          </cell>
          <cell r="JM61">
            <v>274.73260983032344</v>
          </cell>
          <cell r="JN61">
            <v>10.259724018559805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0</v>
          </cell>
          <cell r="JW61">
            <v>0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0</v>
          </cell>
          <cell r="KD61">
            <v>0</v>
          </cell>
          <cell r="KE61">
            <v>0</v>
          </cell>
          <cell r="KF61">
            <v>0</v>
          </cell>
          <cell r="KG61">
            <v>0</v>
          </cell>
          <cell r="KH61">
            <v>0</v>
          </cell>
          <cell r="KI61">
            <v>0</v>
          </cell>
          <cell r="KJ61">
            <v>0</v>
          </cell>
          <cell r="KK61">
            <v>0</v>
          </cell>
          <cell r="KL61">
            <v>0</v>
          </cell>
          <cell r="KN61">
            <v>0</v>
          </cell>
          <cell r="KO61">
            <v>0</v>
          </cell>
          <cell r="KP61">
            <v>0</v>
          </cell>
          <cell r="KQ61">
            <v>0</v>
          </cell>
          <cell r="KR61">
            <v>0</v>
          </cell>
          <cell r="KS61">
            <v>0</v>
          </cell>
          <cell r="KT61">
            <v>0</v>
          </cell>
          <cell r="KU61">
            <v>0</v>
          </cell>
          <cell r="KV61">
            <v>0</v>
          </cell>
          <cell r="KW61">
            <v>0</v>
          </cell>
          <cell r="KX61">
            <v>0</v>
          </cell>
        </row>
        <row r="62">
          <cell r="B62" t="str">
            <v>2007 Cool Savings Rebate</v>
          </cell>
          <cell r="C62" t="str">
            <v>ENERGY STAR® Central Air Conditioner</v>
          </cell>
          <cell r="D62">
            <v>0</v>
          </cell>
          <cell r="E62">
            <v>0</v>
          </cell>
          <cell r="F62">
            <v>80229.160582053766</v>
          </cell>
          <cell r="G62">
            <v>80229.160582053766</v>
          </cell>
          <cell r="H62">
            <v>80229.160582053766</v>
          </cell>
          <cell r="I62">
            <v>80229.160582053766</v>
          </cell>
          <cell r="J62">
            <v>80229.160582053766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O62">
            <v>10</v>
          </cell>
          <cell r="P62">
            <v>0</v>
          </cell>
          <cell r="Q62">
            <v>0</v>
          </cell>
          <cell r="R62">
            <v>0</v>
          </cell>
          <cell r="S62">
            <v>0.255</v>
          </cell>
          <cell r="T62">
            <v>0.218</v>
          </cell>
          <cell r="U62">
            <v>0.48499999999999999</v>
          </cell>
          <cell r="V62">
            <v>1.4999999999999999E-2</v>
          </cell>
          <cell r="W62">
            <v>2.7000000000000024E-2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20458.43594842371</v>
          </cell>
          <cell r="DT62">
            <v>17489.957006887722</v>
          </cell>
          <cell r="DU62">
            <v>38911.142882296073</v>
          </cell>
          <cell r="DV62">
            <v>1203.4374087308065</v>
          </cell>
          <cell r="DW62">
            <v>2166.1873357154536</v>
          </cell>
          <cell r="DX62">
            <v>0</v>
          </cell>
          <cell r="DY62">
            <v>19214.883959401875</v>
          </cell>
          <cell r="DZ62">
            <v>842.40618611156503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20458.43594842371</v>
          </cell>
          <cell r="FP62">
            <v>17489.957006887722</v>
          </cell>
          <cell r="FQ62">
            <v>38911.142882296073</v>
          </cell>
          <cell r="FR62">
            <v>1203.4374087308065</v>
          </cell>
          <cell r="FS62">
            <v>2166.1873357154536</v>
          </cell>
          <cell r="FT62">
            <v>0</v>
          </cell>
          <cell r="FU62">
            <v>19214.883959401875</v>
          </cell>
          <cell r="FV62">
            <v>842.40618611156503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20458.43594842371</v>
          </cell>
          <cell r="HL62">
            <v>17489.957006887722</v>
          </cell>
          <cell r="HM62">
            <v>38911.142882296073</v>
          </cell>
          <cell r="HN62">
            <v>1203.4374087308065</v>
          </cell>
          <cell r="HO62">
            <v>2166.1873357154536</v>
          </cell>
          <cell r="HP62">
            <v>0</v>
          </cell>
          <cell r="HQ62">
            <v>19214.883959401875</v>
          </cell>
          <cell r="HR62">
            <v>842.40618611156503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F62">
            <v>0</v>
          </cell>
          <cell r="IG62">
            <v>0</v>
          </cell>
          <cell r="IH62">
            <v>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O62">
            <v>0</v>
          </cell>
          <cell r="IP62">
            <v>0</v>
          </cell>
          <cell r="IR62">
            <v>0</v>
          </cell>
          <cell r="IS62">
            <v>0</v>
          </cell>
          <cell r="IT62">
            <v>0</v>
          </cell>
          <cell r="IU62">
            <v>0</v>
          </cell>
          <cell r="IV62">
            <v>0</v>
          </cell>
          <cell r="IW62">
            <v>0</v>
          </cell>
          <cell r="IX62">
            <v>0</v>
          </cell>
          <cell r="IY62">
            <v>0</v>
          </cell>
          <cell r="IZ62">
            <v>0</v>
          </cell>
          <cell r="JA62">
            <v>0</v>
          </cell>
          <cell r="JB62">
            <v>0</v>
          </cell>
          <cell r="JD62">
            <v>0</v>
          </cell>
          <cell r="JE62">
            <v>0</v>
          </cell>
          <cell r="JF62">
            <v>0</v>
          </cell>
          <cell r="JG62">
            <v>20458.43594842371</v>
          </cell>
          <cell r="JH62">
            <v>17489.957006887722</v>
          </cell>
          <cell r="JI62">
            <v>38911.142882296073</v>
          </cell>
          <cell r="JJ62">
            <v>1203.4374087308065</v>
          </cell>
          <cell r="JK62">
            <v>2166.1873357154536</v>
          </cell>
          <cell r="JL62">
            <v>0</v>
          </cell>
          <cell r="JM62">
            <v>19214.883959401875</v>
          </cell>
          <cell r="JN62">
            <v>842.40618611156503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0</v>
          </cell>
          <cell r="JW62">
            <v>0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0</v>
          </cell>
          <cell r="KD62">
            <v>0</v>
          </cell>
          <cell r="KE62">
            <v>0</v>
          </cell>
          <cell r="KF62">
            <v>0</v>
          </cell>
          <cell r="KG62">
            <v>0</v>
          </cell>
          <cell r="KH62">
            <v>0</v>
          </cell>
          <cell r="KI62">
            <v>0</v>
          </cell>
          <cell r="KJ62">
            <v>0</v>
          </cell>
          <cell r="KK62">
            <v>0</v>
          </cell>
          <cell r="KL62">
            <v>0</v>
          </cell>
          <cell r="KN62">
            <v>0</v>
          </cell>
          <cell r="KO62">
            <v>0</v>
          </cell>
          <cell r="KP62">
            <v>0</v>
          </cell>
          <cell r="KQ62">
            <v>0</v>
          </cell>
          <cell r="KR62">
            <v>0</v>
          </cell>
          <cell r="KS62">
            <v>0</v>
          </cell>
          <cell r="KT62">
            <v>0</v>
          </cell>
          <cell r="KU62">
            <v>0</v>
          </cell>
          <cell r="KV62">
            <v>0</v>
          </cell>
          <cell r="KW62">
            <v>0</v>
          </cell>
          <cell r="KX62">
            <v>0</v>
          </cell>
        </row>
        <row r="63">
          <cell r="B63" t="str">
            <v>2007 Cool Savings Rebate</v>
          </cell>
          <cell r="C63" t="str">
            <v>Programmable Thermostat</v>
          </cell>
          <cell r="D63">
            <v>0</v>
          </cell>
          <cell r="E63">
            <v>0</v>
          </cell>
          <cell r="F63">
            <v>19578.152002588289</v>
          </cell>
          <cell r="G63">
            <v>19578.152002588289</v>
          </cell>
          <cell r="H63">
            <v>19578.152002588289</v>
          </cell>
          <cell r="I63">
            <v>19578.152002588289</v>
          </cell>
          <cell r="J63">
            <v>19578.152002588289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O63">
            <v>10</v>
          </cell>
          <cell r="P63">
            <v>0</v>
          </cell>
          <cell r="Q63">
            <v>0</v>
          </cell>
          <cell r="R63">
            <v>0</v>
          </cell>
          <cell r="S63">
            <v>0.255</v>
          </cell>
          <cell r="T63">
            <v>0.218</v>
          </cell>
          <cell r="U63">
            <v>0.48499999999999999</v>
          </cell>
          <cell r="V63">
            <v>1.4999999999999999E-2</v>
          </cell>
          <cell r="W63">
            <v>2.7000000000000024E-2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4992.4287606600137</v>
          </cell>
          <cell r="DT63">
            <v>4268.0371365642468</v>
          </cell>
          <cell r="DU63">
            <v>9495.4037212553194</v>
          </cell>
          <cell r="DV63">
            <v>293.67228003882434</v>
          </cell>
          <cell r="DW63">
            <v>528.6101040698843</v>
          </cell>
          <cell r="DX63">
            <v>0</v>
          </cell>
          <cell r="DY63">
            <v>4688.9674046198952</v>
          </cell>
          <cell r="DZ63">
            <v>205.57059602717715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4992.4287606600137</v>
          </cell>
          <cell r="FP63">
            <v>4268.0371365642468</v>
          </cell>
          <cell r="FQ63">
            <v>9495.4037212553194</v>
          </cell>
          <cell r="FR63">
            <v>293.67228003882434</v>
          </cell>
          <cell r="FS63">
            <v>528.6101040698843</v>
          </cell>
          <cell r="FT63">
            <v>0</v>
          </cell>
          <cell r="FU63">
            <v>4688.9674046198952</v>
          </cell>
          <cell r="FV63">
            <v>205.57059602717715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4992.4287606600137</v>
          </cell>
          <cell r="HL63">
            <v>4268.0371365642468</v>
          </cell>
          <cell r="HM63">
            <v>9495.4037212553194</v>
          </cell>
          <cell r="HN63">
            <v>293.67228003882434</v>
          </cell>
          <cell r="HO63">
            <v>528.6101040698843</v>
          </cell>
          <cell r="HP63">
            <v>0</v>
          </cell>
          <cell r="HQ63">
            <v>4688.9674046198952</v>
          </cell>
          <cell r="HR63">
            <v>205.57059602717715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4992.4287606600137</v>
          </cell>
          <cell r="JH63">
            <v>4268.0371365642468</v>
          </cell>
          <cell r="JI63">
            <v>9495.4037212553194</v>
          </cell>
          <cell r="JJ63">
            <v>293.67228003882434</v>
          </cell>
          <cell r="JK63">
            <v>528.6101040698843</v>
          </cell>
          <cell r="JL63">
            <v>0</v>
          </cell>
          <cell r="JM63">
            <v>4688.9674046198952</v>
          </cell>
          <cell r="JN63">
            <v>205.57059602717715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0</v>
          </cell>
          <cell r="KL63">
            <v>0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0</v>
          </cell>
          <cell r="KX63">
            <v>0</v>
          </cell>
        </row>
        <row r="64">
          <cell r="B64" t="str">
            <v>2007 Cool Savings Rebate</v>
          </cell>
          <cell r="C64" t="str">
            <v>Furnace with Electronically Commutated Motor</v>
          </cell>
          <cell r="D64">
            <v>0</v>
          </cell>
          <cell r="E64">
            <v>0</v>
          </cell>
          <cell r="F64">
            <v>709967.75910446525</v>
          </cell>
          <cell r="G64">
            <v>709967.75910446525</v>
          </cell>
          <cell r="H64">
            <v>709967.75910446525</v>
          </cell>
          <cell r="I64">
            <v>709967.75910446525</v>
          </cell>
          <cell r="J64">
            <v>709967.75910446525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O64">
            <v>4</v>
          </cell>
          <cell r="P64">
            <v>8.5000000000000006E-2</v>
          </cell>
          <cell r="Q64">
            <v>8.5000000000000006E-2</v>
          </cell>
          <cell r="R64">
            <v>0.23300000000000001</v>
          </cell>
          <cell r="S64">
            <v>0.125</v>
          </cell>
          <cell r="T64">
            <v>0.109</v>
          </cell>
          <cell r="U64">
            <v>0.24099999999999999</v>
          </cell>
          <cell r="V64">
            <v>4.3999999999999997E-2</v>
          </cell>
          <cell r="W64">
            <v>7.7999999999999958E-2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P64">
            <v>60347.259523879547</v>
          </cell>
          <cell r="DQ64">
            <v>60347.259523879547</v>
          </cell>
          <cell r="DR64">
            <v>165422.48787134042</v>
          </cell>
          <cell r="DS64">
            <v>88745.969888058156</v>
          </cell>
          <cell r="DT64">
            <v>77386.485742386707</v>
          </cell>
          <cell r="DU64">
            <v>171102.22994417613</v>
          </cell>
          <cell r="DV64">
            <v>31238.581400596468</v>
          </cell>
          <cell r="DW64">
            <v>55377.485210148261</v>
          </cell>
          <cell r="DX64">
            <v>71529.251729774871</v>
          </cell>
          <cell r="DY64">
            <v>84308.671393655241</v>
          </cell>
          <cell r="DZ64">
            <v>21654.016652686183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L64">
            <v>60347.259523879547</v>
          </cell>
          <cell r="FM64">
            <v>60347.259523879547</v>
          </cell>
          <cell r="FN64">
            <v>165422.48787134042</v>
          </cell>
          <cell r="FO64">
            <v>88745.969888058156</v>
          </cell>
          <cell r="FP64">
            <v>77386.485742386707</v>
          </cell>
          <cell r="FQ64">
            <v>171102.22994417613</v>
          </cell>
          <cell r="FR64">
            <v>31238.581400596468</v>
          </cell>
          <cell r="FS64">
            <v>55377.485210148261</v>
          </cell>
          <cell r="FT64">
            <v>71529.251729774871</v>
          </cell>
          <cell r="FU64">
            <v>84308.671393655241</v>
          </cell>
          <cell r="FV64">
            <v>21654.016652686183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H64">
            <v>60347.259523879547</v>
          </cell>
          <cell r="HI64">
            <v>60347.259523879547</v>
          </cell>
          <cell r="HJ64">
            <v>165422.48787134042</v>
          </cell>
          <cell r="HK64">
            <v>88745.969888058156</v>
          </cell>
          <cell r="HL64">
            <v>77386.485742386707</v>
          </cell>
          <cell r="HM64">
            <v>171102.22994417613</v>
          </cell>
          <cell r="HN64">
            <v>31238.581400596468</v>
          </cell>
          <cell r="HO64">
            <v>55377.485210148261</v>
          </cell>
          <cell r="HP64">
            <v>71529.251729774871</v>
          </cell>
          <cell r="HQ64">
            <v>84308.671393655241</v>
          </cell>
          <cell r="HR64">
            <v>21654.016652686183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R64">
            <v>0</v>
          </cell>
          <cell r="IS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  <cell r="IX64">
            <v>0</v>
          </cell>
          <cell r="IY64">
            <v>0</v>
          </cell>
          <cell r="IZ64">
            <v>0</v>
          </cell>
          <cell r="JA64">
            <v>0</v>
          </cell>
          <cell r="JB64">
            <v>0</v>
          </cell>
          <cell r="JD64">
            <v>60347.259523879547</v>
          </cell>
          <cell r="JE64">
            <v>60347.259523879547</v>
          </cell>
          <cell r="JF64">
            <v>165422.48787134042</v>
          </cell>
          <cell r="JG64">
            <v>88745.969888058156</v>
          </cell>
          <cell r="JH64">
            <v>77386.485742386707</v>
          </cell>
          <cell r="JI64">
            <v>171102.22994417613</v>
          </cell>
          <cell r="JJ64">
            <v>31238.581400596468</v>
          </cell>
          <cell r="JK64">
            <v>55377.485210148261</v>
          </cell>
          <cell r="JL64">
            <v>71529.251729774871</v>
          </cell>
          <cell r="JM64">
            <v>84308.671393655241</v>
          </cell>
          <cell r="JN64">
            <v>21654.016652686183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0</v>
          </cell>
          <cell r="JW64">
            <v>0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0</v>
          </cell>
          <cell r="KD64">
            <v>0</v>
          </cell>
          <cell r="KE64">
            <v>0</v>
          </cell>
          <cell r="KF64">
            <v>0</v>
          </cell>
          <cell r="KG64">
            <v>0</v>
          </cell>
          <cell r="KH64">
            <v>0</v>
          </cell>
          <cell r="KI64">
            <v>0</v>
          </cell>
          <cell r="KJ64">
            <v>0</v>
          </cell>
          <cell r="KK64">
            <v>0</v>
          </cell>
          <cell r="KL64">
            <v>0</v>
          </cell>
          <cell r="KN64">
            <v>0</v>
          </cell>
          <cell r="KO64">
            <v>0</v>
          </cell>
          <cell r="KP64">
            <v>0</v>
          </cell>
          <cell r="KQ64">
            <v>0</v>
          </cell>
          <cell r="KR64">
            <v>0</v>
          </cell>
          <cell r="KS64">
            <v>0</v>
          </cell>
          <cell r="KT64">
            <v>0</v>
          </cell>
          <cell r="KU64">
            <v>0</v>
          </cell>
          <cell r="KV64">
            <v>0</v>
          </cell>
          <cell r="KW64">
            <v>0</v>
          </cell>
          <cell r="KX64">
            <v>0</v>
          </cell>
        </row>
        <row r="65">
          <cell r="B65" t="str">
            <v>2007 Cool Savings Rebate</v>
          </cell>
          <cell r="C65" t="str">
            <v>Central Air Conditioning Tune Up</v>
          </cell>
          <cell r="D65">
            <v>0</v>
          </cell>
          <cell r="E65">
            <v>0</v>
          </cell>
          <cell r="F65">
            <v>28826.230639281621</v>
          </cell>
          <cell r="G65">
            <v>28826.230639281621</v>
          </cell>
          <cell r="H65">
            <v>28826.230639281621</v>
          </cell>
          <cell r="I65">
            <v>28826.230639281621</v>
          </cell>
          <cell r="J65">
            <v>28826.230639281621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O65">
            <v>10</v>
          </cell>
          <cell r="P65">
            <v>0</v>
          </cell>
          <cell r="Q65">
            <v>0</v>
          </cell>
          <cell r="R65">
            <v>0</v>
          </cell>
          <cell r="S65">
            <v>0.255</v>
          </cell>
          <cell r="T65">
            <v>0.218</v>
          </cell>
          <cell r="U65">
            <v>0.48499999999999999</v>
          </cell>
          <cell r="V65">
            <v>1.4999999999999999E-2</v>
          </cell>
          <cell r="W65">
            <v>2.7000000000000024E-2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7350.6888130168136</v>
          </cell>
          <cell r="DT65">
            <v>6284.1182793633934</v>
          </cell>
          <cell r="DU65">
            <v>13980.721860051586</v>
          </cell>
          <cell r="DV65">
            <v>432.39345958922428</v>
          </cell>
          <cell r="DW65">
            <v>778.30822726060444</v>
          </cell>
          <cell r="DX65">
            <v>0</v>
          </cell>
          <cell r="DY65">
            <v>6903.8822381079481</v>
          </cell>
          <cell r="DZ65">
            <v>302.67542171245719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7350.6888130168136</v>
          </cell>
          <cell r="FP65">
            <v>6284.1182793633934</v>
          </cell>
          <cell r="FQ65">
            <v>13980.721860051586</v>
          </cell>
          <cell r="FR65">
            <v>432.39345958922428</v>
          </cell>
          <cell r="FS65">
            <v>778.30822726060444</v>
          </cell>
          <cell r="FT65">
            <v>0</v>
          </cell>
          <cell r="FU65">
            <v>6903.8822381079481</v>
          </cell>
          <cell r="FV65">
            <v>302.67542171245719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7350.6888130168136</v>
          </cell>
          <cell r="HL65">
            <v>6284.1182793633934</v>
          </cell>
          <cell r="HM65">
            <v>13980.721860051586</v>
          </cell>
          <cell r="HN65">
            <v>432.39345958922428</v>
          </cell>
          <cell r="HO65">
            <v>778.30822726060444</v>
          </cell>
          <cell r="HP65">
            <v>0</v>
          </cell>
          <cell r="HQ65">
            <v>6903.8822381079481</v>
          </cell>
          <cell r="HR65">
            <v>302.67542171245719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7350.6888130168136</v>
          </cell>
          <cell r="JH65">
            <v>6284.1182793633934</v>
          </cell>
          <cell r="JI65">
            <v>13980.721860051586</v>
          </cell>
          <cell r="JJ65">
            <v>432.39345958922428</v>
          </cell>
          <cell r="JK65">
            <v>778.30822726060444</v>
          </cell>
          <cell r="JL65">
            <v>0</v>
          </cell>
          <cell r="JM65">
            <v>6903.8822381079481</v>
          </cell>
          <cell r="JN65">
            <v>302.67542171245719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</v>
          </cell>
          <cell r="KL65">
            <v>0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</v>
          </cell>
          <cell r="KX65">
            <v>0</v>
          </cell>
        </row>
        <row r="66">
          <cell r="B66" t="str">
            <v>2007 EKC Program</v>
          </cell>
          <cell r="C66" t="str">
            <v>15 W CFL</v>
          </cell>
          <cell r="D66">
            <v>0</v>
          </cell>
          <cell r="E66">
            <v>0</v>
          </cell>
          <cell r="F66">
            <v>2213621.7652059086</v>
          </cell>
          <cell r="G66">
            <v>2213621.7652059086</v>
          </cell>
          <cell r="H66">
            <v>2213621.7652059086</v>
          </cell>
          <cell r="I66">
            <v>2213621.7652059086</v>
          </cell>
          <cell r="J66">
            <v>2213621.7652059086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O66">
            <v>5</v>
          </cell>
          <cell r="P66">
            <v>8.6999999999999994E-2</v>
          </cell>
          <cell r="Q66">
            <v>8.1000000000000003E-2</v>
          </cell>
          <cell r="R66">
            <v>0.19400000000000001</v>
          </cell>
          <cell r="S66">
            <v>1.7999999999999999E-2</v>
          </cell>
          <cell r="T66">
            <v>9.7000000000000003E-2</v>
          </cell>
          <cell r="U66">
            <v>0.17699999999999999</v>
          </cell>
          <cell r="V66">
            <v>0.14799999999999999</v>
          </cell>
          <cell r="W66">
            <v>0.19800000000000006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P66">
            <v>192585.09357291402</v>
          </cell>
          <cell r="DQ66">
            <v>179303.3629816786</v>
          </cell>
          <cell r="DR66">
            <v>429442.6224499463</v>
          </cell>
          <cell r="DS66">
            <v>39845.191773706349</v>
          </cell>
          <cell r="DT66">
            <v>214721.31122497315</v>
          </cell>
          <cell r="DU66">
            <v>391811.05244144582</v>
          </cell>
          <cell r="DV66">
            <v>327616.02125047444</v>
          </cell>
          <cell r="DW66">
            <v>438297.10951077007</v>
          </cell>
          <cell r="DX66">
            <v>200332.76975113474</v>
          </cell>
          <cell r="DY66">
            <v>161594.38886003132</v>
          </cell>
          <cell r="DZ66">
            <v>191478.28269031114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L66">
            <v>192585.09357291402</v>
          </cell>
          <cell r="FM66">
            <v>179303.3629816786</v>
          </cell>
          <cell r="FN66">
            <v>429442.6224499463</v>
          </cell>
          <cell r="FO66">
            <v>39845.191773706349</v>
          </cell>
          <cell r="FP66">
            <v>214721.31122497315</v>
          </cell>
          <cell r="FQ66">
            <v>391811.05244144582</v>
          </cell>
          <cell r="FR66">
            <v>327616.02125047444</v>
          </cell>
          <cell r="FS66">
            <v>438297.10951077007</v>
          </cell>
          <cell r="FT66">
            <v>200332.76975113474</v>
          </cell>
          <cell r="FU66">
            <v>161594.38886003132</v>
          </cell>
          <cell r="FV66">
            <v>191478.28269031114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H66">
            <v>192585.09357291402</v>
          </cell>
          <cell r="HI66">
            <v>179303.3629816786</v>
          </cell>
          <cell r="HJ66">
            <v>429442.6224499463</v>
          </cell>
          <cell r="HK66">
            <v>39845.191773706349</v>
          </cell>
          <cell r="HL66">
            <v>214721.31122497315</v>
          </cell>
          <cell r="HM66">
            <v>391811.05244144582</v>
          </cell>
          <cell r="HN66">
            <v>327616.02125047444</v>
          </cell>
          <cell r="HO66">
            <v>438297.10951077007</v>
          </cell>
          <cell r="HP66">
            <v>200332.76975113474</v>
          </cell>
          <cell r="HQ66">
            <v>161594.38886003132</v>
          </cell>
          <cell r="HR66">
            <v>191478.28269031114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R66">
            <v>0</v>
          </cell>
          <cell r="IS66">
            <v>0</v>
          </cell>
          <cell r="IT66">
            <v>0</v>
          </cell>
          <cell r="IU66">
            <v>0</v>
          </cell>
          <cell r="IV66">
            <v>0</v>
          </cell>
          <cell r="IW66">
            <v>0</v>
          </cell>
          <cell r="IX66">
            <v>0</v>
          </cell>
          <cell r="IY66">
            <v>0</v>
          </cell>
          <cell r="IZ66">
            <v>0</v>
          </cell>
          <cell r="JA66">
            <v>0</v>
          </cell>
          <cell r="JB66">
            <v>0</v>
          </cell>
          <cell r="JD66">
            <v>192585.09357291402</v>
          </cell>
          <cell r="JE66">
            <v>179303.3629816786</v>
          </cell>
          <cell r="JF66">
            <v>429442.6224499463</v>
          </cell>
          <cell r="JG66">
            <v>39845.191773706349</v>
          </cell>
          <cell r="JH66">
            <v>214721.31122497315</v>
          </cell>
          <cell r="JI66">
            <v>391811.05244144582</v>
          </cell>
          <cell r="JJ66">
            <v>327616.02125047444</v>
          </cell>
          <cell r="JK66">
            <v>438297.10951077007</v>
          </cell>
          <cell r="JL66">
            <v>200332.76975113474</v>
          </cell>
          <cell r="JM66">
            <v>161594.38886003132</v>
          </cell>
          <cell r="JN66">
            <v>191478.28269031114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0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0</v>
          </cell>
          <cell r="KD66">
            <v>0</v>
          </cell>
          <cell r="KE66">
            <v>0</v>
          </cell>
          <cell r="KF66">
            <v>0</v>
          </cell>
          <cell r="KG66">
            <v>0</v>
          </cell>
          <cell r="KH66">
            <v>0</v>
          </cell>
          <cell r="KI66">
            <v>0</v>
          </cell>
          <cell r="KJ66">
            <v>0</v>
          </cell>
          <cell r="KK66">
            <v>0</v>
          </cell>
          <cell r="KL66">
            <v>0</v>
          </cell>
          <cell r="KN66">
            <v>0</v>
          </cell>
          <cell r="KO66">
            <v>0</v>
          </cell>
          <cell r="KP66">
            <v>0</v>
          </cell>
          <cell r="KQ66">
            <v>0</v>
          </cell>
          <cell r="KR66">
            <v>0</v>
          </cell>
          <cell r="KS66">
            <v>0</v>
          </cell>
          <cell r="KT66">
            <v>0</v>
          </cell>
          <cell r="KU66">
            <v>0</v>
          </cell>
          <cell r="KV66">
            <v>0</v>
          </cell>
          <cell r="KW66">
            <v>0</v>
          </cell>
          <cell r="KX66">
            <v>0</v>
          </cell>
        </row>
        <row r="67">
          <cell r="B67" t="str">
            <v>2007 EKC Program</v>
          </cell>
          <cell r="C67" t="str">
            <v>20 W+ CFLs</v>
          </cell>
          <cell r="D67">
            <v>0</v>
          </cell>
          <cell r="E67">
            <v>0</v>
          </cell>
          <cell r="F67">
            <v>520422.15866346582</v>
          </cell>
          <cell r="G67">
            <v>520422.15866346582</v>
          </cell>
          <cell r="H67">
            <v>520422.15866346582</v>
          </cell>
          <cell r="I67">
            <v>520422.15866346582</v>
          </cell>
          <cell r="J67">
            <v>520422.15866346582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5</v>
          </cell>
          <cell r="P67">
            <v>8.6999999999999994E-2</v>
          </cell>
          <cell r="Q67">
            <v>8.1000000000000003E-2</v>
          </cell>
          <cell r="R67">
            <v>0.19400000000000001</v>
          </cell>
          <cell r="S67">
            <v>1.7999999999999999E-2</v>
          </cell>
          <cell r="T67">
            <v>9.7000000000000003E-2</v>
          </cell>
          <cell r="U67">
            <v>0.17699999999999999</v>
          </cell>
          <cell r="V67">
            <v>0.14799999999999999</v>
          </cell>
          <cell r="W67">
            <v>0.19800000000000006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P67">
            <v>45276.727803721522</v>
          </cell>
          <cell r="DQ67">
            <v>42154.194851740729</v>
          </cell>
          <cell r="DR67">
            <v>100961.89878071238</v>
          </cell>
          <cell r="DS67">
            <v>9367.598855942384</v>
          </cell>
          <cell r="DT67">
            <v>50480.949390356189</v>
          </cell>
          <cell r="DU67">
            <v>92114.722083433444</v>
          </cell>
          <cell r="DV67">
            <v>77022.479482192939</v>
          </cell>
          <cell r="DW67">
            <v>103043.58741536626</v>
          </cell>
          <cell r="DX67">
            <v>47098.205359043655</v>
          </cell>
          <cell r="DY67">
            <v>37990.817582433003</v>
          </cell>
          <cell r="DZ67">
            <v>45016.516724389803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L67">
            <v>45276.727803721522</v>
          </cell>
          <cell r="FM67">
            <v>42154.194851740729</v>
          </cell>
          <cell r="FN67">
            <v>100961.89878071238</v>
          </cell>
          <cell r="FO67">
            <v>9367.598855942384</v>
          </cell>
          <cell r="FP67">
            <v>50480.949390356189</v>
          </cell>
          <cell r="FQ67">
            <v>92114.722083433444</v>
          </cell>
          <cell r="FR67">
            <v>77022.479482192939</v>
          </cell>
          <cell r="FS67">
            <v>103043.58741536626</v>
          </cell>
          <cell r="FT67">
            <v>47098.205359043655</v>
          </cell>
          <cell r="FU67">
            <v>37990.817582433003</v>
          </cell>
          <cell r="FV67">
            <v>45016.516724389803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H67">
            <v>45276.727803721522</v>
          </cell>
          <cell r="HI67">
            <v>42154.194851740729</v>
          </cell>
          <cell r="HJ67">
            <v>100961.89878071238</v>
          </cell>
          <cell r="HK67">
            <v>9367.598855942384</v>
          </cell>
          <cell r="HL67">
            <v>50480.949390356189</v>
          </cell>
          <cell r="HM67">
            <v>92114.722083433444</v>
          </cell>
          <cell r="HN67">
            <v>77022.479482192939</v>
          </cell>
          <cell r="HO67">
            <v>103043.58741536626</v>
          </cell>
          <cell r="HP67">
            <v>47098.205359043655</v>
          </cell>
          <cell r="HQ67">
            <v>37990.817582433003</v>
          </cell>
          <cell r="HR67">
            <v>45016.516724389803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F67">
            <v>0</v>
          </cell>
          <cell r="IG67">
            <v>0</v>
          </cell>
          <cell r="IH67">
            <v>0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  <cell r="IP67">
            <v>0</v>
          </cell>
          <cell r="IR67">
            <v>0</v>
          </cell>
          <cell r="IS67">
            <v>0</v>
          </cell>
          <cell r="IT67">
            <v>0</v>
          </cell>
          <cell r="IU67">
            <v>0</v>
          </cell>
          <cell r="IV67">
            <v>0</v>
          </cell>
          <cell r="IW67">
            <v>0</v>
          </cell>
          <cell r="IX67">
            <v>0</v>
          </cell>
          <cell r="IY67">
            <v>0</v>
          </cell>
          <cell r="IZ67">
            <v>0</v>
          </cell>
          <cell r="JA67">
            <v>0</v>
          </cell>
          <cell r="JB67">
            <v>0</v>
          </cell>
          <cell r="JD67">
            <v>45276.727803721522</v>
          </cell>
          <cell r="JE67">
            <v>42154.194851740729</v>
          </cell>
          <cell r="JF67">
            <v>100961.89878071238</v>
          </cell>
          <cell r="JG67">
            <v>9367.598855942384</v>
          </cell>
          <cell r="JH67">
            <v>50480.949390356189</v>
          </cell>
          <cell r="JI67">
            <v>92114.722083433444</v>
          </cell>
          <cell r="JJ67">
            <v>77022.479482192939</v>
          </cell>
          <cell r="JK67">
            <v>103043.58741536626</v>
          </cell>
          <cell r="JL67">
            <v>47098.205359043655</v>
          </cell>
          <cell r="JM67">
            <v>37990.817582433003</v>
          </cell>
          <cell r="JN67">
            <v>45016.516724389803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0</v>
          </cell>
          <cell r="JW67">
            <v>0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0</v>
          </cell>
          <cell r="KD67">
            <v>0</v>
          </cell>
          <cell r="KE67">
            <v>0</v>
          </cell>
          <cell r="KF67">
            <v>0</v>
          </cell>
          <cell r="KG67">
            <v>0</v>
          </cell>
          <cell r="KH67">
            <v>0</v>
          </cell>
          <cell r="KI67">
            <v>0</v>
          </cell>
          <cell r="KJ67">
            <v>0</v>
          </cell>
          <cell r="KK67">
            <v>0</v>
          </cell>
          <cell r="KL67">
            <v>0</v>
          </cell>
          <cell r="KN67">
            <v>0</v>
          </cell>
          <cell r="KO67">
            <v>0</v>
          </cell>
          <cell r="KP67">
            <v>0</v>
          </cell>
          <cell r="KQ67">
            <v>0</v>
          </cell>
          <cell r="KR67">
            <v>0</v>
          </cell>
          <cell r="KS67">
            <v>0</v>
          </cell>
          <cell r="KT67">
            <v>0</v>
          </cell>
          <cell r="KU67">
            <v>0</v>
          </cell>
          <cell r="KV67">
            <v>0</v>
          </cell>
          <cell r="KW67">
            <v>0</v>
          </cell>
          <cell r="KX67">
            <v>0</v>
          </cell>
        </row>
        <row r="68">
          <cell r="B68" t="str">
            <v>2007 EKC Program</v>
          </cell>
          <cell r="C68" t="str">
            <v>Project Porchlight CFLs</v>
          </cell>
          <cell r="D68">
            <v>0</v>
          </cell>
          <cell r="E68">
            <v>0</v>
          </cell>
          <cell r="F68">
            <v>453875.02567592799</v>
          </cell>
          <cell r="G68">
            <v>453875.02567592799</v>
          </cell>
          <cell r="H68">
            <v>453875.02567592799</v>
          </cell>
          <cell r="I68">
            <v>453875.02567592799</v>
          </cell>
          <cell r="J68">
            <v>453875.02567592799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O68">
            <v>5</v>
          </cell>
          <cell r="P68">
            <v>8.6999999999999994E-2</v>
          </cell>
          <cell r="Q68">
            <v>8.1000000000000003E-2</v>
          </cell>
          <cell r="R68">
            <v>0.19400000000000001</v>
          </cell>
          <cell r="S68">
            <v>1.7999999999999999E-2</v>
          </cell>
          <cell r="T68">
            <v>9.7000000000000003E-2</v>
          </cell>
          <cell r="U68">
            <v>0.17699999999999999</v>
          </cell>
          <cell r="V68">
            <v>0.14799999999999999</v>
          </cell>
          <cell r="W68">
            <v>0.19800000000000006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P68">
            <v>39487.127233805732</v>
          </cell>
          <cell r="DQ68">
            <v>36763.877079750171</v>
          </cell>
          <cell r="DR68">
            <v>88051.754981130027</v>
          </cell>
          <cell r="DS68">
            <v>8169.7504621667031</v>
          </cell>
          <cell r="DT68">
            <v>44025.877490565013</v>
          </cell>
          <cell r="DU68">
            <v>80335.879544639247</v>
          </cell>
          <cell r="DV68">
            <v>67173.503800037332</v>
          </cell>
          <cell r="DW68">
            <v>89867.255083833777</v>
          </cell>
          <cell r="DX68">
            <v>41075.689823671477</v>
          </cell>
          <cell r="DY68">
            <v>33132.876874342743</v>
          </cell>
          <cell r="DZ68">
            <v>39260.189720967777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L68">
            <v>39487.127233805732</v>
          </cell>
          <cell r="FM68">
            <v>36763.877079750171</v>
          </cell>
          <cell r="FN68">
            <v>88051.754981130027</v>
          </cell>
          <cell r="FO68">
            <v>8169.7504621667031</v>
          </cell>
          <cell r="FP68">
            <v>44025.877490565013</v>
          </cell>
          <cell r="FQ68">
            <v>80335.879544639247</v>
          </cell>
          <cell r="FR68">
            <v>67173.503800037332</v>
          </cell>
          <cell r="FS68">
            <v>89867.255083833777</v>
          </cell>
          <cell r="FT68">
            <v>41075.689823671477</v>
          </cell>
          <cell r="FU68">
            <v>33132.876874342743</v>
          </cell>
          <cell r="FV68">
            <v>39260.189720967777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H68">
            <v>39487.127233805732</v>
          </cell>
          <cell r="HI68">
            <v>36763.877079750171</v>
          </cell>
          <cell r="HJ68">
            <v>88051.754981130027</v>
          </cell>
          <cell r="HK68">
            <v>8169.7504621667031</v>
          </cell>
          <cell r="HL68">
            <v>44025.877490565013</v>
          </cell>
          <cell r="HM68">
            <v>80335.879544639247</v>
          </cell>
          <cell r="HN68">
            <v>67173.503800037332</v>
          </cell>
          <cell r="HO68">
            <v>89867.255083833777</v>
          </cell>
          <cell r="HP68">
            <v>41075.689823671477</v>
          </cell>
          <cell r="HQ68">
            <v>33132.876874342743</v>
          </cell>
          <cell r="HR68">
            <v>39260.189720967777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F68">
            <v>0</v>
          </cell>
          <cell r="IG68">
            <v>0</v>
          </cell>
          <cell r="IH68">
            <v>0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O68">
            <v>0</v>
          </cell>
          <cell r="IP68">
            <v>0</v>
          </cell>
          <cell r="IR68">
            <v>0</v>
          </cell>
          <cell r="IS68">
            <v>0</v>
          </cell>
          <cell r="IT68">
            <v>0</v>
          </cell>
          <cell r="IU68">
            <v>0</v>
          </cell>
          <cell r="IV68">
            <v>0</v>
          </cell>
          <cell r="IW68">
            <v>0</v>
          </cell>
          <cell r="IX68">
            <v>0</v>
          </cell>
          <cell r="IY68">
            <v>0</v>
          </cell>
          <cell r="IZ68">
            <v>0</v>
          </cell>
          <cell r="JA68">
            <v>0</v>
          </cell>
          <cell r="JB68">
            <v>0</v>
          </cell>
          <cell r="JD68">
            <v>39487.127233805732</v>
          </cell>
          <cell r="JE68">
            <v>36763.877079750171</v>
          </cell>
          <cell r="JF68">
            <v>88051.754981130027</v>
          </cell>
          <cell r="JG68">
            <v>8169.7504621667031</v>
          </cell>
          <cell r="JH68">
            <v>44025.877490565013</v>
          </cell>
          <cell r="JI68">
            <v>80335.879544639247</v>
          </cell>
          <cell r="JJ68">
            <v>67173.503800037332</v>
          </cell>
          <cell r="JK68">
            <v>89867.255083833777</v>
          </cell>
          <cell r="JL68">
            <v>41075.689823671477</v>
          </cell>
          <cell r="JM68">
            <v>33132.876874342743</v>
          </cell>
          <cell r="JN68">
            <v>39260.189720967777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0</v>
          </cell>
          <cell r="JW68">
            <v>0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0</v>
          </cell>
          <cell r="KD68">
            <v>0</v>
          </cell>
          <cell r="KE68">
            <v>0</v>
          </cell>
          <cell r="KF68">
            <v>0</v>
          </cell>
          <cell r="KG68">
            <v>0</v>
          </cell>
          <cell r="KH68">
            <v>0</v>
          </cell>
          <cell r="KI68">
            <v>0</v>
          </cell>
          <cell r="KJ68">
            <v>0</v>
          </cell>
          <cell r="KK68">
            <v>0</v>
          </cell>
          <cell r="KL68">
            <v>0</v>
          </cell>
          <cell r="KN68">
            <v>0</v>
          </cell>
          <cell r="KO68">
            <v>0</v>
          </cell>
          <cell r="KP68">
            <v>0</v>
          </cell>
          <cell r="KQ68">
            <v>0</v>
          </cell>
          <cell r="KR68">
            <v>0</v>
          </cell>
          <cell r="KS68">
            <v>0</v>
          </cell>
          <cell r="KT68">
            <v>0</v>
          </cell>
          <cell r="KU68">
            <v>0</v>
          </cell>
          <cell r="KV68">
            <v>0</v>
          </cell>
          <cell r="KW68">
            <v>0</v>
          </cell>
          <cell r="KX68">
            <v>0</v>
          </cell>
        </row>
        <row r="69">
          <cell r="B69" t="str">
            <v>2007 EKC Program</v>
          </cell>
          <cell r="C69" t="str">
            <v>Energy Star Ceiling Fan</v>
          </cell>
          <cell r="D69">
            <v>0</v>
          </cell>
          <cell r="E69">
            <v>0</v>
          </cell>
          <cell r="F69">
            <v>26293.884098687751</v>
          </cell>
          <cell r="G69">
            <v>26293.884098687751</v>
          </cell>
          <cell r="H69">
            <v>26293.884098687751</v>
          </cell>
          <cell r="I69">
            <v>26293.884098687751</v>
          </cell>
          <cell r="J69">
            <v>26293.884098687751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O69">
            <v>5</v>
          </cell>
          <cell r="P69">
            <v>8.6999999999999994E-2</v>
          </cell>
          <cell r="Q69">
            <v>8.1000000000000003E-2</v>
          </cell>
          <cell r="R69">
            <v>0.19400000000000001</v>
          </cell>
          <cell r="S69">
            <v>1.7999999999999999E-2</v>
          </cell>
          <cell r="T69">
            <v>9.7000000000000003E-2</v>
          </cell>
          <cell r="U69">
            <v>0.17699999999999999</v>
          </cell>
          <cell r="V69">
            <v>0.14799999999999999</v>
          </cell>
          <cell r="W69">
            <v>0.19800000000000006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P69">
            <v>2287.5679165858342</v>
          </cell>
          <cell r="DQ69">
            <v>2129.804611993708</v>
          </cell>
          <cell r="DR69">
            <v>5101.0135151454242</v>
          </cell>
          <cell r="DS69">
            <v>473.28991377637948</v>
          </cell>
          <cell r="DT69">
            <v>2550.5067575727121</v>
          </cell>
          <cell r="DU69">
            <v>4654.0174854677316</v>
          </cell>
          <cell r="DV69">
            <v>3891.4948466057872</v>
          </cell>
          <cell r="DW69">
            <v>5206.1890515401765</v>
          </cell>
          <cell r="DX69">
            <v>2379.5965109312419</v>
          </cell>
          <cell r="DY69">
            <v>1919.4535392042058</v>
          </cell>
          <cell r="DZ69">
            <v>2274.420974536491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L69">
            <v>2287.5679165858342</v>
          </cell>
          <cell r="FM69">
            <v>2129.804611993708</v>
          </cell>
          <cell r="FN69">
            <v>5101.0135151454242</v>
          </cell>
          <cell r="FO69">
            <v>473.28991377637948</v>
          </cell>
          <cell r="FP69">
            <v>2550.5067575727121</v>
          </cell>
          <cell r="FQ69">
            <v>4654.0174854677316</v>
          </cell>
          <cell r="FR69">
            <v>3891.4948466057872</v>
          </cell>
          <cell r="FS69">
            <v>5206.1890515401765</v>
          </cell>
          <cell r="FT69">
            <v>2379.5965109312419</v>
          </cell>
          <cell r="FU69">
            <v>1919.4535392042058</v>
          </cell>
          <cell r="FV69">
            <v>2274.420974536491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H69">
            <v>2287.5679165858342</v>
          </cell>
          <cell r="HI69">
            <v>2129.804611993708</v>
          </cell>
          <cell r="HJ69">
            <v>5101.0135151454242</v>
          </cell>
          <cell r="HK69">
            <v>473.28991377637948</v>
          </cell>
          <cell r="HL69">
            <v>2550.5067575727121</v>
          </cell>
          <cell r="HM69">
            <v>4654.0174854677316</v>
          </cell>
          <cell r="HN69">
            <v>3891.4948466057872</v>
          </cell>
          <cell r="HO69">
            <v>5206.1890515401765</v>
          </cell>
          <cell r="HP69">
            <v>2379.5965109312419</v>
          </cell>
          <cell r="HQ69">
            <v>1919.4535392042058</v>
          </cell>
          <cell r="HR69">
            <v>2274.420974536491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F69">
            <v>0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O69">
            <v>0</v>
          </cell>
          <cell r="IP69">
            <v>0</v>
          </cell>
          <cell r="IR69">
            <v>0</v>
          </cell>
          <cell r="IS69">
            <v>0</v>
          </cell>
          <cell r="IT69">
            <v>0</v>
          </cell>
          <cell r="IU69">
            <v>0</v>
          </cell>
          <cell r="IV69">
            <v>0</v>
          </cell>
          <cell r="IW69">
            <v>0</v>
          </cell>
          <cell r="IX69">
            <v>0</v>
          </cell>
          <cell r="IY69">
            <v>0</v>
          </cell>
          <cell r="IZ69">
            <v>0</v>
          </cell>
          <cell r="JA69">
            <v>0</v>
          </cell>
          <cell r="JB69">
            <v>0</v>
          </cell>
          <cell r="JD69">
            <v>2287.5679165858342</v>
          </cell>
          <cell r="JE69">
            <v>2129.804611993708</v>
          </cell>
          <cell r="JF69">
            <v>5101.0135151454242</v>
          </cell>
          <cell r="JG69">
            <v>473.28991377637948</v>
          </cell>
          <cell r="JH69">
            <v>2550.5067575727121</v>
          </cell>
          <cell r="JI69">
            <v>4654.0174854677316</v>
          </cell>
          <cell r="JJ69">
            <v>3891.4948466057872</v>
          </cell>
          <cell r="JK69">
            <v>5206.1890515401765</v>
          </cell>
          <cell r="JL69">
            <v>2379.5965109312419</v>
          </cell>
          <cell r="JM69">
            <v>1919.4535392042058</v>
          </cell>
          <cell r="JN69">
            <v>2274.420974536491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0</v>
          </cell>
          <cell r="JW69">
            <v>0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0</v>
          </cell>
          <cell r="KD69">
            <v>0</v>
          </cell>
          <cell r="KE69">
            <v>0</v>
          </cell>
          <cell r="KF69">
            <v>0</v>
          </cell>
          <cell r="KG69">
            <v>0</v>
          </cell>
          <cell r="KH69">
            <v>0</v>
          </cell>
          <cell r="KI69">
            <v>0</v>
          </cell>
          <cell r="KJ69">
            <v>0</v>
          </cell>
          <cell r="KK69">
            <v>0</v>
          </cell>
          <cell r="KL69">
            <v>0</v>
          </cell>
          <cell r="KN69">
            <v>0</v>
          </cell>
          <cell r="KO69">
            <v>0</v>
          </cell>
          <cell r="KP69">
            <v>0</v>
          </cell>
          <cell r="KQ69">
            <v>0</v>
          </cell>
          <cell r="KR69">
            <v>0</v>
          </cell>
          <cell r="KS69">
            <v>0</v>
          </cell>
          <cell r="KT69">
            <v>0</v>
          </cell>
          <cell r="KU69">
            <v>0</v>
          </cell>
          <cell r="KV69">
            <v>0</v>
          </cell>
          <cell r="KW69">
            <v>0</v>
          </cell>
          <cell r="KX69">
            <v>0</v>
          </cell>
        </row>
        <row r="70">
          <cell r="B70" t="str">
            <v>2007 EKC Program</v>
          </cell>
          <cell r="C70" t="str">
            <v>Furnace Filter</v>
          </cell>
          <cell r="D70">
            <v>0</v>
          </cell>
          <cell r="E70">
            <v>0</v>
          </cell>
          <cell r="F70">
            <v>44478.672271458301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O70">
            <v>4</v>
          </cell>
          <cell r="P70">
            <v>8.5000000000000006E-2</v>
          </cell>
          <cell r="Q70">
            <v>8.5000000000000006E-2</v>
          </cell>
          <cell r="R70">
            <v>0.23300000000000001</v>
          </cell>
          <cell r="S70">
            <v>0.125</v>
          </cell>
          <cell r="T70">
            <v>0.109</v>
          </cell>
          <cell r="U70">
            <v>0.24099999999999999</v>
          </cell>
          <cell r="V70">
            <v>4.3999999999999997E-2</v>
          </cell>
          <cell r="W70">
            <v>7.7999999999999958E-2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P70">
            <v>3780.6871430739557</v>
          </cell>
          <cell r="DQ70">
            <v>3780.6871430739557</v>
          </cell>
          <cell r="DR70">
            <v>10363.530639249784</v>
          </cell>
          <cell r="DS70">
            <v>5559.8340339322876</v>
          </cell>
          <cell r="DT70">
            <v>4848.1752775889545</v>
          </cell>
          <cell r="DU70">
            <v>10719.36001742145</v>
          </cell>
          <cell r="DV70">
            <v>1957.061579944165</v>
          </cell>
          <cell r="DW70">
            <v>3469.3364371737457</v>
          </cell>
          <cell r="DX70">
            <v>4481.2262313494239</v>
          </cell>
          <cell r="DY70">
            <v>5281.842332235673</v>
          </cell>
          <cell r="DZ70">
            <v>1356.5995042794777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F70">
            <v>0</v>
          </cell>
          <cell r="IG70">
            <v>0</v>
          </cell>
          <cell r="IH70">
            <v>0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O70">
            <v>0</v>
          </cell>
          <cell r="IP70">
            <v>0</v>
          </cell>
          <cell r="IR70">
            <v>0</v>
          </cell>
          <cell r="IS70">
            <v>0</v>
          </cell>
          <cell r="IT70">
            <v>0</v>
          </cell>
          <cell r="IU70">
            <v>0</v>
          </cell>
          <cell r="IV70">
            <v>0</v>
          </cell>
          <cell r="IW70">
            <v>0</v>
          </cell>
          <cell r="IX70">
            <v>0</v>
          </cell>
          <cell r="IY70">
            <v>0</v>
          </cell>
          <cell r="IZ70">
            <v>0</v>
          </cell>
          <cell r="JA70">
            <v>0</v>
          </cell>
          <cell r="JB70">
            <v>0</v>
          </cell>
          <cell r="JD70">
            <v>0</v>
          </cell>
          <cell r="JE70">
            <v>0</v>
          </cell>
          <cell r="JF70">
            <v>0</v>
          </cell>
          <cell r="JG70">
            <v>0</v>
          </cell>
          <cell r="JH70">
            <v>0</v>
          </cell>
          <cell r="JI70">
            <v>0</v>
          </cell>
          <cell r="JJ70">
            <v>0</v>
          </cell>
          <cell r="JK70">
            <v>0</v>
          </cell>
          <cell r="JL70">
            <v>0</v>
          </cell>
          <cell r="JM70">
            <v>0</v>
          </cell>
          <cell r="JN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0</v>
          </cell>
          <cell r="JW70">
            <v>0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0</v>
          </cell>
          <cell r="KD70">
            <v>0</v>
          </cell>
          <cell r="KE70">
            <v>0</v>
          </cell>
          <cell r="KF70">
            <v>0</v>
          </cell>
          <cell r="KG70">
            <v>0</v>
          </cell>
          <cell r="KH70">
            <v>0</v>
          </cell>
          <cell r="KI70">
            <v>0</v>
          </cell>
          <cell r="KJ70">
            <v>0</v>
          </cell>
          <cell r="KK70">
            <v>0</v>
          </cell>
          <cell r="KL70">
            <v>0</v>
          </cell>
          <cell r="KN70">
            <v>0</v>
          </cell>
          <cell r="KO70">
            <v>0</v>
          </cell>
          <cell r="KP70">
            <v>0</v>
          </cell>
          <cell r="KQ70">
            <v>0</v>
          </cell>
          <cell r="KR70">
            <v>0</v>
          </cell>
          <cell r="KS70">
            <v>0</v>
          </cell>
          <cell r="KT70">
            <v>0</v>
          </cell>
          <cell r="KU70">
            <v>0</v>
          </cell>
          <cell r="KV70">
            <v>0</v>
          </cell>
          <cell r="KW70">
            <v>0</v>
          </cell>
          <cell r="KX70">
            <v>0</v>
          </cell>
        </row>
        <row r="71">
          <cell r="B71" t="str">
            <v>2007 EKC Program</v>
          </cell>
          <cell r="C71" t="str">
            <v>Solar Lights</v>
          </cell>
          <cell r="D71">
            <v>0</v>
          </cell>
          <cell r="E71">
            <v>0</v>
          </cell>
          <cell r="F71">
            <v>36130.137325661744</v>
          </cell>
          <cell r="G71">
            <v>36130.137325661744</v>
          </cell>
          <cell r="H71">
            <v>36130.137325661744</v>
          </cell>
          <cell r="I71">
            <v>36130.137325661744</v>
          </cell>
          <cell r="J71">
            <v>36130.137325661744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O71">
            <v>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0.13200000000000001</v>
          </cell>
          <cell r="U71">
            <v>0.65200000000000002</v>
          </cell>
          <cell r="V71">
            <v>4.9000000000000002E-2</v>
          </cell>
          <cell r="W71">
            <v>0.16699999999999993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4769.1781269873509</v>
          </cell>
          <cell r="DU71">
            <v>23556.849536331458</v>
          </cell>
          <cell r="DV71">
            <v>1770.3767289574255</v>
          </cell>
          <cell r="DW71">
            <v>6033.7329333855087</v>
          </cell>
          <cell r="DX71">
            <v>0</v>
          </cell>
          <cell r="DY71">
            <v>7081.5069158297019</v>
          </cell>
          <cell r="DZ71">
            <v>1951.0274155857335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4769.1781269873509</v>
          </cell>
          <cell r="FQ71">
            <v>23556.849536331458</v>
          </cell>
          <cell r="FR71">
            <v>1770.3767289574255</v>
          </cell>
          <cell r="FS71">
            <v>6033.7329333855087</v>
          </cell>
          <cell r="FT71">
            <v>0</v>
          </cell>
          <cell r="FU71">
            <v>7081.5069158297019</v>
          </cell>
          <cell r="FV71">
            <v>1951.0274155857335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4769.1781269873509</v>
          </cell>
          <cell r="HM71">
            <v>23556.849536331458</v>
          </cell>
          <cell r="HN71">
            <v>1770.3767289574255</v>
          </cell>
          <cell r="HO71">
            <v>6033.7329333855087</v>
          </cell>
          <cell r="HP71">
            <v>0</v>
          </cell>
          <cell r="HQ71">
            <v>7081.5069158297019</v>
          </cell>
          <cell r="HR71">
            <v>1951.0274155857335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R71">
            <v>0</v>
          </cell>
          <cell r="IS71">
            <v>0</v>
          </cell>
          <cell r="IT71">
            <v>0</v>
          </cell>
          <cell r="IU71">
            <v>0</v>
          </cell>
          <cell r="IV71">
            <v>0</v>
          </cell>
          <cell r="IW71">
            <v>0</v>
          </cell>
          <cell r="IX71">
            <v>0</v>
          </cell>
          <cell r="IY71">
            <v>0</v>
          </cell>
          <cell r="IZ71">
            <v>0</v>
          </cell>
          <cell r="JA71">
            <v>0</v>
          </cell>
          <cell r="JB71">
            <v>0</v>
          </cell>
          <cell r="JD71">
            <v>0</v>
          </cell>
          <cell r="JE71">
            <v>0</v>
          </cell>
          <cell r="JF71">
            <v>0</v>
          </cell>
          <cell r="JG71">
            <v>0</v>
          </cell>
          <cell r="JH71">
            <v>4769.1781269873509</v>
          </cell>
          <cell r="JI71">
            <v>23556.849536331458</v>
          </cell>
          <cell r="JJ71">
            <v>1770.3767289574255</v>
          </cell>
          <cell r="JK71">
            <v>6033.7329333855087</v>
          </cell>
          <cell r="JL71">
            <v>0</v>
          </cell>
          <cell r="JM71">
            <v>7081.5069158297019</v>
          </cell>
          <cell r="JN71">
            <v>1951.0274155857335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B71">
            <v>0</v>
          </cell>
          <cell r="KC71">
            <v>0</v>
          </cell>
          <cell r="KD71">
            <v>0</v>
          </cell>
          <cell r="KE71">
            <v>0</v>
          </cell>
          <cell r="KF71">
            <v>0</v>
          </cell>
          <cell r="KG71">
            <v>0</v>
          </cell>
          <cell r="KH71">
            <v>0</v>
          </cell>
          <cell r="KI71">
            <v>0</v>
          </cell>
          <cell r="KJ71">
            <v>0</v>
          </cell>
          <cell r="KK71">
            <v>0</v>
          </cell>
          <cell r="KL71">
            <v>0</v>
          </cell>
          <cell r="KN71">
            <v>0</v>
          </cell>
          <cell r="KO71">
            <v>0</v>
          </cell>
          <cell r="KP71">
            <v>0</v>
          </cell>
          <cell r="KQ71">
            <v>0</v>
          </cell>
          <cell r="KR71">
            <v>0</v>
          </cell>
          <cell r="KS71">
            <v>0</v>
          </cell>
          <cell r="KT71">
            <v>0</v>
          </cell>
          <cell r="KU71">
            <v>0</v>
          </cell>
          <cell r="KV71">
            <v>0</v>
          </cell>
          <cell r="KW71">
            <v>0</v>
          </cell>
          <cell r="KX71">
            <v>0</v>
          </cell>
        </row>
        <row r="72">
          <cell r="B72" t="str">
            <v>2007 EKC Program</v>
          </cell>
          <cell r="C72" t="str">
            <v>Outdoor Motion Sensor</v>
          </cell>
          <cell r="D72">
            <v>0</v>
          </cell>
          <cell r="E72">
            <v>0</v>
          </cell>
          <cell r="F72">
            <v>74499.147822469691</v>
          </cell>
          <cell r="G72">
            <v>74499.147822469691</v>
          </cell>
          <cell r="H72">
            <v>74499.147822469691</v>
          </cell>
          <cell r="I72">
            <v>74499.147822469691</v>
          </cell>
          <cell r="J72">
            <v>74499.147822469691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O72">
            <v>7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0.13200000000000001</v>
          </cell>
          <cell r="U72">
            <v>0.65200000000000002</v>
          </cell>
          <cell r="V72">
            <v>4.9000000000000002E-2</v>
          </cell>
          <cell r="W72">
            <v>0.16699999999999993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9833.8875125659997</v>
          </cell>
          <cell r="DU72">
            <v>48573.444380250243</v>
          </cell>
          <cell r="DV72">
            <v>3650.458243301015</v>
          </cell>
          <cell r="DW72">
            <v>12441.357686352432</v>
          </cell>
          <cell r="DX72">
            <v>0</v>
          </cell>
          <cell r="DY72">
            <v>14601.83297320406</v>
          </cell>
          <cell r="DZ72">
            <v>4022.9539824133617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9833.8875125659997</v>
          </cell>
          <cell r="FQ72">
            <v>48573.444380250243</v>
          </cell>
          <cell r="FR72">
            <v>3650.458243301015</v>
          </cell>
          <cell r="FS72">
            <v>12441.357686352432</v>
          </cell>
          <cell r="FT72">
            <v>0</v>
          </cell>
          <cell r="FU72">
            <v>14601.83297320406</v>
          </cell>
          <cell r="FV72">
            <v>4022.9539824133617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9833.8875125659997</v>
          </cell>
          <cell r="HM72">
            <v>48573.444380250243</v>
          </cell>
          <cell r="HN72">
            <v>3650.458243301015</v>
          </cell>
          <cell r="HO72">
            <v>12441.357686352432</v>
          </cell>
          <cell r="HP72">
            <v>0</v>
          </cell>
          <cell r="HQ72">
            <v>14601.83297320406</v>
          </cell>
          <cell r="HR72">
            <v>4022.9539824133617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R72">
            <v>0</v>
          </cell>
          <cell r="IS72">
            <v>0</v>
          </cell>
          <cell r="IT72">
            <v>0</v>
          </cell>
          <cell r="IU72">
            <v>0</v>
          </cell>
          <cell r="IV72">
            <v>0</v>
          </cell>
          <cell r="IW72">
            <v>0</v>
          </cell>
          <cell r="IX72">
            <v>0</v>
          </cell>
          <cell r="IY72">
            <v>0</v>
          </cell>
          <cell r="IZ72">
            <v>0</v>
          </cell>
          <cell r="JA72">
            <v>0</v>
          </cell>
          <cell r="JB72">
            <v>0</v>
          </cell>
          <cell r="JD72">
            <v>0</v>
          </cell>
          <cell r="JE72">
            <v>0</v>
          </cell>
          <cell r="JF72">
            <v>0</v>
          </cell>
          <cell r="JG72">
            <v>0</v>
          </cell>
          <cell r="JH72">
            <v>9833.8875125659997</v>
          </cell>
          <cell r="JI72">
            <v>48573.444380250243</v>
          </cell>
          <cell r="JJ72">
            <v>3650.458243301015</v>
          </cell>
          <cell r="JK72">
            <v>12441.357686352432</v>
          </cell>
          <cell r="JL72">
            <v>0</v>
          </cell>
          <cell r="JM72">
            <v>14601.83297320406</v>
          </cell>
          <cell r="JN72">
            <v>4022.9539824133617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0</v>
          </cell>
          <cell r="JX72">
            <v>0</v>
          </cell>
          <cell r="JY72">
            <v>0</v>
          </cell>
          <cell r="JZ72">
            <v>0</v>
          </cell>
          <cell r="KB72">
            <v>0</v>
          </cell>
          <cell r="KC72">
            <v>0</v>
          </cell>
          <cell r="KD72">
            <v>0</v>
          </cell>
          <cell r="KE72">
            <v>0</v>
          </cell>
          <cell r="KF72">
            <v>0</v>
          </cell>
          <cell r="KG72">
            <v>0</v>
          </cell>
          <cell r="KH72">
            <v>0</v>
          </cell>
          <cell r="KI72">
            <v>0</v>
          </cell>
          <cell r="KJ72">
            <v>0</v>
          </cell>
          <cell r="KK72">
            <v>0</v>
          </cell>
          <cell r="KL72">
            <v>0</v>
          </cell>
          <cell r="KN72">
            <v>0</v>
          </cell>
          <cell r="KO72">
            <v>0</v>
          </cell>
          <cell r="KP72">
            <v>0</v>
          </cell>
          <cell r="KQ72">
            <v>0</v>
          </cell>
          <cell r="KR72">
            <v>0</v>
          </cell>
          <cell r="KS72">
            <v>0</v>
          </cell>
          <cell r="KT72">
            <v>0</v>
          </cell>
          <cell r="KU72">
            <v>0</v>
          </cell>
          <cell r="KV72">
            <v>0</v>
          </cell>
          <cell r="KW72">
            <v>0</v>
          </cell>
          <cell r="KX72">
            <v>0</v>
          </cell>
        </row>
        <row r="73">
          <cell r="B73" t="str">
            <v>2007 EKC Program</v>
          </cell>
          <cell r="C73" t="str">
            <v>Dimmer Switch</v>
          </cell>
          <cell r="D73">
            <v>0</v>
          </cell>
          <cell r="E73">
            <v>0</v>
          </cell>
          <cell r="F73">
            <v>7020.5813958571698</v>
          </cell>
          <cell r="G73">
            <v>7020.5813958571698</v>
          </cell>
          <cell r="H73">
            <v>7020.5813958571698</v>
          </cell>
          <cell r="I73">
            <v>7020.5813958571698</v>
          </cell>
          <cell r="J73">
            <v>7020.5813958571698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O73">
            <v>5</v>
          </cell>
          <cell r="P73">
            <v>8.6999999999999994E-2</v>
          </cell>
          <cell r="Q73">
            <v>8.1000000000000003E-2</v>
          </cell>
          <cell r="R73">
            <v>0.19400000000000001</v>
          </cell>
          <cell r="S73">
            <v>1.7999999999999999E-2</v>
          </cell>
          <cell r="T73">
            <v>9.7000000000000003E-2</v>
          </cell>
          <cell r="U73">
            <v>0.17699999999999999</v>
          </cell>
          <cell r="V73">
            <v>0.14799999999999999</v>
          </cell>
          <cell r="W73">
            <v>0.19800000000000006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P73">
            <v>610.79058143957377</v>
          </cell>
          <cell r="DQ73">
            <v>568.66709306443079</v>
          </cell>
          <cell r="DR73">
            <v>1361.992790796291</v>
          </cell>
          <cell r="DS73">
            <v>126.37046512542905</v>
          </cell>
          <cell r="DT73">
            <v>680.99639539814552</v>
          </cell>
          <cell r="DU73">
            <v>1242.6429070667191</v>
          </cell>
          <cell r="DV73">
            <v>1039.0460465868612</v>
          </cell>
          <cell r="DW73">
            <v>1390.0751163797202</v>
          </cell>
          <cell r="DX73">
            <v>635.36261632507387</v>
          </cell>
          <cell r="DY73">
            <v>512.50244189757336</v>
          </cell>
          <cell r="DZ73">
            <v>607.28029074164533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L73">
            <v>610.79058143957377</v>
          </cell>
          <cell r="FM73">
            <v>568.66709306443079</v>
          </cell>
          <cell r="FN73">
            <v>1361.992790796291</v>
          </cell>
          <cell r="FO73">
            <v>126.37046512542905</v>
          </cell>
          <cell r="FP73">
            <v>680.99639539814552</v>
          </cell>
          <cell r="FQ73">
            <v>1242.6429070667191</v>
          </cell>
          <cell r="FR73">
            <v>1039.0460465868612</v>
          </cell>
          <cell r="FS73">
            <v>1390.0751163797202</v>
          </cell>
          <cell r="FT73">
            <v>635.36261632507387</v>
          </cell>
          <cell r="FU73">
            <v>512.50244189757336</v>
          </cell>
          <cell r="FV73">
            <v>607.28029074164533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H73">
            <v>610.79058143957377</v>
          </cell>
          <cell r="HI73">
            <v>568.66709306443079</v>
          </cell>
          <cell r="HJ73">
            <v>1361.992790796291</v>
          </cell>
          <cell r="HK73">
            <v>126.37046512542905</v>
          </cell>
          <cell r="HL73">
            <v>680.99639539814552</v>
          </cell>
          <cell r="HM73">
            <v>1242.6429070667191</v>
          </cell>
          <cell r="HN73">
            <v>1039.0460465868612</v>
          </cell>
          <cell r="HO73">
            <v>1390.0751163797202</v>
          </cell>
          <cell r="HP73">
            <v>635.36261632507387</v>
          </cell>
          <cell r="HQ73">
            <v>512.50244189757336</v>
          </cell>
          <cell r="HR73">
            <v>607.28029074164533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R73">
            <v>0</v>
          </cell>
          <cell r="IS73">
            <v>0</v>
          </cell>
          <cell r="IT73">
            <v>0</v>
          </cell>
          <cell r="IU73">
            <v>0</v>
          </cell>
          <cell r="IV73">
            <v>0</v>
          </cell>
          <cell r="IW73">
            <v>0</v>
          </cell>
          <cell r="IX73">
            <v>0</v>
          </cell>
          <cell r="IY73">
            <v>0</v>
          </cell>
          <cell r="IZ73">
            <v>0</v>
          </cell>
          <cell r="JA73">
            <v>0</v>
          </cell>
          <cell r="JB73">
            <v>0</v>
          </cell>
          <cell r="JD73">
            <v>610.79058143957377</v>
          </cell>
          <cell r="JE73">
            <v>568.66709306443079</v>
          </cell>
          <cell r="JF73">
            <v>1361.992790796291</v>
          </cell>
          <cell r="JG73">
            <v>126.37046512542905</v>
          </cell>
          <cell r="JH73">
            <v>680.99639539814552</v>
          </cell>
          <cell r="JI73">
            <v>1242.6429070667191</v>
          </cell>
          <cell r="JJ73">
            <v>1039.0460465868612</v>
          </cell>
          <cell r="JK73">
            <v>1390.0751163797202</v>
          </cell>
          <cell r="JL73">
            <v>635.36261632507387</v>
          </cell>
          <cell r="JM73">
            <v>512.50244189757336</v>
          </cell>
          <cell r="JN73">
            <v>607.28029074164533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0</v>
          </cell>
          <cell r="JX73">
            <v>0</v>
          </cell>
          <cell r="JY73">
            <v>0</v>
          </cell>
          <cell r="JZ73">
            <v>0</v>
          </cell>
          <cell r="KB73">
            <v>0</v>
          </cell>
          <cell r="KC73">
            <v>0</v>
          </cell>
          <cell r="KD73">
            <v>0</v>
          </cell>
          <cell r="KE73">
            <v>0</v>
          </cell>
          <cell r="KF73">
            <v>0</v>
          </cell>
          <cell r="KG73">
            <v>0</v>
          </cell>
          <cell r="KH73">
            <v>0</v>
          </cell>
          <cell r="KI73">
            <v>0</v>
          </cell>
          <cell r="KJ73">
            <v>0</v>
          </cell>
          <cell r="KK73">
            <v>0</v>
          </cell>
          <cell r="KL73">
            <v>0</v>
          </cell>
          <cell r="KN73">
            <v>0</v>
          </cell>
          <cell r="KO73">
            <v>0</v>
          </cell>
          <cell r="KP73">
            <v>0</v>
          </cell>
          <cell r="KQ73">
            <v>0</v>
          </cell>
          <cell r="KR73">
            <v>0</v>
          </cell>
          <cell r="KS73">
            <v>0</v>
          </cell>
          <cell r="KT73">
            <v>0</v>
          </cell>
          <cell r="KU73">
            <v>0</v>
          </cell>
          <cell r="KV73">
            <v>0</v>
          </cell>
          <cell r="KW73">
            <v>0</v>
          </cell>
          <cell r="KX73">
            <v>0</v>
          </cell>
        </row>
        <row r="74">
          <cell r="B74" t="str">
            <v>2007 EKC Program</v>
          </cell>
          <cell r="C74" t="str">
            <v>Energy Star Light Fixtures</v>
          </cell>
          <cell r="D74">
            <v>0</v>
          </cell>
          <cell r="E74">
            <v>0</v>
          </cell>
          <cell r="F74">
            <v>17328.200030945434</v>
          </cell>
          <cell r="G74">
            <v>17328.200030945434</v>
          </cell>
          <cell r="H74">
            <v>17328.200030945434</v>
          </cell>
          <cell r="I74">
            <v>17328.200030945434</v>
          </cell>
          <cell r="J74">
            <v>17328.200030945434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  <cell r="P74">
            <v>8.6999999999999994E-2</v>
          </cell>
          <cell r="Q74">
            <v>8.1000000000000003E-2</v>
          </cell>
          <cell r="R74">
            <v>0.19400000000000001</v>
          </cell>
          <cell r="S74">
            <v>1.7999999999999999E-2</v>
          </cell>
          <cell r="T74">
            <v>9.7000000000000003E-2</v>
          </cell>
          <cell r="U74">
            <v>0.17699999999999999</v>
          </cell>
          <cell r="V74">
            <v>0.14799999999999999</v>
          </cell>
          <cell r="W74">
            <v>0.19800000000000006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P74">
            <v>1507.5534026922526</v>
          </cell>
          <cell r="DQ74">
            <v>1403.5842025065801</v>
          </cell>
          <cell r="DR74">
            <v>3361.6708060034143</v>
          </cell>
          <cell r="DS74">
            <v>311.90760055701782</v>
          </cell>
          <cell r="DT74">
            <v>1680.8354030017072</v>
          </cell>
          <cell r="DU74">
            <v>3067.0914054773416</v>
          </cell>
          <cell r="DV74">
            <v>2564.573604579924</v>
          </cell>
          <cell r="DW74">
            <v>3430.9836061271972</v>
          </cell>
          <cell r="DX74">
            <v>1568.2021028005618</v>
          </cell>
          <cell r="DY74">
            <v>1264.9586022590165</v>
          </cell>
          <cell r="DZ74">
            <v>1498.8893026767803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L74">
            <v>1507.5534026922526</v>
          </cell>
          <cell r="FM74">
            <v>1403.5842025065801</v>
          </cell>
          <cell r="FN74">
            <v>3361.6708060034143</v>
          </cell>
          <cell r="FO74">
            <v>311.90760055701782</v>
          </cell>
          <cell r="FP74">
            <v>1680.8354030017072</v>
          </cell>
          <cell r="FQ74">
            <v>3067.0914054773416</v>
          </cell>
          <cell r="FR74">
            <v>2564.573604579924</v>
          </cell>
          <cell r="FS74">
            <v>3430.9836061271972</v>
          </cell>
          <cell r="FT74">
            <v>1568.2021028005618</v>
          </cell>
          <cell r="FU74">
            <v>1264.9586022590165</v>
          </cell>
          <cell r="FV74">
            <v>1498.8893026767803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H74">
            <v>1507.5534026922526</v>
          </cell>
          <cell r="HI74">
            <v>1403.5842025065801</v>
          </cell>
          <cell r="HJ74">
            <v>3361.6708060034143</v>
          </cell>
          <cell r="HK74">
            <v>311.90760055701782</v>
          </cell>
          <cell r="HL74">
            <v>1680.8354030017072</v>
          </cell>
          <cell r="HM74">
            <v>3067.0914054773416</v>
          </cell>
          <cell r="HN74">
            <v>2564.573604579924</v>
          </cell>
          <cell r="HO74">
            <v>3430.9836061271972</v>
          </cell>
          <cell r="HP74">
            <v>1568.2021028005618</v>
          </cell>
          <cell r="HQ74">
            <v>1264.9586022590165</v>
          </cell>
          <cell r="HR74">
            <v>1498.8893026767803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R74">
            <v>0</v>
          </cell>
          <cell r="IS74">
            <v>0</v>
          </cell>
          <cell r="IT74">
            <v>0</v>
          </cell>
          <cell r="IU74">
            <v>0</v>
          </cell>
          <cell r="IV74">
            <v>0</v>
          </cell>
          <cell r="IW74">
            <v>0</v>
          </cell>
          <cell r="IX74">
            <v>0</v>
          </cell>
          <cell r="IY74">
            <v>0</v>
          </cell>
          <cell r="IZ74">
            <v>0</v>
          </cell>
          <cell r="JA74">
            <v>0</v>
          </cell>
          <cell r="JB74">
            <v>0</v>
          </cell>
          <cell r="JD74">
            <v>1507.5534026922526</v>
          </cell>
          <cell r="JE74">
            <v>1403.5842025065801</v>
          </cell>
          <cell r="JF74">
            <v>3361.6708060034143</v>
          </cell>
          <cell r="JG74">
            <v>311.90760055701782</v>
          </cell>
          <cell r="JH74">
            <v>1680.8354030017072</v>
          </cell>
          <cell r="JI74">
            <v>3067.0914054773416</v>
          </cell>
          <cell r="JJ74">
            <v>2564.573604579924</v>
          </cell>
          <cell r="JK74">
            <v>3430.9836061271972</v>
          </cell>
          <cell r="JL74">
            <v>1568.2021028005618</v>
          </cell>
          <cell r="JM74">
            <v>1264.9586022590165</v>
          </cell>
          <cell r="JN74">
            <v>1498.8893026767803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0</v>
          </cell>
          <cell r="JX74">
            <v>0</v>
          </cell>
          <cell r="JY74">
            <v>0</v>
          </cell>
          <cell r="JZ74">
            <v>0</v>
          </cell>
          <cell r="KB74">
            <v>0</v>
          </cell>
          <cell r="KC74">
            <v>0</v>
          </cell>
          <cell r="KD74">
            <v>0</v>
          </cell>
          <cell r="KE74">
            <v>0</v>
          </cell>
          <cell r="KF74">
            <v>0</v>
          </cell>
          <cell r="KG74">
            <v>0</v>
          </cell>
          <cell r="KH74">
            <v>0</v>
          </cell>
          <cell r="KI74">
            <v>0</v>
          </cell>
          <cell r="KJ74">
            <v>0</v>
          </cell>
          <cell r="KK74">
            <v>0</v>
          </cell>
          <cell r="KL74">
            <v>0</v>
          </cell>
          <cell r="KN74">
            <v>0</v>
          </cell>
          <cell r="KO74">
            <v>0</v>
          </cell>
          <cell r="KP74">
            <v>0</v>
          </cell>
          <cell r="KQ74">
            <v>0</v>
          </cell>
          <cell r="KR74">
            <v>0</v>
          </cell>
          <cell r="KS74">
            <v>0</v>
          </cell>
          <cell r="KT74">
            <v>0</v>
          </cell>
          <cell r="KU74">
            <v>0</v>
          </cell>
          <cell r="KV74">
            <v>0</v>
          </cell>
          <cell r="KW74">
            <v>0</v>
          </cell>
          <cell r="KX74">
            <v>0</v>
          </cell>
        </row>
        <row r="75">
          <cell r="B75" t="str">
            <v>2007 EKC Program</v>
          </cell>
          <cell r="C75" t="str">
            <v>SLEDs</v>
          </cell>
          <cell r="D75">
            <v>0</v>
          </cell>
          <cell r="E75">
            <v>0</v>
          </cell>
          <cell r="F75">
            <v>117380.3056663771</v>
          </cell>
          <cell r="G75">
            <v>117380.3056663771</v>
          </cell>
          <cell r="H75">
            <v>117380.3056663771</v>
          </cell>
          <cell r="I75">
            <v>117380.3056663771</v>
          </cell>
          <cell r="J75">
            <v>117380.3056663771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6</v>
          </cell>
          <cell r="P75">
            <v>0.25700000000000001</v>
          </cell>
          <cell r="Q75">
            <v>0.25700000000000001</v>
          </cell>
          <cell r="R75">
            <v>0.48599999999999999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P75">
            <v>30166.738556258915</v>
          </cell>
          <cell r="DQ75">
            <v>30166.738556258915</v>
          </cell>
          <cell r="DR75">
            <v>57046.828553859268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29345.076416594275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L75">
            <v>30166.738556258915</v>
          </cell>
          <cell r="FM75">
            <v>30166.738556258915</v>
          </cell>
          <cell r="FN75">
            <v>57046.828553859268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29345.076416594275</v>
          </cell>
          <cell r="FU75">
            <v>0</v>
          </cell>
          <cell r="FV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H75">
            <v>30166.738556258915</v>
          </cell>
          <cell r="HI75">
            <v>30166.738556258915</v>
          </cell>
          <cell r="HJ75">
            <v>57046.828553859268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29345.076416594275</v>
          </cell>
          <cell r="HQ75">
            <v>0</v>
          </cell>
          <cell r="HR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R75">
            <v>0</v>
          </cell>
          <cell r="IS75">
            <v>0</v>
          </cell>
          <cell r="IT75">
            <v>0</v>
          </cell>
          <cell r="IU75">
            <v>0</v>
          </cell>
          <cell r="IV75">
            <v>0</v>
          </cell>
          <cell r="IW75">
            <v>0</v>
          </cell>
          <cell r="IX75">
            <v>0</v>
          </cell>
          <cell r="IY75">
            <v>0</v>
          </cell>
          <cell r="IZ75">
            <v>0</v>
          </cell>
          <cell r="JA75">
            <v>0</v>
          </cell>
          <cell r="JB75">
            <v>0</v>
          </cell>
          <cell r="JD75">
            <v>30166.738556258915</v>
          </cell>
          <cell r="JE75">
            <v>30166.738556258915</v>
          </cell>
          <cell r="JF75">
            <v>57046.828553859268</v>
          </cell>
          <cell r="JG75">
            <v>0</v>
          </cell>
          <cell r="JH75">
            <v>0</v>
          </cell>
          <cell r="JI75">
            <v>0</v>
          </cell>
          <cell r="JJ75">
            <v>0</v>
          </cell>
          <cell r="JK75">
            <v>0</v>
          </cell>
          <cell r="JL75">
            <v>29345.076416594275</v>
          </cell>
          <cell r="JM75">
            <v>0</v>
          </cell>
          <cell r="JN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0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0</v>
          </cell>
          <cell r="KD75">
            <v>0</v>
          </cell>
          <cell r="KE75">
            <v>0</v>
          </cell>
          <cell r="KF75">
            <v>0</v>
          </cell>
          <cell r="KG75">
            <v>0</v>
          </cell>
          <cell r="KH75">
            <v>0</v>
          </cell>
          <cell r="KI75">
            <v>0</v>
          </cell>
          <cell r="KJ75">
            <v>0</v>
          </cell>
          <cell r="KK75">
            <v>0</v>
          </cell>
          <cell r="KL75">
            <v>0</v>
          </cell>
          <cell r="KN75">
            <v>0</v>
          </cell>
          <cell r="KO75">
            <v>0</v>
          </cell>
          <cell r="KP75">
            <v>0</v>
          </cell>
          <cell r="KQ75">
            <v>0</v>
          </cell>
          <cell r="KR75">
            <v>0</v>
          </cell>
          <cell r="KS75">
            <v>0</v>
          </cell>
          <cell r="KT75">
            <v>0</v>
          </cell>
          <cell r="KU75">
            <v>0</v>
          </cell>
          <cell r="KV75">
            <v>0</v>
          </cell>
          <cell r="KW75">
            <v>0</v>
          </cell>
          <cell r="KX75">
            <v>0</v>
          </cell>
        </row>
        <row r="76">
          <cell r="B76" t="str">
            <v>2007 EKC Program</v>
          </cell>
          <cell r="C76" t="str">
            <v>T8</v>
          </cell>
          <cell r="D76">
            <v>0</v>
          </cell>
          <cell r="E76">
            <v>0</v>
          </cell>
          <cell r="F76">
            <v>14391.579088557142</v>
          </cell>
          <cell r="G76">
            <v>14391.579088557142</v>
          </cell>
          <cell r="H76">
            <v>14391.579088557142</v>
          </cell>
          <cell r="I76">
            <v>14391.579088557142</v>
          </cell>
          <cell r="J76">
            <v>14391.579088557142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5</v>
          </cell>
          <cell r="P76">
            <v>8.6999999999999994E-2</v>
          </cell>
          <cell r="Q76">
            <v>8.1000000000000003E-2</v>
          </cell>
          <cell r="R76">
            <v>0.19400000000000001</v>
          </cell>
          <cell r="S76">
            <v>1.7999999999999999E-2</v>
          </cell>
          <cell r="T76">
            <v>9.7000000000000003E-2</v>
          </cell>
          <cell r="U76">
            <v>0.17699999999999999</v>
          </cell>
          <cell r="V76">
            <v>0.14799999999999999</v>
          </cell>
          <cell r="W76">
            <v>0.19800000000000006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P76">
            <v>1252.0673807044714</v>
          </cell>
          <cell r="DQ76">
            <v>1165.7179061731285</v>
          </cell>
          <cell r="DR76">
            <v>2791.9663431800859</v>
          </cell>
          <cell r="DS76">
            <v>259.04842359402852</v>
          </cell>
          <cell r="DT76">
            <v>1395.983171590043</v>
          </cell>
          <cell r="DU76">
            <v>2547.3094986746141</v>
          </cell>
          <cell r="DV76">
            <v>2129.9537051064572</v>
          </cell>
          <cell r="DW76">
            <v>2849.5326595343149</v>
          </cell>
          <cell r="DX76">
            <v>1302.4379075144216</v>
          </cell>
          <cell r="DY76">
            <v>1050.5852734646714</v>
          </cell>
          <cell r="DZ76">
            <v>1244.871591160193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L76">
            <v>1252.0673807044714</v>
          </cell>
          <cell r="FM76">
            <v>1165.7179061731285</v>
          </cell>
          <cell r="FN76">
            <v>2791.9663431800859</v>
          </cell>
          <cell r="FO76">
            <v>259.04842359402852</v>
          </cell>
          <cell r="FP76">
            <v>1395.983171590043</v>
          </cell>
          <cell r="FQ76">
            <v>2547.3094986746141</v>
          </cell>
          <cell r="FR76">
            <v>2129.9537051064572</v>
          </cell>
          <cell r="FS76">
            <v>2849.5326595343149</v>
          </cell>
          <cell r="FT76">
            <v>1302.4379075144216</v>
          </cell>
          <cell r="FU76">
            <v>1050.5852734646714</v>
          </cell>
          <cell r="FV76">
            <v>1244.871591160193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H76">
            <v>1252.0673807044714</v>
          </cell>
          <cell r="HI76">
            <v>1165.7179061731285</v>
          </cell>
          <cell r="HJ76">
            <v>2791.9663431800859</v>
          </cell>
          <cell r="HK76">
            <v>259.04842359402852</v>
          </cell>
          <cell r="HL76">
            <v>1395.983171590043</v>
          </cell>
          <cell r="HM76">
            <v>2547.3094986746141</v>
          </cell>
          <cell r="HN76">
            <v>2129.9537051064572</v>
          </cell>
          <cell r="HO76">
            <v>2849.5326595343149</v>
          </cell>
          <cell r="HP76">
            <v>1302.4379075144216</v>
          </cell>
          <cell r="HQ76">
            <v>1050.5852734646714</v>
          </cell>
          <cell r="HR76">
            <v>1244.871591160193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R76">
            <v>0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0</v>
          </cell>
          <cell r="IZ76">
            <v>0</v>
          </cell>
          <cell r="JA76">
            <v>0</v>
          </cell>
          <cell r="JB76">
            <v>0</v>
          </cell>
          <cell r="JD76">
            <v>1252.0673807044714</v>
          </cell>
          <cell r="JE76">
            <v>1165.7179061731285</v>
          </cell>
          <cell r="JF76">
            <v>2791.9663431800859</v>
          </cell>
          <cell r="JG76">
            <v>259.04842359402852</v>
          </cell>
          <cell r="JH76">
            <v>1395.983171590043</v>
          </cell>
          <cell r="JI76">
            <v>2547.3094986746141</v>
          </cell>
          <cell r="JJ76">
            <v>2129.9537051064572</v>
          </cell>
          <cell r="JK76">
            <v>2849.5326595343149</v>
          </cell>
          <cell r="JL76">
            <v>1302.4379075144216</v>
          </cell>
          <cell r="JM76">
            <v>1050.5852734646714</v>
          </cell>
          <cell r="JN76">
            <v>1244.871591160193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0</v>
          </cell>
          <cell r="KG76">
            <v>0</v>
          </cell>
          <cell r="KH76">
            <v>0</v>
          </cell>
          <cell r="KI76">
            <v>0</v>
          </cell>
          <cell r="KJ76">
            <v>0</v>
          </cell>
          <cell r="KK76">
            <v>0</v>
          </cell>
          <cell r="KL76">
            <v>0</v>
          </cell>
          <cell r="KN76">
            <v>0</v>
          </cell>
          <cell r="KO76">
            <v>0</v>
          </cell>
          <cell r="KP76">
            <v>0</v>
          </cell>
          <cell r="KQ76">
            <v>0</v>
          </cell>
          <cell r="KR76">
            <v>0</v>
          </cell>
          <cell r="KS76">
            <v>0</v>
          </cell>
          <cell r="KT76">
            <v>0</v>
          </cell>
          <cell r="KU76">
            <v>0</v>
          </cell>
          <cell r="KV76">
            <v>0</v>
          </cell>
          <cell r="KW76">
            <v>0</v>
          </cell>
          <cell r="KX76">
            <v>0</v>
          </cell>
        </row>
        <row r="77">
          <cell r="B77" t="str">
            <v>2007 EKC Program</v>
          </cell>
          <cell r="C77" t="str">
            <v>Programmable Thermostat</v>
          </cell>
          <cell r="D77">
            <v>0</v>
          </cell>
          <cell r="E77">
            <v>0</v>
          </cell>
          <cell r="F77">
            <v>21378.126607282447</v>
          </cell>
          <cell r="G77">
            <v>21378.126607282447</v>
          </cell>
          <cell r="H77">
            <v>21378.126607282447</v>
          </cell>
          <cell r="I77">
            <v>21378.126607282447</v>
          </cell>
          <cell r="J77">
            <v>21378.126607282447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13</v>
          </cell>
          <cell r="P77">
            <v>0.16400000000000001</v>
          </cell>
          <cell r="Q77">
            <v>0.17100000000000001</v>
          </cell>
          <cell r="R77">
            <v>0.48299999999999998</v>
          </cell>
          <cell r="S77">
            <v>1E-3</v>
          </cell>
          <cell r="T77">
            <v>4.0000000000000001E-3</v>
          </cell>
          <cell r="U77">
            <v>0.01</v>
          </cell>
          <cell r="V77">
            <v>5.6000000000000001E-2</v>
          </cell>
          <cell r="W77">
            <v>0.11099999999999988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P77">
            <v>3506.0127635943213</v>
          </cell>
          <cell r="DQ77">
            <v>3655.6596498452986</v>
          </cell>
          <cell r="DR77">
            <v>10325.635151317421</v>
          </cell>
          <cell r="DS77">
            <v>21.378126607282447</v>
          </cell>
          <cell r="DT77">
            <v>85.512506429129786</v>
          </cell>
          <cell r="DU77">
            <v>213.78126607282448</v>
          </cell>
          <cell r="DV77">
            <v>1197.1750900078171</v>
          </cell>
          <cell r="DW77">
            <v>2372.972053408349</v>
          </cell>
          <cell r="DX77">
            <v>4371.8268911892601</v>
          </cell>
          <cell r="DY77">
            <v>80.167974777309183</v>
          </cell>
          <cell r="DZ77">
            <v>892.53678585404145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L77">
            <v>3506.0127635943213</v>
          </cell>
          <cell r="FM77">
            <v>3655.6596498452986</v>
          </cell>
          <cell r="FN77">
            <v>10325.635151317421</v>
          </cell>
          <cell r="FO77">
            <v>21.378126607282447</v>
          </cell>
          <cell r="FP77">
            <v>85.512506429129786</v>
          </cell>
          <cell r="FQ77">
            <v>213.78126607282448</v>
          </cell>
          <cell r="FR77">
            <v>1197.1750900078171</v>
          </cell>
          <cell r="FS77">
            <v>2372.972053408349</v>
          </cell>
          <cell r="FT77">
            <v>4371.8268911892601</v>
          </cell>
          <cell r="FU77">
            <v>80.167974777309183</v>
          </cell>
          <cell r="FV77">
            <v>892.53678585404145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H77">
            <v>3506.0127635943213</v>
          </cell>
          <cell r="HI77">
            <v>3655.6596498452986</v>
          </cell>
          <cell r="HJ77">
            <v>10325.635151317421</v>
          </cell>
          <cell r="HK77">
            <v>21.378126607282447</v>
          </cell>
          <cell r="HL77">
            <v>85.512506429129786</v>
          </cell>
          <cell r="HM77">
            <v>213.78126607282448</v>
          </cell>
          <cell r="HN77">
            <v>1197.1750900078171</v>
          </cell>
          <cell r="HO77">
            <v>2372.972053408349</v>
          </cell>
          <cell r="HP77">
            <v>4371.8268911892601</v>
          </cell>
          <cell r="HQ77">
            <v>80.167974777309183</v>
          </cell>
          <cell r="HR77">
            <v>892.53678585404145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R77">
            <v>0</v>
          </cell>
          <cell r="IS77">
            <v>0</v>
          </cell>
          <cell r="IT77">
            <v>0</v>
          </cell>
          <cell r="IU77">
            <v>0</v>
          </cell>
          <cell r="IV77">
            <v>0</v>
          </cell>
          <cell r="IW77">
            <v>0</v>
          </cell>
          <cell r="IX77">
            <v>0</v>
          </cell>
          <cell r="IY77">
            <v>0</v>
          </cell>
          <cell r="IZ77">
            <v>0</v>
          </cell>
          <cell r="JA77">
            <v>0</v>
          </cell>
          <cell r="JB77">
            <v>0</v>
          </cell>
          <cell r="JD77">
            <v>3506.0127635943213</v>
          </cell>
          <cell r="JE77">
            <v>3655.6596498452986</v>
          </cell>
          <cell r="JF77">
            <v>10325.635151317421</v>
          </cell>
          <cell r="JG77">
            <v>21.378126607282447</v>
          </cell>
          <cell r="JH77">
            <v>85.512506429129786</v>
          </cell>
          <cell r="JI77">
            <v>213.78126607282448</v>
          </cell>
          <cell r="JJ77">
            <v>1197.1750900078171</v>
          </cell>
          <cell r="JK77">
            <v>2372.972053408349</v>
          </cell>
          <cell r="JL77">
            <v>4371.8268911892601</v>
          </cell>
          <cell r="JM77">
            <v>80.167974777309183</v>
          </cell>
          <cell r="JN77">
            <v>892.53678585404145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0</v>
          </cell>
          <cell r="KD77">
            <v>0</v>
          </cell>
          <cell r="KE77">
            <v>0</v>
          </cell>
          <cell r="KF77">
            <v>0</v>
          </cell>
          <cell r="KG77">
            <v>0</v>
          </cell>
          <cell r="KH77">
            <v>0</v>
          </cell>
          <cell r="KI77">
            <v>0</v>
          </cell>
          <cell r="KJ77">
            <v>0</v>
          </cell>
          <cell r="KK77">
            <v>0</v>
          </cell>
          <cell r="KL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</v>
          </cell>
        </row>
        <row r="78">
          <cell r="B78" t="str">
            <v>2007 EKC Program</v>
          </cell>
          <cell r="C78" t="str">
            <v>Power Bar with Timer</v>
          </cell>
          <cell r="D78">
            <v>0</v>
          </cell>
          <cell r="E78">
            <v>0</v>
          </cell>
          <cell r="F78">
            <v>13072.506711794602</v>
          </cell>
          <cell r="G78">
            <v>13072.506711794602</v>
          </cell>
          <cell r="H78">
            <v>13072.506711794602</v>
          </cell>
          <cell r="I78">
            <v>13072.506711794602</v>
          </cell>
          <cell r="J78">
            <v>13072.506711794602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8</v>
          </cell>
          <cell r="P78">
            <v>6.3E-2</v>
          </cell>
          <cell r="Q78">
            <v>7.0999999999999994E-2</v>
          </cell>
          <cell r="R78">
            <v>0.184</v>
          </cell>
          <cell r="S78">
            <v>4.2999999999999997E-2</v>
          </cell>
          <cell r="T78">
            <v>8.6999999999999994E-2</v>
          </cell>
          <cell r="U78">
            <v>0.20699999999999999</v>
          </cell>
          <cell r="V78">
            <v>0.14000000000000001</v>
          </cell>
          <cell r="W78">
            <v>0.20500000000000007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P78">
            <v>823.56792284305993</v>
          </cell>
          <cell r="DQ78">
            <v>928.14797653741664</v>
          </cell>
          <cell r="DR78">
            <v>2405.3412349702066</v>
          </cell>
          <cell r="DS78">
            <v>562.11778860716788</v>
          </cell>
          <cell r="DT78">
            <v>1137.3080839261304</v>
          </cell>
          <cell r="DU78">
            <v>2706.0088893414822</v>
          </cell>
          <cell r="DV78">
            <v>1830.1509396512445</v>
          </cell>
          <cell r="DW78">
            <v>2679.8638759178943</v>
          </cell>
          <cell r="DX78">
            <v>1039.2642835876709</v>
          </cell>
          <cell r="DY78">
            <v>1101.3586904686952</v>
          </cell>
          <cell r="DZ78">
            <v>1127.5037038922846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L78">
            <v>823.56792284305993</v>
          </cell>
          <cell r="FM78">
            <v>928.14797653741664</v>
          </cell>
          <cell r="FN78">
            <v>2405.3412349702066</v>
          </cell>
          <cell r="FO78">
            <v>562.11778860716788</v>
          </cell>
          <cell r="FP78">
            <v>1137.3080839261304</v>
          </cell>
          <cell r="FQ78">
            <v>2706.0088893414822</v>
          </cell>
          <cell r="FR78">
            <v>1830.1509396512445</v>
          </cell>
          <cell r="FS78">
            <v>2679.8638759178943</v>
          </cell>
          <cell r="FT78">
            <v>1039.2642835876709</v>
          </cell>
          <cell r="FU78">
            <v>1101.3586904686952</v>
          </cell>
          <cell r="FV78">
            <v>1127.5037038922846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H78">
            <v>823.56792284305993</v>
          </cell>
          <cell r="HI78">
            <v>928.14797653741664</v>
          </cell>
          <cell r="HJ78">
            <v>2405.3412349702066</v>
          </cell>
          <cell r="HK78">
            <v>562.11778860716788</v>
          </cell>
          <cell r="HL78">
            <v>1137.3080839261304</v>
          </cell>
          <cell r="HM78">
            <v>2706.0088893414822</v>
          </cell>
          <cell r="HN78">
            <v>1830.1509396512445</v>
          </cell>
          <cell r="HO78">
            <v>2679.8638759178943</v>
          </cell>
          <cell r="HP78">
            <v>1039.2642835876709</v>
          </cell>
          <cell r="HQ78">
            <v>1101.3586904686952</v>
          </cell>
          <cell r="HR78">
            <v>1127.5037038922846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R78">
            <v>0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0</v>
          </cell>
          <cell r="IZ78">
            <v>0</v>
          </cell>
          <cell r="JA78">
            <v>0</v>
          </cell>
          <cell r="JB78">
            <v>0</v>
          </cell>
          <cell r="JD78">
            <v>823.56792284305993</v>
          </cell>
          <cell r="JE78">
            <v>928.14797653741664</v>
          </cell>
          <cell r="JF78">
            <v>2405.3412349702066</v>
          </cell>
          <cell r="JG78">
            <v>562.11778860716788</v>
          </cell>
          <cell r="JH78">
            <v>1137.3080839261304</v>
          </cell>
          <cell r="JI78">
            <v>2706.0088893414822</v>
          </cell>
          <cell r="JJ78">
            <v>1830.1509396512445</v>
          </cell>
          <cell r="JK78">
            <v>2679.8638759178943</v>
          </cell>
          <cell r="JL78">
            <v>1039.2642835876709</v>
          </cell>
          <cell r="JM78">
            <v>1101.3586904686952</v>
          </cell>
          <cell r="JN78">
            <v>1127.5037038922846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0</v>
          </cell>
          <cell r="JX78">
            <v>0</v>
          </cell>
          <cell r="JY78">
            <v>0</v>
          </cell>
          <cell r="JZ78">
            <v>0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</v>
          </cell>
          <cell r="KG78">
            <v>0</v>
          </cell>
          <cell r="KH78">
            <v>0</v>
          </cell>
          <cell r="KI78">
            <v>0</v>
          </cell>
          <cell r="KJ78">
            <v>0</v>
          </cell>
          <cell r="KK78">
            <v>0</v>
          </cell>
          <cell r="KL78">
            <v>0</v>
          </cell>
          <cell r="KN78">
            <v>0</v>
          </cell>
          <cell r="KO78">
            <v>0</v>
          </cell>
          <cell r="KP78">
            <v>0</v>
          </cell>
          <cell r="KQ78">
            <v>0</v>
          </cell>
          <cell r="KR78">
            <v>0</v>
          </cell>
          <cell r="KS78">
            <v>0</v>
          </cell>
          <cell r="KT78">
            <v>0</v>
          </cell>
          <cell r="KU78">
            <v>0</v>
          </cell>
          <cell r="KV78">
            <v>0</v>
          </cell>
          <cell r="KW78">
            <v>0</v>
          </cell>
          <cell r="KX78">
            <v>0</v>
          </cell>
        </row>
        <row r="79">
          <cell r="B79" t="str">
            <v>2007 EKC Program</v>
          </cell>
          <cell r="C79" t="str">
            <v>Lighting Control Devices</v>
          </cell>
          <cell r="D79">
            <v>0</v>
          </cell>
          <cell r="E79">
            <v>0</v>
          </cell>
          <cell r="F79">
            <v>107811.56310185886</v>
          </cell>
          <cell r="G79">
            <v>107811.56310185886</v>
          </cell>
          <cell r="H79">
            <v>107811.56310185886</v>
          </cell>
          <cell r="I79">
            <v>107811.56310185886</v>
          </cell>
          <cell r="J79">
            <v>107811.56310185886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O79">
            <v>5</v>
          </cell>
          <cell r="P79">
            <v>8.6999999999999994E-2</v>
          </cell>
          <cell r="Q79">
            <v>8.1000000000000003E-2</v>
          </cell>
          <cell r="R79">
            <v>0.19400000000000001</v>
          </cell>
          <cell r="S79">
            <v>1.7999999999999999E-2</v>
          </cell>
          <cell r="T79">
            <v>9.7000000000000003E-2</v>
          </cell>
          <cell r="U79">
            <v>0.17699999999999999</v>
          </cell>
          <cell r="V79">
            <v>0.14799999999999999</v>
          </cell>
          <cell r="W79">
            <v>0.19800000000000006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P79">
            <v>9379.6059898617204</v>
          </cell>
          <cell r="DQ79">
            <v>8732.7366112505679</v>
          </cell>
          <cell r="DR79">
            <v>20915.443241760619</v>
          </cell>
          <cell r="DS79">
            <v>1940.6081358334593</v>
          </cell>
          <cell r="DT79">
            <v>10457.721620880309</v>
          </cell>
          <cell r="DU79">
            <v>19082.646669029018</v>
          </cell>
          <cell r="DV79">
            <v>15956.111339075111</v>
          </cell>
          <cell r="DW79">
            <v>21346.689494168062</v>
          </cell>
          <cell r="DX79">
            <v>9756.9464607182272</v>
          </cell>
          <cell r="DY79">
            <v>7870.2441064356972</v>
          </cell>
          <cell r="DZ79">
            <v>9325.7002083107927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L79">
            <v>9379.6059898617204</v>
          </cell>
          <cell r="FM79">
            <v>8732.7366112505679</v>
          </cell>
          <cell r="FN79">
            <v>20915.443241760619</v>
          </cell>
          <cell r="FO79">
            <v>1940.6081358334593</v>
          </cell>
          <cell r="FP79">
            <v>10457.721620880309</v>
          </cell>
          <cell r="FQ79">
            <v>19082.646669029018</v>
          </cell>
          <cell r="FR79">
            <v>15956.111339075111</v>
          </cell>
          <cell r="FS79">
            <v>21346.689494168062</v>
          </cell>
          <cell r="FT79">
            <v>9756.9464607182272</v>
          </cell>
          <cell r="FU79">
            <v>7870.2441064356972</v>
          </cell>
          <cell r="FV79">
            <v>9325.7002083107927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H79">
            <v>9379.6059898617204</v>
          </cell>
          <cell r="HI79">
            <v>8732.7366112505679</v>
          </cell>
          <cell r="HJ79">
            <v>20915.443241760619</v>
          </cell>
          <cell r="HK79">
            <v>1940.6081358334593</v>
          </cell>
          <cell r="HL79">
            <v>10457.721620880309</v>
          </cell>
          <cell r="HM79">
            <v>19082.646669029018</v>
          </cell>
          <cell r="HN79">
            <v>15956.111339075111</v>
          </cell>
          <cell r="HO79">
            <v>21346.689494168062</v>
          </cell>
          <cell r="HP79">
            <v>9756.9464607182272</v>
          </cell>
          <cell r="HQ79">
            <v>7870.2441064356972</v>
          </cell>
          <cell r="HR79">
            <v>9325.7002083107927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R79">
            <v>0</v>
          </cell>
          <cell r="IS79">
            <v>0</v>
          </cell>
          <cell r="IT79">
            <v>0</v>
          </cell>
          <cell r="IU79">
            <v>0</v>
          </cell>
          <cell r="IV79">
            <v>0</v>
          </cell>
          <cell r="IW79">
            <v>0</v>
          </cell>
          <cell r="IX79">
            <v>0</v>
          </cell>
          <cell r="IY79">
            <v>0</v>
          </cell>
          <cell r="IZ79">
            <v>0</v>
          </cell>
          <cell r="JA79">
            <v>0</v>
          </cell>
          <cell r="JB79">
            <v>0</v>
          </cell>
          <cell r="JD79">
            <v>9379.6059898617204</v>
          </cell>
          <cell r="JE79">
            <v>8732.7366112505679</v>
          </cell>
          <cell r="JF79">
            <v>20915.443241760619</v>
          </cell>
          <cell r="JG79">
            <v>1940.6081358334593</v>
          </cell>
          <cell r="JH79">
            <v>10457.721620880309</v>
          </cell>
          <cell r="JI79">
            <v>19082.646669029018</v>
          </cell>
          <cell r="JJ79">
            <v>15956.111339075111</v>
          </cell>
          <cell r="JK79">
            <v>21346.689494168062</v>
          </cell>
          <cell r="JL79">
            <v>9756.9464607182272</v>
          </cell>
          <cell r="JM79">
            <v>7870.2441064356972</v>
          </cell>
          <cell r="JN79">
            <v>9325.7002083107927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0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0</v>
          </cell>
          <cell r="KD79">
            <v>0</v>
          </cell>
          <cell r="KE79">
            <v>0</v>
          </cell>
          <cell r="KF79">
            <v>0</v>
          </cell>
          <cell r="KG79">
            <v>0</v>
          </cell>
          <cell r="KH79">
            <v>0</v>
          </cell>
          <cell r="KI79">
            <v>0</v>
          </cell>
          <cell r="KJ79">
            <v>0</v>
          </cell>
          <cell r="KK79">
            <v>0</v>
          </cell>
          <cell r="KL79">
            <v>0</v>
          </cell>
          <cell r="KN79">
            <v>0</v>
          </cell>
          <cell r="KO79">
            <v>0</v>
          </cell>
          <cell r="KP79">
            <v>0</v>
          </cell>
          <cell r="KQ79">
            <v>0</v>
          </cell>
          <cell r="KR79">
            <v>0</v>
          </cell>
          <cell r="KS79">
            <v>0</v>
          </cell>
          <cell r="KT79">
            <v>0</v>
          </cell>
          <cell r="KU79">
            <v>0</v>
          </cell>
          <cell r="KV79">
            <v>0</v>
          </cell>
          <cell r="KW79">
            <v>0</v>
          </cell>
          <cell r="KX79">
            <v>0</v>
          </cell>
        </row>
        <row r="80">
          <cell r="B80" t="str">
            <v>2007 Summer Savings</v>
          </cell>
          <cell r="C80" t="str">
            <v>Household</v>
          </cell>
          <cell r="D80">
            <v>0</v>
          </cell>
          <cell r="E80">
            <v>0</v>
          </cell>
          <cell r="F80">
            <v>4505641.4221488908</v>
          </cell>
          <cell r="G80">
            <v>4505641.4221488908</v>
          </cell>
          <cell r="H80">
            <v>0</v>
          </cell>
          <cell r="I80">
            <v>0</v>
          </cell>
          <cell r="J80">
            <v>0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O80">
            <v>8</v>
          </cell>
          <cell r="P80">
            <v>6.3E-2</v>
          </cell>
          <cell r="Q80">
            <v>7.0999999999999994E-2</v>
          </cell>
          <cell r="R80">
            <v>0.184</v>
          </cell>
          <cell r="S80">
            <v>4.2999999999999997E-2</v>
          </cell>
          <cell r="T80">
            <v>8.6999999999999994E-2</v>
          </cell>
          <cell r="U80">
            <v>0.20699999999999999</v>
          </cell>
          <cell r="V80">
            <v>0.14000000000000001</v>
          </cell>
          <cell r="W80">
            <v>0.20500000000000007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P80">
            <v>283855.40959538013</v>
          </cell>
          <cell r="DQ80">
            <v>319900.54097257124</v>
          </cell>
          <cell r="DR80">
            <v>829038.0216753959</v>
          </cell>
          <cell r="DS80">
            <v>193742.5811524023</v>
          </cell>
          <cell r="DT80">
            <v>391990.80372695345</v>
          </cell>
          <cell r="DU80">
            <v>932667.77438482037</v>
          </cell>
          <cell r="DV80">
            <v>630789.79910084477</v>
          </cell>
          <cell r="DW80">
            <v>923656.4915405229</v>
          </cell>
          <cell r="DX80">
            <v>358198.4930608368</v>
          </cell>
          <cell r="DY80">
            <v>379600.28981604404</v>
          </cell>
          <cell r="DZ80">
            <v>388611.57266034192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L80">
            <v>283855.40959538013</v>
          </cell>
          <cell r="FM80">
            <v>319900.54097257124</v>
          </cell>
          <cell r="FN80">
            <v>829038.0216753959</v>
          </cell>
          <cell r="FO80">
            <v>193742.5811524023</v>
          </cell>
          <cell r="FP80">
            <v>391990.80372695345</v>
          </cell>
          <cell r="FQ80">
            <v>932667.77438482037</v>
          </cell>
          <cell r="FR80">
            <v>630789.79910084477</v>
          </cell>
          <cell r="FS80">
            <v>923656.4915405229</v>
          </cell>
          <cell r="FT80">
            <v>358198.4930608368</v>
          </cell>
          <cell r="FU80">
            <v>379600.28981604404</v>
          </cell>
          <cell r="FV80">
            <v>388611.57266034192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O80">
            <v>0</v>
          </cell>
          <cell r="IP80">
            <v>0</v>
          </cell>
          <cell r="IR80">
            <v>0</v>
          </cell>
          <cell r="IS80">
            <v>0</v>
          </cell>
          <cell r="IT80">
            <v>0</v>
          </cell>
          <cell r="IU80">
            <v>0</v>
          </cell>
          <cell r="IV80">
            <v>0</v>
          </cell>
          <cell r="IW80">
            <v>0</v>
          </cell>
          <cell r="IX80">
            <v>0</v>
          </cell>
          <cell r="IY80">
            <v>0</v>
          </cell>
          <cell r="IZ80">
            <v>0</v>
          </cell>
          <cell r="JA80">
            <v>0</v>
          </cell>
          <cell r="JB80">
            <v>0</v>
          </cell>
          <cell r="JD80">
            <v>0</v>
          </cell>
          <cell r="JE80">
            <v>0</v>
          </cell>
          <cell r="JF80">
            <v>0</v>
          </cell>
          <cell r="JG80">
            <v>0</v>
          </cell>
          <cell r="JH80">
            <v>0</v>
          </cell>
          <cell r="JI80">
            <v>0</v>
          </cell>
          <cell r="JJ80">
            <v>0</v>
          </cell>
          <cell r="JK80">
            <v>0</v>
          </cell>
          <cell r="JL80">
            <v>0</v>
          </cell>
          <cell r="JM80">
            <v>0</v>
          </cell>
          <cell r="JN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0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0</v>
          </cell>
          <cell r="KD80">
            <v>0</v>
          </cell>
          <cell r="KE80">
            <v>0</v>
          </cell>
          <cell r="KF80">
            <v>0</v>
          </cell>
          <cell r="KG80">
            <v>0</v>
          </cell>
          <cell r="KH80">
            <v>0</v>
          </cell>
          <cell r="KI80">
            <v>0</v>
          </cell>
          <cell r="KJ80">
            <v>0</v>
          </cell>
          <cell r="KK80">
            <v>0</v>
          </cell>
          <cell r="KL80">
            <v>0</v>
          </cell>
          <cell r="KN80">
            <v>0</v>
          </cell>
          <cell r="KO80">
            <v>0</v>
          </cell>
          <cell r="KP80">
            <v>0</v>
          </cell>
          <cell r="KQ80">
            <v>0</v>
          </cell>
          <cell r="KR80">
            <v>0</v>
          </cell>
          <cell r="KS80">
            <v>0</v>
          </cell>
          <cell r="KT80">
            <v>0</v>
          </cell>
          <cell r="KU80">
            <v>0</v>
          </cell>
          <cell r="KV80">
            <v>0</v>
          </cell>
          <cell r="KW80">
            <v>0</v>
          </cell>
          <cell r="KX80">
            <v>0</v>
          </cell>
        </row>
        <row r="81">
          <cell r="B81" t="str">
            <v>2007 Social Housing – Pilot</v>
          </cell>
          <cell r="C81" t="str">
            <v>Custom Retrofit Projects</v>
          </cell>
          <cell r="D81">
            <v>0</v>
          </cell>
          <cell r="E81">
            <v>0</v>
          </cell>
          <cell r="F81">
            <v>330545.45933559007</v>
          </cell>
          <cell r="G81">
            <v>330545.45933559007</v>
          </cell>
          <cell r="H81">
            <v>330545.45933559007</v>
          </cell>
          <cell r="I81">
            <v>330545.45933559007</v>
          </cell>
          <cell r="J81">
            <v>330545.45933559007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O81">
            <v>8</v>
          </cell>
          <cell r="P81">
            <v>6.3E-2</v>
          </cell>
          <cell r="Q81">
            <v>7.0999999999999994E-2</v>
          </cell>
          <cell r="R81">
            <v>0.184</v>
          </cell>
          <cell r="S81">
            <v>4.2999999999999997E-2</v>
          </cell>
          <cell r="T81">
            <v>8.6999999999999994E-2</v>
          </cell>
          <cell r="U81">
            <v>0.20699999999999999</v>
          </cell>
          <cell r="V81">
            <v>0.14000000000000001</v>
          </cell>
          <cell r="W81">
            <v>0.20500000000000007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P81">
            <v>20824.363938142174</v>
          </cell>
          <cell r="DQ81">
            <v>23468.727612826893</v>
          </cell>
          <cell r="DR81">
            <v>60820.364517748574</v>
          </cell>
          <cell r="DS81">
            <v>14213.454751430372</v>
          </cell>
          <cell r="DT81">
            <v>28757.454962196334</v>
          </cell>
          <cell r="DU81">
            <v>68422.910082467148</v>
          </cell>
          <cell r="DV81">
            <v>46276.364306982614</v>
          </cell>
          <cell r="DW81">
            <v>67761.819163795983</v>
          </cell>
          <cell r="DX81">
            <v>26278.36401717941</v>
          </cell>
          <cell r="DY81">
            <v>27848.454949023464</v>
          </cell>
          <cell r="DZ81">
            <v>28509.545867694651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L81">
            <v>20824.363938142174</v>
          </cell>
          <cell r="FM81">
            <v>23468.727612826893</v>
          </cell>
          <cell r="FN81">
            <v>60820.364517748574</v>
          </cell>
          <cell r="FO81">
            <v>14213.454751430372</v>
          </cell>
          <cell r="FP81">
            <v>28757.454962196334</v>
          </cell>
          <cell r="FQ81">
            <v>68422.910082467148</v>
          </cell>
          <cell r="FR81">
            <v>46276.364306982614</v>
          </cell>
          <cell r="FS81">
            <v>67761.819163795983</v>
          </cell>
          <cell r="FT81">
            <v>26278.36401717941</v>
          </cell>
          <cell r="FU81">
            <v>27848.454949023464</v>
          </cell>
          <cell r="FV81">
            <v>28509.545867694651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H81">
            <v>20824.363938142174</v>
          </cell>
          <cell r="HI81">
            <v>23468.727612826893</v>
          </cell>
          <cell r="HJ81">
            <v>60820.364517748574</v>
          </cell>
          <cell r="HK81">
            <v>14213.454751430372</v>
          </cell>
          <cell r="HL81">
            <v>28757.454962196334</v>
          </cell>
          <cell r="HM81">
            <v>68422.910082467148</v>
          </cell>
          <cell r="HN81">
            <v>46276.364306982614</v>
          </cell>
          <cell r="HO81">
            <v>67761.819163795983</v>
          </cell>
          <cell r="HP81">
            <v>26278.36401717941</v>
          </cell>
          <cell r="HQ81">
            <v>27848.454949023464</v>
          </cell>
          <cell r="HR81">
            <v>28509.545867694651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O81">
            <v>0</v>
          </cell>
          <cell r="IP81">
            <v>0</v>
          </cell>
          <cell r="IR81">
            <v>0</v>
          </cell>
          <cell r="IS81">
            <v>0</v>
          </cell>
          <cell r="IT81">
            <v>0</v>
          </cell>
          <cell r="IU81">
            <v>0</v>
          </cell>
          <cell r="IV81">
            <v>0</v>
          </cell>
          <cell r="IW81">
            <v>0</v>
          </cell>
          <cell r="IX81">
            <v>0</v>
          </cell>
          <cell r="IY81">
            <v>0</v>
          </cell>
          <cell r="IZ81">
            <v>0</v>
          </cell>
          <cell r="JA81">
            <v>0</v>
          </cell>
          <cell r="JB81">
            <v>0</v>
          </cell>
          <cell r="JD81">
            <v>20824.363938142174</v>
          </cell>
          <cell r="JE81">
            <v>23468.727612826893</v>
          </cell>
          <cell r="JF81">
            <v>60820.364517748574</v>
          </cell>
          <cell r="JG81">
            <v>14213.454751430372</v>
          </cell>
          <cell r="JH81">
            <v>28757.454962196334</v>
          </cell>
          <cell r="JI81">
            <v>68422.910082467148</v>
          </cell>
          <cell r="JJ81">
            <v>46276.364306982614</v>
          </cell>
          <cell r="JK81">
            <v>67761.819163795983</v>
          </cell>
          <cell r="JL81">
            <v>26278.36401717941</v>
          </cell>
          <cell r="JM81">
            <v>27848.454949023464</v>
          </cell>
          <cell r="JN81">
            <v>28509.545867694651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0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0</v>
          </cell>
          <cell r="KD81">
            <v>0</v>
          </cell>
          <cell r="KE81">
            <v>0</v>
          </cell>
          <cell r="KF81">
            <v>0</v>
          </cell>
          <cell r="KG81">
            <v>0</v>
          </cell>
          <cell r="KH81">
            <v>0</v>
          </cell>
          <cell r="KI81">
            <v>0</v>
          </cell>
          <cell r="KJ81">
            <v>0</v>
          </cell>
          <cell r="KK81">
            <v>0</v>
          </cell>
          <cell r="KL81">
            <v>0</v>
          </cell>
          <cell r="KN81">
            <v>0</v>
          </cell>
          <cell r="KO81">
            <v>0</v>
          </cell>
          <cell r="KP81">
            <v>0</v>
          </cell>
          <cell r="KQ81">
            <v>0</v>
          </cell>
          <cell r="KR81">
            <v>0</v>
          </cell>
          <cell r="KS81">
            <v>0</v>
          </cell>
          <cell r="KT81">
            <v>0</v>
          </cell>
          <cell r="KU81">
            <v>0</v>
          </cell>
          <cell r="KV81">
            <v>0</v>
          </cell>
          <cell r="KW81">
            <v>0</v>
          </cell>
          <cell r="KX81">
            <v>0</v>
          </cell>
        </row>
        <row r="82">
          <cell r="B82" t="str">
            <v>2008 Great Refrigerator Roundup</v>
          </cell>
          <cell r="C82" t="str">
            <v>Refrigerator</v>
          </cell>
          <cell r="D82">
            <v>0</v>
          </cell>
          <cell r="E82">
            <v>0</v>
          </cell>
          <cell r="F82">
            <v>0</v>
          </cell>
          <cell r="G82">
            <v>424971.25000000006</v>
          </cell>
          <cell r="H82">
            <v>424971.25000000006</v>
          </cell>
          <cell r="I82">
            <v>424971.25000000006</v>
          </cell>
          <cell r="J82">
            <v>424971.25000000006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O82">
            <v>18</v>
          </cell>
          <cell r="P82">
            <v>5.9870866757972999E-2</v>
          </cell>
          <cell r="Q82">
            <v>6.8988456270788492E-2</v>
          </cell>
          <cell r="R82">
            <v>0.17140807408856715</v>
          </cell>
          <cell r="S82">
            <v>6.6757972999413037E-2</v>
          </cell>
          <cell r="T82">
            <v>9.9171721124372267E-2</v>
          </cell>
          <cell r="U82">
            <v>0.20341746559707818</v>
          </cell>
          <cell r="V82">
            <v>0.14263353551164154</v>
          </cell>
          <cell r="W82">
            <v>0.18775190765016636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L82">
            <v>25443.397084719236</v>
          </cell>
          <cell r="FM82">
            <v>29318.110496967329</v>
          </cell>
          <cell r="FN82">
            <v>72843.503505511006</v>
          </cell>
          <cell r="FO82">
            <v>28370.219233026812</v>
          </cell>
          <cell r="FP82">
            <v>42145.130290875895</v>
          </cell>
          <cell r="FQ82">
            <v>86446.574626622329</v>
          </cell>
          <cell r="FR82">
            <v>60615.151878301702</v>
          </cell>
          <cell r="FS82">
            <v>79789.162883975776</v>
          </cell>
          <cell r="FT82">
            <v>31901.252771799394</v>
          </cell>
          <cell r="FU82">
            <v>39240.48103763126</v>
          </cell>
          <cell r="FV82">
            <v>35101.078690569368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H82">
            <v>25443.397084719236</v>
          </cell>
          <cell r="HI82">
            <v>29318.110496967329</v>
          </cell>
          <cell r="HJ82">
            <v>72843.503505511006</v>
          </cell>
          <cell r="HK82">
            <v>28370.219233026812</v>
          </cell>
          <cell r="HL82">
            <v>42145.130290875895</v>
          </cell>
          <cell r="HM82">
            <v>86446.574626622329</v>
          </cell>
          <cell r="HN82">
            <v>60615.151878301702</v>
          </cell>
          <cell r="HO82">
            <v>79789.162883975776</v>
          </cell>
          <cell r="HP82">
            <v>31901.252771799394</v>
          </cell>
          <cell r="HQ82">
            <v>39240.48103763126</v>
          </cell>
          <cell r="HR82">
            <v>35101.078690569368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O82">
            <v>0</v>
          </cell>
          <cell r="IP82">
            <v>0</v>
          </cell>
          <cell r="IR82">
            <v>0</v>
          </cell>
          <cell r="IS82">
            <v>0</v>
          </cell>
          <cell r="IT82">
            <v>0</v>
          </cell>
          <cell r="IU82">
            <v>0</v>
          </cell>
          <cell r="IV82">
            <v>0</v>
          </cell>
          <cell r="IW82">
            <v>0</v>
          </cell>
          <cell r="IX82">
            <v>0</v>
          </cell>
          <cell r="IY82">
            <v>0</v>
          </cell>
          <cell r="IZ82">
            <v>0</v>
          </cell>
          <cell r="JA82">
            <v>0</v>
          </cell>
          <cell r="JB82">
            <v>0</v>
          </cell>
          <cell r="JD82">
            <v>25443.397084719236</v>
          </cell>
          <cell r="JE82">
            <v>29318.110496967329</v>
          </cell>
          <cell r="JF82">
            <v>72843.503505511006</v>
          </cell>
          <cell r="JG82">
            <v>28370.219233026812</v>
          </cell>
          <cell r="JH82">
            <v>42145.130290875895</v>
          </cell>
          <cell r="JI82">
            <v>86446.574626622329</v>
          </cell>
          <cell r="JJ82">
            <v>60615.151878301702</v>
          </cell>
          <cell r="JK82">
            <v>79789.162883975776</v>
          </cell>
          <cell r="JL82">
            <v>31901.252771799394</v>
          </cell>
          <cell r="JM82">
            <v>39240.48103763126</v>
          </cell>
          <cell r="JN82">
            <v>35101.078690569368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0</v>
          </cell>
          <cell r="KD82">
            <v>0</v>
          </cell>
          <cell r="KE82">
            <v>0</v>
          </cell>
          <cell r="KF82">
            <v>0</v>
          </cell>
          <cell r="KG82">
            <v>0</v>
          </cell>
          <cell r="KH82">
            <v>0</v>
          </cell>
          <cell r="KI82">
            <v>0</v>
          </cell>
          <cell r="KJ82">
            <v>0</v>
          </cell>
          <cell r="KK82">
            <v>0</v>
          </cell>
          <cell r="KL82">
            <v>0</v>
          </cell>
          <cell r="KN82">
            <v>0</v>
          </cell>
          <cell r="KO82">
            <v>0</v>
          </cell>
          <cell r="KP82">
            <v>0</v>
          </cell>
          <cell r="KQ82">
            <v>0</v>
          </cell>
          <cell r="KR82">
            <v>0</v>
          </cell>
          <cell r="KS82">
            <v>0</v>
          </cell>
          <cell r="KT82">
            <v>0</v>
          </cell>
          <cell r="KU82">
            <v>0</v>
          </cell>
          <cell r="KV82">
            <v>0</v>
          </cell>
          <cell r="KW82">
            <v>0</v>
          </cell>
          <cell r="KX82">
            <v>0</v>
          </cell>
        </row>
        <row r="83">
          <cell r="B83" t="str">
            <v>2008 Great Refrigerator Roundup</v>
          </cell>
          <cell r="C83" t="str">
            <v>Freezer</v>
          </cell>
          <cell r="D83">
            <v>0</v>
          </cell>
          <cell r="E83">
            <v>0</v>
          </cell>
          <cell r="F83">
            <v>0</v>
          </cell>
          <cell r="G83">
            <v>105820</v>
          </cell>
          <cell r="H83">
            <v>105820</v>
          </cell>
          <cell r="I83">
            <v>105820</v>
          </cell>
          <cell r="J83">
            <v>105820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17</v>
          </cell>
          <cell r="P83">
            <v>5.8996140759516792E-2</v>
          </cell>
          <cell r="Q83">
            <v>7.2994450914571476E-2</v>
          </cell>
          <cell r="R83">
            <v>0.16899591240209175</v>
          </cell>
          <cell r="S83">
            <v>6.5001941038112854E-2</v>
          </cell>
          <cell r="T83">
            <v>9.5704596834966071E-2</v>
          </cell>
          <cell r="U83">
            <v>0.20110296636295127</v>
          </cell>
          <cell r="V83">
            <v>0.14429905688383457</v>
          </cell>
          <cell r="W83">
            <v>0.19290493480395521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L83">
            <v>6242.9716151720668</v>
          </cell>
          <cell r="FM83">
            <v>7724.2727957799534</v>
          </cell>
          <cell r="FN83">
            <v>17883.147450389348</v>
          </cell>
          <cell r="FO83">
            <v>6878.5054006531018</v>
          </cell>
          <cell r="FP83">
            <v>10127.46043707611</v>
          </cell>
          <cell r="FQ83">
            <v>21280.715900527503</v>
          </cell>
          <cell r="FR83">
            <v>15269.726199447374</v>
          </cell>
          <cell r="FS83">
            <v>20413.200200954539</v>
          </cell>
          <cell r="FT83">
            <v>7962.5979653353425</v>
          </cell>
          <cell r="FU83">
            <v>9571.6704345641774</v>
          </cell>
          <cell r="FV83">
            <v>8920.7316001004783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H83">
            <v>6242.9716151720668</v>
          </cell>
          <cell r="HI83">
            <v>7724.2727957799534</v>
          </cell>
          <cell r="HJ83">
            <v>17883.147450389348</v>
          </cell>
          <cell r="HK83">
            <v>6878.5054006531018</v>
          </cell>
          <cell r="HL83">
            <v>10127.46043707611</v>
          </cell>
          <cell r="HM83">
            <v>21280.715900527503</v>
          </cell>
          <cell r="HN83">
            <v>15269.726199447374</v>
          </cell>
          <cell r="HO83">
            <v>20413.200200954539</v>
          </cell>
          <cell r="HP83">
            <v>7962.5979653353425</v>
          </cell>
          <cell r="HQ83">
            <v>9571.6704345641774</v>
          </cell>
          <cell r="HR83">
            <v>8920.7316001004783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O83">
            <v>0</v>
          </cell>
          <cell r="IP83">
            <v>0</v>
          </cell>
          <cell r="IR83">
            <v>0</v>
          </cell>
          <cell r="IS83">
            <v>0</v>
          </cell>
          <cell r="IT83">
            <v>0</v>
          </cell>
          <cell r="IU83">
            <v>0</v>
          </cell>
          <cell r="IV83">
            <v>0</v>
          </cell>
          <cell r="IW83">
            <v>0</v>
          </cell>
          <cell r="IX83">
            <v>0</v>
          </cell>
          <cell r="IY83">
            <v>0</v>
          </cell>
          <cell r="IZ83">
            <v>0</v>
          </cell>
          <cell r="JA83">
            <v>0</v>
          </cell>
          <cell r="JB83">
            <v>0</v>
          </cell>
          <cell r="JD83">
            <v>6242.9716151720668</v>
          </cell>
          <cell r="JE83">
            <v>7724.2727957799534</v>
          </cell>
          <cell r="JF83">
            <v>17883.147450389348</v>
          </cell>
          <cell r="JG83">
            <v>6878.5054006531018</v>
          </cell>
          <cell r="JH83">
            <v>10127.46043707611</v>
          </cell>
          <cell r="JI83">
            <v>21280.715900527503</v>
          </cell>
          <cell r="JJ83">
            <v>15269.726199447374</v>
          </cell>
          <cell r="JK83">
            <v>20413.200200954539</v>
          </cell>
          <cell r="JL83">
            <v>7962.5979653353425</v>
          </cell>
          <cell r="JM83">
            <v>9571.6704345641774</v>
          </cell>
          <cell r="JN83">
            <v>8920.7316001004783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0</v>
          </cell>
          <cell r="KD83">
            <v>0</v>
          </cell>
          <cell r="KE83">
            <v>0</v>
          </cell>
          <cell r="KF83">
            <v>0</v>
          </cell>
          <cell r="KG83">
            <v>0</v>
          </cell>
          <cell r="KH83">
            <v>0</v>
          </cell>
          <cell r="KI83">
            <v>0</v>
          </cell>
          <cell r="KJ83">
            <v>0</v>
          </cell>
          <cell r="KK83">
            <v>0</v>
          </cell>
          <cell r="KL83">
            <v>0</v>
          </cell>
          <cell r="KN83">
            <v>0</v>
          </cell>
          <cell r="KO83">
            <v>0</v>
          </cell>
          <cell r="KP83">
            <v>0</v>
          </cell>
          <cell r="KQ83">
            <v>0</v>
          </cell>
          <cell r="KR83">
            <v>0</v>
          </cell>
          <cell r="KS83">
            <v>0</v>
          </cell>
          <cell r="KT83">
            <v>0</v>
          </cell>
          <cell r="KU83">
            <v>0</v>
          </cell>
          <cell r="KV83">
            <v>0</v>
          </cell>
          <cell r="KW83">
            <v>0</v>
          </cell>
          <cell r="KX83">
            <v>0</v>
          </cell>
        </row>
        <row r="84">
          <cell r="B84" t="str">
            <v>2008 Great Refrigerator Roundup</v>
          </cell>
          <cell r="C84" t="str">
            <v>Room Air Conditioner</v>
          </cell>
          <cell r="D84">
            <v>0</v>
          </cell>
          <cell r="E84">
            <v>0</v>
          </cell>
          <cell r="F84">
            <v>0</v>
          </cell>
          <cell r="G84">
            <v>283.68</v>
          </cell>
          <cell r="H84">
            <v>283.68</v>
          </cell>
          <cell r="I84">
            <v>283.68</v>
          </cell>
          <cell r="J84">
            <v>283.68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O84">
            <v>11</v>
          </cell>
          <cell r="P84">
            <v>0</v>
          </cell>
          <cell r="Q84">
            <v>0</v>
          </cell>
          <cell r="R84">
            <v>0</v>
          </cell>
          <cell r="S84">
            <v>0.22600000000000001</v>
          </cell>
          <cell r="T84">
            <v>0.21299999999999999</v>
          </cell>
          <cell r="U84">
            <v>0.52500000000000002</v>
          </cell>
          <cell r="V84">
            <v>6.0000000000000001E-3</v>
          </cell>
          <cell r="W84">
            <v>3.0000000000000027E-2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64.111680000000007</v>
          </cell>
          <cell r="FP84">
            <v>60.423839999999998</v>
          </cell>
          <cell r="FQ84">
            <v>148.93200000000002</v>
          </cell>
          <cell r="FR84">
            <v>1.70208</v>
          </cell>
          <cell r="FS84">
            <v>8.5104000000000077</v>
          </cell>
          <cell r="FT84">
            <v>0</v>
          </cell>
          <cell r="FU84">
            <v>68.366880000000009</v>
          </cell>
          <cell r="FV84">
            <v>2.5531200000000021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64.111680000000007</v>
          </cell>
          <cell r="HL84">
            <v>60.423839999999998</v>
          </cell>
          <cell r="HM84">
            <v>148.93200000000002</v>
          </cell>
          <cell r="HN84">
            <v>1.70208</v>
          </cell>
          <cell r="HO84">
            <v>8.5104000000000077</v>
          </cell>
          <cell r="HP84">
            <v>0</v>
          </cell>
          <cell r="HQ84">
            <v>68.366880000000009</v>
          </cell>
          <cell r="HR84">
            <v>2.5531200000000021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O84">
            <v>0</v>
          </cell>
          <cell r="IP84">
            <v>0</v>
          </cell>
          <cell r="IR84">
            <v>0</v>
          </cell>
          <cell r="IS84">
            <v>0</v>
          </cell>
          <cell r="IT84">
            <v>0</v>
          </cell>
          <cell r="IU84">
            <v>0</v>
          </cell>
          <cell r="IV84">
            <v>0</v>
          </cell>
          <cell r="IW84">
            <v>0</v>
          </cell>
          <cell r="IX84">
            <v>0</v>
          </cell>
          <cell r="IY84">
            <v>0</v>
          </cell>
          <cell r="IZ84">
            <v>0</v>
          </cell>
          <cell r="JA84">
            <v>0</v>
          </cell>
          <cell r="JB84">
            <v>0</v>
          </cell>
          <cell r="JD84">
            <v>0</v>
          </cell>
          <cell r="JE84">
            <v>0</v>
          </cell>
          <cell r="JF84">
            <v>0</v>
          </cell>
          <cell r="JG84">
            <v>64.111680000000007</v>
          </cell>
          <cell r="JH84">
            <v>60.423839999999998</v>
          </cell>
          <cell r="JI84">
            <v>148.93200000000002</v>
          </cell>
          <cell r="JJ84">
            <v>1.70208</v>
          </cell>
          <cell r="JK84">
            <v>8.5104000000000077</v>
          </cell>
          <cell r="JL84">
            <v>0</v>
          </cell>
          <cell r="JM84">
            <v>68.366880000000009</v>
          </cell>
          <cell r="JN84">
            <v>2.5531200000000021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0</v>
          </cell>
          <cell r="KD84">
            <v>0</v>
          </cell>
          <cell r="KE84">
            <v>0</v>
          </cell>
          <cell r="KF84">
            <v>0</v>
          </cell>
          <cell r="KG84">
            <v>0</v>
          </cell>
          <cell r="KH84">
            <v>0</v>
          </cell>
          <cell r="KI84">
            <v>0</v>
          </cell>
          <cell r="KJ84">
            <v>0</v>
          </cell>
          <cell r="KK84">
            <v>0</v>
          </cell>
          <cell r="KL84">
            <v>0</v>
          </cell>
          <cell r="KN84">
            <v>0</v>
          </cell>
          <cell r="KO84">
            <v>0</v>
          </cell>
          <cell r="KP84">
            <v>0</v>
          </cell>
          <cell r="KQ84">
            <v>0</v>
          </cell>
          <cell r="KR84">
            <v>0</v>
          </cell>
          <cell r="KS84">
            <v>0</v>
          </cell>
          <cell r="KT84">
            <v>0</v>
          </cell>
          <cell r="KU84">
            <v>0</v>
          </cell>
          <cell r="KV84">
            <v>0</v>
          </cell>
          <cell r="KW84">
            <v>0</v>
          </cell>
          <cell r="KX84">
            <v>0</v>
          </cell>
        </row>
        <row r="85">
          <cell r="B85" t="str">
            <v>2008 Cool Savings Rebate</v>
          </cell>
          <cell r="C85" t="str">
            <v>2007 Efficient Furnance with Electronically Commutable Motor</v>
          </cell>
          <cell r="D85">
            <v>0</v>
          </cell>
          <cell r="E85">
            <v>0</v>
          </cell>
          <cell r="F85">
            <v>0</v>
          </cell>
          <cell r="G85">
            <v>117481.14765913853</v>
          </cell>
          <cell r="H85">
            <v>117481.14765913853</v>
          </cell>
          <cell r="I85">
            <v>117481.14765913853</v>
          </cell>
          <cell r="J85">
            <v>117481.14765913853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4</v>
          </cell>
          <cell r="P85">
            <v>8.5000000000000006E-2</v>
          </cell>
          <cell r="Q85">
            <v>8.5000000000000006E-2</v>
          </cell>
          <cell r="R85">
            <v>0.23300000000000001</v>
          </cell>
          <cell r="S85">
            <v>0.125</v>
          </cell>
          <cell r="T85">
            <v>0.109</v>
          </cell>
          <cell r="U85">
            <v>0.24099999999999999</v>
          </cell>
          <cell r="V85">
            <v>4.3999999999999997E-2</v>
          </cell>
          <cell r="W85">
            <v>7.7999999999999958E-2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L85">
            <v>9985.8975510267755</v>
          </cell>
          <cell r="FM85">
            <v>9985.8975510267755</v>
          </cell>
          <cell r="FN85">
            <v>27373.107404579277</v>
          </cell>
          <cell r="FO85">
            <v>14685.143457392316</v>
          </cell>
          <cell r="FP85">
            <v>12805.4450948461</v>
          </cell>
          <cell r="FQ85">
            <v>28312.956585852386</v>
          </cell>
          <cell r="FR85">
            <v>5169.1704970020946</v>
          </cell>
          <cell r="FS85">
            <v>9163.5295174128005</v>
          </cell>
          <cell r="FT85">
            <v>11836.225626658208</v>
          </cell>
          <cell r="FU85">
            <v>13950.886284522701</v>
          </cell>
          <cell r="FV85">
            <v>3583.1750036037238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H85">
            <v>9985.8975510267755</v>
          </cell>
          <cell r="HI85">
            <v>9985.8975510267755</v>
          </cell>
          <cell r="HJ85">
            <v>27373.107404579277</v>
          </cell>
          <cell r="HK85">
            <v>14685.143457392316</v>
          </cell>
          <cell r="HL85">
            <v>12805.4450948461</v>
          </cell>
          <cell r="HM85">
            <v>28312.956585852386</v>
          </cell>
          <cell r="HN85">
            <v>5169.1704970020946</v>
          </cell>
          <cell r="HO85">
            <v>9163.5295174128005</v>
          </cell>
          <cell r="HP85">
            <v>11836.225626658208</v>
          </cell>
          <cell r="HQ85">
            <v>13950.886284522701</v>
          </cell>
          <cell r="HR85">
            <v>3583.1750036037238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O85">
            <v>0</v>
          </cell>
          <cell r="IP85">
            <v>0</v>
          </cell>
          <cell r="IR85">
            <v>0</v>
          </cell>
          <cell r="IS85">
            <v>0</v>
          </cell>
          <cell r="IT85">
            <v>0</v>
          </cell>
          <cell r="IU85">
            <v>0</v>
          </cell>
          <cell r="IV85">
            <v>0</v>
          </cell>
          <cell r="IW85">
            <v>0</v>
          </cell>
          <cell r="IX85">
            <v>0</v>
          </cell>
          <cell r="IY85">
            <v>0</v>
          </cell>
          <cell r="IZ85">
            <v>0</v>
          </cell>
          <cell r="JA85">
            <v>0</v>
          </cell>
          <cell r="JB85">
            <v>0</v>
          </cell>
          <cell r="JD85">
            <v>9985.8975510267755</v>
          </cell>
          <cell r="JE85">
            <v>9985.8975510267755</v>
          </cell>
          <cell r="JF85">
            <v>27373.107404579277</v>
          </cell>
          <cell r="JG85">
            <v>14685.143457392316</v>
          </cell>
          <cell r="JH85">
            <v>12805.4450948461</v>
          </cell>
          <cell r="JI85">
            <v>28312.956585852386</v>
          </cell>
          <cell r="JJ85">
            <v>5169.1704970020946</v>
          </cell>
          <cell r="JK85">
            <v>9163.5295174128005</v>
          </cell>
          <cell r="JL85">
            <v>11836.225626658208</v>
          </cell>
          <cell r="JM85">
            <v>13950.886284522701</v>
          </cell>
          <cell r="JN85">
            <v>3583.1750036037238</v>
          </cell>
          <cell r="JP85">
            <v>0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0</v>
          </cell>
          <cell r="KD85">
            <v>0</v>
          </cell>
          <cell r="KE85">
            <v>0</v>
          </cell>
          <cell r="KF85">
            <v>0</v>
          </cell>
          <cell r="KG85">
            <v>0</v>
          </cell>
          <cell r="KH85">
            <v>0</v>
          </cell>
          <cell r="KI85">
            <v>0</v>
          </cell>
          <cell r="KJ85">
            <v>0</v>
          </cell>
          <cell r="KK85">
            <v>0</v>
          </cell>
          <cell r="KL85">
            <v>0</v>
          </cell>
          <cell r="KN85">
            <v>0</v>
          </cell>
          <cell r="KO85">
            <v>0</v>
          </cell>
          <cell r="KP85">
            <v>0</v>
          </cell>
          <cell r="KQ85">
            <v>0</v>
          </cell>
          <cell r="KR85">
            <v>0</v>
          </cell>
          <cell r="KS85">
            <v>0</v>
          </cell>
          <cell r="KT85">
            <v>0</v>
          </cell>
          <cell r="KU85">
            <v>0</v>
          </cell>
          <cell r="KV85">
            <v>0</v>
          </cell>
          <cell r="KW85">
            <v>0</v>
          </cell>
          <cell r="KX85">
            <v>0</v>
          </cell>
        </row>
        <row r="86">
          <cell r="B86" t="str">
            <v>2008 Cool Savings Rebate</v>
          </cell>
          <cell r="C86" t="str">
            <v>2007 ENERGYSTAR® Central Air Conditioner</v>
          </cell>
          <cell r="D86">
            <v>0</v>
          </cell>
          <cell r="E86">
            <v>0</v>
          </cell>
          <cell r="F86">
            <v>0</v>
          </cell>
          <cell r="G86">
            <v>10046.457296907003</v>
          </cell>
          <cell r="H86">
            <v>10046.457296907003</v>
          </cell>
          <cell r="I86">
            <v>10046.457296907003</v>
          </cell>
          <cell r="J86">
            <v>10046.457296907003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O86">
            <v>10</v>
          </cell>
          <cell r="P86">
            <v>0</v>
          </cell>
          <cell r="Q86">
            <v>0</v>
          </cell>
          <cell r="R86">
            <v>0</v>
          </cell>
          <cell r="S86">
            <v>0.255</v>
          </cell>
          <cell r="T86">
            <v>0.218</v>
          </cell>
          <cell r="U86">
            <v>0.48499999999999999</v>
          </cell>
          <cell r="V86">
            <v>1.4999999999999999E-2</v>
          </cell>
          <cell r="W86">
            <v>2.7000000000000024E-2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2561.8466107112858</v>
          </cell>
          <cell r="FP86">
            <v>2190.1276907257266</v>
          </cell>
          <cell r="FQ86">
            <v>4872.531788999896</v>
          </cell>
          <cell r="FR86">
            <v>150.69685945360504</v>
          </cell>
          <cell r="FS86">
            <v>271.25434701648931</v>
          </cell>
          <cell r="FT86">
            <v>0</v>
          </cell>
          <cell r="FU86">
            <v>2406.1265226092273</v>
          </cell>
          <cell r="FV86">
            <v>105.48780161752359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2561.8466107112858</v>
          </cell>
          <cell r="HL86">
            <v>2190.1276907257266</v>
          </cell>
          <cell r="HM86">
            <v>4872.531788999896</v>
          </cell>
          <cell r="HN86">
            <v>150.69685945360504</v>
          </cell>
          <cell r="HO86">
            <v>271.25434701648931</v>
          </cell>
          <cell r="HP86">
            <v>0</v>
          </cell>
          <cell r="HQ86">
            <v>2406.1265226092273</v>
          </cell>
          <cell r="HR86">
            <v>105.48780161752359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O86">
            <v>0</v>
          </cell>
          <cell r="IP86">
            <v>0</v>
          </cell>
          <cell r="IR86">
            <v>0</v>
          </cell>
          <cell r="IS86">
            <v>0</v>
          </cell>
          <cell r="IT86">
            <v>0</v>
          </cell>
          <cell r="IU86">
            <v>0</v>
          </cell>
          <cell r="IV86">
            <v>0</v>
          </cell>
          <cell r="IW86">
            <v>0</v>
          </cell>
          <cell r="IX86">
            <v>0</v>
          </cell>
          <cell r="IY86">
            <v>0</v>
          </cell>
          <cell r="IZ86">
            <v>0</v>
          </cell>
          <cell r="JA86">
            <v>0</v>
          </cell>
          <cell r="JB86">
            <v>0</v>
          </cell>
          <cell r="JD86">
            <v>0</v>
          </cell>
          <cell r="JE86">
            <v>0</v>
          </cell>
          <cell r="JF86">
            <v>0</v>
          </cell>
          <cell r="JG86">
            <v>2561.8466107112858</v>
          </cell>
          <cell r="JH86">
            <v>2190.1276907257266</v>
          </cell>
          <cell r="JI86">
            <v>4872.531788999896</v>
          </cell>
          <cell r="JJ86">
            <v>150.69685945360504</v>
          </cell>
          <cell r="JK86">
            <v>271.25434701648931</v>
          </cell>
          <cell r="JL86">
            <v>0</v>
          </cell>
          <cell r="JM86">
            <v>2406.1265226092273</v>
          </cell>
          <cell r="JN86">
            <v>105.48780161752359</v>
          </cell>
          <cell r="JP86">
            <v>0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0</v>
          </cell>
          <cell r="KD86">
            <v>0</v>
          </cell>
          <cell r="KE86">
            <v>0</v>
          </cell>
          <cell r="KF86">
            <v>0</v>
          </cell>
          <cell r="KG86">
            <v>0</v>
          </cell>
          <cell r="KH86">
            <v>0</v>
          </cell>
          <cell r="KI86">
            <v>0</v>
          </cell>
          <cell r="KJ86">
            <v>0</v>
          </cell>
          <cell r="KK86">
            <v>0</v>
          </cell>
          <cell r="KL86">
            <v>0</v>
          </cell>
          <cell r="KN86">
            <v>0</v>
          </cell>
          <cell r="KO86">
            <v>0</v>
          </cell>
          <cell r="KP86">
            <v>0</v>
          </cell>
          <cell r="KQ86">
            <v>0</v>
          </cell>
          <cell r="KR86">
            <v>0</v>
          </cell>
          <cell r="KS86">
            <v>0</v>
          </cell>
          <cell r="KT86">
            <v>0</v>
          </cell>
          <cell r="KU86">
            <v>0</v>
          </cell>
          <cell r="KV86">
            <v>0</v>
          </cell>
          <cell r="KW86">
            <v>0</v>
          </cell>
          <cell r="KX86">
            <v>0</v>
          </cell>
        </row>
        <row r="87">
          <cell r="B87" t="str">
            <v>2008 Cool Savings Rebate</v>
          </cell>
          <cell r="C87" t="str">
            <v>2007 Programable Thermostat</v>
          </cell>
          <cell r="D87">
            <v>0</v>
          </cell>
          <cell r="E87">
            <v>0</v>
          </cell>
          <cell r="F87">
            <v>0</v>
          </cell>
          <cell r="G87">
            <v>4982.2252131466566</v>
          </cell>
          <cell r="H87">
            <v>4982.2252131466566</v>
          </cell>
          <cell r="I87">
            <v>4982.2252131466566</v>
          </cell>
          <cell r="J87">
            <v>4982.2252131466566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O87">
            <v>13</v>
          </cell>
          <cell r="P87">
            <v>0.16400000000000001</v>
          </cell>
          <cell r="Q87">
            <v>0.17100000000000001</v>
          </cell>
          <cell r="R87">
            <v>0.48299999999999998</v>
          </cell>
          <cell r="S87">
            <v>1E-3</v>
          </cell>
          <cell r="T87">
            <v>4.0000000000000001E-3</v>
          </cell>
          <cell r="U87">
            <v>0.01</v>
          </cell>
          <cell r="V87">
            <v>5.6000000000000001E-2</v>
          </cell>
          <cell r="W87">
            <v>0.11099999999999988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L87">
            <v>817.08493495605171</v>
          </cell>
          <cell r="FM87">
            <v>851.96051144807836</v>
          </cell>
          <cell r="FN87">
            <v>2406.4147779498353</v>
          </cell>
          <cell r="FO87">
            <v>4.9822252131466565</v>
          </cell>
          <cell r="FP87">
            <v>19.928900852586626</v>
          </cell>
          <cell r="FQ87">
            <v>49.82225213146657</v>
          </cell>
          <cell r="FR87">
            <v>279.00461193621277</v>
          </cell>
          <cell r="FS87">
            <v>553.02699865927832</v>
          </cell>
          <cell r="FT87">
            <v>1018.8650560884913</v>
          </cell>
          <cell r="FU87">
            <v>18.683344549299964</v>
          </cell>
          <cell r="FV87">
            <v>208.00790264887277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H87">
            <v>817.08493495605171</v>
          </cell>
          <cell r="HI87">
            <v>851.96051144807836</v>
          </cell>
          <cell r="HJ87">
            <v>2406.4147779498353</v>
          </cell>
          <cell r="HK87">
            <v>4.9822252131466565</v>
          </cell>
          <cell r="HL87">
            <v>19.928900852586626</v>
          </cell>
          <cell r="HM87">
            <v>49.82225213146657</v>
          </cell>
          <cell r="HN87">
            <v>279.00461193621277</v>
          </cell>
          <cell r="HO87">
            <v>553.02699865927832</v>
          </cell>
          <cell r="HP87">
            <v>1018.8650560884913</v>
          </cell>
          <cell r="HQ87">
            <v>18.683344549299964</v>
          </cell>
          <cell r="HR87">
            <v>208.00790264887277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O87">
            <v>0</v>
          </cell>
          <cell r="IP87">
            <v>0</v>
          </cell>
          <cell r="IR87">
            <v>0</v>
          </cell>
          <cell r="IS87">
            <v>0</v>
          </cell>
          <cell r="IT87">
            <v>0</v>
          </cell>
          <cell r="IU87">
            <v>0</v>
          </cell>
          <cell r="IV87">
            <v>0</v>
          </cell>
          <cell r="IW87">
            <v>0</v>
          </cell>
          <cell r="IX87">
            <v>0</v>
          </cell>
          <cell r="IY87">
            <v>0</v>
          </cell>
          <cell r="IZ87">
            <v>0</v>
          </cell>
          <cell r="JA87">
            <v>0</v>
          </cell>
          <cell r="JB87">
            <v>0</v>
          </cell>
          <cell r="JD87">
            <v>817.08493495605171</v>
          </cell>
          <cell r="JE87">
            <v>851.96051144807836</v>
          </cell>
          <cell r="JF87">
            <v>2406.4147779498353</v>
          </cell>
          <cell r="JG87">
            <v>4.9822252131466565</v>
          </cell>
          <cell r="JH87">
            <v>19.928900852586626</v>
          </cell>
          <cell r="JI87">
            <v>49.82225213146657</v>
          </cell>
          <cell r="JJ87">
            <v>279.00461193621277</v>
          </cell>
          <cell r="JK87">
            <v>553.02699865927832</v>
          </cell>
          <cell r="JL87">
            <v>1018.8650560884913</v>
          </cell>
          <cell r="JM87">
            <v>18.683344549299964</v>
          </cell>
          <cell r="JN87">
            <v>208.00790264887277</v>
          </cell>
          <cell r="JP87">
            <v>0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B87">
            <v>0</v>
          </cell>
          <cell r="KC87">
            <v>0</v>
          </cell>
          <cell r="KD87">
            <v>0</v>
          </cell>
          <cell r="KE87">
            <v>0</v>
          </cell>
          <cell r="KF87">
            <v>0</v>
          </cell>
          <cell r="KG87">
            <v>0</v>
          </cell>
          <cell r="KH87">
            <v>0</v>
          </cell>
          <cell r="KI87">
            <v>0</v>
          </cell>
          <cell r="KJ87">
            <v>0</v>
          </cell>
          <cell r="KK87">
            <v>0</v>
          </cell>
          <cell r="KL87">
            <v>0</v>
          </cell>
          <cell r="KN87">
            <v>0</v>
          </cell>
          <cell r="KO87">
            <v>0</v>
          </cell>
          <cell r="KP87">
            <v>0</v>
          </cell>
          <cell r="KQ87">
            <v>0</v>
          </cell>
          <cell r="KR87">
            <v>0</v>
          </cell>
          <cell r="KS87">
            <v>0</v>
          </cell>
          <cell r="KT87">
            <v>0</v>
          </cell>
          <cell r="KU87">
            <v>0</v>
          </cell>
          <cell r="KV87">
            <v>0</v>
          </cell>
          <cell r="KW87">
            <v>0</v>
          </cell>
          <cell r="KX87">
            <v>0</v>
          </cell>
        </row>
        <row r="88">
          <cell r="B88" t="str">
            <v>2008 Cool Savings Rebate</v>
          </cell>
          <cell r="C88" t="str">
            <v>2008 Efficient Furnance with Electronically Commutable Motor</v>
          </cell>
          <cell r="D88">
            <v>0</v>
          </cell>
          <cell r="E88">
            <v>0</v>
          </cell>
          <cell r="F88">
            <v>0</v>
          </cell>
          <cell r="G88">
            <v>411991.89962267375</v>
          </cell>
          <cell r="H88">
            <v>411991.89962267375</v>
          </cell>
          <cell r="I88">
            <v>411991.89962267375</v>
          </cell>
          <cell r="J88">
            <v>411991.89962267375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O88">
            <v>4</v>
          </cell>
          <cell r="P88">
            <v>8.5000000000000006E-2</v>
          </cell>
          <cell r="Q88">
            <v>8.5000000000000006E-2</v>
          </cell>
          <cell r="R88">
            <v>0.23300000000000001</v>
          </cell>
          <cell r="S88">
            <v>0.125</v>
          </cell>
          <cell r="T88">
            <v>0.109</v>
          </cell>
          <cell r="U88">
            <v>0.24099999999999999</v>
          </cell>
          <cell r="V88">
            <v>4.3999999999999997E-2</v>
          </cell>
          <cell r="W88">
            <v>7.7999999999999958E-2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L88">
            <v>35019.311467927269</v>
          </cell>
          <cell r="FM88">
            <v>35019.311467927269</v>
          </cell>
          <cell r="FN88">
            <v>95994.112612082987</v>
          </cell>
          <cell r="FO88">
            <v>51498.987452834219</v>
          </cell>
          <cell r="FP88">
            <v>44907.117058871438</v>
          </cell>
          <cell r="FQ88">
            <v>99290.047809064374</v>
          </cell>
          <cell r="FR88">
            <v>18127.643583397643</v>
          </cell>
          <cell r="FS88">
            <v>32135.368170568534</v>
          </cell>
          <cell r="FT88">
            <v>41508.183886984378</v>
          </cell>
          <cell r="FU88">
            <v>48924.038080192506</v>
          </cell>
          <cell r="FV88">
            <v>12565.752938491543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H88">
            <v>35019.311467927269</v>
          </cell>
          <cell r="HI88">
            <v>35019.311467927269</v>
          </cell>
          <cell r="HJ88">
            <v>95994.112612082987</v>
          </cell>
          <cell r="HK88">
            <v>51498.987452834219</v>
          </cell>
          <cell r="HL88">
            <v>44907.117058871438</v>
          </cell>
          <cell r="HM88">
            <v>99290.047809064374</v>
          </cell>
          <cell r="HN88">
            <v>18127.643583397643</v>
          </cell>
          <cell r="HO88">
            <v>32135.368170568534</v>
          </cell>
          <cell r="HP88">
            <v>41508.183886984378</v>
          </cell>
          <cell r="HQ88">
            <v>48924.038080192506</v>
          </cell>
          <cell r="HR88">
            <v>12565.752938491543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O88">
            <v>0</v>
          </cell>
          <cell r="IP88">
            <v>0</v>
          </cell>
          <cell r="IR88">
            <v>0</v>
          </cell>
          <cell r="IS88">
            <v>0</v>
          </cell>
          <cell r="IT88">
            <v>0</v>
          </cell>
          <cell r="IU88">
            <v>0</v>
          </cell>
          <cell r="IV88">
            <v>0</v>
          </cell>
          <cell r="IW88">
            <v>0</v>
          </cell>
          <cell r="IX88">
            <v>0</v>
          </cell>
          <cell r="IY88">
            <v>0</v>
          </cell>
          <cell r="IZ88">
            <v>0</v>
          </cell>
          <cell r="JA88">
            <v>0</v>
          </cell>
          <cell r="JB88">
            <v>0</v>
          </cell>
          <cell r="JD88">
            <v>35019.311467927269</v>
          </cell>
          <cell r="JE88">
            <v>35019.311467927269</v>
          </cell>
          <cell r="JF88">
            <v>95994.112612082987</v>
          </cell>
          <cell r="JG88">
            <v>51498.987452834219</v>
          </cell>
          <cell r="JH88">
            <v>44907.117058871438</v>
          </cell>
          <cell r="JI88">
            <v>99290.047809064374</v>
          </cell>
          <cell r="JJ88">
            <v>18127.643583397643</v>
          </cell>
          <cell r="JK88">
            <v>32135.368170568534</v>
          </cell>
          <cell r="JL88">
            <v>41508.183886984378</v>
          </cell>
          <cell r="JM88">
            <v>48924.038080192506</v>
          </cell>
          <cell r="JN88">
            <v>12565.752938491543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B88">
            <v>0</v>
          </cell>
          <cell r="KC88">
            <v>0</v>
          </cell>
          <cell r="KD88">
            <v>0</v>
          </cell>
          <cell r="KE88">
            <v>0</v>
          </cell>
          <cell r="KF88">
            <v>0</v>
          </cell>
          <cell r="KG88">
            <v>0</v>
          </cell>
          <cell r="KH88">
            <v>0</v>
          </cell>
          <cell r="KI88">
            <v>0</v>
          </cell>
          <cell r="KJ88">
            <v>0</v>
          </cell>
          <cell r="KK88">
            <v>0</v>
          </cell>
          <cell r="KL88">
            <v>0</v>
          </cell>
          <cell r="KN88">
            <v>0</v>
          </cell>
          <cell r="KO88">
            <v>0</v>
          </cell>
          <cell r="KP88">
            <v>0</v>
          </cell>
          <cell r="KQ88">
            <v>0</v>
          </cell>
          <cell r="KR88">
            <v>0</v>
          </cell>
          <cell r="KS88">
            <v>0</v>
          </cell>
          <cell r="KT88">
            <v>0</v>
          </cell>
          <cell r="KU88">
            <v>0</v>
          </cell>
          <cell r="KV88">
            <v>0</v>
          </cell>
          <cell r="KW88">
            <v>0</v>
          </cell>
          <cell r="KX88">
            <v>0</v>
          </cell>
        </row>
        <row r="89">
          <cell r="B89" t="str">
            <v>2008 Cool Savings Rebate</v>
          </cell>
          <cell r="C89" t="str">
            <v>2008 ENERGYSTAR® Central Air Conditioner</v>
          </cell>
          <cell r="D89">
            <v>0</v>
          </cell>
          <cell r="E89">
            <v>0</v>
          </cell>
          <cell r="F89">
            <v>0</v>
          </cell>
          <cell r="G89">
            <v>40068.307966832377</v>
          </cell>
          <cell r="H89">
            <v>40068.307966832377</v>
          </cell>
          <cell r="I89">
            <v>40068.307966832377</v>
          </cell>
          <cell r="J89">
            <v>40068.307966832377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O89">
            <v>10</v>
          </cell>
          <cell r="P89">
            <v>0</v>
          </cell>
          <cell r="Q89">
            <v>0</v>
          </cell>
          <cell r="R89">
            <v>0</v>
          </cell>
          <cell r="S89">
            <v>0.255</v>
          </cell>
          <cell r="T89">
            <v>0.218</v>
          </cell>
          <cell r="U89">
            <v>0.48499999999999999</v>
          </cell>
          <cell r="V89">
            <v>1.4999999999999999E-2</v>
          </cell>
          <cell r="W89">
            <v>2.7000000000000024E-2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10217.418531542256</v>
          </cell>
          <cell r="FP89">
            <v>8734.8911367694582</v>
          </cell>
          <cell r="FQ89">
            <v>19433.129363913704</v>
          </cell>
          <cell r="FR89">
            <v>601.02461950248562</v>
          </cell>
          <cell r="FS89">
            <v>1081.8443151044751</v>
          </cell>
          <cell r="FT89">
            <v>0</v>
          </cell>
          <cell r="FU89">
            <v>9596.3597580563546</v>
          </cell>
          <cell r="FV89">
            <v>420.71723365174017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10217.418531542256</v>
          </cell>
          <cell r="HL89">
            <v>8734.8911367694582</v>
          </cell>
          <cell r="HM89">
            <v>19433.129363913704</v>
          </cell>
          <cell r="HN89">
            <v>601.02461950248562</v>
          </cell>
          <cell r="HO89">
            <v>1081.8443151044751</v>
          </cell>
          <cell r="HP89">
            <v>0</v>
          </cell>
          <cell r="HQ89">
            <v>9596.3597580563546</v>
          </cell>
          <cell r="HR89">
            <v>420.71723365174017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O89">
            <v>0</v>
          </cell>
          <cell r="IP89">
            <v>0</v>
          </cell>
          <cell r="IR89">
            <v>0</v>
          </cell>
          <cell r="IS89">
            <v>0</v>
          </cell>
          <cell r="IT89">
            <v>0</v>
          </cell>
          <cell r="IU89">
            <v>0</v>
          </cell>
          <cell r="IV89">
            <v>0</v>
          </cell>
          <cell r="IW89">
            <v>0</v>
          </cell>
          <cell r="IX89">
            <v>0</v>
          </cell>
          <cell r="IY89">
            <v>0</v>
          </cell>
          <cell r="IZ89">
            <v>0</v>
          </cell>
          <cell r="JA89">
            <v>0</v>
          </cell>
          <cell r="JB89">
            <v>0</v>
          </cell>
          <cell r="JD89">
            <v>0</v>
          </cell>
          <cell r="JE89">
            <v>0</v>
          </cell>
          <cell r="JF89">
            <v>0</v>
          </cell>
          <cell r="JG89">
            <v>10217.418531542256</v>
          </cell>
          <cell r="JH89">
            <v>8734.8911367694582</v>
          </cell>
          <cell r="JI89">
            <v>19433.129363913704</v>
          </cell>
          <cell r="JJ89">
            <v>601.02461950248562</v>
          </cell>
          <cell r="JK89">
            <v>1081.8443151044751</v>
          </cell>
          <cell r="JL89">
            <v>0</v>
          </cell>
          <cell r="JM89">
            <v>9596.3597580563546</v>
          </cell>
          <cell r="JN89">
            <v>420.71723365174017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0</v>
          </cell>
          <cell r="JY89">
            <v>0</v>
          </cell>
          <cell r="JZ89">
            <v>0</v>
          </cell>
          <cell r="KB89">
            <v>0</v>
          </cell>
          <cell r="KC89">
            <v>0</v>
          </cell>
          <cell r="KD89">
            <v>0</v>
          </cell>
          <cell r="KE89">
            <v>0</v>
          </cell>
          <cell r="KF89">
            <v>0</v>
          </cell>
          <cell r="KG89">
            <v>0</v>
          </cell>
          <cell r="KH89">
            <v>0</v>
          </cell>
          <cell r="KI89">
            <v>0</v>
          </cell>
          <cell r="KJ89">
            <v>0</v>
          </cell>
          <cell r="KK89">
            <v>0</v>
          </cell>
          <cell r="KL89">
            <v>0</v>
          </cell>
          <cell r="KN89">
            <v>0</v>
          </cell>
          <cell r="KO89">
            <v>0</v>
          </cell>
          <cell r="KP89">
            <v>0</v>
          </cell>
          <cell r="KQ89">
            <v>0</v>
          </cell>
          <cell r="KR89">
            <v>0</v>
          </cell>
          <cell r="KS89">
            <v>0</v>
          </cell>
          <cell r="KT89">
            <v>0</v>
          </cell>
          <cell r="KU89">
            <v>0</v>
          </cell>
          <cell r="KV89">
            <v>0</v>
          </cell>
          <cell r="KW89">
            <v>0</v>
          </cell>
          <cell r="KX89">
            <v>0</v>
          </cell>
        </row>
        <row r="90">
          <cell r="B90" t="str">
            <v>2008 Cool Savings Rebate</v>
          </cell>
          <cell r="C90" t="str">
            <v>2008 Programable Thermostat</v>
          </cell>
          <cell r="D90">
            <v>0</v>
          </cell>
          <cell r="E90">
            <v>0</v>
          </cell>
          <cell r="F90">
            <v>0</v>
          </cell>
          <cell r="G90">
            <v>19478.580400596002</v>
          </cell>
          <cell r="H90">
            <v>19478.580400596002</v>
          </cell>
          <cell r="I90">
            <v>19478.580400596002</v>
          </cell>
          <cell r="J90">
            <v>19478.580400596002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O90">
            <v>13</v>
          </cell>
          <cell r="P90">
            <v>0.16400000000000001</v>
          </cell>
          <cell r="Q90">
            <v>0.17100000000000001</v>
          </cell>
          <cell r="R90">
            <v>0.48299999999999998</v>
          </cell>
          <cell r="S90">
            <v>1E-3</v>
          </cell>
          <cell r="T90">
            <v>4.0000000000000001E-3</v>
          </cell>
          <cell r="U90">
            <v>0.01</v>
          </cell>
          <cell r="V90">
            <v>5.6000000000000001E-2</v>
          </cell>
          <cell r="W90">
            <v>0.11099999999999988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L90">
            <v>3194.4871856977443</v>
          </cell>
          <cell r="FM90">
            <v>3330.8372485019167</v>
          </cell>
          <cell r="FN90">
            <v>9408.1543334878679</v>
          </cell>
          <cell r="FO90">
            <v>19.478580400596002</v>
          </cell>
          <cell r="FP90">
            <v>77.914321602384007</v>
          </cell>
          <cell r="FQ90">
            <v>194.78580400596002</v>
          </cell>
          <cell r="FR90">
            <v>1090.8005024333761</v>
          </cell>
          <cell r="FS90">
            <v>2162.1224244661539</v>
          </cell>
          <cell r="FT90">
            <v>3983.3696919218823</v>
          </cell>
          <cell r="FU90">
            <v>73.044676502235006</v>
          </cell>
          <cell r="FV90">
            <v>813.2307317248825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H90">
            <v>3194.4871856977443</v>
          </cell>
          <cell r="HI90">
            <v>3330.8372485019167</v>
          </cell>
          <cell r="HJ90">
            <v>9408.1543334878679</v>
          </cell>
          <cell r="HK90">
            <v>19.478580400596002</v>
          </cell>
          <cell r="HL90">
            <v>77.914321602384007</v>
          </cell>
          <cell r="HM90">
            <v>194.78580400596002</v>
          </cell>
          <cell r="HN90">
            <v>1090.8005024333761</v>
          </cell>
          <cell r="HO90">
            <v>2162.1224244661539</v>
          </cell>
          <cell r="HP90">
            <v>3983.3696919218823</v>
          </cell>
          <cell r="HQ90">
            <v>73.044676502235006</v>
          </cell>
          <cell r="HR90">
            <v>813.2307317248825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O90">
            <v>0</v>
          </cell>
          <cell r="IP90">
            <v>0</v>
          </cell>
          <cell r="IR90">
            <v>0</v>
          </cell>
          <cell r="IS90">
            <v>0</v>
          </cell>
          <cell r="IT90">
            <v>0</v>
          </cell>
          <cell r="IU90">
            <v>0</v>
          </cell>
          <cell r="IV90">
            <v>0</v>
          </cell>
          <cell r="IW90">
            <v>0</v>
          </cell>
          <cell r="IX90">
            <v>0</v>
          </cell>
          <cell r="IY90">
            <v>0</v>
          </cell>
          <cell r="IZ90">
            <v>0</v>
          </cell>
          <cell r="JA90">
            <v>0</v>
          </cell>
          <cell r="JB90">
            <v>0</v>
          </cell>
          <cell r="JD90">
            <v>3194.4871856977443</v>
          </cell>
          <cell r="JE90">
            <v>3330.8372485019167</v>
          </cell>
          <cell r="JF90">
            <v>9408.1543334878679</v>
          </cell>
          <cell r="JG90">
            <v>19.478580400596002</v>
          </cell>
          <cell r="JH90">
            <v>77.914321602384007</v>
          </cell>
          <cell r="JI90">
            <v>194.78580400596002</v>
          </cell>
          <cell r="JJ90">
            <v>1090.8005024333761</v>
          </cell>
          <cell r="JK90">
            <v>2162.1224244661539</v>
          </cell>
          <cell r="JL90">
            <v>3983.3696919218823</v>
          </cell>
          <cell r="JM90">
            <v>73.044676502235006</v>
          </cell>
          <cell r="JN90">
            <v>813.2307317248825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0</v>
          </cell>
          <cell r="JY90">
            <v>0</v>
          </cell>
          <cell r="JZ90">
            <v>0</v>
          </cell>
          <cell r="KB90">
            <v>0</v>
          </cell>
          <cell r="KC90">
            <v>0</v>
          </cell>
          <cell r="KD90">
            <v>0</v>
          </cell>
          <cell r="KE90">
            <v>0</v>
          </cell>
          <cell r="KF90">
            <v>0</v>
          </cell>
          <cell r="KG90">
            <v>0</v>
          </cell>
          <cell r="KH90">
            <v>0</v>
          </cell>
          <cell r="KI90">
            <v>0</v>
          </cell>
          <cell r="KJ90">
            <v>0</v>
          </cell>
          <cell r="KK90">
            <v>0</v>
          </cell>
          <cell r="KL90">
            <v>0</v>
          </cell>
          <cell r="KN90">
            <v>0</v>
          </cell>
          <cell r="KO90">
            <v>0</v>
          </cell>
          <cell r="KP90">
            <v>0</v>
          </cell>
          <cell r="KQ90">
            <v>0</v>
          </cell>
          <cell r="KR90">
            <v>0</v>
          </cell>
          <cell r="KS90">
            <v>0</v>
          </cell>
          <cell r="KT90">
            <v>0</v>
          </cell>
          <cell r="KU90">
            <v>0</v>
          </cell>
          <cell r="KV90">
            <v>0</v>
          </cell>
          <cell r="KW90">
            <v>0</v>
          </cell>
          <cell r="KX90">
            <v>0</v>
          </cell>
        </row>
        <row r="91">
          <cell r="B91" t="str">
            <v>2008 Summer Sweepstakes</v>
          </cell>
          <cell r="C91" t="str">
            <v>Households</v>
          </cell>
          <cell r="D91">
            <v>0</v>
          </cell>
          <cell r="E91">
            <v>0</v>
          </cell>
          <cell r="F91">
            <v>0</v>
          </cell>
          <cell r="G91">
            <v>128823.95181107389</v>
          </cell>
          <cell r="H91">
            <v>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  <cell r="P91">
            <v>6.3E-2</v>
          </cell>
          <cell r="Q91">
            <v>7.0999999999999994E-2</v>
          </cell>
          <cell r="R91">
            <v>0.184</v>
          </cell>
          <cell r="S91">
            <v>4.2999999999999997E-2</v>
          </cell>
          <cell r="T91">
            <v>8.6999999999999994E-2</v>
          </cell>
          <cell r="U91">
            <v>0.20699999999999999</v>
          </cell>
          <cell r="V91">
            <v>0.14000000000000001</v>
          </cell>
          <cell r="W91">
            <v>0.20500000000000007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L91">
            <v>8115.9089640976545</v>
          </cell>
          <cell r="FM91">
            <v>9146.500578586245</v>
          </cell>
          <cell r="FN91">
            <v>23703.607133237594</v>
          </cell>
          <cell r="FO91">
            <v>5539.4299278761764</v>
          </cell>
          <cell r="FP91">
            <v>11207.683807563428</v>
          </cell>
          <cell r="FQ91">
            <v>26666.558024892292</v>
          </cell>
          <cell r="FR91">
            <v>18035.353253550347</v>
          </cell>
          <cell r="FS91">
            <v>26408.910121270157</v>
          </cell>
          <cell r="FT91">
            <v>10241.504168980373</v>
          </cell>
          <cell r="FU91">
            <v>10853.417940082974</v>
          </cell>
          <cell r="FV91">
            <v>11111.065843705126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R91">
            <v>0</v>
          </cell>
          <cell r="IS91">
            <v>0</v>
          </cell>
          <cell r="IT91">
            <v>0</v>
          </cell>
          <cell r="IU91">
            <v>0</v>
          </cell>
          <cell r="IV91">
            <v>0</v>
          </cell>
          <cell r="IW91">
            <v>0</v>
          </cell>
          <cell r="IX91">
            <v>0</v>
          </cell>
          <cell r="IY91">
            <v>0</v>
          </cell>
          <cell r="IZ91">
            <v>0</v>
          </cell>
          <cell r="JA91">
            <v>0</v>
          </cell>
          <cell r="JB91">
            <v>0</v>
          </cell>
          <cell r="JD91">
            <v>0</v>
          </cell>
          <cell r="JE91">
            <v>0</v>
          </cell>
          <cell r="JF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0</v>
          </cell>
          <cell r="JM91">
            <v>0</v>
          </cell>
          <cell r="JN91">
            <v>0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B91">
            <v>0</v>
          </cell>
          <cell r="KC91">
            <v>0</v>
          </cell>
          <cell r="KD91">
            <v>0</v>
          </cell>
          <cell r="KE91">
            <v>0</v>
          </cell>
          <cell r="KF91">
            <v>0</v>
          </cell>
          <cell r="KG91">
            <v>0</v>
          </cell>
          <cell r="KH91">
            <v>0</v>
          </cell>
          <cell r="KI91">
            <v>0</v>
          </cell>
          <cell r="KJ91">
            <v>0</v>
          </cell>
          <cell r="KK91">
            <v>0</v>
          </cell>
          <cell r="KL91">
            <v>0</v>
          </cell>
          <cell r="KN91">
            <v>0</v>
          </cell>
          <cell r="KO91">
            <v>0</v>
          </cell>
          <cell r="KP91">
            <v>0</v>
          </cell>
          <cell r="KQ91">
            <v>0</v>
          </cell>
          <cell r="KR91">
            <v>0</v>
          </cell>
          <cell r="KS91">
            <v>0</v>
          </cell>
          <cell r="KT91">
            <v>0</v>
          </cell>
          <cell r="KU91">
            <v>0</v>
          </cell>
          <cell r="KV91">
            <v>0</v>
          </cell>
          <cell r="KW91">
            <v>0</v>
          </cell>
          <cell r="KX91">
            <v>0</v>
          </cell>
        </row>
        <row r="92">
          <cell r="B92" t="str">
            <v>2008 EKC Program</v>
          </cell>
          <cell r="C92" t="str">
            <v>Air Conditioner/Furnace Filters</v>
          </cell>
          <cell r="D92">
            <v>0</v>
          </cell>
          <cell r="E92">
            <v>0</v>
          </cell>
          <cell r="F92">
            <v>0</v>
          </cell>
          <cell r="G92">
            <v>14455.92426695203</v>
          </cell>
          <cell r="H92">
            <v>0</v>
          </cell>
          <cell r="I92">
            <v>0</v>
          </cell>
          <cell r="J92">
            <v>0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O92">
            <v>4</v>
          </cell>
          <cell r="P92">
            <v>8.5000000000000006E-2</v>
          </cell>
          <cell r="Q92">
            <v>8.5000000000000006E-2</v>
          </cell>
          <cell r="R92">
            <v>0.23300000000000001</v>
          </cell>
          <cell r="S92">
            <v>0.125</v>
          </cell>
          <cell r="T92">
            <v>0.109</v>
          </cell>
          <cell r="U92">
            <v>0.24099999999999999</v>
          </cell>
          <cell r="V92">
            <v>4.3999999999999997E-2</v>
          </cell>
          <cell r="W92">
            <v>7.7999999999999958E-2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L92">
            <v>1228.7535626909225</v>
          </cell>
          <cell r="FM92">
            <v>1228.7535626909225</v>
          </cell>
          <cell r="FN92">
            <v>3368.2303541998231</v>
          </cell>
          <cell r="FO92">
            <v>1806.9905333690037</v>
          </cell>
          <cell r="FP92">
            <v>1575.6957450977714</v>
          </cell>
          <cell r="FQ92">
            <v>3483.8777483354393</v>
          </cell>
          <cell r="FR92">
            <v>636.0606677458893</v>
          </cell>
          <cell r="FS92">
            <v>1127.5620928222577</v>
          </cell>
          <cell r="FT92">
            <v>1456.4343698954171</v>
          </cell>
          <cell r="FU92">
            <v>1716.6410067005536</v>
          </cell>
          <cell r="FV92">
            <v>440.90569014203675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R92">
            <v>0</v>
          </cell>
          <cell r="IS92">
            <v>0</v>
          </cell>
          <cell r="IT92">
            <v>0</v>
          </cell>
          <cell r="IU92">
            <v>0</v>
          </cell>
          <cell r="IV92">
            <v>0</v>
          </cell>
          <cell r="IW92">
            <v>0</v>
          </cell>
          <cell r="IX92">
            <v>0</v>
          </cell>
          <cell r="IY92">
            <v>0</v>
          </cell>
          <cell r="IZ92">
            <v>0</v>
          </cell>
          <cell r="JA92">
            <v>0</v>
          </cell>
          <cell r="JB92">
            <v>0</v>
          </cell>
          <cell r="JD92">
            <v>0</v>
          </cell>
          <cell r="JE92">
            <v>0</v>
          </cell>
          <cell r="JF92">
            <v>0</v>
          </cell>
          <cell r="JG92">
            <v>0</v>
          </cell>
          <cell r="JH92">
            <v>0</v>
          </cell>
          <cell r="JI92">
            <v>0</v>
          </cell>
          <cell r="JJ92">
            <v>0</v>
          </cell>
          <cell r="JK92">
            <v>0</v>
          </cell>
          <cell r="JL92">
            <v>0</v>
          </cell>
          <cell r="JM92">
            <v>0</v>
          </cell>
          <cell r="JN92">
            <v>0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B92">
            <v>0</v>
          </cell>
          <cell r="KC92">
            <v>0</v>
          </cell>
          <cell r="KD92">
            <v>0</v>
          </cell>
          <cell r="KE92">
            <v>0</v>
          </cell>
          <cell r="KF92">
            <v>0</v>
          </cell>
          <cell r="KG92">
            <v>0</v>
          </cell>
          <cell r="KH92">
            <v>0</v>
          </cell>
          <cell r="KI92">
            <v>0</v>
          </cell>
          <cell r="KJ92">
            <v>0</v>
          </cell>
          <cell r="KK92">
            <v>0</v>
          </cell>
          <cell r="KL92">
            <v>0</v>
          </cell>
          <cell r="KN92">
            <v>0</v>
          </cell>
          <cell r="KO92">
            <v>0</v>
          </cell>
          <cell r="KP92">
            <v>0</v>
          </cell>
          <cell r="KQ92">
            <v>0</v>
          </cell>
          <cell r="KR92">
            <v>0</v>
          </cell>
          <cell r="KS92">
            <v>0</v>
          </cell>
          <cell r="KT92">
            <v>0</v>
          </cell>
          <cell r="KU92">
            <v>0</v>
          </cell>
          <cell r="KV92">
            <v>0</v>
          </cell>
          <cell r="KW92">
            <v>0</v>
          </cell>
          <cell r="KX92">
            <v>0</v>
          </cell>
        </row>
        <row r="93">
          <cell r="B93" t="str">
            <v>2008 EKC Program</v>
          </cell>
          <cell r="C93" t="str">
            <v>Energy Star® Qualified Compact Fluorescent Floods (Indoor &amp; Outdoor)</v>
          </cell>
          <cell r="D93">
            <v>0</v>
          </cell>
          <cell r="E93">
            <v>0</v>
          </cell>
          <cell r="F93">
            <v>0</v>
          </cell>
          <cell r="G93">
            <v>389271.2807223649</v>
          </cell>
          <cell r="H93">
            <v>389271.2807223649</v>
          </cell>
          <cell r="I93">
            <v>389271.2807223649</v>
          </cell>
          <cell r="J93">
            <v>389271.2807223649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O93">
            <v>5</v>
          </cell>
          <cell r="P93">
            <v>8.6999999999999994E-2</v>
          </cell>
          <cell r="Q93">
            <v>8.1000000000000003E-2</v>
          </cell>
          <cell r="R93">
            <v>0.19400000000000001</v>
          </cell>
          <cell r="S93">
            <v>1.7999999999999999E-2</v>
          </cell>
          <cell r="T93">
            <v>9.7000000000000003E-2</v>
          </cell>
          <cell r="U93">
            <v>0.17699999999999999</v>
          </cell>
          <cell r="V93">
            <v>0.14799999999999999</v>
          </cell>
          <cell r="W93">
            <v>0.19800000000000006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L93">
            <v>33866.601422845742</v>
          </cell>
          <cell r="FM93">
            <v>31530.973738511559</v>
          </cell>
          <cell r="FN93">
            <v>75518.628460138789</v>
          </cell>
          <cell r="FO93">
            <v>7006.883053002568</v>
          </cell>
          <cell r="FP93">
            <v>37759.314230069394</v>
          </cell>
          <cell r="FQ93">
            <v>68901.016687858588</v>
          </cell>
          <cell r="FR93">
            <v>57612.149546910005</v>
          </cell>
          <cell r="FS93">
            <v>77075.713583028279</v>
          </cell>
          <cell r="FT93">
            <v>35229.050905374024</v>
          </cell>
          <cell r="FU93">
            <v>28416.803492732637</v>
          </cell>
          <cell r="FV93">
            <v>33671.965782484571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H93">
            <v>33866.601422845742</v>
          </cell>
          <cell r="HI93">
            <v>31530.973738511559</v>
          </cell>
          <cell r="HJ93">
            <v>75518.628460138789</v>
          </cell>
          <cell r="HK93">
            <v>7006.883053002568</v>
          </cell>
          <cell r="HL93">
            <v>37759.314230069394</v>
          </cell>
          <cell r="HM93">
            <v>68901.016687858588</v>
          </cell>
          <cell r="HN93">
            <v>57612.149546910005</v>
          </cell>
          <cell r="HO93">
            <v>77075.713583028279</v>
          </cell>
          <cell r="HP93">
            <v>35229.050905374024</v>
          </cell>
          <cell r="HQ93">
            <v>28416.803492732637</v>
          </cell>
          <cell r="HR93">
            <v>33671.965782484571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O93">
            <v>0</v>
          </cell>
          <cell r="IP93">
            <v>0</v>
          </cell>
          <cell r="IR93">
            <v>0</v>
          </cell>
          <cell r="IS93">
            <v>0</v>
          </cell>
          <cell r="IT93">
            <v>0</v>
          </cell>
          <cell r="IU93">
            <v>0</v>
          </cell>
          <cell r="IV93">
            <v>0</v>
          </cell>
          <cell r="IW93">
            <v>0</v>
          </cell>
          <cell r="IX93">
            <v>0</v>
          </cell>
          <cell r="IY93">
            <v>0</v>
          </cell>
          <cell r="IZ93">
            <v>0</v>
          </cell>
          <cell r="JA93">
            <v>0</v>
          </cell>
          <cell r="JB93">
            <v>0</v>
          </cell>
          <cell r="JD93">
            <v>33866.601422845742</v>
          </cell>
          <cell r="JE93">
            <v>31530.973738511559</v>
          </cell>
          <cell r="JF93">
            <v>75518.628460138789</v>
          </cell>
          <cell r="JG93">
            <v>7006.883053002568</v>
          </cell>
          <cell r="JH93">
            <v>37759.314230069394</v>
          </cell>
          <cell r="JI93">
            <v>68901.016687858588</v>
          </cell>
          <cell r="JJ93">
            <v>57612.149546910005</v>
          </cell>
          <cell r="JK93">
            <v>77075.713583028279</v>
          </cell>
          <cell r="JL93">
            <v>35229.050905374024</v>
          </cell>
          <cell r="JM93">
            <v>28416.803492732637</v>
          </cell>
          <cell r="JN93">
            <v>33671.965782484571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B93">
            <v>0</v>
          </cell>
          <cell r="KC93">
            <v>0</v>
          </cell>
          <cell r="KD93">
            <v>0</v>
          </cell>
          <cell r="KE93">
            <v>0</v>
          </cell>
          <cell r="KF93">
            <v>0</v>
          </cell>
          <cell r="KG93">
            <v>0</v>
          </cell>
          <cell r="KH93">
            <v>0</v>
          </cell>
          <cell r="KI93">
            <v>0</v>
          </cell>
          <cell r="KJ93">
            <v>0</v>
          </cell>
          <cell r="KK93">
            <v>0</v>
          </cell>
          <cell r="KL93">
            <v>0</v>
          </cell>
          <cell r="KN93">
            <v>0</v>
          </cell>
          <cell r="KO93">
            <v>0</v>
          </cell>
          <cell r="KP93">
            <v>0</v>
          </cell>
          <cell r="KQ93">
            <v>0</v>
          </cell>
          <cell r="KR93">
            <v>0</v>
          </cell>
          <cell r="KS93">
            <v>0</v>
          </cell>
          <cell r="KT93">
            <v>0</v>
          </cell>
          <cell r="KU93">
            <v>0</v>
          </cell>
          <cell r="KV93">
            <v>0</v>
          </cell>
          <cell r="KW93">
            <v>0</v>
          </cell>
          <cell r="KX93">
            <v>0</v>
          </cell>
        </row>
        <row r="94">
          <cell r="B94" t="str">
            <v>2008 EKC Program</v>
          </cell>
          <cell r="C94" t="str">
            <v>Energy Star® Qualified Light Fixtures</v>
          </cell>
          <cell r="D94">
            <v>0</v>
          </cell>
          <cell r="E94">
            <v>0</v>
          </cell>
          <cell r="F94">
            <v>0</v>
          </cell>
          <cell r="G94">
            <v>819749.51609179995</v>
          </cell>
          <cell r="H94">
            <v>819749.51609179995</v>
          </cell>
          <cell r="I94">
            <v>819749.51609179995</v>
          </cell>
          <cell r="J94">
            <v>819749.51609179995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O94">
            <v>5</v>
          </cell>
          <cell r="P94">
            <v>8.6999999999999994E-2</v>
          </cell>
          <cell r="Q94">
            <v>8.1000000000000003E-2</v>
          </cell>
          <cell r="R94">
            <v>0.19400000000000001</v>
          </cell>
          <cell r="S94">
            <v>1.7999999999999999E-2</v>
          </cell>
          <cell r="T94">
            <v>9.7000000000000003E-2</v>
          </cell>
          <cell r="U94">
            <v>0.17699999999999999</v>
          </cell>
          <cell r="V94">
            <v>0.14799999999999999</v>
          </cell>
          <cell r="W94">
            <v>0.19800000000000006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L94">
            <v>71318.207899986592</v>
          </cell>
          <cell r="FM94">
            <v>66399.710803435795</v>
          </cell>
          <cell r="FN94">
            <v>159031.40612180918</v>
          </cell>
          <cell r="FO94">
            <v>14755.491289652398</v>
          </cell>
          <cell r="FP94">
            <v>79515.703060904591</v>
          </cell>
          <cell r="FQ94">
            <v>145095.6643482486</v>
          </cell>
          <cell r="FR94">
            <v>121322.92838158639</v>
          </cell>
          <cell r="FS94">
            <v>162310.40418617646</v>
          </cell>
          <cell r="FT94">
            <v>74187.331206307892</v>
          </cell>
          <cell r="FU94">
            <v>59841.714674701398</v>
          </cell>
          <cell r="FV94">
            <v>70908.333141940704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H94">
            <v>71318.207899986592</v>
          </cell>
          <cell r="HI94">
            <v>66399.710803435795</v>
          </cell>
          <cell r="HJ94">
            <v>159031.40612180918</v>
          </cell>
          <cell r="HK94">
            <v>14755.491289652398</v>
          </cell>
          <cell r="HL94">
            <v>79515.703060904591</v>
          </cell>
          <cell r="HM94">
            <v>145095.6643482486</v>
          </cell>
          <cell r="HN94">
            <v>121322.92838158639</v>
          </cell>
          <cell r="HO94">
            <v>162310.40418617646</v>
          </cell>
          <cell r="HP94">
            <v>74187.331206307892</v>
          </cell>
          <cell r="HQ94">
            <v>59841.714674701398</v>
          </cell>
          <cell r="HR94">
            <v>70908.333141940704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O94">
            <v>0</v>
          </cell>
          <cell r="IP94">
            <v>0</v>
          </cell>
          <cell r="IR94">
            <v>0</v>
          </cell>
          <cell r="IS94">
            <v>0</v>
          </cell>
          <cell r="IT94">
            <v>0</v>
          </cell>
          <cell r="IU94">
            <v>0</v>
          </cell>
          <cell r="IV94">
            <v>0</v>
          </cell>
          <cell r="IW94">
            <v>0</v>
          </cell>
          <cell r="IX94">
            <v>0</v>
          </cell>
          <cell r="IY94">
            <v>0</v>
          </cell>
          <cell r="IZ94">
            <v>0</v>
          </cell>
          <cell r="JA94">
            <v>0</v>
          </cell>
          <cell r="JB94">
            <v>0</v>
          </cell>
          <cell r="JD94">
            <v>71318.207899986592</v>
          </cell>
          <cell r="JE94">
            <v>66399.710803435795</v>
          </cell>
          <cell r="JF94">
            <v>159031.40612180918</v>
          </cell>
          <cell r="JG94">
            <v>14755.491289652398</v>
          </cell>
          <cell r="JH94">
            <v>79515.703060904591</v>
          </cell>
          <cell r="JI94">
            <v>145095.6643482486</v>
          </cell>
          <cell r="JJ94">
            <v>121322.92838158639</v>
          </cell>
          <cell r="JK94">
            <v>162310.40418617646</v>
          </cell>
          <cell r="JL94">
            <v>74187.331206307892</v>
          </cell>
          <cell r="JM94">
            <v>59841.714674701398</v>
          </cell>
          <cell r="JN94">
            <v>70908.333141940704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0</v>
          </cell>
          <cell r="KD94">
            <v>0</v>
          </cell>
          <cell r="KE94">
            <v>0</v>
          </cell>
          <cell r="KF94">
            <v>0</v>
          </cell>
          <cell r="KG94">
            <v>0</v>
          </cell>
          <cell r="KH94">
            <v>0</v>
          </cell>
          <cell r="KI94">
            <v>0</v>
          </cell>
          <cell r="KJ94">
            <v>0</v>
          </cell>
          <cell r="KK94">
            <v>0</v>
          </cell>
          <cell r="KL94">
            <v>0</v>
          </cell>
          <cell r="KN94">
            <v>0</v>
          </cell>
          <cell r="KO94">
            <v>0</v>
          </cell>
          <cell r="KP94">
            <v>0</v>
          </cell>
          <cell r="KQ94">
            <v>0</v>
          </cell>
          <cell r="KR94">
            <v>0</v>
          </cell>
          <cell r="KS94">
            <v>0</v>
          </cell>
          <cell r="KT94">
            <v>0</v>
          </cell>
          <cell r="KU94">
            <v>0</v>
          </cell>
          <cell r="KV94">
            <v>0</v>
          </cell>
          <cell r="KW94">
            <v>0</v>
          </cell>
          <cell r="KX94">
            <v>0</v>
          </cell>
        </row>
        <row r="95">
          <cell r="B95" t="str">
            <v>2008 EKC Program</v>
          </cell>
          <cell r="C95" t="str">
            <v>Heavy Duty Timers</v>
          </cell>
          <cell r="D95">
            <v>0</v>
          </cell>
          <cell r="E95">
            <v>0</v>
          </cell>
          <cell r="F95">
            <v>0</v>
          </cell>
          <cell r="G95">
            <v>41736.804350354832</v>
          </cell>
          <cell r="H95">
            <v>41736.804350354832</v>
          </cell>
          <cell r="I95">
            <v>41736.804350354832</v>
          </cell>
          <cell r="J95">
            <v>41736.804350354832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O95">
            <v>8</v>
          </cell>
          <cell r="P95">
            <v>6.3E-2</v>
          </cell>
          <cell r="Q95">
            <v>7.0999999999999994E-2</v>
          </cell>
          <cell r="R95">
            <v>0.184</v>
          </cell>
          <cell r="S95">
            <v>4.2999999999999997E-2</v>
          </cell>
          <cell r="T95">
            <v>8.6999999999999994E-2</v>
          </cell>
          <cell r="U95">
            <v>0.20699999999999999</v>
          </cell>
          <cell r="V95">
            <v>0.14000000000000001</v>
          </cell>
          <cell r="W95">
            <v>0.20500000000000007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L95">
            <v>2629.4186740723544</v>
          </cell>
          <cell r="FM95">
            <v>2963.3131088751929</v>
          </cell>
          <cell r="FN95">
            <v>7679.5720004652894</v>
          </cell>
          <cell r="FO95">
            <v>1794.6825870652576</v>
          </cell>
          <cell r="FP95">
            <v>3631.10197848087</v>
          </cell>
          <cell r="FQ95">
            <v>8639.5185005234507</v>
          </cell>
          <cell r="FR95">
            <v>5843.1526090496773</v>
          </cell>
          <cell r="FS95">
            <v>8556.044891822743</v>
          </cell>
          <cell r="FT95">
            <v>3318.0759458532093</v>
          </cell>
          <cell r="FU95">
            <v>3516.3257665173946</v>
          </cell>
          <cell r="FV95">
            <v>3599.7993752181051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H95">
            <v>2629.4186740723544</v>
          </cell>
          <cell r="HI95">
            <v>2963.3131088751929</v>
          </cell>
          <cell r="HJ95">
            <v>7679.5720004652894</v>
          </cell>
          <cell r="HK95">
            <v>1794.6825870652576</v>
          </cell>
          <cell r="HL95">
            <v>3631.10197848087</v>
          </cell>
          <cell r="HM95">
            <v>8639.5185005234507</v>
          </cell>
          <cell r="HN95">
            <v>5843.1526090496773</v>
          </cell>
          <cell r="HO95">
            <v>8556.044891822743</v>
          </cell>
          <cell r="HP95">
            <v>3318.0759458532093</v>
          </cell>
          <cell r="HQ95">
            <v>3516.3257665173946</v>
          </cell>
          <cell r="HR95">
            <v>3599.7993752181051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O95">
            <v>0</v>
          </cell>
          <cell r="IP95">
            <v>0</v>
          </cell>
          <cell r="IR95">
            <v>0</v>
          </cell>
          <cell r="IS95">
            <v>0</v>
          </cell>
          <cell r="IT95">
            <v>0</v>
          </cell>
          <cell r="IU95">
            <v>0</v>
          </cell>
          <cell r="IV95">
            <v>0</v>
          </cell>
          <cell r="IW95">
            <v>0</v>
          </cell>
          <cell r="IX95">
            <v>0</v>
          </cell>
          <cell r="IY95">
            <v>0</v>
          </cell>
          <cell r="IZ95">
            <v>0</v>
          </cell>
          <cell r="JA95">
            <v>0</v>
          </cell>
          <cell r="JB95">
            <v>0</v>
          </cell>
          <cell r="JD95">
            <v>2629.4186740723544</v>
          </cell>
          <cell r="JE95">
            <v>2963.3131088751929</v>
          </cell>
          <cell r="JF95">
            <v>7679.5720004652894</v>
          </cell>
          <cell r="JG95">
            <v>1794.6825870652576</v>
          </cell>
          <cell r="JH95">
            <v>3631.10197848087</v>
          </cell>
          <cell r="JI95">
            <v>8639.5185005234507</v>
          </cell>
          <cell r="JJ95">
            <v>5843.1526090496773</v>
          </cell>
          <cell r="JK95">
            <v>8556.044891822743</v>
          </cell>
          <cell r="JL95">
            <v>3318.0759458532093</v>
          </cell>
          <cell r="JM95">
            <v>3516.3257665173946</v>
          </cell>
          <cell r="JN95">
            <v>3599.7993752181051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B95">
            <v>0</v>
          </cell>
          <cell r="KC95">
            <v>0</v>
          </cell>
          <cell r="KD95">
            <v>0</v>
          </cell>
          <cell r="KE95">
            <v>0</v>
          </cell>
          <cell r="KF95">
            <v>0</v>
          </cell>
          <cell r="KG95">
            <v>0</v>
          </cell>
          <cell r="KH95">
            <v>0</v>
          </cell>
          <cell r="KI95">
            <v>0</v>
          </cell>
          <cell r="KJ95">
            <v>0</v>
          </cell>
          <cell r="KK95">
            <v>0</v>
          </cell>
          <cell r="KL95">
            <v>0</v>
          </cell>
          <cell r="KN95">
            <v>0</v>
          </cell>
          <cell r="KO95">
            <v>0</v>
          </cell>
          <cell r="KP95">
            <v>0</v>
          </cell>
          <cell r="KQ95">
            <v>0</v>
          </cell>
          <cell r="KR95">
            <v>0</v>
          </cell>
          <cell r="KS95">
            <v>0</v>
          </cell>
          <cell r="KT95">
            <v>0</v>
          </cell>
          <cell r="KU95">
            <v>0</v>
          </cell>
          <cell r="KV95">
            <v>0</v>
          </cell>
          <cell r="KW95">
            <v>0</v>
          </cell>
          <cell r="KX95">
            <v>0</v>
          </cell>
        </row>
        <row r="96">
          <cell r="B96" t="str">
            <v>2008 EKC Program</v>
          </cell>
          <cell r="C96" t="str">
            <v>T8 Fluorescent Fixtures</v>
          </cell>
          <cell r="D96">
            <v>0</v>
          </cell>
          <cell r="E96">
            <v>0</v>
          </cell>
          <cell r="F96">
            <v>0</v>
          </cell>
          <cell r="G96">
            <v>40910.599063062167</v>
          </cell>
          <cell r="H96">
            <v>40910.599063062167</v>
          </cell>
          <cell r="I96">
            <v>40910.599063062167</v>
          </cell>
          <cell r="J96">
            <v>40910.599063062167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O96">
            <v>5</v>
          </cell>
          <cell r="P96">
            <v>8.6999999999999994E-2</v>
          </cell>
          <cell r="Q96">
            <v>8.1000000000000003E-2</v>
          </cell>
          <cell r="R96">
            <v>0.19400000000000001</v>
          </cell>
          <cell r="S96">
            <v>1.7999999999999999E-2</v>
          </cell>
          <cell r="T96">
            <v>9.7000000000000003E-2</v>
          </cell>
          <cell r="U96">
            <v>0.17699999999999999</v>
          </cell>
          <cell r="V96">
            <v>0.14799999999999999</v>
          </cell>
          <cell r="W96">
            <v>0.19800000000000006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L96">
            <v>3559.2221184864084</v>
          </cell>
          <cell r="FM96">
            <v>3313.7585241080355</v>
          </cell>
          <cell r="FN96">
            <v>7936.6562182340604</v>
          </cell>
          <cell r="FO96">
            <v>736.39078313511891</v>
          </cell>
          <cell r="FP96">
            <v>3968.3281091170302</v>
          </cell>
          <cell r="FQ96">
            <v>7241.1760341620029</v>
          </cell>
          <cell r="FR96">
            <v>6054.7686613332007</v>
          </cell>
          <cell r="FS96">
            <v>8100.2986144863116</v>
          </cell>
          <cell r="FT96">
            <v>3702.4092152071262</v>
          </cell>
          <cell r="FU96">
            <v>2986.473731603538</v>
          </cell>
          <cell r="FV96">
            <v>3538.7668189548781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H96">
            <v>3559.2221184864084</v>
          </cell>
          <cell r="HI96">
            <v>3313.7585241080355</v>
          </cell>
          <cell r="HJ96">
            <v>7936.6562182340604</v>
          </cell>
          <cell r="HK96">
            <v>736.39078313511891</v>
          </cell>
          <cell r="HL96">
            <v>3968.3281091170302</v>
          </cell>
          <cell r="HM96">
            <v>7241.1760341620029</v>
          </cell>
          <cell r="HN96">
            <v>6054.7686613332007</v>
          </cell>
          <cell r="HO96">
            <v>8100.2986144863116</v>
          </cell>
          <cell r="HP96">
            <v>3702.4092152071262</v>
          </cell>
          <cell r="HQ96">
            <v>2986.473731603538</v>
          </cell>
          <cell r="HR96">
            <v>3538.7668189548781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O96">
            <v>0</v>
          </cell>
          <cell r="IP96">
            <v>0</v>
          </cell>
          <cell r="IR96">
            <v>0</v>
          </cell>
          <cell r="IS96">
            <v>0</v>
          </cell>
          <cell r="IT96">
            <v>0</v>
          </cell>
          <cell r="IU96">
            <v>0</v>
          </cell>
          <cell r="IV96">
            <v>0</v>
          </cell>
          <cell r="IW96">
            <v>0</v>
          </cell>
          <cell r="IX96">
            <v>0</v>
          </cell>
          <cell r="IY96">
            <v>0</v>
          </cell>
          <cell r="IZ96">
            <v>0</v>
          </cell>
          <cell r="JA96">
            <v>0</v>
          </cell>
          <cell r="JB96">
            <v>0</v>
          </cell>
          <cell r="JD96">
            <v>3559.2221184864084</v>
          </cell>
          <cell r="JE96">
            <v>3313.7585241080355</v>
          </cell>
          <cell r="JF96">
            <v>7936.6562182340604</v>
          </cell>
          <cell r="JG96">
            <v>736.39078313511891</v>
          </cell>
          <cell r="JH96">
            <v>3968.3281091170302</v>
          </cell>
          <cell r="JI96">
            <v>7241.1760341620029</v>
          </cell>
          <cell r="JJ96">
            <v>6054.7686613332007</v>
          </cell>
          <cell r="JK96">
            <v>8100.2986144863116</v>
          </cell>
          <cell r="JL96">
            <v>3702.4092152071262</v>
          </cell>
          <cell r="JM96">
            <v>2986.473731603538</v>
          </cell>
          <cell r="JN96">
            <v>3538.7668189548781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0</v>
          </cell>
          <cell r="KD96">
            <v>0</v>
          </cell>
          <cell r="KE96">
            <v>0</v>
          </cell>
          <cell r="KF96">
            <v>0</v>
          </cell>
          <cell r="KG96">
            <v>0</v>
          </cell>
          <cell r="KH96">
            <v>0</v>
          </cell>
          <cell r="KI96">
            <v>0</v>
          </cell>
          <cell r="KJ96">
            <v>0</v>
          </cell>
          <cell r="KK96">
            <v>0</v>
          </cell>
          <cell r="KL96">
            <v>0</v>
          </cell>
          <cell r="KN96">
            <v>0</v>
          </cell>
          <cell r="KO96">
            <v>0</v>
          </cell>
          <cell r="KP96">
            <v>0</v>
          </cell>
          <cell r="KQ96">
            <v>0</v>
          </cell>
          <cell r="KR96">
            <v>0</v>
          </cell>
          <cell r="KS96">
            <v>0</v>
          </cell>
          <cell r="KT96">
            <v>0</v>
          </cell>
          <cell r="KU96">
            <v>0</v>
          </cell>
          <cell r="KV96">
            <v>0</v>
          </cell>
          <cell r="KW96">
            <v>0</v>
          </cell>
          <cell r="KX96">
            <v>0</v>
          </cell>
        </row>
        <row r="97">
          <cell r="B97" t="str">
            <v>2008 EKC Program</v>
          </cell>
          <cell r="C97" t="str">
            <v>ENERGY STAR Decorative CFLs</v>
          </cell>
          <cell r="D97">
            <v>0</v>
          </cell>
          <cell r="E97">
            <v>0</v>
          </cell>
          <cell r="F97">
            <v>0</v>
          </cell>
          <cell r="G97">
            <v>500375.28520210669</v>
          </cell>
          <cell r="H97">
            <v>500375.28520210669</v>
          </cell>
          <cell r="I97">
            <v>500375.28520210669</v>
          </cell>
          <cell r="J97">
            <v>500375.28520210669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O97">
            <v>5</v>
          </cell>
          <cell r="P97">
            <v>8.6999999999999994E-2</v>
          </cell>
          <cell r="Q97">
            <v>8.1000000000000003E-2</v>
          </cell>
          <cell r="R97">
            <v>0.19400000000000001</v>
          </cell>
          <cell r="S97">
            <v>1.7999999999999999E-2</v>
          </cell>
          <cell r="T97">
            <v>9.7000000000000003E-2</v>
          </cell>
          <cell r="U97">
            <v>0.17699999999999999</v>
          </cell>
          <cell r="V97">
            <v>0.14799999999999999</v>
          </cell>
          <cell r="W97">
            <v>0.19800000000000006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L97">
            <v>43532.64981258328</v>
          </cell>
          <cell r="FM97">
            <v>40530.398101370643</v>
          </cell>
          <cell r="FN97">
            <v>97072.805329208699</v>
          </cell>
          <cell r="FO97">
            <v>9006.7551336379202</v>
          </cell>
          <cell r="FP97">
            <v>48536.402664604349</v>
          </cell>
          <cell r="FQ97">
            <v>88566.425480772887</v>
          </cell>
          <cell r="FR97">
            <v>74055.542209911786</v>
          </cell>
          <cell r="FS97">
            <v>99074.306470017153</v>
          </cell>
          <cell r="FT97">
            <v>45283.963310790656</v>
          </cell>
          <cell r="FU97">
            <v>36527.395819753787</v>
          </cell>
          <cell r="FV97">
            <v>43282.462169982231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H97">
            <v>43532.64981258328</v>
          </cell>
          <cell r="HI97">
            <v>40530.398101370643</v>
          </cell>
          <cell r="HJ97">
            <v>97072.805329208699</v>
          </cell>
          <cell r="HK97">
            <v>9006.7551336379202</v>
          </cell>
          <cell r="HL97">
            <v>48536.402664604349</v>
          </cell>
          <cell r="HM97">
            <v>88566.425480772887</v>
          </cell>
          <cell r="HN97">
            <v>74055.542209911786</v>
          </cell>
          <cell r="HO97">
            <v>99074.306470017153</v>
          </cell>
          <cell r="HP97">
            <v>45283.963310790656</v>
          </cell>
          <cell r="HQ97">
            <v>36527.395819753787</v>
          </cell>
          <cell r="HR97">
            <v>43282.462169982231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O97">
            <v>0</v>
          </cell>
          <cell r="IP97">
            <v>0</v>
          </cell>
          <cell r="IR97">
            <v>0</v>
          </cell>
          <cell r="IS97">
            <v>0</v>
          </cell>
          <cell r="IT97">
            <v>0</v>
          </cell>
          <cell r="IU97">
            <v>0</v>
          </cell>
          <cell r="IV97">
            <v>0</v>
          </cell>
          <cell r="IW97">
            <v>0</v>
          </cell>
          <cell r="IX97">
            <v>0</v>
          </cell>
          <cell r="IY97">
            <v>0</v>
          </cell>
          <cell r="IZ97">
            <v>0</v>
          </cell>
          <cell r="JA97">
            <v>0</v>
          </cell>
          <cell r="JB97">
            <v>0</v>
          </cell>
          <cell r="JD97">
            <v>43532.64981258328</v>
          </cell>
          <cell r="JE97">
            <v>40530.398101370643</v>
          </cell>
          <cell r="JF97">
            <v>97072.805329208699</v>
          </cell>
          <cell r="JG97">
            <v>9006.7551336379202</v>
          </cell>
          <cell r="JH97">
            <v>48536.402664604349</v>
          </cell>
          <cell r="JI97">
            <v>88566.425480772887</v>
          </cell>
          <cell r="JJ97">
            <v>74055.542209911786</v>
          </cell>
          <cell r="JK97">
            <v>99074.306470017153</v>
          </cell>
          <cell r="JL97">
            <v>45283.963310790656</v>
          </cell>
          <cell r="JM97">
            <v>36527.395819753787</v>
          </cell>
          <cell r="JN97">
            <v>43282.462169982231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0</v>
          </cell>
          <cell r="KD97">
            <v>0</v>
          </cell>
          <cell r="KE97">
            <v>0</v>
          </cell>
          <cell r="KF97">
            <v>0</v>
          </cell>
          <cell r="KG97">
            <v>0</v>
          </cell>
          <cell r="KH97">
            <v>0</v>
          </cell>
          <cell r="KI97">
            <v>0</v>
          </cell>
          <cell r="KJ97">
            <v>0</v>
          </cell>
          <cell r="KK97">
            <v>0</v>
          </cell>
          <cell r="KL97">
            <v>0</v>
          </cell>
          <cell r="KN97">
            <v>0</v>
          </cell>
          <cell r="KO97">
            <v>0</v>
          </cell>
          <cell r="KP97">
            <v>0</v>
          </cell>
          <cell r="KQ97">
            <v>0</v>
          </cell>
          <cell r="KR97">
            <v>0</v>
          </cell>
          <cell r="KS97">
            <v>0</v>
          </cell>
          <cell r="KT97">
            <v>0</v>
          </cell>
          <cell r="KU97">
            <v>0</v>
          </cell>
          <cell r="KV97">
            <v>0</v>
          </cell>
          <cell r="KW97">
            <v>0</v>
          </cell>
          <cell r="KX97">
            <v>0</v>
          </cell>
        </row>
        <row r="98">
          <cell r="B98" t="str">
            <v>2008 EKC Program</v>
          </cell>
          <cell r="C98" t="str">
            <v>ENERGY STAR Dimmable CFLs</v>
          </cell>
          <cell r="D98">
            <v>0</v>
          </cell>
          <cell r="E98">
            <v>0</v>
          </cell>
          <cell r="F98">
            <v>0</v>
          </cell>
          <cell r="G98">
            <v>101439.24813099104</v>
          </cell>
          <cell r="H98">
            <v>101439.24813099104</v>
          </cell>
          <cell r="I98">
            <v>101439.24813099104</v>
          </cell>
          <cell r="J98">
            <v>101439.24813099104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  <cell r="P98">
            <v>8.6999999999999994E-2</v>
          </cell>
          <cell r="Q98">
            <v>8.1000000000000003E-2</v>
          </cell>
          <cell r="R98">
            <v>0.19400000000000001</v>
          </cell>
          <cell r="S98">
            <v>1.7999999999999999E-2</v>
          </cell>
          <cell r="T98">
            <v>9.7000000000000003E-2</v>
          </cell>
          <cell r="U98">
            <v>0.17699999999999999</v>
          </cell>
          <cell r="V98">
            <v>0.14799999999999999</v>
          </cell>
          <cell r="W98">
            <v>0.19800000000000006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L98">
            <v>8825.2145873962199</v>
          </cell>
          <cell r="FM98">
            <v>8216.5790986102747</v>
          </cell>
          <cell r="FN98">
            <v>19679.214137412262</v>
          </cell>
          <cell r="FO98">
            <v>1825.9064663578386</v>
          </cell>
          <cell r="FP98">
            <v>9839.607068706131</v>
          </cell>
          <cell r="FQ98">
            <v>17954.746919185411</v>
          </cell>
          <cell r="FR98">
            <v>15013.008723386673</v>
          </cell>
          <cell r="FS98">
            <v>20084.971129936232</v>
          </cell>
          <cell r="FT98">
            <v>9180.2519558546883</v>
          </cell>
          <cell r="FU98">
            <v>7405.0651135623448</v>
          </cell>
          <cell r="FV98">
            <v>8774.494963330726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H98">
            <v>8825.2145873962199</v>
          </cell>
          <cell r="HI98">
            <v>8216.5790986102747</v>
          </cell>
          <cell r="HJ98">
            <v>19679.214137412262</v>
          </cell>
          <cell r="HK98">
            <v>1825.9064663578386</v>
          </cell>
          <cell r="HL98">
            <v>9839.607068706131</v>
          </cell>
          <cell r="HM98">
            <v>17954.746919185411</v>
          </cell>
          <cell r="HN98">
            <v>15013.008723386673</v>
          </cell>
          <cell r="HO98">
            <v>20084.971129936232</v>
          </cell>
          <cell r="HP98">
            <v>9180.2519558546883</v>
          </cell>
          <cell r="HQ98">
            <v>7405.0651135623448</v>
          </cell>
          <cell r="HR98">
            <v>8774.494963330726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R98">
            <v>0</v>
          </cell>
          <cell r="IS98">
            <v>0</v>
          </cell>
          <cell r="IT98">
            <v>0</v>
          </cell>
          <cell r="IU98">
            <v>0</v>
          </cell>
          <cell r="IV98">
            <v>0</v>
          </cell>
          <cell r="IW98">
            <v>0</v>
          </cell>
          <cell r="IX98">
            <v>0</v>
          </cell>
          <cell r="IY98">
            <v>0</v>
          </cell>
          <cell r="IZ98">
            <v>0</v>
          </cell>
          <cell r="JA98">
            <v>0</v>
          </cell>
          <cell r="JB98">
            <v>0</v>
          </cell>
          <cell r="JD98">
            <v>8825.2145873962199</v>
          </cell>
          <cell r="JE98">
            <v>8216.5790986102747</v>
          </cell>
          <cell r="JF98">
            <v>19679.214137412262</v>
          </cell>
          <cell r="JG98">
            <v>1825.9064663578386</v>
          </cell>
          <cell r="JH98">
            <v>9839.607068706131</v>
          </cell>
          <cell r="JI98">
            <v>17954.746919185411</v>
          </cell>
          <cell r="JJ98">
            <v>15013.008723386673</v>
          </cell>
          <cell r="JK98">
            <v>20084.971129936232</v>
          </cell>
          <cell r="JL98">
            <v>9180.2519558546883</v>
          </cell>
          <cell r="JM98">
            <v>7405.0651135623448</v>
          </cell>
          <cell r="JN98">
            <v>8774.494963330726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0</v>
          </cell>
          <cell r="KD98">
            <v>0</v>
          </cell>
          <cell r="KE98">
            <v>0</v>
          </cell>
          <cell r="KF98">
            <v>0</v>
          </cell>
          <cell r="KG98">
            <v>0</v>
          </cell>
          <cell r="KH98">
            <v>0</v>
          </cell>
          <cell r="KI98">
            <v>0</v>
          </cell>
          <cell r="KJ98">
            <v>0</v>
          </cell>
          <cell r="KK98">
            <v>0</v>
          </cell>
          <cell r="KL98">
            <v>0</v>
          </cell>
          <cell r="KN98">
            <v>0</v>
          </cell>
          <cell r="KO98">
            <v>0</v>
          </cell>
          <cell r="KP98">
            <v>0</v>
          </cell>
          <cell r="KQ98">
            <v>0</v>
          </cell>
          <cell r="KR98">
            <v>0</v>
          </cell>
          <cell r="KS98">
            <v>0</v>
          </cell>
          <cell r="KT98">
            <v>0</v>
          </cell>
          <cell r="KU98">
            <v>0</v>
          </cell>
          <cell r="KV98">
            <v>0</v>
          </cell>
          <cell r="KW98">
            <v>0</v>
          </cell>
          <cell r="KX98">
            <v>0</v>
          </cell>
        </row>
        <row r="99">
          <cell r="B99" t="str">
            <v>2008 EKC Program</v>
          </cell>
          <cell r="C99" t="str">
            <v>Power Bars with Timers</v>
          </cell>
          <cell r="D99">
            <v>0</v>
          </cell>
          <cell r="E99">
            <v>0</v>
          </cell>
          <cell r="F99">
            <v>0</v>
          </cell>
          <cell r="G99">
            <v>4287.0357161721304</v>
          </cell>
          <cell r="H99">
            <v>4287.0357161721304</v>
          </cell>
          <cell r="I99">
            <v>4287.0357161721304</v>
          </cell>
          <cell r="J99">
            <v>4287.0357161721304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O99">
            <v>8</v>
          </cell>
          <cell r="P99">
            <v>6.3E-2</v>
          </cell>
          <cell r="Q99">
            <v>7.0999999999999994E-2</v>
          </cell>
          <cell r="R99">
            <v>0.184</v>
          </cell>
          <cell r="S99">
            <v>4.2999999999999997E-2</v>
          </cell>
          <cell r="T99">
            <v>8.6999999999999994E-2</v>
          </cell>
          <cell r="U99">
            <v>0.20699999999999999</v>
          </cell>
          <cell r="V99">
            <v>0.14000000000000001</v>
          </cell>
          <cell r="W99">
            <v>0.20500000000000007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L99">
            <v>270.08325011884421</v>
          </cell>
          <cell r="FM99">
            <v>304.37953584822122</v>
          </cell>
          <cell r="FN99">
            <v>788.81457177567199</v>
          </cell>
          <cell r="FO99">
            <v>184.3425357954016</v>
          </cell>
          <cell r="FP99">
            <v>372.97210730697532</v>
          </cell>
          <cell r="FQ99">
            <v>887.41639324763094</v>
          </cell>
          <cell r="FR99">
            <v>600.18500026409833</v>
          </cell>
          <cell r="FS99">
            <v>878.84232181528705</v>
          </cell>
          <cell r="FT99">
            <v>340.81933943568436</v>
          </cell>
          <cell r="FU99">
            <v>361.18275908750195</v>
          </cell>
          <cell r="FV99">
            <v>369.75683051984635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H99">
            <v>270.08325011884421</v>
          </cell>
          <cell r="HI99">
            <v>304.37953584822122</v>
          </cell>
          <cell r="HJ99">
            <v>788.81457177567199</v>
          </cell>
          <cell r="HK99">
            <v>184.3425357954016</v>
          </cell>
          <cell r="HL99">
            <v>372.97210730697532</v>
          </cell>
          <cell r="HM99">
            <v>887.41639324763094</v>
          </cell>
          <cell r="HN99">
            <v>600.18500026409833</v>
          </cell>
          <cell r="HO99">
            <v>878.84232181528705</v>
          </cell>
          <cell r="HP99">
            <v>340.81933943568436</v>
          </cell>
          <cell r="HQ99">
            <v>361.18275908750195</v>
          </cell>
          <cell r="HR99">
            <v>369.75683051984635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O99">
            <v>0</v>
          </cell>
          <cell r="IP99">
            <v>0</v>
          </cell>
          <cell r="IR99">
            <v>0</v>
          </cell>
          <cell r="IS99">
            <v>0</v>
          </cell>
          <cell r="IT99">
            <v>0</v>
          </cell>
          <cell r="IU99">
            <v>0</v>
          </cell>
          <cell r="IV99">
            <v>0</v>
          </cell>
          <cell r="IW99">
            <v>0</v>
          </cell>
          <cell r="IX99">
            <v>0</v>
          </cell>
          <cell r="IY99">
            <v>0</v>
          </cell>
          <cell r="IZ99">
            <v>0</v>
          </cell>
          <cell r="JA99">
            <v>0</v>
          </cell>
          <cell r="JB99">
            <v>0</v>
          </cell>
          <cell r="JD99">
            <v>270.08325011884421</v>
          </cell>
          <cell r="JE99">
            <v>304.37953584822122</v>
          </cell>
          <cell r="JF99">
            <v>788.81457177567199</v>
          </cell>
          <cell r="JG99">
            <v>184.3425357954016</v>
          </cell>
          <cell r="JH99">
            <v>372.97210730697532</v>
          </cell>
          <cell r="JI99">
            <v>887.41639324763094</v>
          </cell>
          <cell r="JJ99">
            <v>600.18500026409833</v>
          </cell>
          <cell r="JK99">
            <v>878.84232181528705</v>
          </cell>
          <cell r="JL99">
            <v>340.81933943568436</v>
          </cell>
          <cell r="JM99">
            <v>361.18275908750195</v>
          </cell>
          <cell r="JN99">
            <v>369.75683051984635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0</v>
          </cell>
          <cell r="JY99">
            <v>0</v>
          </cell>
          <cell r="JZ99">
            <v>0</v>
          </cell>
          <cell r="KB99">
            <v>0</v>
          </cell>
          <cell r="KC99">
            <v>0</v>
          </cell>
          <cell r="KD99">
            <v>0</v>
          </cell>
          <cell r="KE99">
            <v>0</v>
          </cell>
          <cell r="KF99">
            <v>0</v>
          </cell>
          <cell r="KG99">
            <v>0</v>
          </cell>
          <cell r="KH99">
            <v>0</v>
          </cell>
          <cell r="KI99">
            <v>0</v>
          </cell>
          <cell r="KJ99">
            <v>0</v>
          </cell>
          <cell r="KK99">
            <v>0</v>
          </cell>
          <cell r="KL99">
            <v>0</v>
          </cell>
          <cell r="KN99">
            <v>0</v>
          </cell>
          <cell r="KO99">
            <v>0</v>
          </cell>
          <cell r="KP99">
            <v>0</v>
          </cell>
          <cell r="KQ99">
            <v>0</v>
          </cell>
          <cell r="KR99">
            <v>0</v>
          </cell>
          <cell r="KS99">
            <v>0</v>
          </cell>
          <cell r="KT99">
            <v>0</v>
          </cell>
          <cell r="KU99">
            <v>0</v>
          </cell>
          <cell r="KV99">
            <v>0</v>
          </cell>
          <cell r="KW99">
            <v>0</v>
          </cell>
          <cell r="KX99">
            <v>0</v>
          </cell>
        </row>
        <row r="100">
          <cell r="B100" t="str">
            <v>2008 EKC Program</v>
          </cell>
          <cell r="C100" t="str">
            <v>Programmable Thermostats - Baseboard</v>
          </cell>
          <cell r="D100">
            <v>0</v>
          </cell>
          <cell r="E100">
            <v>0</v>
          </cell>
          <cell r="F100">
            <v>0</v>
          </cell>
          <cell r="G100">
            <v>34379.859522010927</v>
          </cell>
          <cell r="H100">
            <v>34379.859522010927</v>
          </cell>
          <cell r="I100">
            <v>34379.859522010927</v>
          </cell>
          <cell r="J100">
            <v>34379.859522010927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O100">
            <v>13</v>
          </cell>
          <cell r="P100">
            <v>0.16400000000000001</v>
          </cell>
          <cell r="Q100">
            <v>0.17100000000000001</v>
          </cell>
          <cell r="R100">
            <v>0.48299999999999998</v>
          </cell>
          <cell r="S100">
            <v>1E-3</v>
          </cell>
          <cell r="T100">
            <v>4.0000000000000001E-3</v>
          </cell>
          <cell r="U100">
            <v>0.01</v>
          </cell>
          <cell r="V100">
            <v>5.6000000000000001E-2</v>
          </cell>
          <cell r="W100">
            <v>0.11099999999999988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L100">
            <v>5638.2969616097926</v>
          </cell>
          <cell r="FM100">
            <v>5878.9559782638689</v>
          </cell>
          <cell r="FN100">
            <v>16605.472149131278</v>
          </cell>
          <cell r="FO100">
            <v>34.379859522010925</v>
          </cell>
          <cell r="FP100">
            <v>137.5194380880437</v>
          </cell>
          <cell r="FQ100">
            <v>343.79859522010929</v>
          </cell>
          <cell r="FR100">
            <v>1925.2721332326121</v>
          </cell>
          <cell r="FS100">
            <v>3816.1644069432086</v>
          </cell>
          <cell r="FT100">
            <v>7030.681272251235</v>
          </cell>
          <cell r="FU100">
            <v>128.92447320754098</v>
          </cell>
          <cell r="FV100">
            <v>1435.3591350439551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H100">
            <v>5638.2969616097926</v>
          </cell>
          <cell r="HI100">
            <v>5878.9559782638689</v>
          </cell>
          <cell r="HJ100">
            <v>16605.472149131278</v>
          </cell>
          <cell r="HK100">
            <v>34.379859522010925</v>
          </cell>
          <cell r="HL100">
            <v>137.5194380880437</v>
          </cell>
          <cell r="HM100">
            <v>343.79859522010929</v>
          </cell>
          <cell r="HN100">
            <v>1925.2721332326121</v>
          </cell>
          <cell r="HO100">
            <v>3816.1644069432086</v>
          </cell>
          <cell r="HP100">
            <v>7030.681272251235</v>
          </cell>
          <cell r="HQ100">
            <v>128.92447320754098</v>
          </cell>
          <cell r="HR100">
            <v>1435.3591350439551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O100">
            <v>0</v>
          </cell>
          <cell r="IP100">
            <v>0</v>
          </cell>
          <cell r="IR100">
            <v>0</v>
          </cell>
          <cell r="IS100">
            <v>0</v>
          </cell>
          <cell r="IT100">
            <v>0</v>
          </cell>
          <cell r="IU100">
            <v>0</v>
          </cell>
          <cell r="IV100">
            <v>0</v>
          </cell>
          <cell r="IW100">
            <v>0</v>
          </cell>
          <cell r="IX100">
            <v>0</v>
          </cell>
          <cell r="IY100">
            <v>0</v>
          </cell>
          <cell r="IZ100">
            <v>0</v>
          </cell>
          <cell r="JA100">
            <v>0</v>
          </cell>
          <cell r="JB100">
            <v>0</v>
          </cell>
          <cell r="JD100">
            <v>5638.2969616097926</v>
          </cell>
          <cell r="JE100">
            <v>5878.9559782638689</v>
          </cell>
          <cell r="JF100">
            <v>16605.472149131278</v>
          </cell>
          <cell r="JG100">
            <v>34.379859522010925</v>
          </cell>
          <cell r="JH100">
            <v>137.5194380880437</v>
          </cell>
          <cell r="JI100">
            <v>343.79859522010929</v>
          </cell>
          <cell r="JJ100">
            <v>1925.2721332326121</v>
          </cell>
          <cell r="JK100">
            <v>3816.1644069432086</v>
          </cell>
          <cell r="JL100">
            <v>7030.681272251235</v>
          </cell>
          <cell r="JM100">
            <v>128.92447320754098</v>
          </cell>
          <cell r="JN100">
            <v>1435.3591350439551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0</v>
          </cell>
          <cell r="JY100">
            <v>0</v>
          </cell>
          <cell r="JZ100">
            <v>0</v>
          </cell>
          <cell r="KB100">
            <v>0</v>
          </cell>
          <cell r="KC100">
            <v>0</v>
          </cell>
          <cell r="KD100">
            <v>0</v>
          </cell>
          <cell r="KE100">
            <v>0</v>
          </cell>
          <cell r="KF100">
            <v>0</v>
          </cell>
          <cell r="KG100">
            <v>0</v>
          </cell>
          <cell r="KH100">
            <v>0</v>
          </cell>
          <cell r="KI100">
            <v>0</v>
          </cell>
          <cell r="KJ100">
            <v>0</v>
          </cell>
          <cell r="KK100">
            <v>0</v>
          </cell>
          <cell r="KL100">
            <v>0</v>
          </cell>
          <cell r="KN100">
            <v>0</v>
          </cell>
          <cell r="KO100">
            <v>0</v>
          </cell>
          <cell r="KP100">
            <v>0</v>
          </cell>
          <cell r="KQ100">
            <v>0</v>
          </cell>
          <cell r="KR100">
            <v>0</v>
          </cell>
          <cell r="KS100">
            <v>0</v>
          </cell>
          <cell r="KT100">
            <v>0</v>
          </cell>
          <cell r="KU100">
            <v>0</v>
          </cell>
          <cell r="KV100">
            <v>0</v>
          </cell>
          <cell r="KW100">
            <v>0</v>
          </cell>
          <cell r="KX100">
            <v>0</v>
          </cell>
        </row>
        <row r="101">
          <cell r="B101" t="str">
            <v>2008 EKC Program</v>
          </cell>
          <cell r="C101" t="str">
            <v>Energy Star® Qualified Compact Fluorescent Light Bulbs</v>
          </cell>
          <cell r="D101">
            <v>0</v>
          </cell>
          <cell r="E101">
            <v>0</v>
          </cell>
          <cell r="F101">
            <v>0</v>
          </cell>
          <cell r="G101">
            <v>699640.46578665497</v>
          </cell>
          <cell r="H101">
            <v>699640.46578665497</v>
          </cell>
          <cell r="I101">
            <v>699640.46578665497</v>
          </cell>
          <cell r="J101">
            <v>699640.46578665497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O101">
            <v>5</v>
          </cell>
          <cell r="P101">
            <v>8.6999999999999994E-2</v>
          </cell>
          <cell r="Q101">
            <v>8.1000000000000003E-2</v>
          </cell>
          <cell r="R101">
            <v>0.19400000000000001</v>
          </cell>
          <cell r="S101">
            <v>1.7999999999999999E-2</v>
          </cell>
          <cell r="T101">
            <v>9.7000000000000003E-2</v>
          </cell>
          <cell r="U101">
            <v>0.17699999999999999</v>
          </cell>
          <cell r="V101">
            <v>0.14799999999999999</v>
          </cell>
          <cell r="W101">
            <v>0.19800000000000006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L101">
            <v>60868.720523438977</v>
          </cell>
          <cell r="FM101">
            <v>56670.877728719053</v>
          </cell>
          <cell r="FN101">
            <v>135730.25036261106</v>
          </cell>
          <cell r="FO101">
            <v>12593.528384159788</v>
          </cell>
          <cell r="FP101">
            <v>67865.125181305528</v>
          </cell>
          <cell r="FQ101">
            <v>123836.36244423792</v>
          </cell>
          <cell r="FR101">
            <v>103546.78893642493</v>
          </cell>
          <cell r="FS101">
            <v>138528.81222575772</v>
          </cell>
          <cell r="FT101">
            <v>63317.462153692271</v>
          </cell>
          <cell r="FU101">
            <v>51073.754002425805</v>
          </cell>
          <cell r="FV101">
            <v>60518.900290545658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H101">
            <v>60868.720523438977</v>
          </cell>
          <cell r="HI101">
            <v>56670.877728719053</v>
          </cell>
          <cell r="HJ101">
            <v>135730.25036261106</v>
          </cell>
          <cell r="HK101">
            <v>12593.528384159788</v>
          </cell>
          <cell r="HL101">
            <v>67865.125181305528</v>
          </cell>
          <cell r="HM101">
            <v>123836.36244423792</v>
          </cell>
          <cell r="HN101">
            <v>103546.78893642493</v>
          </cell>
          <cell r="HO101">
            <v>138528.81222575772</v>
          </cell>
          <cell r="HP101">
            <v>63317.462153692271</v>
          </cell>
          <cell r="HQ101">
            <v>51073.754002425805</v>
          </cell>
          <cell r="HR101">
            <v>60518.900290545658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R101">
            <v>0</v>
          </cell>
          <cell r="IS101">
            <v>0</v>
          </cell>
          <cell r="IT101">
            <v>0</v>
          </cell>
          <cell r="IU101">
            <v>0</v>
          </cell>
          <cell r="IV101">
            <v>0</v>
          </cell>
          <cell r="IW101">
            <v>0</v>
          </cell>
          <cell r="IX101">
            <v>0</v>
          </cell>
          <cell r="IY101">
            <v>0</v>
          </cell>
          <cell r="IZ101">
            <v>0</v>
          </cell>
          <cell r="JA101">
            <v>0</v>
          </cell>
          <cell r="JB101">
            <v>0</v>
          </cell>
          <cell r="JD101">
            <v>60868.720523438977</v>
          </cell>
          <cell r="JE101">
            <v>56670.877728719053</v>
          </cell>
          <cell r="JF101">
            <v>135730.25036261106</v>
          </cell>
          <cell r="JG101">
            <v>12593.528384159788</v>
          </cell>
          <cell r="JH101">
            <v>67865.125181305528</v>
          </cell>
          <cell r="JI101">
            <v>123836.36244423792</v>
          </cell>
          <cell r="JJ101">
            <v>103546.78893642493</v>
          </cell>
          <cell r="JK101">
            <v>138528.81222575772</v>
          </cell>
          <cell r="JL101">
            <v>63317.462153692271</v>
          </cell>
          <cell r="JM101">
            <v>51073.754002425805</v>
          </cell>
          <cell r="JN101">
            <v>60518.900290545658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B101">
            <v>0</v>
          </cell>
          <cell r="KC101">
            <v>0</v>
          </cell>
          <cell r="KD101">
            <v>0</v>
          </cell>
          <cell r="KE101">
            <v>0</v>
          </cell>
          <cell r="KF101">
            <v>0</v>
          </cell>
          <cell r="KG101">
            <v>0</v>
          </cell>
          <cell r="KH101">
            <v>0</v>
          </cell>
          <cell r="KI101">
            <v>0</v>
          </cell>
          <cell r="KJ101">
            <v>0</v>
          </cell>
          <cell r="KK101">
            <v>0</v>
          </cell>
          <cell r="KL101">
            <v>0</v>
          </cell>
          <cell r="KN101">
            <v>0</v>
          </cell>
          <cell r="KO101">
            <v>0</v>
          </cell>
          <cell r="KP101">
            <v>0</v>
          </cell>
          <cell r="KQ101">
            <v>0</v>
          </cell>
          <cell r="KR101">
            <v>0</v>
          </cell>
          <cell r="KS101">
            <v>0</v>
          </cell>
          <cell r="KT101">
            <v>0</v>
          </cell>
          <cell r="KU101">
            <v>0</v>
          </cell>
          <cell r="KV101">
            <v>0</v>
          </cell>
          <cell r="KW101">
            <v>0</v>
          </cell>
          <cell r="KX101">
            <v>0</v>
          </cell>
        </row>
        <row r="102">
          <cell r="B102" t="str">
            <v>2008 EKC Program</v>
          </cell>
          <cell r="C102" t="str">
            <v>Lighting Control Devices</v>
          </cell>
          <cell r="D102">
            <v>0</v>
          </cell>
          <cell r="E102">
            <v>0</v>
          </cell>
          <cell r="F102">
            <v>0</v>
          </cell>
          <cell r="G102">
            <v>166906.96085262057</v>
          </cell>
          <cell r="H102">
            <v>166906.96085262057</v>
          </cell>
          <cell r="I102">
            <v>166906.96085262057</v>
          </cell>
          <cell r="J102">
            <v>166906.96085262057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O102">
            <v>5</v>
          </cell>
          <cell r="P102">
            <v>8.6999999999999994E-2</v>
          </cell>
          <cell r="Q102">
            <v>8.1000000000000003E-2</v>
          </cell>
          <cell r="R102">
            <v>0.19400000000000001</v>
          </cell>
          <cell r="S102">
            <v>1.7999999999999999E-2</v>
          </cell>
          <cell r="T102">
            <v>9.7000000000000003E-2</v>
          </cell>
          <cell r="U102">
            <v>0.17699999999999999</v>
          </cell>
          <cell r="V102">
            <v>0.14799999999999999</v>
          </cell>
          <cell r="W102">
            <v>0.19800000000000006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L102">
            <v>14520.905594177988</v>
          </cell>
          <cell r="FM102">
            <v>13519.463829062266</v>
          </cell>
          <cell r="FN102">
            <v>32379.950405408392</v>
          </cell>
          <cell r="FO102">
            <v>3004.3252953471701</v>
          </cell>
          <cell r="FP102">
            <v>16189.975202704196</v>
          </cell>
          <cell r="FQ102">
            <v>29542.53207091384</v>
          </cell>
          <cell r="FR102">
            <v>24702.230206187844</v>
          </cell>
          <cell r="FS102">
            <v>33047.578248818885</v>
          </cell>
          <cell r="FT102">
            <v>15105.079957162161</v>
          </cell>
          <cell r="FU102">
            <v>12184.208142241301</v>
          </cell>
          <cell r="FV102">
            <v>14437.452113751682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H102">
            <v>14520.905594177988</v>
          </cell>
          <cell r="HI102">
            <v>13519.463829062266</v>
          </cell>
          <cell r="HJ102">
            <v>32379.950405408392</v>
          </cell>
          <cell r="HK102">
            <v>3004.3252953471701</v>
          </cell>
          <cell r="HL102">
            <v>16189.975202704196</v>
          </cell>
          <cell r="HM102">
            <v>29542.53207091384</v>
          </cell>
          <cell r="HN102">
            <v>24702.230206187844</v>
          </cell>
          <cell r="HO102">
            <v>33047.578248818885</v>
          </cell>
          <cell r="HP102">
            <v>15105.079957162161</v>
          </cell>
          <cell r="HQ102">
            <v>12184.208142241301</v>
          </cell>
          <cell r="HR102">
            <v>14437.452113751682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O102">
            <v>0</v>
          </cell>
          <cell r="IP102">
            <v>0</v>
          </cell>
          <cell r="IR102">
            <v>0</v>
          </cell>
          <cell r="IS102">
            <v>0</v>
          </cell>
          <cell r="IT102">
            <v>0</v>
          </cell>
          <cell r="IU102">
            <v>0</v>
          </cell>
          <cell r="IV102">
            <v>0</v>
          </cell>
          <cell r="IW102">
            <v>0</v>
          </cell>
          <cell r="IX102">
            <v>0</v>
          </cell>
          <cell r="IY102">
            <v>0</v>
          </cell>
          <cell r="IZ102">
            <v>0</v>
          </cell>
          <cell r="JA102">
            <v>0</v>
          </cell>
          <cell r="JB102">
            <v>0</v>
          </cell>
          <cell r="JD102">
            <v>14520.905594177988</v>
          </cell>
          <cell r="JE102">
            <v>13519.463829062266</v>
          </cell>
          <cell r="JF102">
            <v>32379.950405408392</v>
          </cell>
          <cell r="JG102">
            <v>3004.3252953471701</v>
          </cell>
          <cell r="JH102">
            <v>16189.975202704196</v>
          </cell>
          <cell r="JI102">
            <v>29542.53207091384</v>
          </cell>
          <cell r="JJ102">
            <v>24702.230206187844</v>
          </cell>
          <cell r="JK102">
            <v>33047.578248818885</v>
          </cell>
          <cell r="JL102">
            <v>15105.079957162161</v>
          </cell>
          <cell r="JM102">
            <v>12184.208142241301</v>
          </cell>
          <cell r="JN102">
            <v>14437.452113751682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0</v>
          </cell>
          <cell r="KD102">
            <v>0</v>
          </cell>
          <cell r="KE102">
            <v>0</v>
          </cell>
          <cell r="KF102">
            <v>0</v>
          </cell>
          <cell r="KG102">
            <v>0</v>
          </cell>
          <cell r="KH102">
            <v>0</v>
          </cell>
          <cell r="KI102">
            <v>0</v>
          </cell>
          <cell r="KJ102">
            <v>0</v>
          </cell>
          <cell r="KK102">
            <v>0</v>
          </cell>
          <cell r="KL102">
            <v>0</v>
          </cell>
          <cell r="KN102">
            <v>0</v>
          </cell>
          <cell r="KO102">
            <v>0</v>
          </cell>
          <cell r="KP102">
            <v>0</v>
          </cell>
          <cell r="KQ102">
            <v>0</v>
          </cell>
          <cell r="KR102">
            <v>0</v>
          </cell>
          <cell r="KS102">
            <v>0</v>
          </cell>
          <cell r="KT102">
            <v>0</v>
          </cell>
          <cell r="KU102">
            <v>0</v>
          </cell>
          <cell r="KV102">
            <v>0</v>
          </cell>
          <cell r="KW102">
            <v>0</v>
          </cell>
          <cell r="KX102">
            <v>0</v>
          </cell>
        </row>
        <row r="103">
          <cell r="B103" t="str">
            <v>2008 EKC Program</v>
          </cell>
          <cell r="C103" t="str">
            <v>Pipe Wrap</v>
          </cell>
          <cell r="D103">
            <v>0</v>
          </cell>
          <cell r="E103">
            <v>0</v>
          </cell>
          <cell r="F103">
            <v>0</v>
          </cell>
          <cell r="G103">
            <v>419614.51080755057</v>
          </cell>
          <cell r="H103">
            <v>419614.51080755057</v>
          </cell>
          <cell r="I103">
            <v>419614.51080755057</v>
          </cell>
          <cell r="J103">
            <v>419614.51080755057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O103">
            <v>14</v>
          </cell>
          <cell r="P103">
            <v>0.10100000000000001</v>
          </cell>
          <cell r="Q103">
            <v>8.7999999999999995E-2</v>
          </cell>
          <cell r="R103">
            <v>0.16800000000000001</v>
          </cell>
          <cell r="S103">
            <v>4.2000000000000003E-2</v>
          </cell>
          <cell r="T103">
            <v>0.1</v>
          </cell>
          <cell r="U103">
            <v>0.14599999999999999</v>
          </cell>
          <cell r="V103">
            <v>0.17899999999999999</v>
          </cell>
          <cell r="W103">
            <v>0.17599999999999993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L103">
            <v>42381.065591562612</v>
          </cell>
          <cell r="FM103">
            <v>36926.076951064446</v>
          </cell>
          <cell r="FN103">
            <v>70495.237815668501</v>
          </cell>
          <cell r="FO103">
            <v>17623.809453917125</v>
          </cell>
          <cell r="FP103">
            <v>41961.451080755061</v>
          </cell>
          <cell r="FQ103">
            <v>61263.718577902378</v>
          </cell>
          <cell r="FR103">
            <v>75110.997434551551</v>
          </cell>
          <cell r="FS103">
            <v>73852.153902128877</v>
          </cell>
          <cell r="FT103">
            <v>37450.595089573893</v>
          </cell>
          <cell r="FU103">
            <v>30212.244778143642</v>
          </cell>
          <cell r="FV103">
            <v>37240.787834170107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H103">
            <v>42381.065591562612</v>
          </cell>
          <cell r="HI103">
            <v>36926.076951064446</v>
          </cell>
          <cell r="HJ103">
            <v>70495.237815668501</v>
          </cell>
          <cell r="HK103">
            <v>17623.809453917125</v>
          </cell>
          <cell r="HL103">
            <v>41961.451080755061</v>
          </cell>
          <cell r="HM103">
            <v>61263.718577902378</v>
          </cell>
          <cell r="HN103">
            <v>75110.997434551551</v>
          </cell>
          <cell r="HO103">
            <v>73852.153902128877</v>
          </cell>
          <cell r="HP103">
            <v>37450.595089573893</v>
          </cell>
          <cell r="HQ103">
            <v>30212.244778143642</v>
          </cell>
          <cell r="HR103">
            <v>37240.787834170107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O103">
            <v>0</v>
          </cell>
          <cell r="IP103">
            <v>0</v>
          </cell>
          <cell r="IR103">
            <v>0</v>
          </cell>
          <cell r="IS103">
            <v>0</v>
          </cell>
          <cell r="IT103">
            <v>0</v>
          </cell>
          <cell r="IU103">
            <v>0</v>
          </cell>
          <cell r="IV103">
            <v>0</v>
          </cell>
          <cell r="IW103">
            <v>0</v>
          </cell>
          <cell r="IX103">
            <v>0</v>
          </cell>
          <cell r="IY103">
            <v>0</v>
          </cell>
          <cell r="IZ103">
            <v>0</v>
          </cell>
          <cell r="JA103">
            <v>0</v>
          </cell>
          <cell r="JB103">
            <v>0</v>
          </cell>
          <cell r="JD103">
            <v>42381.065591562612</v>
          </cell>
          <cell r="JE103">
            <v>36926.076951064446</v>
          </cell>
          <cell r="JF103">
            <v>70495.237815668501</v>
          </cell>
          <cell r="JG103">
            <v>17623.809453917125</v>
          </cell>
          <cell r="JH103">
            <v>41961.451080755061</v>
          </cell>
          <cell r="JI103">
            <v>61263.718577902378</v>
          </cell>
          <cell r="JJ103">
            <v>75110.997434551551</v>
          </cell>
          <cell r="JK103">
            <v>73852.153902128877</v>
          </cell>
          <cell r="JL103">
            <v>37450.595089573893</v>
          </cell>
          <cell r="JM103">
            <v>30212.244778143642</v>
          </cell>
          <cell r="JN103">
            <v>37240.787834170107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0</v>
          </cell>
          <cell r="JY103">
            <v>0</v>
          </cell>
          <cell r="JZ103">
            <v>0</v>
          </cell>
          <cell r="KB103">
            <v>0</v>
          </cell>
          <cell r="KC103">
            <v>0</v>
          </cell>
          <cell r="KD103">
            <v>0</v>
          </cell>
          <cell r="KE103">
            <v>0</v>
          </cell>
          <cell r="KF103">
            <v>0</v>
          </cell>
          <cell r="KG103">
            <v>0</v>
          </cell>
          <cell r="KH103">
            <v>0</v>
          </cell>
          <cell r="KI103">
            <v>0</v>
          </cell>
          <cell r="KJ103">
            <v>0</v>
          </cell>
          <cell r="KK103">
            <v>0</v>
          </cell>
          <cell r="KL103">
            <v>0</v>
          </cell>
          <cell r="KN103">
            <v>0</v>
          </cell>
          <cell r="KO103">
            <v>0</v>
          </cell>
          <cell r="KP103">
            <v>0</v>
          </cell>
          <cell r="KQ103">
            <v>0</v>
          </cell>
          <cell r="KR103">
            <v>0</v>
          </cell>
          <cell r="KS103">
            <v>0</v>
          </cell>
          <cell r="KT103">
            <v>0</v>
          </cell>
          <cell r="KU103">
            <v>0</v>
          </cell>
          <cell r="KV103">
            <v>0</v>
          </cell>
          <cell r="KW103">
            <v>0</v>
          </cell>
          <cell r="KX103">
            <v>0</v>
          </cell>
        </row>
        <row r="104">
          <cell r="B104" t="str">
            <v>2008 EKC Program</v>
          </cell>
          <cell r="C104" t="str">
            <v>Keep Cool – Dehumidifier</v>
          </cell>
          <cell r="D104">
            <v>0</v>
          </cell>
          <cell r="E104">
            <v>0</v>
          </cell>
          <cell r="F104">
            <v>0</v>
          </cell>
          <cell r="G104">
            <v>1287.4044837380627</v>
          </cell>
          <cell r="H104">
            <v>1287.4044837380627</v>
          </cell>
          <cell r="I104">
            <v>1287.4044837380627</v>
          </cell>
          <cell r="J104">
            <v>1287.4044837380627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O104">
            <v>19</v>
          </cell>
          <cell r="P104">
            <v>0</v>
          </cell>
          <cell r="Q104">
            <v>0</v>
          </cell>
          <cell r="R104">
            <v>0</v>
          </cell>
          <cell r="S104">
            <v>0.12899159663865545</v>
          </cell>
          <cell r="T104">
            <v>0.19399759903961583</v>
          </cell>
          <cell r="U104">
            <v>0.40200080032012803</v>
          </cell>
          <cell r="V104">
            <v>0.13699479791916766</v>
          </cell>
          <cell r="W104">
            <v>0.13801520608243301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166.06435987713664</v>
          </cell>
          <cell r="FP104">
            <v>249.7533788380203</v>
          </cell>
          <cell r="FQ104">
            <v>517.53763279842246</v>
          </cell>
          <cell r="FR104">
            <v>176.36771708992626</v>
          </cell>
          <cell r="FS104">
            <v>177.68139513455699</v>
          </cell>
          <cell r="FT104">
            <v>0</v>
          </cell>
          <cell r="FU104">
            <v>233.33884287839484</v>
          </cell>
          <cell r="FV104">
            <v>88.512278056120806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166.06435987713664</v>
          </cell>
          <cell r="HL104">
            <v>249.7533788380203</v>
          </cell>
          <cell r="HM104">
            <v>517.53763279842246</v>
          </cell>
          <cell r="HN104">
            <v>176.36771708992626</v>
          </cell>
          <cell r="HO104">
            <v>177.68139513455699</v>
          </cell>
          <cell r="HP104">
            <v>0</v>
          </cell>
          <cell r="HQ104">
            <v>233.33884287839484</v>
          </cell>
          <cell r="HR104">
            <v>88.512278056120806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O104">
            <v>0</v>
          </cell>
          <cell r="IP104">
            <v>0</v>
          </cell>
          <cell r="IR104">
            <v>0</v>
          </cell>
          <cell r="IS104">
            <v>0</v>
          </cell>
          <cell r="IT104">
            <v>0</v>
          </cell>
          <cell r="IU104">
            <v>0</v>
          </cell>
          <cell r="IV104">
            <v>0</v>
          </cell>
          <cell r="IW104">
            <v>0</v>
          </cell>
          <cell r="IX104">
            <v>0</v>
          </cell>
          <cell r="IY104">
            <v>0</v>
          </cell>
          <cell r="IZ104">
            <v>0</v>
          </cell>
          <cell r="JA104">
            <v>0</v>
          </cell>
          <cell r="JB104">
            <v>0</v>
          </cell>
          <cell r="JD104">
            <v>0</v>
          </cell>
          <cell r="JE104">
            <v>0</v>
          </cell>
          <cell r="JF104">
            <v>0</v>
          </cell>
          <cell r="JG104">
            <v>166.06435987713664</v>
          </cell>
          <cell r="JH104">
            <v>249.7533788380203</v>
          </cell>
          <cell r="JI104">
            <v>517.53763279842246</v>
          </cell>
          <cell r="JJ104">
            <v>176.36771708992626</v>
          </cell>
          <cell r="JK104">
            <v>177.68139513455699</v>
          </cell>
          <cell r="JL104">
            <v>0</v>
          </cell>
          <cell r="JM104">
            <v>233.33884287839484</v>
          </cell>
          <cell r="JN104">
            <v>88.512278056120806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B104">
            <v>0</v>
          </cell>
          <cell r="KC104">
            <v>0</v>
          </cell>
          <cell r="KD104">
            <v>0</v>
          </cell>
          <cell r="KE104">
            <v>0</v>
          </cell>
          <cell r="KF104">
            <v>0</v>
          </cell>
          <cell r="KG104">
            <v>0</v>
          </cell>
          <cell r="KH104">
            <v>0</v>
          </cell>
          <cell r="KI104">
            <v>0</v>
          </cell>
          <cell r="KJ104">
            <v>0</v>
          </cell>
          <cell r="KK104">
            <v>0</v>
          </cell>
          <cell r="KL104">
            <v>0</v>
          </cell>
          <cell r="KN104">
            <v>0</v>
          </cell>
          <cell r="KO104">
            <v>0</v>
          </cell>
          <cell r="KP104">
            <v>0</v>
          </cell>
          <cell r="KQ104">
            <v>0</v>
          </cell>
          <cell r="KR104">
            <v>0</v>
          </cell>
          <cell r="KS104">
            <v>0</v>
          </cell>
          <cell r="KT104">
            <v>0</v>
          </cell>
          <cell r="KU104">
            <v>0</v>
          </cell>
          <cell r="KV104">
            <v>0</v>
          </cell>
          <cell r="KW104">
            <v>0</v>
          </cell>
          <cell r="KX104">
            <v>0</v>
          </cell>
        </row>
        <row r="105">
          <cell r="B105" t="str">
            <v>2008 EKC Program</v>
          </cell>
          <cell r="C105" t="str">
            <v>Keep Cool – Room Air Conditioner</v>
          </cell>
          <cell r="D105">
            <v>0</v>
          </cell>
          <cell r="E105">
            <v>0</v>
          </cell>
          <cell r="F105">
            <v>0</v>
          </cell>
          <cell r="G105">
            <v>487.8208701361051</v>
          </cell>
          <cell r="H105">
            <v>487.8208701361051</v>
          </cell>
          <cell r="I105">
            <v>487.8208701361051</v>
          </cell>
          <cell r="J105">
            <v>487.8208701361051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O105">
            <v>11</v>
          </cell>
          <cell r="P105">
            <v>0</v>
          </cell>
          <cell r="Q105">
            <v>0</v>
          </cell>
          <cell r="R105">
            <v>0</v>
          </cell>
          <cell r="S105">
            <v>0.22600000000000001</v>
          </cell>
          <cell r="T105">
            <v>0.21299999999999999</v>
          </cell>
          <cell r="U105">
            <v>0.52500000000000002</v>
          </cell>
          <cell r="V105">
            <v>6.0000000000000001E-3</v>
          </cell>
          <cell r="W105">
            <v>3.0000000000000027E-2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110.24751665075975</v>
          </cell>
          <cell r="FP105">
            <v>103.90584533899039</v>
          </cell>
          <cell r="FQ105">
            <v>256.10595682145521</v>
          </cell>
          <cell r="FR105">
            <v>2.9269252208166305</v>
          </cell>
          <cell r="FS105">
            <v>14.634626104083166</v>
          </cell>
          <cell r="FT105">
            <v>0</v>
          </cell>
          <cell r="FU105">
            <v>117.56482970280133</v>
          </cell>
          <cell r="FV105">
            <v>4.3903878312249489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110.24751665075975</v>
          </cell>
          <cell r="HL105">
            <v>103.90584533899039</v>
          </cell>
          <cell r="HM105">
            <v>256.10595682145521</v>
          </cell>
          <cell r="HN105">
            <v>2.9269252208166305</v>
          </cell>
          <cell r="HO105">
            <v>14.634626104083166</v>
          </cell>
          <cell r="HP105">
            <v>0</v>
          </cell>
          <cell r="HQ105">
            <v>117.56482970280133</v>
          </cell>
          <cell r="HR105">
            <v>4.3903878312249489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O105">
            <v>0</v>
          </cell>
          <cell r="IP105">
            <v>0</v>
          </cell>
          <cell r="IR105">
            <v>0</v>
          </cell>
          <cell r="IS105">
            <v>0</v>
          </cell>
          <cell r="IT105">
            <v>0</v>
          </cell>
          <cell r="IU105">
            <v>0</v>
          </cell>
          <cell r="IV105">
            <v>0</v>
          </cell>
          <cell r="IW105">
            <v>0</v>
          </cell>
          <cell r="IX105">
            <v>0</v>
          </cell>
          <cell r="IY105">
            <v>0</v>
          </cell>
          <cell r="IZ105">
            <v>0</v>
          </cell>
          <cell r="JA105">
            <v>0</v>
          </cell>
          <cell r="JB105">
            <v>0</v>
          </cell>
          <cell r="JD105">
            <v>0</v>
          </cell>
          <cell r="JE105">
            <v>0</v>
          </cell>
          <cell r="JF105">
            <v>0</v>
          </cell>
          <cell r="JG105">
            <v>110.24751665075975</v>
          </cell>
          <cell r="JH105">
            <v>103.90584533899039</v>
          </cell>
          <cell r="JI105">
            <v>256.10595682145521</v>
          </cell>
          <cell r="JJ105">
            <v>2.9269252208166305</v>
          </cell>
          <cell r="JK105">
            <v>14.634626104083166</v>
          </cell>
          <cell r="JL105">
            <v>0</v>
          </cell>
          <cell r="JM105">
            <v>117.56482970280133</v>
          </cell>
          <cell r="JN105">
            <v>4.3903878312249489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0</v>
          </cell>
          <cell r="JY105">
            <v>0</v>
          </cell>
          <cell r="JZ105">
            <v>0</v>
          </cell>
          <cell r="KB105">
            <v>0</v>
          </cell>
          <cell r="KC105">
            <v>0</v>
          </cell>
          <cell r="KD105">
            <v>0</v>
          </cell>
          <cell r="KE105">
            <v>0</v>
          </cell>
          <cell r="KF105">
            <v>0</v>
          </cell>
          <cell r="KG105">
            <v>0</v>
          </cell>
          <cell r="KH105">
            <v>0</v>
          </cell>
          <cell r="KI105">
            <v>0</v>
          </cell>
          <cell r="KJ105">
            <v>0</v>
          </cell>
          <cell r="KK105">
            <v>0</v>
          </cell>
          <cell r="KL105">
            <v>0</v>
          </cell>
          <cell r="KN105">
            <v>0</v>
          </cell>
          <cell r="KO105">
            <v>0</v>
          </cell>
          <cell r="KP105">
            <v>0</v>
          </cell>
          <cell r="KQ105">
            <v>0</v>
          </cell>
          <cell r="KR105">
            <v>0</v>
          </cell>
          <cell r="KS105">
            <v>0</v>
          </cell>
          <cell r="KT105">
            <v>0</v>
          </cell>
          <cell r="KU105">
            <v>0</v>
          </cell>
          <cell r="KV105">
            <v>0</v>
          </cell>
          <cell r="KW105">
            <v>0</v>
          </cell>
          <cell r="KX105">
            <v>0</v>
          </cell>
        </row>
        <row r="106">
          <cell r="B106" t="str">
            <v>2008 EKC Program</v>
          </cell>
          <cell r="C106" t="str">
            <v>Rewards for Recycling – Dehumidifier</v>
          </cell>
          <cell r="D106">
            <v>0</v>
          </cell>
          <cell r="E106">
            <v>0</v>
          </cell>
          <cell r="F106">
            <v>0</v>
          </cell>
          <cell r="G106">
            <v>48596.617181477144</v>
          </cell>
          <cell r="H106">
            <v>48596.617181477144</v>
          </cell>
          <cell r="I106">
            <v>48596.617181477144</v>
          </cell>
          <cell r="J106">
            <v>48596.617181477144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O106">
            <v>19</v>
          </cell>
          <cell r="P106">
            <v>0</v>
          </cell>
          <cell r="Q106">
            <v>0</v>
          </cell>
          <cell r="R106">
            <v>0</v>
          </cell>
          <cell r="S106">
            <v>0.12899159663865545</v>
          </cell>
          <cell r="T106">
            <v>0.19399759903961583</v>
          </cell>
          <cell r="U106">
            <v>0.40200080032012803</v>
          </cell>
          <cell r="V106">
            <v>0.13699479791916766</v>
          </cell>
          <cell r="W106">
            <v>0.13801520608243301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6268.5552414762524</v>
          </cell>
          <cell r="FP106">
            <v>9427.627054653909</v>
          </cell>
          <cell r="FQ106">
            <v>19535.878999804696</v>
          </cell>
          <cell r="FR106">
            <v>6657.4837503316121</v>
          </cell>
          <cell r="FS106">
            <v>6707.072135210673</v>
          </cell>
          <cell r="FT106">
            <v>0</v>
          </cell>
          <cell r="FU106">
            <v>8808.0153239837146</v>
          </cell>
          <cell r="FV106">
            <v>3341.1389713855715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6268.5552414762524</v>
          </cell>
          <cell r="HL106">
            <v>9427.627054653909</v>
          </cell>
          <cell r="HM106">
            <v>19535.878999804696</v>
          </cell>
          <cell r="HN106">
            <v>6657.4837503316121</v>
          </cell>
          <cell r="HO106">
            <v>6707.072135210673</v>
          </cell>
          <cell r="HP106">
            <v>0</v>
          </cell>
          <cell r="HQ106">
            <v>8808.0153239837146</v>
          </cell>
          <cell r="HR106">
            <v>3341.1389713855715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O106">
            <v>0</v>
          </cell>
          <cell r="IP106">
            <v>0</v>
          </cell>
          <cell r="IR106">
            <v>0</v>
          </cell>
          <cell r="IS106">
            <v>0</v>
          </cell>
          <cell r="IT106">
            <v>0</v>
          </cell>
          <cell r="IU106">
            <v>0</v>
          </cell>
          <cell r="IV106">
            <v>0</v>
          </cell>
          <cell r="IW106">
            <v>0</v>
          </cell>
          <cell r="IX106">
            <v>0</v>
          </cell>
          <cell r="IY106">
            <v>0</v>
          </cell>
          <cell r="IZ106">
            <v>0</v>
          </cell>
          <cell r="JA106">
            <v>0</v>
          </cell>
          <cell r="JB106">
            <v>0</v>
          </cell>
          <cell r="JD106">
            <v>0</v>
          </cell>
          <cell r="JE106">
            <v>0</v>
          </cell>
          <cell r="JF106">
            <v>0</v>
          </cell>
          <cell r="JG106">
            <v>6268.5552414762524</v>
          </cell>
          <cell r="JH106">
            <v>9427.627054653909</v>
          </cell>
          <cell r="JI106">
            <v>19535.878999804696</v>
          </cell>
          <cell r="JJ106">
            <v>6657.4837503316121</v>
          </cell>
          <cell r="JK106">
            <v>6707.072135210673</v>
          </cell>
          <cell r="JL106">
            <v>0</v>
          </cell>
          <cell r="JM106">
            <v>8808.0153239837146</v>
          </cell>
          <cell r="JN106">
            <v>3341.1389713855715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0</v>
          </cell>
          <cell r="JY106">
            <v>0</v>
          </cell>
          <cell r="JZ106">
            <v>0</v>
          </cell>
          <cell r="KB106">
            <v>0</v>
          </cell>
          <cell r="KC106">
            <v>0</v>
          </cell>
          <cell r="KD106">
            <v>0</v>
          </cell>
          <cell r="KE106">
            <v>0</v>
          </cell>
          <cell r="KF106">
            <v>0</v>
          </cell>
          <cell r="KG106">
            <v>0</v>
          </cell>
          <cell r="KH106">
            <v>0</v>
          </cell>
          <cell r="KI106">
            <v>0</v>
          </cell>
          <cell r="KJ106">
            <v>0</v>
          </cell>
          <cell r="KK106">
            <v>0</v>
          </cell>
          <cell r="KL106">
            <v>0</v>
          </cell>
          <cell r="KN106">
            <v>0</v>
          </cell>
          <cell r="KO106">
            <v>0</v>
          </cell>
          <cell r="KP106">
            <v>0</v>
          </cell>
          <cell r="KQ106">
            <v>0</v>
          </cell>
          <cell r="KR106">
            <v>0</v>
          </cell>
          <cell r="KS106">
            <v>0</v>
          </cell>
          <cell r="KT106">
            <v>0</v>
          </cell>
          <cell r="KU106">
            <v>0</v>
          </cell>
          <cell r="KV106">
            <v>0</v>
          </cell>
          <cell r="KW106">
            <v>0</v>
          </cell>
          <cell r="KX106">
            <v>0</v>
          </cell>
        </row>
        <row r="107">
          <cell r="B107" t="str">
            <v>2008 EKC Program</v>
          </cell>
          <cell r="C107" t="str">
            <v>Rewards for Recycling – Room Air Conditioner</v>
          </cell>
          <cell r="D107">
            <v>0</v>
          </cell>
          <cell r="E107">
            <v>0</v>
          </cell>
          <cell r="F107">
            <v>0</v>
          </cell>
          <cell r="G107">
            <v>14785.815138895312</v>
          </cell>
          <cell r="H107">
            <v>14785.815138895312</v>
          </cell>
          <cell r="I107">
            <v>14785.815138895312</v>
          </cell>
          <cell r="J107">
            <v>14785.815138895312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11</v>
          </cell>
          <cell r="P107">
            <v>0</v>
          </cell>
          <cell r="Q107">
            <v>0</v>
          </cell>
          <cell r="R107">
            <v>0</v>
          </cell>
          <cell r="S107">
            <v>0.22600000000000001</v>
          </cell>
          <cell r="T107">
            <v>0.21299999999999999</v>
          </cell>
          <cell r="U107">
            <v>0.52500000000000002</v>
          </cell>
          <cell r="V107">
            <v>6.0000000000000001E-3</v>
          </cell>
          <cell r="W107">
            <v>3.0000000000000027E-2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3341.5942213903404</v>
          </cell>
          <cell r="FP107">
            <v>3149.3786245847014</v>
          </cell>
          <cell r="FQ107">
            <v>7762.5529479200395</v>
          </cell>
          <cell r="FR107">
            <v>88.714890833371868</v>
          </cell>
          <cell r="FS107">
            <v>443.57445416685977</v>
          </cell>
          <cell r="FT107">
            <v>0</v>
          </cell>
          <cell r="FU107">
            <v>3563.3814484737704</v>
          </cell>
          <cell r="FV107">
            <v>133.0723362500579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3341.5942213903404</v>
          </cell>
          <cell r="HL107">
            <v>3149.3786245847014</v>
          </cell>
          <cell r="HM107">
            <v>7762.5529479200395</v>
          </cell>
          <cell r="HN107">
            <v>88.714890833371868</v>
          </cell>
          <cell r="HO107">
            <v>443.57445416685977</v>
          </cell>
          <cell r="HP107">
            <v>0</v>
          </cell>
          <cell r="HQ107">
            <v>3563.3814484737704</v>
          </cell>
          <cell r="HR107">
            <v>133.0723362500579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O107">
            <v>0</v>
          </cell>
          <cell r="IP107">
            <v>0</v>
          </cell>
          <cell r="IR107">
            <v>0</v>
          </cell>
          <cell r="IS107">
            <v>0</v>
          </cell>
          <cell r="IT107">
            <v>0</v>
          </cell>
          <cell r="IU107">
            <v>0</v>
          </cell>
          <cell r="IV107">
            <v>0</v>
          </cell>
          <cell r="IW107">
            <v>0</v>
          </cell>
          <cell r="IX107">
            <v>0</v>
          </cell>
          <cell r="IY107">
            <v>0</v>
          </cell>
          <cell r="IZ107">
            <v>0</v>
          </cell>
          <cell r="JA107">
            <v>0</v>
          </cell>
          <cell r="JB107">
            <v>0</v>
          </cell>
          <cell r="JD107">
            <v>0</v>
          </cell>
          <cell r="JE107">
            <v>0</v>
          </cell>
          <cell r="JF107">
            <v>0</v>
          </cell>
          <cell r="JG107">
            <v>3341.5942213903404</v>
          </cell>
          <cell r="JH107">
            <v>3149.3786245847014</v>
          </cell>
          <cell r="JI107">
            <v>7762.5529479200395</v>
          </cell>
          <cell r="JJ107">
            <v>88.714890833371868</v>
          </cell>
          <cell r="JK107">
            <v>443.57445416685977</v>
          </cell>
          <cell r="JL107">
            <v>0</v>
          </cell>
          <cell r="JM107">
            <v>3563.3814484737704</v>
          </cell>
          <cell r="JN107">
            <v>133.0723362500579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0</v>
          </cell>
          <cell r="JY107">
            <v>0</v>
          </cell>
          <cell r="JZ107">
            <v>0</v>
          </cell>
          <cell r="KB107">
            <v>0</v>
          </cell>
          <cell r="KC107">
            <v>0</v>
          </cell>
          <cell r="KD107">
            <v>0</v>
          </cell>
          <cell r="KE107">
            <v>0</v>
          </cell>
          <cell r="KF107">
            <v>0</v>
          </cell>
          <cell r="KG107">
            <v>0</v>
          </cell>
          <cell r="KH107">
            <v>0</v>
          </cell>
          <cell r="KI107">
            <v>0</v>
          </cell>
          <cell r="KJ107">
            <v>0</v>
          </cell>
          <cell r="KK107">
            <v>0</v>
          </cell>
          <cell r="KL107">
            <v>0</v>
          </cell>
          <cell r="KN107">
            <v>0</v>
          </cell>
          <cell r="KO107">
            <v>0</v>
          </cell>
          <cell r="KP107">
            <v>0</v>
          </cell>
          <cell r="KQ107">
            <v>0</v>
          </cell>
          <cell r="KR107">
            <v>0</v>
          </cell>
          <cell r="KS107">
            <v>0</v>
          </cell>
          <cell r="KT107">
            <v>0</v>
          </cell>
          <cell r="KU107">
            <v>0</v>
          </cell>
          <cell r="KV107">
            <v>0</v>
          </cell>
          <cell r="KW107">
            <v>0</v>
          </cell>
          <cell r="KX107">
            <v>0</v>
          </cell>
        </row>
        <row r="108">
          <cell r="B108" t="str">
            <v>2008 EKC Program</v>
          </cell>
          <cell r="C108" t="str">
            <v>Rewards for Recycling - Halogen Lamp</v>
          </cell>
          <cell r="D108">
            <v>0</v>
          </cell>
          <cell r="E108">
            <v>0</v>
          </cell>
          <cell r="F108">
            <v>0</v>
          </cell>
          <cell r="G108">
            <v>25165.420217228449</v>
          </cell>
          <cell r="H108">
            <v>25165.420217228449</v>
          </cell>
          <cell r="I108">
            <v>25165.420217228449</v>
          </cell>
          <cell r="J108">
            <v>25165.420217228449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8.6999999999999994E-2</v>
          </cell>
          <cell r="Q108">
            <v>8.1000000000000003E-2</v>
          </cell>
          <cell r="R108">
            <v>0.19400000000000001</v>
          </cell>
          <cell r="S108">
            <v>1.7999999999999999E-2</v>
          </cell>
          <cell r="T108">
            <v>9.7000000000000003E-2</v>
          </cell>
          <cell r="U108">
            <v>0.17699999999999999</v>
          </cell>
          <cell r="V108">
            <v>0.14799999999999999</v>
          </cell>
          <cell r="W108">
            <v>0.19800000000000006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L108">
            <v>2189.3915588988748</v>
          </cell>
          <cell r="FM108">
            <v>2038.3990375955045</v>
          </cell>
          <cell r="FN108">
            <v>4882.0915221423193</v>
          </cell>
          <cell r="FO108">
            <v>452.97756391011205</v>
          </cell>
          <cell r="FP108">
            <v>2441.0457610711596</v>
          </cell>
          <cell r="FQ108">
            <v>4454.2793784494352</v>
          </cell>
          <cell r="FR108">
            <v>3724.4821921498105</v>
          </cell>
          <cell r="FS108">
            <v>4982.7532030112343</v>
          </cell>
          <cell r="FT108">
            <v>2277.4705296591746</v>
          </cell>
          <cell r="FU108">
            <v>1837.0756758576767</v>
          </cell>
          <cell r="FV108">
            <v>2176.8088487902614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H108">
            <v>2189.3915588988748</v>
          </cell>
          <cell r="HI108">
            <v>2038.3990375955045</v>
          </cell>
          <cell r="HJ108">
            <v>4882.0915221423193</v>
          </cell>
          <cell r="HK108">
            <v>452.97756391011205</v>
          </cell>
          <cell r="HL108">
            <v>2441.0457610711596</v>
          </cell>
          <cell r="HM108">
            <v>4454.2793784494352</v>
          </cell>
          <cell r="HN108">
            <v>3724.4821921498105</v>
          </cell>
          <cell r="HO108">
            <v>4982.7532030112343</v>
          </cell>
          <cell r="HP108">
            <v>2277.4705296591746</v>
          </cell>
          <cell r="HQ108">
            <v>1837.0756758576767</v>
          </cell>
          <cell r="HR108">
            <v>2176.8088487902614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O108">
            <v>0</v>
          </cell>
          <cell r="IP108">
            <v>0</v>
          </cell>
          <cell r="IR108">
            <v>0</v>
          </cell>
          <cell r="IS108">
            <v>0</v>
          </cell>
          <cell r="IT108">
            <v>0</v>
          </cell>
          <cell r="IU108">
            <v>0</v>
          </cell>
          <cell r="IV108">
            <v>0</v>
          </cell>
          <cell r="IW108">
            <v>0</v>
          </cell>
          <cell r="IX108">
            <v>0</v>
          </cell>
          <cell r="IY108">
            <v>0</v>
          </cell>
          <cell r="IZ108">
            <v>0</v>
          </cell>
          <cell r="JA108">
            <v>0</v>
          </cell>
          <cell r="JB108">
            <v>0</v>
          </cell>
          <cell r="JD108">
            <v>2189.3915588988748</v>
          </cell>
          <cell r="JE108">
            <v>2038.3990375955045</v>
          </cell>
          <cell r="JF108">
            <v>4882.0915221423193</v>
          </cell>
          <cell r="JG108">
            <v>452.97756391011205</v>
          </cell>
          <cell r="JH108">
            <v>2441.0457610711596</v>
          </cell>
          <cell r="JI108">
            <v>4454.2793784494352</v>
          </cell>
          <cell r="JJ108">
            <v>3724.4821921498105</v>
          </cell>
          <cell r="JK108">
            <v>4982.7532030112343</v>
          </cell>
          <cell r="JL108">
            <v>2277.4705296591746</v>
          </cell>
          <cell r="JM108">
            <v>1837.0756758576767</v>
          </cell>
          <cell r="JN108">
            <v>2176.8088487902614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0</v>
          </cell>
          <cell r="JY108">
            <v>0</v>
          </cell>
          <cell r="JZ108">
            <v>0</v>
          </cell>
          <cell r="KB108">
            <v>0</v>
          </cell>
          <cell r="KC108">
            <v>0</v>
          </cell>
          <cell r="KD108">
            <v>0</v>
          </cell>
          <cell r="KE108">
            <v>0</v>
          </cell>
          <cell r="KF108">
            <v>0</v>
          </cell>
          <cell r="KG108">
            <v>0</v>
          </cell>
          <cell r="KH108">
            <v>0</v>
          </cell>
          <cell r="KI108">
            <v>0</v>
          </cell>
          <cell r="KJ108">
            <v>0</v>
          </cell>
          <cell r="KK108">
            <v>0</v>
          </cell>
          <cell r="KL108">
            <v>0</v>
          </cell>
          <cell r="KN108">
            <v>0</v>
          </cell>
          <cell r="KO108">
            <v>0</v>
          </cell>
          <cell r="KP108">
            <v>0</v>
          </cell>
          <cell r="KQ108">
            <v>0</v>
          </cell>
          <cell r="KR108">
            <v>0</v>
          </cell>
          <cell r="KS108">
            <v>0</v>
          </cell>
          <cell r="KT108">
            <v>0</v>
          </cell>
          <cell r="KU108">
            <v>0</v>
          </cell>
          <cell r="KV108">
            <v>0</v>
          </cell>
          <cell r="KW108">
            <v>0</v>
          </cell>
          <cell r="KX108">
            <v>0</v>
          </cell>
        </row>
        <row r="109">
          <cell r="B109" t="str">
            <v>2008 peaksaver®</v>
          </cell>
          <cell r="C109" t="str">
            <v>Residential Programmable Thermostat</v>
          </cell>
          <cell r="D109">
            <v>0</v>
          </cell>
          <cell r="E109">
            <v>0</v>
          </cell>
          <cell r="F109">
            <v>0</v>
          </cell>
          <cell r="G109">
            <v>1510.2900000000002</v>
          </cell>
          <cell r="H109">
            <v>1510.2900000000002</v>
          </cell>
          <cell r="I109">
            <v>1510.2900000000002</v>
          </cell>
          <cell r="J109">
            <v>1510.2900000000002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O109">
            <v>13</v>
          </cell>
          <cell r="P109">
            <v>0.16400000000000001</v>
          </cell>
          <cell r="Q109">
            <v>0.17100000000000001</v>
          </cell>
          <cell r="R109">
            <v>0.48299999999999998</v>
          </cell>
          <cell r="S109">
            <v>1E-3</v>
          </cell>
          <cell r="T109">
            <v>4.0000000000000001E-3</v>
          </cell>
          <cell r="U109">
            <v>0.01</v>
          </cell>
          <cell r="V109">
            <v>5.6000000000000001E-2</v>
          </cell>
          <cell r="W109">
            <v>0.11099999999999988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L109">
            <v>247.68756000000005</v>
          </cell>
          <cell r="FM109">
            <v>258.25959000000006</v>
          </cell>
          <cell r="FN109">
            <v>729.47007000000008</v>
          </cell>
          <cell r="FO109">
            <v>1.5102900000000001</v>
          </cell>
          <cell r="FP109">
            <v>6.0411600000000005</v>
          </cell>
          <cell r="FQ109">
            <v>15.102900000000002</v>
          </cell>
          <cell r="FR109">
            <v>84.576240000000013</v>
          </cell>
          <cell r="FS109">
            <v>167.64218999999983</v>
          </cell>
          <cell r="FT109">
            <v>308.85430500000007</v>
          </cell>
          <cell r="FU109">
            <v>5.6635875000000002</v>
          </cell>
          <cell r="FV109">
            <v>63.05460749999996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H109">
            <v>247.68756000000005</v>
          </cell>
          <cell r="HI109">
            <v>258.25959000000006</v>
          </cell>
          <cell r="HJ109">
            <v>729.47007000000008</v>
          </cell>
          <cell r="HK109">
            <v>1.5102900000000001</v>
          </cell>
          <cell r="HL109">
            <v>6.0411600000000005</v>
          </cell>
          <cell r="HM109">
            <v>15.102900000000002</v>
          </cell>
          <cell r="HN109">
            <v>84.576240000000013</v>
          </cell>
          <cell r="HO109">
            <v>167.64218999999983</v>
          </cell>
          <cell r="HP109">
            <v>308.85430500000007</v>
          </cell>
          <cell r="HQ109">
            <v>5.6635875000000002</v>
          </cell>
          <cell r="HR109">
            <v>63.05460749999996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O109">
            <v>0</v>
          </cell>
          <cell r="IP109">
            <v>0</v>
          </cell>
          <cell r="IR109">
            <v>0</v>
          </cell>
          <cell r="IS109">
            <v>0</v>
          </cell>
          <cell r="IT109">
            <v>0</v>
          </cell>
          <cell r="IU109">
            <v>0</v>
          </cell>
          <cell r="IV109">
            <v>0</v>
          </cell>
          <cell r="IW109">
            <v>0</v>
          </cell>
          <cell r="IX109">
            <v>0</v>
          </cell>
          <cell r="IY109">
            <v>0</v>
          </cell>
          <cell r="IZ109">
            <v>0</v>
          </cell>
          <cell r="JA109">
            <v>0</v>
          </cell>
          <cell r="JB109">
            <v>0</v>
          </cell>
          <cell r="JD109">
            <v>247.68756000000005</v>
          </cell>
          <cell r="JE109">
            <v>258.25959000000006</v>
          </cell>
          <cell r="JF109">
            <v>729.47007000000008</v>
          </cell>
          <cell r="JG109">
            <v>1.5102900000000001</v>
          </cell>
          <cell r="JH109">
            <v>6.0411600000000005</v>
          </cell>
          <cell r="JI109">
            <v>15.102900000000002</v>
          </cell>
          <cell r="JJ109">
            <v>84.576240000000013</v>
          </cell>
          <cell r="JK109">
            <v>167.64218999999983</v>
          </cell>
          <cell r="JL109">
            <v>308.85430500000007</v>
          </cell>
          <cell r="JM109">
            <v>5.6635875000000002</v>
          </cell>
          <cell r="JN109">
            <v>63.05460749999996</v>
          </cell>
          <cell r="JP109">
            <v>0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</v>
          </cell>
          <cell r="JW109">
            <v>0</v>
          </cell>
          <cell r="JX109">
            <v>0</v>
          </cell>
          <cell r="JY109">
            <v>0</v>
          </cell>
          <cell r="JZ109">
            <v>0</v>
          </cell>
          <cell r="KB109">
            <v>0</v>
          </cell>
          <cell r="KC109">
            <v>0</v>
          </cell>
          <cell r="KD109">
            <v>0</v>
          </cell>
          <cell r="KE109">
            <v>0</v>
          </cell>
          <cell r="KF109">
            <v>0</v>
          </cell>
          <cell r="KG109">
            <v>0</v>
          </cell>
          <cell r="KH109">
            <v>0</v>
          </cell>
          <cell r="KI109">
            <v>0</v>
          </cell>
          <cell r="KJ109">
            <v>0</v>
          </cell>
          <cell r="KK109">
            <v>0</v>
          </cell>
          <cell r="KL109">
            <v>0</v>
          </cell>
          <cell r="KN109">
            <v>0</v>
          </cell>
          <cell r="KO109">
            <v>0</v>
          </cell>
          <cell r="KP109">
            <v>0</v>
          </cell>
          <cell r="KQ109">
            <v>0</v>
          </cell>
          <cell r="KR109">
            <v>0</v>
          </cell>
          <cell r="KS109">
            <v>0</v>
          </cell>
          <cell r="KT109">
            <v>0</v>
          </cell>
          <cell r="KU109">
            <v>0</v>
          </cell>
          <cell r="KV109">
            <v>0</v>
          </cell>
          <cell r="KW109">
            <v>0</v>
          </cell>
          <cell r="KX109">
            <v>0</v>
          </cell>
        </row>
        <row r="110">
          <cell r="B110" t="str">
            <v>2008 peaksaver®</v>
          </cell>
          <cell r="C110" t="str">
            <v>Residential Air Conditioner Switch</v>
          </cell>
          <cell r="D110">
            <v>0</v>
          </cell>
          <cell r="E110">
            <v>0</v>
          </cell>
          <cell r="F110">
            <v>0</v>
          </cell>
          <cell r="G110">
            <v>16955.73</v>
          </cell>
          <cell r="H110">
            <v>16955.73</v>
          </cell>
          <cell r="I110">
            <v>16955.73</v>
          </cell>
          <cell r="J110">
            <v>16955.73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20</v>
          </cell>
          <cell r="P110">
            <v>0</v>
          </cell>
          <cell r="Q110">
            <v>0</v>
          </cell>
          <cell r="R110">
            <v>0</v>
          </cell>
          <cell r="S110">
            <v>2</v>
          </cell>
          <cell r="T110">
            <v>-1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33911.46</v>
          </cell>
          <cell r="FP110">
            <v>-16955.73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4238.9324999999999</v>
          </cell>
          <cell r="FV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33911.46</v>
          </cell>
          <cell r="HL110">
            <v>-16955.73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4238.9324999999999</v>
          </cell>
          <cell r="HR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O110">
            <v>0</v>
          </cell>
          <cell r="IP110">
            <v>0</v>
          </cell>
          <cell r="IR110">
            <v>0</v>
          </cell>
          <cell r="IS110">
            <v>0</v>
          </cell>
          <cell r="IT110">
            <v>0</v>
          </cell>
          <cell r="IU110">
            <v>0</v>
          </cell>
          <cell r="IV110">
            <v>0</v>
          </cell>
          <cell r="IW110">
            <v>0</v>
          </cell>
          <cell r="IX110">
            <v>0</v>
          </cell>
          <cell r="IY110">
            <v>0</v>
          </cell>
          <cell r="IZ110">
            <v>0</v>
          </cell>
          <cell r="JA110">
            <v>0</v>
          </cell>
          <cell r="JB110">
            <v>0</v>
          </cell>
          <cell r="JD110">
            <v>0</v>
          </cell>
          <cell r="JE110">
            <v>0</v>
          </cell>
          <cell r="JF110">
            <v>0</v>
          </cell>
          <cell r="JG110">
            <v>33911.46</v>
          </cell>
          <cell r="JH110">
            <v>-16955.73</v>
          </cell>
          <cell r="JI110">
            <v>0</v>
          </cell>
          <cell r="JJ110">
            <v>0</v>
          </cell>
          <cell r="JK110">
            <v>0</v>
          </cell>
          <cell r="JL110">
            <v>0</v>
          </cell>
          <cell r="JM110">
            <v>4238.9324999999999</v>
          </cell>
          <cell r="JN110">
            <v>0</v>
          </cell>
          <cell r="JP110">
            <v>0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0</v>
          </cell>
          <cell r="JW110">
            <v>0</v>
          </cell>
          <cell r="JX110">
            <v>0</v>
          </cell>
          <cell r="JY110">
            <v>0</v>
          </cell>
          <cell r="JZ110">
            <v>0</v>
          </cell>
          <cell r="KB110">
            <v>0</v>
          </cell>
          <cell r="KC110">
            <v>0</v>
          </cell>
          <cell r="KD110">
            <v>0</v>
          </cell>
          <cell r="KE110">
            <v>0</v>
          </cell>
          <cell r="KF110">
            <v>0</v>
          </cell>
          <cell r="KG110">
            <v>0</v>
          </cell>
          <cell r="KH110">
            <v>0</v>
          </cell>
          <cell r="KI110">
            <v>0</v>
          </cell>
          <cell r="KJ110">
            <v>0</v>
          </cell>
          <cell r="KK110">
            <v>0</v>
          </cell>
          <cell r="KL110">
            <v>0</v>
          </cell>
          <cell r="KN110">
            <v>0</v>
          </cell>
          <cell r="KO110">
            <v>0</v>
          </cell>
          <cell r="KP110">
            <v>0</v>
          </cell>
          <cell r="KQ110">
            <v>0</v>
          </cell>
          <cell r="KR110">
            <v>0</v>
          </cell>
          <cell r="KS110">
            <v>0</v>
          </cell>
          <cell r="KT110">
            <v>0</v>
          </cell>
          <cell r="KU110">
            <v>0</v>
          </cell>
          <cell r="KV110">
            <v>0</v>
          </cell>
          <cell r="KW110">
            <v>0</v>
          </cell>
          <cell r="KX110">
            <v>0</v>
          </cell>
        </row>
        <row r="111">
          <cell r="B111" t="str">
            <v>2008 peaksaver®</v>
          </cell>
          <cell r="C111" t="str">
            <v>Residential Water Heater Switch</v>
          </cell>
          <cell r="D111">
            <v>0</v>
          </cell>
          <cell r="E111">
            <v>0</v>
          </cell>
          <cell r="F111">
            <v>0</v>
          </cell>
          <cell r="G111">
            <v>10.8</v>
          </cell>
          <cell r="H111">
            <v>10.8</v>
          </cell>
          <cell r="I111">
            <v>10.8</v>
          </cell>
          <cell r="J111">
            <v>10.8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14</v>
          </cell>
          <cell r="P111">
            <v>0.10100000000000001</v>
          </cell>
          <cell r="Q111">
            <v>8.7999999999999995E-2</v>
          </cell>
          <cell r="R111">
            <v>0.16800000000000001</v>
          </cell>
          <cell r="S111">
            <v>4.2000000000000003E-2</v>
          </cell>
          <cell r="T111">
            <v>0.1</v>
          </cell>
          <cell r="U111">
            <v>0.14599999999999999</v>
          </cell>
          <cell r="V111">
            <v>0.17899999999999999</v>
          </cell>
          <cell r="W111">
            <v>0.17599999999999993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L111">
            <v>1.0908000000000002</v>
          </cell>
          <cell r="FM111">
            <v>0.95040000000000002</v>
          </cell>
          <cell r="FN111">
            <v>1.8144000000000002</v>
          </cell>
          <cell r="FO111">
            <v>0.45360000000000006</v>
          </cell>
          <cell r="FP111">
            <v>1.08</v>
          </cell>
          <cell r="FQ111">
            <v>1.5768</v>
          </cell>
          <cell r="FR111">
            <v>1.9332</v>
          </cell>
          <cell r="FS111">
            <v>1.9007999999999994</v>
          </cell>
          <cell r="FT111">
            <v>0.9639000000000002</v>
          </cell>
          <cell r="FU111">
            <v>0.77760000000000007</v>
          </cell>
          <cell r="FV111">
            <v>0.95849999999999991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H111">
            <v>1.0908000000000002</v>
          </cell>
          <cell r="HI111">
            <v>0.95040000000000002</v>
          </cell>
          <cell r="HJ111">
            <v>1.8144000000000002</v>
          </cell>
          <cell r="HK111">
            <v>0.45360000000000006</v>
          </cell>
          <cell r="HL111">
            <v>1.08</v>
          </cell>
          <cell r="HM111">
            <v>1.5768</v>
          </cell>
          <cell r="HN111">
            <v>1.9332</v>
          </cell>
          <cell r="HO111">
            <v>1.9007999999999994</v>
          </cell>
          <cell r="HP111">
            <v>0.9639000000000002</v>
          </cell>
          <cell r="HQ111">
            <v>0.77760000000000007</v>
          </cell>
          <cell r="HR111">
            <v>0.95849999999999991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O111">
            <v>0</v>
          </cell>
          <cell r="IP111">
            <v>0</v>
          </cell>
          <cell r="IR111">
            <v>0</v>
          </cell>
          <cell r="IS111">
            <v>0</v>
          </cell>
          <cell r="IT111">
            <v>0</v>
          </cell>
          <cell r="IU111">
            <v>0</v>
          </cell>
          <cell r="IV111">
            <v>0</v>
          </cell>
          <cell r="IW111">
            <v>0</v>
          </cell>
          <cell r="IX111">
            <v>0</v>
          </cell>
          <cell r="IY111">
            <v>0</v>
          </cell>
          <cell r="IZ111">
            <v>0</v>
          </cell>
          <cell r="JA111">
            <v>0</v>
          </cell>
          <cell r="JB111">
            <v>0</v>
          </cell>
          <cell r="JD111">
            <v>1.0908000000000002</v>
          </cell>
          <cell r="JE111">
            <v>0.95040000000000002</v>
          </cell>
          <cell r="JF111">
            <v>1.8144000000000002</v>
          </cell>
          <cell r="JG111">
            <v>0.45360000000000006</v>
          </cell>
          <cell r="JH111">
            <v>1.08</v>
          </cell>
          <cell r="JI111">
            <v>1.5768</v>
          </cell>
          <cell r="JJ111">
            <v>1.9332</v>
          </cell>
          <cell r="JK111">
            <v>1.9007999999999994</v>
          </cell>
          <cell r="JL111">
            <v>0.9639000000000002</v>
          </cell>
          <cell r="JM111">
            <v>0.77760000000000007</v>
          </cell>
          <cell r="JN111">
            <v>0.95849999999999991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0</v>
          </cell>
          <cell r="KD111">
            <v>0</v>
          </cell>
          <cell r="KE111">
            <v>0</v>
          </cell>
          <cell r="KF111">
            <v>0</v>
          </cell>
          <cell r="KG111">
            <v>0</v>
          </cell>
          <cell r="KH111">
            <v>0</v>
          </cell>
          <cell r="KI111">
            <v>0</v>
          </cell>
          <cell r="KJ111">
            <v>0</v>
          </cell>
          <cell r="KK111">
            <v>0</v>
          </cell>
          <cell r="KL111">
            <v>0</v>
          </cell>
          <cell r="KN111">
            <v>0</v>
          </cell>
          <cell r="KO111">
            <v>0</v>
          </cell>
          <cell r="KP111">
            <v>0</v>
          </cell>
          <cell r="KQ111">
            <v>0</v>
          </cell>
          <cell r="KR111">
            <v>0</v>
          </cell>
          <cell r="KS111">
            <v>0</v>
          </cell>
          <cell r="KT111">
            <v>0</v>
          </cell>
          <cell r="KU111">
            <v>0</v>
          </cell>
          <cell r="KV111">
            <v>0</v>
          </cell>
          <cell r="KW111">
            <v>0</v>
          </cell>
          <cell r="KX111">
            <v>0</v>
          </cell>
        </row>
        <row r="112">
          <cell r="B112" t="str">
            <v>2008 Renewable Energy Standard Offer</v>
          </cell>
          <cell r="C112" t="str">
            <v>Solar Photo-Voltaic</v>
          </cell>
          <cell r="D112">
            <v>0</v>
          </cell>
          <cell r="E112">
            <v>0</v>
          </cell>
          <cell r="F112">
            <v>0</v>
          </cell>
          <cell r="G112">
            <v>25594.53</v>
          </cell>
          <cell r="H112">
            <v>25594.53</v>
          </cell>
          <cell r="I112">
            <v>25594.53</v>
          </cell>
          <cell r="J112">
            <v>25594.53</v>
          </cell>
          <cell r="K112">
            <v>0</v>
          </cell>
          <cell r="L112">
            <v>1</v>
          </cell>
          <cell r="M112">
            <v>0</v>
          </cell>
          <cell r="N112">
            <v>0</v>
          </cell>
          <cell r="O112">
            <v>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0.13200000000000001</v>
          </cell>
          <cell r="U112">
            <v>0.65200000000000002</v>
          </cell>
          <cell r="V112">
            <v>4.9000000000000002E-2</v>
          </cell>
          <cell r="W112">
            <v>0.16699999999999993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3378.4779600000002</v>
          </cell>
          <cell r="GC112">
            <v>16687.633559999998</v>
          </cell>
          <cell r="GD112">
            <v>1254.1319699999999</v>
          </cell>
          <cell r="GE112">
            <v>4274.2865099999981</v>
          </cell>
          <cell r="GF112">
            <v>0</v>
          </cell>
          <cell r="GG112">
            <v>5016.5278799999996</v>
          </cell>
          <cell r="GH112">
            <v>1382.1046199999996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3378.4779600000002</v>
          </cell>
          <cell r="HY112">
            <v>16687.633559999998</v>
          </cell>
          <cell r="HZ112">
            <v>1254.1319699999999</v>
          </cell>
          <cell r="IA112">
            <v>4274.2865099999981</v>
          </cell>
          <cell r="IB112">
            <v>0</v>
          </cell>
          <cell r="IC112">
            <v>5016.5278799999996</v>
          </cell>
          <cell r="ID112">
            <v>1382.1046199999996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O112">
            <v>0</v>
          </cell>
          <cell r="IP112">
            <v>0</v>
          </cell>
          <cell r="IR112">
            <v>0</v>
          </cell>
          <cell r="IS112">
            <v>0</v>
          </cell>
          <cell r="IT112">
            <v>0</v>
          </cell>
          <cell r="IU112">
            <v>0</v>
          </cell>
          <cell r="IV112">
            <v>0</v>
          </cell>
          <cell r="IW112">
            <v>0</v>
          </cell>
          <cell r="IX112">
            <v>0</v>
          </cell>
          <cell r="IY112">
            <v>0</v>
          </cell>
          <cell r="IZ112">
            <v>0</v>
          </cell>
          <cell r="JA112">
            <v>0</v>
          </cell>
          <cell r="JB112">
            <v>0</v>
          </cell>
          <cell r="JD112">
            <v>0</v>
          </cell>
          <cell r="JE112">
            <v>0</v>
          </cell>
          <cell r="JF112">
            <v>0</v>
          </cell>
          <cell r="JG112">
            <v>0</v>
          </cell>
          <cell r="JH112">
            <v>0</v>
          </cell>
          <cell r="JI112">
            <v>0</v>
          </cell>
          <cell r="JJ112">
            <v>0</v>
          </cell>
          <cell r="JK112">
            <v>0</v>
          </cell>
          <cell r="JL112">
            <v>0</v>
          </cell>
          <cell r="JM112">
            <v>0</v>
          </cell>
          <cell r="JN112">
            <v>0</v>
          </cell>
          <cell r="JP112">
            <v>0</v>
          </cell>
          <cell r="JQ112">
            <v>0</v>
          </cell>
          <cell r="JR112">
            <v>0</v>
          </cell>
          <cell r="JS112">
            <v>0</v>
          </cell>
          <cell r="JT112">
            <v>3378.4779600000002</v>
          </cell>
          <cell r="JU112">
            <v>16687.633559999998</v>
          </cell>
          <cell r="JV112">
            <v>1254.1319699999999</v>
          </cell>
          <cell r="JW112">
            <v>4274.2865099999981</v>
          </cell>
          <cell r="JX112">
            <v>0</v>
          </cell>
          <cell r="JY112">
            <v>5016.5278799999996</v>
          </cell>
          <cell r="JZ112">
            <v>1382.1046199999996</v>
          </cell>
          <cell r="KB112">
            <v>0</v>
          </cell>
          <cell r="KC112">
            <v>0</v>
          </cell>
          <cell r="KD112">
            <v>0</v>
          </cell>
          <cell r="KE112">
            <v>0</v>
          </cell>
          <cell r="KF112">
            <v>0</v>
          </cell>
          <cell r="KG112">
            <v>0</v>
          </cell>
          <cell r="KH112">
            <v>0</v>
          </cell>
          <cell r="KI112">
            <v>0</v>
          </cell>
          <cell r="KJ112">
            <v>0</v>
          </cell>
          <cell r="KK112">
            <v>0</v>
          </cell>
          <cell r="KL112">
            <v>0</v>
          </cell>
          <cell r="KN112">
            <v>0</v>
          </cell>
          <cell r="KO112">
            <v>0</v>
          </cell>
          <cell r="KP112">
            <v>0</v>
          </cell>
          <cell r="KQ112">
            <v>0</v>
          </cell>
          <cell r="KR112">
            <v>0</v>
          </cell>
          <cell r="KS112">
            <v>0</v>
          </cell>
          <cell r="KT112">
            <v>0</v>
          </cell>
          <cell r="KU112">
            <v>0</v>
          </cell>
          <cell r="KV112">
            <v>0</v>
          </cell>
          <cell r="KW112">
            <v>0</v>
          </cell>
          <cell r="KX112">
            <v>0</v>
          </cell>
        </row>
        <row r="113">
          <cell r="B113" t="str">
            <v>2008 Electricity Retrofit Incentive</v>
          </cell>
          <cell r="C113" t="str">
            <v>Multiple</v>
          </cell>
          <cell r="D113">
            <v>0</v>
          </cell>
          <cell r="E113">
            <v>0</v>
          </cell>
          <cell r="F113">
            <v>0</v>
          </cell>
          <cell r="G113">
            <v>3918703.2413592502</v>
          </cell>
          <cell r="H113">
            <v>3918703.2413592502</v>
          </cell>
          <cell r="I113">
            <v>3918703.2413592502</v>
          </cell>
          <cell r="J113">
            <v>3918703.2413592502</v>
          </cell>
          <cell r="K113">
            <v>0</v>
          </cell>
          <cell r="L113">
            <v>0</v>
          </cell>
          <cell r="M113">
            <v>0.54059999999999997</v>
          </cell>
          <cell r="N113">
            <v>0.45939999999999998</v>
          </cell>
          <cell r="O113">
            <v>22</v>
          </cell>
          <cell r="P113">
            <v>6.9000000000000006E-2</v>
          </cell>
          <cell r="Q113">
            <v>7.9000000000000001E-2</v>
          </cell>
          <cell r="R113">
            <v>0.184</v>
          </cell>
          <cell r="S113">
            <v>0.06</v>
          </cell>
          <cell r="T113">
            <v>8.900000000000001E-2</v>
          </cell>
          <cell r="U113">
            <v>0.185</v>
          </cell>
          <cell r="V113">
            <v>0.14899999999999999</v>
          </cell>
          <cell r="W113">
            <v>0.18499999999999994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J113">
            <v>146173.11708723792</v>
          </cell>
          <cell r="GK113">
            <v>167357.62681002603</v>
          </cell>
          <cell r="GL113">
            <v>389794.97889930109</v>
          </cell>
          <cell r="GM113">
            <v>127107.05833672863</v>
          </cell>
          <cell r="GN113">
            <v>188542.13653281415</v>
          </cell>
          <cell r="GO113">
            <v>391913.42987157992</v>
          </cell>
          <cell r="GP113">
            <v>315649.19486954279</v>
          </cell>
          <cell r="GQ113">
            <v>391913.42987157981</v>
          </cell>
          <cell r="GR113">
            <v>175831.43069914126</v>
          </cell>
          <cell r="GS113">
            <v>176890.65618528068</v>
          </cell>
          <cell r="GT113">
            <v>176890.65618528065</v>
          </cell>
          <cell r="GV113">
            <v>124217.40656655033</v>
          </cell>
          <cell r="GW113">
            <v>142219.92925735473</v>
          </cell>
          <cell r="GX113">
            <v>331246.41751080088</v>
          </cell>
          <cell r="GY113">
            <v>108015.13614482636</v>
          </cell>
          <cell r="GZ113">
            <v>160222.45194815911</v>
          </cell>
          <cell r="HA113">
            <v>333046.66977988131</v>
          </cell>
          <cell r="HB113">
            <v>268237.58809298545</v>
          </cell>
          <cell r="HC113">
            <v>333046.66977988119</v>
          </cell>
          <cell r="HD113">
            <v>149420.93833367649</v>
          </cell>
          <cell r="HE113">
            <v>150321.06446821667</v>
          </cell>
          <cell r="HF113">
            <v>150321.06446821667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F113">
            <v>146173.11708723792</v>
          </cell>
          <cell r="IG113">
            <v>167357.62681002603</v>
          </cell>
          <cell r="IH113">
            <v>389794.97889930109</v>
          </cell>
          <cell r="II113">
            <v>127107.05833672863</v>
          </cell>
          <cell r="IJ113">
            <v>188542.13653281415</v>
          </cell>
          <cell r="IK113">
            <v>391913.42987157992</v>
          </cell>
          <cell r="IL113">
            <v>315649.19486954279</v>
          </cell>
          <cell r="IM113">
            <v>391913.42987157981</v>
          </cell>
          <cell r="IN113">
            <v>175831.43069914126</v>
          </cell>
          <cell r="IO113">
            <v>176890.65618528068</v>
          </cell>
          <cell r="IP113">
            <v>176890.65618528065</v>
          </cell>
          <cell r="IR113">
            <v>124217.40656655033</v>
          </cell>
          <cell r="IS113">
            <v>142219.92925735473</v>
          </cell>
          <cell r="IT113">
            <v>331246.41751080088</v>
          </cell>
          <cell r="IU113">
            <v>108015.13614482636</v>
          </cell>
          <cell r="IV113">
            <v>160222.45194815911</v>
          </cell>
          <cell r="IW113">
            <v>333046.66977988131</v>
          </cell>
          <cell r="IX113">
            <v>268237.58809298545</v>
          </cell>
          <cell r="IY113">
            <v>333046.66977988119</v>
          </cell>
          <cell r="IZ113">
            <v>149420.93833367649</v>
          </cell>
          <cell r="JA113">
            <v>150321.06446821667</v>
          </cell>
          <cell r="JB113">
            <v>150321.06446821667</v>
          </cell>
          <cell r="JD113">
            <v>0</v>
          </cell>
          <cell r="JE113">
            <v>0</v>
          </cell>
          <cell r="JF113">
            <v>0</v>
          </cell>
          <cell r="JG113">
            <v>0</v>
          </cell>
          <cell r="JH113">
            <v>0</v>
          </cell>
          <cell r="JI113">
            <v>0</v>
          </cell>
          <cell r="JJ113">
            <v>0</v>
          </cell>
          <cell r="JK113">
            <v>0</v>
          </cell>
          <cell r="JL113">
            <v>0</v>
          </cell>
          <cell r="JM113">
            <v>0</v>
          </cell>
          <cell r="JN113">
            <v>0</v>
          </cell>
          <cell r="JP113">
            <v>0</v>
          </cell>
          <cell r="JQ113">
            <v>0</v>
          </cell>
          <cell r="JR113">
            <v>0</v>
          </cell>
          <cell r="JS113">
            <v>0</v>
          </cell>
          <cell r="JT113">
            <v>0</v>
          </cell>
          <cell r="JU113">
            <v>0</v>
          </cell>
          <cell r="JV113">
            <v>0</v>
          </cell>
          <cell r="JW113">
            <v>0</v>
          </cell>
          <cell r="JX113">
            <v>0</v>
          </cell>
          <cell r="JY113">
            <v>0</v>
          </cell>
          <cell r="JZ113">
            <v>0</v>
          </cell>
          <cell r="KB113">
            <v>146173.11708723792</v>
          </cell>
          <cell r="KC113">
            <v>167357.62681002603</v>
          </cell>
          <cell r="KD113">
            <v>389794.97889930109</v>
          </cell>
          <cell r="KE113">
            <v>127107.05833672863</v>
          </cell>
          <cell r="KF113">
            <v>188542.13653281415</v>
          </cell>
          <cell r="KG113">
            <v>391913.42987157992</v>
          </cell>
          <cell r="KH113">
            <v>315649.19486954279</v>
          </cell>
          <cell r="KI113">
            <v>391913.42987157981</v>
          </cell>
          <cell r="KJ113">
            <v>175831.43069914126</v>
          </cell>
          <cell r="KK113">
            <v>176890.65618528068</v>
          </cell>
          <cell r="KL113">
            <v>176890.65618528065</v>
          </cell>
          <cell r="KN113">
            <v>124217.40656655033</v>
          </cell>
          <cell r="KO113">
            <v>142219.92925735473</v>
          </cell>
          <cell r="KP113">
            <v>331246.41751080088</v>
          </cell>
          <cell r="KQ113">
            <v>108015.13614482636</v>
          </cell>
          <cell r="KR113">
            <v>160222.45194815911</v>
          </cell>
          <cell r="KS113">
            <v>333046.66977988131</v>
          </cell>
          <cell r="KT113">
            <v>268237.58809298545</v>
          </cell>
          <cell r="KU113">
            <v>333046.66977988119</v>
          </cell>
          <cell r="KV113">
            <v>149420.93833367649</v>
          </cell>
          <cell r="KW113">
            <v>150321.06446821667</v>
          </cell>
          <cell r="KX113">
            <v>150321.06446821667</v>
          </cell>
        </row>
        <row r="114">
          <cell r="B114" t="str">
            <v>2008 High Performance New Construction</v>
          </cell>
          <cell r="C114" t="str">
            <v>Custom New Construction Project</v>
          </cell>
          <cell r="D114">
            <v>0</v>
          </cell>
          <cell r="E114">
            <v>0</v>
          </cell>
          <cell r="F114">
            <v>0</v>
          </cell>
          <cell r="G114">
            <v>9726.8358197370799</v>
          </cell>
          <cell r="H114">
            <v>9726.8358197370799</v>
          </cell>
          <cell r="I114">
            <v>9726.8358197370799</v>
          </cell>
          <cell r="J114">
            <v>9726.8358197370799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22</v>
          </cell>
          <cell r="P114">
            <v>6.9000000000000006E-2</v>
          </cell>
          <cell r="Q114">
            <v>7.9000000000000001E-2</v>
          </cell>
          <cell r="R114">
            <v>0.184</v>
          </cell>
          <cell r="S114">
            <v>0.06</v>
          </cell>
          <cell r="T114">
            <v>8.900000000000001E-2</v>
          </cell>
          <cell r="U114">
            <v>0.185</v>
          </cell>
          <cell r="V114">
            <v>0.14899999999999999</v>
          </cell>
          <cell r="W114">
            <v>0.18499999999999994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X114">
            <v>671.15167156185862</v>
          </cell>
          <cell r="FY114">
            <v>768.42002975922935</v>
          </cell>
          <cell r="FZ114">
            <v>1789.7377908316228</v>
          </cell>
          <cell r="GA114">
            <v>583.61014918422472</v>
          </cell>
          <cell r="GB114">
            <v>865.6883879566002</v>
          </cell>
          <cell r="GC114">
            <v>1799.4646266513598</v>
          </cell>
          <cell r="GD114">
            <v>1449.2985371408249</v>
          </cell>
          <cell r="GE114">
            <v>1799.4646266513591</v>
          </cell>
          <cell r="GF114">
            <v>807.32737303817771</v>
          </cell>
          <cell r="GG114">
            <v>812.19079094804624</v>
          </cell>
          <cell r="GH114">
            <v>812.19079094804601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T114">
            <v>671.15167156185862</v>
          </cell>
          <cell r="HU114">
            <v>768.42002975922935</v>
          </cell>
          <cell r="HV114">
            <v>1789.7377908316228</v>
          </cell>
          <cell r="HW114">
            <v>583.61014918422472</v>
          </cell>
          <cell r="HX114">
            <v>865.6883879566002</v>
          </cell>
          <cell r="HY114">
            <v>1799.4646266513598</v>
          </cell>
          <cell r="HZ114">
            <v>1449.2985371408249</v>
          </cell>
          <cell r="IA114">
            <v>1799.4646266513591</v>
          </cell>
          <cell r="IB114">
            <v>807.32737303817771</v>
          </cell>
          <cell r="IC114">
            <v>812.19079094804624</v>
          </cell>
          <cell r="ID114">
            <v>812.19079094804601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O114">
            <v>0</v>
          </cell>
          <cell r="IP114">
            <v>0</v>
          </cell>
          <cell r="IR114">
            <v>0</v>
          </cell>
          <cell r="IS114">
            <v>0</v>
          </cell>
          <cell r="IT114">
            <v>0</v>
          </cell>
          <cell r="IU114">
            <v>0</v>
          </cell>
          <cell r="IV114">
            <v>0</v>
          </cell>
          <cell r="IW114">
            <v>0</v>
          </cell>
          <cell r="IX114">
            <v>0</v>
          </cell>
          <cell r="IY114">
            <v>0</v>
          </cell>
          <cell r="IZ114">
            <v>0</v>
          </cell>
          <cell r="JA114">
            <v>0</v>
          </cell>
          <cell r="JB114">
            <v>0</v>
          </cell>
          <cell r="JD114">
            <v>0</v>
          </cell>
          <cell r="JE114">
            <v>0</v>
          </cell>
          <cell r="JF114">
            <v>0</v>
          </cell>
          <cell r="JG114">
            <v>0</v>
          </cell>
          <cell r="JH114">
            <v>0</v>
          </cell>
          <cell r="JI114">
            <v>0</v>
          </cell>
          <cell r="JJ114">
            <v>0</v>
          </cell>
          <cell r="JK114">
            <v>0</v>
          </cell>
          <cell r="JL114">
            <v>0</v>
          </cell>
          <cell r="JM114">
            <v>0</v>
          </cell>
          <cell r="JN114">
            <v>0</v>
          </cell>
          <cell r="JP114">
            <v>671.15167156185862</v>
          </cell>
          <cell r="JQ114">
            <v>768.42002975922935</v>
          </cell>
          <cell r="JR114">
            <v>1789.7377908316228</v>
          </cell>
          <cell r="JS114">
            <v>583.61014918422472</v>
          </cell>
          <cell r="JT114">
            <v>865.6883879566002</v>
          </cell>
          <cell r="JU114">
            <v>1799.4646266513598</v>
          </cell>
          <cell r="JV114">
            <v>1449.2985371408249</v>
          </cell>
          <cell r="JW114">
            <v>1799.4646266513591</v>
          </cell>
          <cell r="JX114">
            <v>807.32737303817771</v>
          </cell>
          <cell r="JY114">
            <v>812.19079094804624</v>
          </cell>
          <cell r="JZ114">
            <v>812.19079094804601</v>
          </cell>
          <cell r="KB114">
            <v>0</v>
          </cell>
          <cell r="KC114">
            <v>0</v>
          </cell>
          <cell r="KD114">
            <v>0</v>
          </cell>
          <cell r="KE114">
            <v>0</v>
          </cell>
          <cell r="KF114">
            <v>0</v>
          </cell>
          <cell r="KG114">
            <v>0</v>
          </cell>
          <cell r="KH114">
            <v>0</v>
          </cell>
          <cell r="KI114">
            <v>0</v>
          </cell>
          <cell r="KJ114">
            <v>0</v>
          </cell>
          <cell r="KK114">
            <v>0</v>
          </cell>
          <cell r="KL114">
            <v>0</v>
          </cell>
          <cell r="KN114">
            <v>0</v>
          </cell>
          <cell r="KO114">
            <v>0</v>
          </cell>
          <cell r="KP114">
            <v>0</v>
          </cell>
          <cell r="KQ114">
            <v>0</v>
          </cell>
          <cell r="KR114">
            <v>0</v>
          </cell>
          <cell r="KS114">
            <v>0</v>
          </cell>
          <cell r="KT114">
            <v>0</v>
          </cell>
          <cell r="KU114">
            <v>0</v>
          </cell>
          <cell r="KV114">
            <v>0</v>
          </cell>
          <cell r="KW114">
            <v>0</v>
          </cell>
          <cell r="KX114">
            <v>0</v>
          </cell>
        </row>
        <row r="115">
          <cell r="B115" t="str">
            <v>2006 CFL Distributed by Hydro One Brampton</v>
          </cell>
          <cell r="C115" t="str">
            <v>15 W CFL</v>
          </cell>
          <cell r="D115">
            <v>0</v>
          </cell>
          <cell r="E115">
            <v>2094311.2225000001</v>
          </cell>
          <cell r="F115">
            <v>4188622.4450000003</v>
          </cell>
          <cell r="G115">
            <v>4188622.4450000003</v>
          </cell>
          <cell r="H115">
            <v>4188622.4450000003</v>
          </cell>
          <cell r="I115">
            <v>4188622.4450000003</v>
          </cell>
          <cell r="J115">
            <v>4188622.4450000003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5</v>
          </cell>
          <cell r="P115">
            <v>8.6999999999999994E-2</v>
          </cell>
          <cell r="Q115">
            <v>8.1000000000000003E-2</v>
          </cell>
          <cell r="R115">
            <v>0.19400000000000001</v>
          </cell>
          <cell r="S115">
            <v>1.7999999999999999E-2</v>
          </cell>
          <cell r="T115">
            <v>9.7000000000000003E-2</v>
          </cell>
          <cell r="U115">
            <v>0.17699999999999999</v>
          </cell>
          <cell r="V115">
            <v>0.14799999999999999</v>
          </cell>
          <cell r="W115">
            <v>0.19800000000000006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182205.07635749999</v>
          </cell>
          <cell r="BU115">
            <v>169639.20902250003</v>
          </cell>
          <cell r="BV115">
            <v>406296.37716500001</v>
          </cell>
          <cell r="BW115">
            <v>37697.602005000001</v>
          </cell>
          <cell r="BX115">
            <v>203148.18858250001</v>
          </cell>
          <cell r="BY115">
            <v>370693.08638250001</v>
          </cell>
          <cell r="BZ115">
            <v>309958.06092999998</v>
          </cell>
          <cell r="CA115">
            <v>414673.62205500016</v>
          </cell>
          <cell r="CB115">
            <v>189535.16563624999</v>
          </cell>
          <cell r="CC115">
            <v>152884.7192425</v>
          </cell>
          <cell r="CD115">
            <v>181157.92074625002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P115">
            <v>364410.15271499997</v>
          </cell>
          <cell r="DQ115">
            <v>339278.41804500006</v>
          </cell>
          <cell r="DR115">
            <v>812592.75433000003</v>
          </cell>
          <cell r="DS115">
            <v>75395.204010000001</v>
          </cell>
          <cell r="DT115">
            <v>406296.37716500001</v>
          </cell>
          <cell r="DU115">
            <v>741386.17276500002</v>
          </cell>
          <cell r="DV115">
            <v>619916.12185999996</v>
          </cell>
          <cell r="DW115">
            <v>829347.24411000032</v>
          </cell>
          <cell r="DX115">
            <v>379070.33127249999</v>
          </cell>
          <cell r="DY115">
            <v>305769.43848499999</v>
          </cell>
          <cell r="DZ115">
            <v>362315.84149250004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L115">
            <v>364410.15271499997</v>
          </cell>
          <cell r="FM115">
            <v>339278.41804500006</v>
          </cell>
          <cell r="FN115">
            <v>812592.75433000003</v>
          </cell>
          <cell r="FO115">
            <v>75395.204010000001</v>
          </cell>
          <cell r="FP115">
            <v>406296.37716500001</v>
          </cell>
          <cell r="FQ115">
            <v>741386.17276500002</v>
          </cell>
          <cell r="FR115">
            <v>619916.12185999996</v>
          </cell>
          <cell r="FS115">
            <v>829347.24411000032</v>
          </cell>
          <cell r="FT115">
            <v>379070.33127249999</v>
          </cell>
          <cell r="FU115">
            <v>305769.43848499999</v>
          </cell>
          <cell r="FV115">
            <v>362315.84149250004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H115">
            <v>364410.15271499997</v>
          </cell>
          <cell r="HI115">
            <v>339278.41804500006</v>
          </cell>
          <cell r="HJ115">
            <v>812592.75433000003</v>
          </cell>
          <cell r="HK115">
            <v>75395.204010000001</v>
          </cell>
          <cell r="HL115">
            <v>406296.37716500001</v>
          </cell>
          <cell r="HM115">
            <v>741386.17276500002</v>
          </cell>
          <cell r="HN115">
            <v>619916.12185999996</v>
          </cell>
          <cell r="HO115">
            <v>829347.24411000032</v>
          </cell>
          <cell r="HP115">
            <v>379070.33127249999</v>
          </cell>
          <cell r="HQ115">
            <v>305769.43848499999</v>
          </cell>
          <cell r="HR115">
            <v>362315.84149250004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O115">
            <v>0</v>
          </cell>
          <cell r="IP115">
            <v>0</v>
          </cell>
          <cell r="IR115">
            <v>0</v>
          </cell>
          <cell r="IS115">
            <v>0</v>
          </cell>
          <cell r="IT115">
            <v>0</v>
          </cell>
          <cell r="IU115">
            <v>0</v>
          </cell>
          <cell r="IV115">
            <v>0</v>
          </cell>
          <cell r="IW115">
            <v>0</v>
          </cell>
          <cell r="IX115">
            <v>0</v>
          </cell>
          <cell r="IY115">
            <v>0</v>
          </cell>
          <cell r="IZ115">
            <v>0</v>
          </cell>
          <cell r="JA115">
            <v>0</v>
          </cell>
          <cell r="JB115">
            <v>0</v>
          </cell>
          <cell r="JD115">
            <v>364410.15271499997</v>
          </cell>
          <cell r="JE115">
            <v>339278.41804500006</v>
          </cell>
          <cell r="JF115">
            <v>812592.75433000003</v>
          </cell>
          <cell r="JG115">
            <v>75395.204010000001</v>
          </cell>
          <cell r="JH115">
            <v>406296.37716500001</v>
          </cell>
          <cell r="JI115">
            <v>741386.17276500002</v>
          </cell>
          <cell r="JJ115">
            <v>619916.12185999996</v>
          </cell>
          <cell r="JK115">
            <v>829347.24411000032</v>
          </cell>
          <cell r="JL115">
            <v>379070.33127249999</v>
          </cell>
          <cell r="JM115">
            <v>305769.43848499999</v>
          </cell>
          <cell r="JN115">
            <v>362315.84149250004</v>
          </cell>
          <cell r="JP115">
            <v>0</v>
          </cell>
          <cell r="JQ115">
            <v>0</v>
          </cell>
          <cell r="JR115">
            <v>0</v>
          </cell>
          <cell r="JS115">
            <v>0</v>
          </cell>
          <cell r="JT115">
            <v>0</v>
          </cell>
          <cell r="JU115">
            <v>0</v>
          </cell>
          <cell r="JV115">
            <v>0</v>
          </cell>
          <cell r="JW115">
            <v>0</v>
          </cell>
          <cell r="JX115">
            <v>0</v>
          </cell>
          <cell r="JY115">
            <v>0</v>
          </cell>
          <cell r="JZ115">
            <v>0</v>
          </cell>
          <cell r="KB115">
            <v>0</v>
          </cell>
          <cell r="KC115">
            <v>0</v>
          </cell>
          <cell r="KD115">
            <v>0</v>
          </cell>
          <cell r="KE115">
            <v>0</v>
          </cell>
          <cell r="KF115">
            <v>0</v>
          </cell>
          <cell r="KG115">
            <v>0</v>
          </cell>
          <cell r="KH115">
            <v>0</v>
          </cell>
          <cell r="KI115">
            <v>0</v>
          </cell>
          <cell r="KJ115">
            <v>0</v>
          </cell>
          <cell r="KK115">
            <v>0</v>
          </cell>
          <cell r="KL115">
            <v>0</v>
          </cell>
          <cell r="KN115">
            <v>0</v>
          </cell>
          <cell r="KO115">
            <v>0</v>
          </cell>
          <cell r="KP115">
            <v>0</v>
          </cell>
          <cell r="KQ115">
            <v>0</v>
          </cell>
          <cell r="KR115">
            <v>0</v>
          </cell>
          <cell r="KS115">
            <v>0</v>
          </cell>
          <cell r="KT115">
            <v>0</v>
          </cell>
          <cell r="KU115">
            <v>0</v>
          </cell>
          <cell r="KV115">
            <v>0</v>
          </cell>
          <cell r="KW115">
            <v>0</v>
          </cell>
          <cell r="KX115">
            <v>0</v>
          </cell>
        </row>
        <row r="116">
          <cell r="B116" t="str">
            <v>2007 CFL Distributed by Hydro One Brampton</v>
          </cell>
          <cell r="C116" t="str">
            <v>15 W CFL</v>
          </cell>
          <cell r="D116">
            <v>0</v>
          </cell>
          <cell r="E116">
            <v>0</v>
          </cell>
          <cell r="F116">
            <v>757249.6399999999</v>
          </cell>
          <cell r="G116">
            <v>1514499.2799999998</v>
          </cell>
          <cell r="H116">
            <v>1514499.2799999998</v>
          </cell>
          <cell r="I116">
            <v>1514499.2799999998</v>
          </cell>
          <cell r="J116">
            <v>1514499.2799999998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O116">
            <v>5</v>
          </cell>
          <cell r="P116">
            <v>8.6999999999999994E-2</v>
          </cell>
          <cell r="Q116">
            <v>8.1000000000000003E-2</v>
          </cell>
          <cell r="R116">
            <v>0.19400000000000001</v>
          </cell>
          <cell r="S116">
            <v>1.7999999999999999E-2</v>
          </cell>
          <cell r="T116">
            <v>9.7000000000000003E-2</v>
          </cell>
          <cell r="U116">
            <v>0.17699999999999999</v>
          </cell>
          <cell r="V116">
            <v>0.14799999999999999</v>
          </cell>
          <cell r="W116">
            <v>0.19800000000000006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P116">
            <v>65880.718679999991</v>
          </cell>
          <cell r="DQ116">
            <v>61337.220839999994</v>
          </cell>
          <cell r="DR116">
            <v>146906.43015999999</v>
          </cell>
          <cell r="DS116">
            <v>13630.493519999996</v>
          </cell>
          <cell r="DT116">
            <v>73453.215079999994</v>
          </cell>
          <cell r="DU116">
            <v>134033.18627999997</v>
          </cell>
          <cell r="DV116">
            <v>112072.94671999998</v>
          </cell>
          <cell r="DW116">
            <v>149935.42872000003</v>
          </cell>
          <cell r="DX116">
            <v>68531.092420000001</v>
          </cell>
          <cell r="DY116">
            <v>55279.223719999987</v>
          </cell>
          <cell r="DZ116">
            <v>65502.093860000001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L116">
            <v>131761.43735999998</v>
          </cell>
          <cell r="FM116">
            <v>122674.44167999999</v>
          </cell>
          <cell r="FN116">
            <v>293812.86031999998</v>
          </cell>
          <cell r="FO116">
            <v>27260.987039999993</v>
          </cell>
          <cell r="FP116">
            <v>146906.43015999999</v>
          </cell>
          <cell r="FQ116">
            <v>268066.37255999993</v>
          </cell>
          <cell r="FR116">
            <v>224145.89343999996</v>
          </cell>
          <cell r="FS116">
            <v>299870.85744000005</v>
          </cell>
          <cell r="FT116">
            <v>137062.18484</v>
          </cell>
          <cell r="FU116">
            <v>110558.44743999997</v>
          </cell>
          <cell r="FV116">
            <v>131004.18772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H116">
            <v>131761.43735999998</v>
          </cell>
          <cell r="HI116">
            <v>122674.44167999999</v>
          </cell>
          <cell r="HJ116">
            <v>293812.86031999998</v>
          </cell>
          <cell r="HK116">
            <v>27260.987039999993</v>
          </cell>
          <cell r="HL116">
            <v>146906.43015999999</v>
          </cell>
          <cell r="HM116">
            <v>268066.37255999993</v>
          </cell>
          <cell r="HN116">
            <v>224145.89343999996</v>
          </cell>
          <cell r="HO116">
            <v>299870.85744000005</v>
          </cell>
          <cell r="HP116">
            <v>137062.18484</v>
          </cell>
          <cell r="HQ116">
            <v>110558.44743999997</v>
          </cell>
          <cell r="HR116">
            <v>131004.18772</v>
          </cell>
          <cell r="HT116">
            <v>0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F116">
            <v>0</v>
          </cell>
          <cell r="IG116">
            <v>0</v>
          </cell>
          <cell r="IH116">
            <v>0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O116">
            <v>0</v>
          </cell>
          <cell r="IP116">
            <v>0</v>
          </cell>
          <cell r="IR116">
            <v>0</v>
          </cell>
          <cell r="IS116">
            <v>0</v>
          </cell>
          <cell r="IT116">
            <v>0</v>
          </cell>
          <cell r="IU116">
            <v>0</v>
          </cell>
          <cell r="IV116">
            <v>0</v>
          </cell>
          <cell r="IW116">
            <v>0</v>
          </cell>
          <cell r="IX116">
            <v>0</v>
          </cell>
          <cell r="IY116">
            <v>0</v>
          </cell>
          <cell r="IZ116">
            <v>0</v>
          </cell>
          <cell r="JA116">
            <v>0</v>
          </cell>
          <cell r="JB116">
            <v>0</v>
          </cell>
          <cell r="JD116">
            <v>131761.43735999998</v>
          </cell>
          <cell r="JE116">
            <v>122674.44167999999</v>
          </cell>
          <cell r="JF116">
            <v>293812.86031999998</v>
          </cell>
          <cell r="JG116">
            <v>27260.987039999993</v>
          </cell>
          <cell r="JH116">
            <v>146906.43015999999</v>
          </cell>
          <cell r="JI116">
            <v>268066.37255999993</v>
          </cell>
          <cell r="JJ116">
            <v>224145.89343999996</v>
          </cell>
          <cell r="JK116">
            <v>299870.85744000005</v>
          </cell>
          <cell r="JL116">
            <v>137062.18484</v>
          </cell>
          <cell r="JM116">
            <v>110558.44743999997</v>
          </cell>
          <cell r="JN116">
            <v>131004.18772</v>
          </cell>
          <cell r="JP116">
            <v>0</v>
          </cell>
          <cell r="JQ116">
            <v>0</v>
          </cell>
          <cell r="JR116">
            <v>0</v>
          </cell>
          <cell r="JS116">
            <v>0</v>
          </cell>
          <cell r="JT116">
            <v>0</v>
          </cell>
          <cell r="JU116">
            <v>0</v>
          </cell>
          <cell r="JV116">
            <v>0</v>
          </cell>
          <cell r="JW116">
            <v>0</v>
          </cell>
          <cell r="JX116">
            <v>0</v>
          </cell>
          <cell r="JY116">
            <v>0</v>
          </cell>
          <cell r="JZ116">
            <v>0</v>
          </cell>
          <cell r="KB116">
            <v>0</v>
          </cell>
          <cell r="KC116">
            <v>0</v>
          </cell>
          <cell r="KD116">
            <v>0</v>
          </cell>
          <cell r="KE116">
            <v>0</v>
          </cell>
          <cell r="KF116">
            <v>0</v>
          </cell>
          <cell r="KG116">
            <v>0</v>
          </cell>
          <cell r="KH116">
            <v>0</v>
          </cell>
          <cell r="KI116">
            <v>0</v>
          </cell>
          <cell r="KJ116">
            <v>0</v>
          </cell>
          <cell r="KK116">
            <v>0</v>
          </cell>
          <cell r="KL116">
            <v>0</v>
          </cell>
          <cell r="KN116">
            <v>0</v>
          </cell>
          <cell r="KO116">
            <v>0</v>
          </cell>
          <cell r="KP116">
            <v>0</v>
          </cell>
          <cell r="KQ116">
            <v>0</v>
          </cell>
          <cell r="KR116">
            <v>0</v>
          </cell>
          <cell r="KS116">
            <v>0</v>
          </cell>
          <cell r="KT116">
            <v>0</v>
          </cell>
          <cell r="KU116">
            <v>0</v>
          </cell>
          <cell r="KV116">
            <v>0</v>
          </cell>
          <cell r="KW116">
            <v>0</v>
          </cell>
          <cell r="KX116">
            <v>0</v>
          </cell>
        </row>
        <row r="117">
          <cell r="B117" t="str">
            <v>2007 C/I Load Control Program</v>
          </cell>
          <cell r="C117" t="str">
            <v>2' x 4' fixture with 2 LP T8 28-watt UMX cover-guard lamps</v>
          </cell>
          <cell r="D117">
            <v>0</v>
          </cell>
          <cell r="E117">
            <v>0</v>
          </cell>
          <cell r="F117">
            <v>59572.380000000005</v>
          </cell>
          <cell r="G117">
            <v>119144.76000000001</v>
          </cell>
          <cell r="H117">
            <v>119144.76000000001</v>
          </cell>
          <cell r="I117">
            <v>119144.76000000001</v>
          </cell>
          <cell r="J117">
            <v>119144.76000000001</v>
          </cell>
          <cell r="K117">
            <v>0</v>
          </cell>
          <cell r="L117">
            <v>0</v>
          </cell>
          <cell r="M117">
            <v>0.1666</v>
          </cell>
          <cell r="N117">
            <v>0.83340000000000003</v>
          </cell>
          <cell r="O117">
            <v>21</v>
          </cell>
          <cell r="P117">
            <v>8.5999999999999993E-2</v>
          </cell>
          <cell r="Q117">
            <v>0.105</v>
          </cell>
          <cell r="R117">
            <v>0.13800000000000001</v>
          </cell>
          <cell r="S117">
            <v>7.0999999999999994E-2</v>
          </cell>
          <cell r="T117">
            <v>0.10099999999999999</v>
          </cell>
          <cell r="U117">
            <v>0.14800000000000002</v>
          </cell>
          <cell r="V117">
            <v>0.20100000000000001</v>
          </cell>
          <cell r="W117">
            <v>0.14999999999999991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N117">
            <v>853.52923168799998</v>
          </cell>
          <cell r="EO117">
            <v>1042.0996433400001</v>
          </cell>
          <cell r="EP117">
            <v>1369.6166741040001</v>
          </cell>
          <cell r="EQ117">
            <v>704.65785406799989</v>
          </cell>
          <cell r="ER117">
            <v>1002.400609308</v>
          </cell>
          <cell r="ES117">
            <v>1468.8642591840003</v>
          </cell>
          <cell r="ET117">
            <v>1994.8764601079999</v>
          </cell>
          <cell r="EU117">
            <v>1488.7137761999993</v>
          </cell>
          <cell r="EV117">
            <v>816.31138728300004</v>
          </cell>
          <cell r="EW117">
            <v>793.98068064000006</v>
          </cell>
          <cell r="EX117">
            <v>870.89755907699987</v>
          </cell>
          <cell r="EZ117">
            <v>4269.6954483119998</v>
          </cell>
          <cell r="FA117">
            <v>5213.0002566600006</v>
          </cell>
          <cell r="FB117">
            <v>6851.3717658960013</v>
          </cell>
          <cell r="FC117">
            <v>3524.9811259320004</v>
          </cell>
          <cell r="FD117">
            <v>5014.4097706920002</v>
          </cell>
          <cell r="FE117">
            <v>7347.8479808160018</v>
          </cell>
          <cell r="FF117">
            <v>9979.1719198920018</v>
          </cell>
          <cell r="FG117">
            <v>7447.1432237999961</v>
          </cell>
          <cell r="FH117">
            <v>4083.5168677170004</v>
          </cell>
          <cell r="FI117">
            <v>3971.8097193600006</v>
          </cell>
          <cell r="FJ117">
            <v>4356.5787859229995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J117">
            <v>1707.058463376</v>
          </cell>
          <cell r="GK117">
            <v>2084.1992866800001</v>
          </cell>
          <cell r="GL117">
            <v>2739.2333482080003</v>
          </cell>
          <cell r="GM117">
            <v>1409.3157081359998</v>
          </cell>
          <cell r="GN117">
            <v>2004.8012186159999</v>
          </cell>
          <cell r="GO117">
            <v>2937.7285183680006</v>
          </cell>
          <cell r="GP117">
            <v>3989.7529202159999</v>
          </cell>
          <cell r="GQ117">
            <v>2977.4275523999986</v>
          </cell>
          <cell r="GR117">
            <v>1632.6227745660001</v>
          </cell>
          <cell r="GS117">
            <v>1587.9613612800001</v>
          </cell>
          <cell r="GT117">
            <v>1741.7951181539997</v>
          </cell>
          <cell r="GV117">
            <v>8539.3908966239997</v>
          </cell>
          <cell r="GW117">
            <v>10426.000513320001</v>
          </cell>
          <cell r="GX117">
            <v>13702.743531792003</v>
          </cell>
          <cell r="GY117">
            <v>7049.9622518640008</v>
          </cell>
          <cell r="GZ117">
            <v>10028.819541384</v>
          </cell>
          <cell r="HA117">
            <v>14695.695961632004</v>
          </cell>
          <cell r="HB117">
            <v>19958.343839784004</v>
          </cell>
          <cell r="HC117">
            <v>14894.286447599992</v>
          </cell>
          <cell r="HD117">
            <v>8167.0337354340008</v>
          </cell>
          <cell r="HE117">
            <v>7943.6194387200012</v>
          </cell>
          <cell r="HF117">
            <v>8713.157571845999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F117">
            <v>1707.058463376</v>
          </cell>
          <cell r="IG117">
            <v>2084.1992866800001</v>
          </cell>
          <cell r="IH117">
            <v>2739.2333482080003</v>
          </cell>
          <cell r="II117">
            <v>1409.3157081359998</v>
          </cell>
          <cell r="IJ117">
            <v>2004.8012186159999</v>
          </cell>
          <cell r="IK117">
            <v>2937.7285183680006</v>
          </cell>
          <cell r="IL117">
            <v>3989.7529202159999</v>
          </cell>
          <cell r="IM117">
            <v>2977.4275523999986</v>
          </cell>
          <cell r="IN117">
            <v>1632.6227745660001</v>
          </cell>
          <cell r="IO117">
            <v>1587.9613612800001</v>
          </cell>
          <cell r="IP117">
            <v>1741.7951181539997</v>
          </cell>
          <cell r="IR117">
            <v>8539.3908966239997</v>
          </cell>
          <cell r="IS117">
            <v>10426.000513320001</v>
          </cell>
          <cell r="IT117">
            <v>13702.743531792003</v>
          </cell>
          <cell r="IU117">
            <v>7049.9622518640008</v>
          </cell>
          <cell r="IV117">
            <v>10028.819541384</v>
          </cell>
          <cell r="IW117">
            <v>14695.695961632004</v>
          </cell>
          <cell r="IX117">
            <v>19958.343839784004</v>
          </cell>
          <cell r="IY117">
            <v>14894.286447599992</v>
          </cell>
          <cell r="IZ117">
            <v>8167.0337354340008</v>
          </cell>
          <cell r="JA117">
            <v>7943.6194387200012</v>
          </cell>
          <cell r="JB117">
            <v>8713.157571845999</v>
          </cell>
          <cell r="JD117">
            <v>0</v>
          </cell>
          <cell r="JE117">
            <v>0</v>
          </cell>
          <cell r="JF117">
            <v>0</v>
          </cell>
          <cell r="JG117">
            <v>0</v>
          </cell>
          <cell r="JH117">
            <v>0</v>
          </cell>
          <cell r="JI117">
            <v>0</v>
          </cell>
          <cell r="JJ117">
            <v>0</v>
          </cell>
          <cell r="JK117">
            <v>0</v>
          </cell>
          <cell r="JL117">
            <v>0</v>
          </cell>
          <cell r="JM117">
            <v>0</v>
          </cell>
          <cell r="JN117">
            <v>0</v>
          </cell>
          <cell r="JP117">
            <v>0</v>
          </cell>
          <cell r="JQ117">
            <v>0</v>
          </cell>
          <cell r="JR117">
            <v>0</v>
          </cell>
          <cell r="JS117">
            <v>0</v>
          </cell>
          <cell r="JT117">
            <v>0</v>
          </cell>
          <cell r="JU117">
            <v>0</v>
          </cell>
          <cell r="JV117">
            <v>0</v>
          </cell>
          <cell r="JW117">
            <v>0</v>
          </cell>
          <cell r="JX117">
            <v>0</v>
          </cell>
          <cell r="JY117">
            <v>0</v>
          </cell>
          <cell r="JZ117">
            <v>0</v>
          </cell>
          <cell r="KB117">
            <v>1707.058463376</v>
          </cell>
          <cell r="KC117">
            <v>2084.1992866800001</v>
          </cell>
          <cell r="KD117">
            <v>2739.2333482080003</v>
          </cell>
          <cell r="KE117">
            <v>1409.3157081359998</v>
          </cell>
          <cell r="KF117">
            <v>2004.8012186159999</v>
          </cell>
          <cell r="KG117">
            <v>2937.7285183680006</v>
          </cell>
          <cell r="KH117">
            <v>3989.7529202159999</v>
          </cell>
          <cell r="KI117">
            <v>2977.4275523999986</v>
          </cell>
          <cell r="KJ117">
            <v>1632.6227745660001</v>
          </cell>
          <cell r="KK117">
            <v>1587.9613612800001</v>
          </cell>
          <cell r="KL117">
            <v>1741.7951181539997</v>
          </cell>
          <cell r="KN117">
            <v>8539.3908966239997</v>
          </cell>
          <cell r="KO117">
            <v>10426.000513320001</v>
          </cell>
          <cell r="KP117">
            <v>13702.743531792003</v>
          </cell>
          <cell r="KQ117">
            <v>7049.9622518640008</v>
          </cell>
          <cell r="KR117">
            <v>10028.819541384</v>
          </cell>
          <cell r="KS117">
            <v>14695.695961632004</v>
          </cell>
          <cell r="KT117">
            <v>19958.343839784004</v>
          </cell>
          <cell r="KU117">
            <v>14894.286447599992</v>
          </cell>
          <cell r="KV117">
            <v>8167.0337354340008</v>
          </cell>
          <cell r="KW117">
            <v>7943.6194387200012</v>
          </cell>
          <cell r="KX117">
            <v>8713.157571845999</v>
          </cell>
        </row>
        <row r="118">
          <cell r="B118" t="str">
            <v>2007 C/I Load Control Program</v>
          </cell>
          <cell r="C118" t="str">
            <v>2' x 2' fixture with 2 - 4' T8 U6" Lps Volt LP</v>
          </cell>
          <cell r="D118">
            <v>0</v>
          </cell>
          <cell r="E118">
            <v>0</v>
          </cell>
          <cell r="F118">
            <v>2038.8899999999999</v>
          </cell>
          <cell r="G118">
            <v>4077.7799999999993</v>
          </cell>
          <cell r="H118">
            <v>4077.7799999999993</v>
          </cell>
          <cell r="I118">
            <v>4077.7799999999993</v>
          </cell>
          <cell r="J118">
            <v>4077.7799999999993</v>
          </cell>
          <cell r="K118">
            <v>0</v>
          </cell>
          <cell r="L118">
            <v>0</v>
          </cell>
          <cell r="M118">
            <v>0.1666</v>
          </cell>
          <cell r="N118">
            <v>0.83340000000000003</v>
          </cell>
          <cell r="O118">
            <v>21</v>
          </cell>
          <cell r="P118">
            <v>8.5999999999999993E-2</v>
          </cell>
          <cell r="Q118">
            <v>0.105</v>
          </cell>
          <cell r="R118">
            <v>0.13800000000000001</v>
          </cell>
          <cell r="S118">
            <v>7.0999999999999994E-2</v>
          </cell>
          <cell r="T118">
            <v>0.10099999999999999</v>
          </cell>
          <cell r="U118">
            <v>0.14800000000000002</v>
          </cell>
          <cell r="V118">
            <v>0.20100000000000001</v>
          </cell>
          <cell r="W118">
            <v>0.14999999999999991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N118">
            <v>29.212400363999997</v>
          </cell>
          <cell r="EO118">
            <v>35.666302769999994</v>
          </cell>
          <cell r="EP118">
            <v>46.875712212000003</v>
          </cell>
          <cell r="EQ118">
            <v>24.117214253999993</v>
          </cell>
          <cell r="ER118">
            <v>34.30758647399999</v>
          </cell>
          <cell r="ES118">
            <v>50.272502952000004</v>
          </cell>
          <cell r="ET118">
            <v>68.275493873999991</v>
          </cell>
          <cell r="EU118">
            <v>50.951861099999967</v>
          </cell>
          <cell r="EV118">
            <v>27.9386038365</v>
          </cell>
          <cell r="EW118">
            <v>27.174325919999994</v>
          </cell>
          <cell r="EX118">
            <v>29.806838743499988</v>
          </cell>
          <cell r="EZ118">
            <v>146.13213963599998</v>
          </cell>
          <cell r="FA118">
            <v>178.41714722999998</v>
          </cell>
          <cell r="FB118">
            <v>234.49110778800002</v>
          </cell>
          <cell r="FC118">
            <v>120.643975746</v>
          </cell>
          <cell r="FD118">
            <v>171.62030352599999</v>
          </cell>
          <cell r="FE118">
            <v>251.48321704800003</v>
          </cell>
          <cell r="FF118">
            <v>341.541396126</v>
          </cell>
          <cell r="FG118">
            <v>254.88163889999984</v>
          </cell>
          <cell r="FH118">
            <v>139.7600986635</v>
          </cell>
          <cell r="FI118">
            <v>135.93687408</v>
          </cell>
          <cell r="FJ118">
            <v>149.10575875649997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J118">
            <v>58.424800727999987</v>
          </cell>
          <cell r="GK118">
            <v>71.332605539999975</v>
          </cell>
          <cell r="GL118">
            <v>93.751424423999993</v>
          </cell>
          <cell r="GM118">
            <v>48.234428507999986</v>
          </cell>
          <cell r="GN118">
            <v>68.61517294799998</v>
          </cell>
          <cell r="GO118">
            <v>100.54500590399999</v>
          </cell>
          <cell r="GP118">
            <v>136.55098774799998</v>
          </cell>
          <cell r="GQ118">
            <v>101.90372219999992</v>
          </cell>
          <cell r="GR118">
            <v>55.877207672999987</v>
          </cell>
          <cell r="GS118">
            <v>54.348651839999988</v>
          </cell>
          <cell r="GT118">
            <v>59.613677486999975</v>
          </cell>
          <cell r="GV118">
            <v>292.26427927199995</v>
          </cell>
          <cell r="GW118">
            <v>356.83429445999997</v>
          </cell>
          <cell r="GX118">
            <v>468.98221557599999</v>
          </cell>
          <cell r="GY118">
            <v>241.28795149199996</v>
          </cell>
          <cell r="GZ118">
            <v>343.24060705199992</v>
          </cell>
          <cell r="HA118">
            <v>502.966434096</v>
          </cell>
          <cell r="HB118">
            <v>683.08279225199988</v>
          </cell>
          <cell r="HC118">
            <v>509.76327779999963</v>
          </cell>
          <cell r="HD118">
            <v>279.52019732700001</v>
          </cell>
          <cell r="HE118">
            <v>271.87374815999999</v>
          </cell>
          <cell r="HF118">
            <v>298.21151751299988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F118">
            <v>58.424800727999987</v>
          </cell>
          <cell r="IG118">
            <v>71.332605539999975</v>
          </cell>
          <cell r="IH118">
            <v>93.751424423999993</v>
          </cell>
          <cell r="II118">
            <v>48.234428507999986</v>
          </cell>
          <cell r="IJ118">
            <v>68.61517294799998</v>
          </cell>
          <cell r="IK118">
            <v>100.54500590399999</v>
          </cell>
          <cell r="IL118">
            <v>136.55098774799998</v>
          </cell>
          <cell r="IM118">
            <v>101.90372219999992</v>
          </cell>
          <cell r="IN118">
            <v>55.877207672999987</v>
          </cell>
          <cell r="IO118">
            <v>54.348651839999988</v>
          </cell>
          <cell r="IP118">
            <v>59.613677486999975</v>
          </cell>
          <cell r="IR118">
            <v>292.26427927199995</v>
          </cell>
          <cell r="IS118">
            <v>356.83429445999997</v>
          </cell>
          <cell r="IT118">
            <v>468.98221557599999</v>
          </cell>
          <cell r="IU118">
            <v>241.28795149199996</v>
          </cell>
          <cell r="IV118">
            <v>343.24060705199992</v>
          </cell>
          <cell r="IW118">
            <v>502.966434096</v>
          </cell>
          <cell r="IX118">
            <v>683.08279225199988</v>
          </cell>
          <cell r="IY118">
            <v>509.76327779999963</v>
          </cell>
          <cell r="IZ118">
            <v>279.52019732700001</v>
          </cell>
          <cell r="JA118">
            <v>271.87374815999999</v>
          </cell>
          <cell r="JB118">
            <v>298.21151751299988</v>
          </cell>
          <cell r="JD118">
            <v>0</v>
          </cell>
          <cell r="JE118">
            <v>0</v>
          </cell>
          <cell r="JF118">
            <v>0</v>
          </cell>
          <cell r="JG118">
            <v>0</v>
          </cell>
          <cell r="JH118">
            <v>0</v>
          </cell>
          <cell r="JI118">
            <v>0</v>
          </cell>
          <cell r="JJ118">
            <v>0</v>
          </cell>
          <cell r="JK118">
            <v>0</v>
          </cell>
          <cell r="JL118">
            <v>0</v>
          </cell>
          <cell r="JM118">
            <v>0</v>
          </cell>
          <cell r="JN118">
            <v>0</v>
          </cell>
          <cell r="JP118">
            <v>0</v>
          </cell>
          <cell r="JQ118">
            <v>0</v>
          </cell>
          <cell r="JR118">
            <v>0</v>
          </cell>
          <cell r="JS118">
            <v>0</v>
          </cell>
          <cell r="JT118">
            <v>0</v>
          </cell>
          <cell r="JU118">
            <v>0</v>
          </cell>
          <cell r="JV118">
            <v>0</v>
          </cell>
          <cell r="JW118">
            <v>0</v>
          </cell>
          <cell r="JX118">
            <v>0</v>
          </cell>
          <cell r="JY118">
            <v>0</v>
          </cell>
          <cell r="JZ118">
            <v>0</v>
          </cell>
          <cell r="KB118">
            <v>58.424800727999987</v>
          </cell>
          <cell r="KC118">
            <v>71.332605539999975</v>
          </cell>
          <cell r="KD118">
            <v>93.751424423999993</v>
          </cell>
          <cell r="KE118">
            <v>48.234428507999986</v>
          </cell>
          <cell r="KF118">
            <v>68.61517294799998</v>
          </cell>
          <cell r="KG118">
            <v>100.54500590399999</v>
          </cell>
          <cell r="KH118">
            <v>136.55098774799998</v>
          </cell>
          <cell r="KI118">
            <v>101.90372219999992</v>
          </cell>
          <cell r="KJ118">
            <v>55.877207672999987</v>
          </cell>
          <cell r="KK118">
            <v>54.348651839999988</v>
          </cell>
          <cell r="KL118">
            <v>59.613677486999975</v>
          </cell>
          <cell r="KN118">
            <v>292.26427927199995</v>
          </cell>
          <cell r="KO118">
            <v>356.83429445999997</v>
          </cell>
          <cell r="KP118">
            <v>468.98221557599999</v>
          </cell>
          <cell r="KQ118">
            <v>241.28795149199996</v>
          </cell>
          <cell r="KR118">
            <v>343.24060705199992</v>
          </cell>
          <cell r="KS118">
            <v>502.966434096</v>
          </cell>
          <cell r="KT118">
            <v>683.08279225199988</v>
          </cell>
          <cell r="KU118">
            <v>509.76327779999963</v>
          </cell>
          <cell r="KV118">
            <v>279.52019732700001</v>
          </cell>
          <cell r="KW118">
            <v>271.87374815999999</v>
          </cell>
          <cell r="KX118">
            <v>298.21151751299988</v>
          </cell>
        </row>
        <row r="119">
          <cell r="B119" t="str">
            <v>2007 C/I Load Control Program</v>
          </cell>
          <cell r="C119" t="str">
            <v>2 - 2LP 1' x 4' fixtures Tandem 4 T8 28 watt UMX lamps LBF 120 Volt</v>
          </cell>
          <cell r="D119">
            <v>0</v>
          </cell>
          <cell r="E119">
            <v>0</v>
          </cell>
          <cell r="F119">
            <v>9087.6239999999998</v>
          </cell>
          <cell r="G119">
            <v>18175.248</v>
          </cell>
          <cell r="H119">
            <v>18175.248</v>
          </cell>
          <cell r="I119">
            <v>18175.248</v>
          </cell>
          <cell r="J119">
            <v>18175.248</v>
          </cell>
          <cell r="K119">
            <v>0</v>
          </cell>
          <cell r="L119">
            <v>0</v>
          </cell>
          <cell r="M119">
            <v>0.1666</v>
          </cell>
          <cell r="N119">
            <v>0.83340000000000003</v>
          </cell>
          <cell r="O119">
            <v>21</v>
          </cell>
          <cell r="P119">
            <v>8.5999999999999993E-2</v>
          </cell>
          <cell r="Q119">
            <v>0.105</v>
          </cell>
          <cell r="R119">
            <v>0.13800000000000001</v>
          </cell>
          <cell r="S119">
            <v>7.0999999999999994E-2</v>
          </cell>
          <cell r="T119">
            <v>0.10099999999999999</v>
          </cell>
          <cell r="U119">
            <v>0.14800000000000002</v>
          </cell>
          <cell r="V119">
            <v>0.20100000000000001</v>
          </cell>
          <cell r="W119">
            <v>0.14999999999999991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N119">
            <v>130.20384162239998</v>
          </cell>
          <cell r="EO119">
            <v>158.96980663199997</v>
          </cell>
          <cell r="EP119">
            <v>208.93174585920002</v>
          </cell>
          <cell r="EQ119">
            <v>107.49386924639998</v>
          </cell>
          <cell r="ER119">
            <v>152.91381399839997</v>
          </cell>
          <cell r="ES119">
            <v>224.07172744320002</v>
          </cell>
          <cell r="ET119">
            <v>304.3136298384</v>
          </cell>
          <cell r="EU119">
            <v>227.09972375999985</v>
          </cell>
          <cell r="EV119">
            <v>124.52634852839999</v>
          </cell>
          <cell r="EW119">
            <v>121.11985267199999</v>
          </cell>
          <cell r="EX119">
            <v>132.85333839959998</v>
          </cell>
          <cell r="EZ119">
            <v>651.33182237759991</v>
          </cell>
          <cell r="FA119">
            <v>795.23071336800001</v>
          </cell>
          <cell r="FB119">
            <v>1045.1603661408001</v>
          </cell>
          <cell r="FC119">
            <v>537.72743475359994</v>
          </cell>
          <cell r="FD119">
            <v>764.93621000159999</v>
          </cell>
          <cell r="FE119">
            <v>1120.8966245568001</v>
          </cell>
          <cell r="FF119">
            <v>1522.2987941616</v>
          </cell>
          <cell r="FG119">
            <v>1136.0438762399992</v>
          </cell>
          <cell r="FH119">
            <v>622.9307254716</v>
          </cell>
          <cell r="FI119">
            <v>605.89006732799999</v>
          </cell>
          <cell r="FJ119">
            <v>664.5856676003998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J119">
            <v>260.40768324479995</v>
          </cell>
          <cell r="GK119">
            <v>317.93961326399995</v>
          </cell>
          <cell r="GL119">
            <v>417.86349171840004</v>
          </cell>
          <cell r="GM119">
            <v>214.98773849279996</v>
          </cell>
          <cell r="GN119">
            <v>305.82762799679995</v>
          </cell>
          <cell r="GO119">
            <v>448.14345488640004</v>
          </cell>
          <cell r="GP119">
            <v>608.62725967680001</v>
          </cell>
          <cell r="GQ119">
            <v>454.19944751999969</v>
          </cell>
          <cell r="GR119">
            <v>249.05269705679999</v>
          </cell>
          <cell r="GS119">
            <v>242.23970534399999</v>
          </cell>
          <cell r="GT119">
            <v>265.70667679919995</v>
          </cell>
          <cell r="GV119">
            <v>1302.6636447551998</v>
          </cell>
          <cell r="GW119">
            <v>1590.461426736</v>
          </cell>
          <cell r="GX119">
            <v>2090.3207322816002</v>
          </cell>
          <cell r="GY119">
            <v>1075.4548695071999</v>
          </cell>
          <cell r="GZ119">
            <v>1529.8724200032</v>
          </cell>
          <cell r="HA119">
            <v>2241.7932491136003</v>
          </cell>
          <cell r="HB119">
            <v>3044.5975883231999</v>
          </cell>
          <cell r="HC119">
            <v>2272.0877524799985</v>
          </cell>
          <cell r="HD119">
            <v>1245.8614509432</v>
          </cell>
          <cell r="HE119">
            <v>1211.780134656</v>
          </cell>
          <cell r="HF119">
            <v>1329.1713352007996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F119">
            <v>260.40768324479995</v>
          </cell>
          <cell r="IG119">
            <v>317.93961326399995</v>
          </cell>
          <cell r="IH119">
            <v>417.86349171840004</v>
          </cell>
          <cell r="II119">
            <v>214.98773849279996</v>
          </cell>
          <cell r="IJ119">
            <v>305.82762799679995</v>
          </cell>
          <cell r="IK119">
            <v>448.14345488640004</v>
          </cell>
          <cell r="IL119">
            <v>608.62725967680001</v>
          </cell>
          <cell r="IM119">
            <v>454.19944751999969</v>
          </cell>
          <cell r="IN119">
            <v>249.05269705679999</v>
          </cell>
          <cell r="IO119">
            <v>242.23970534399999</v>
          </cell>
          <cell r="IP119">
            <v>265.70667679919995</v>
          </cell>
          <cell r="IR119">
            <v>1302.6636447551998</v>
          </cell>
          <cell r="IS119">
            <v>1590.461426736</v>
          </cell>
          <cell r="IT119">
            <v>2090.3207322816002</v>
          </cell>
          <cell r="IU119">
            <v>1075.4548695071999</v>
          </cell>
          <cell r="IV119">
            <v>1529.8724200032</v>
          </cell>
          <cell r="IW119">
            <v>2241.7932491136003</v>
          </cell>
          <cell r="IX119">
            <v>3044.5975883231999</v>
          </cell>
          <cell r="IY119">
            <v>2272.0877524799985</v>
          </cell>
          <cell r="IZ119">
            <v>1245.8614509432</v>
          </cell>
          <cell r="JA119">
            <v>1211.780134656</v>
          </cell>
          <cell r="JB119">
            <v>1329.1713352007996</v>
          </cell>
          <cell r="JD119">
            <v>0</v>
          </cell>
          <cell r="JE119">
            <v>0</v>
          </cell>
          <cell r="JF119">
            <v>0</v>
          </cell>
          <cell r="JG119">
            <v>0</v>
          </cell>
          <cell r="JH119">
            <v>0</v>
          </cell>
          <cell r="JI119">
            <v>0</v>
          </cell>
          <cell r="JJ119">
            <v>0</v>
          </cell>
          <cell r="JK119">
            <v>0</v>
          </cell>
          <cell r="JL119">
            <v>0</v>
          </cell>
          <cell r="JM119">
            <v>0</v>
          </cell>
          <cell r="JN119">
            <v>0</v>
          </cell>
          <cell r="JP119">
            <v>0</v>
          </cell>
          <cell r="JQ119">
            <v>0</v>
          </cell>
          <cell r="JR119">
            <v>0</v>
          </cell>
          <cell r="JS119">
            <v>0</v>
          </cell>
          <cell r="JT119">
            <v>0</v>
          </cell>
          <cell r="JU119">
            <v>0</v>
          </cell>
          <cell r="JV119">
            <v>0</v>
          </cell>
          <cell r="JW119">
            <v>0</v>
          </cell>
          <cell r="JX119">
            <v>0</v>
          </cell>
          <cell r="JY119">
            <v>0</v>
          </cell>
          <cell r="JZ119">
            <v>0</v>
          </cell>
          <cell r="KB119">
            <v>260.40768324479995</v>
          </cell>
          <cell r="KC119">
            <v>317.93961326399995</v>
          </cell>
          <cell r="KD119">
            <v>417.86349171840004</v>
          </cell>
          <cell r="KE119">
            <v>214.98773849279996</v>
          </cell>
          <cell r="KF119">
            <v>305.82762799679995</v>
          </cell>
          <cell r="KG119">
            <v>448.14345488640004</v>
          </cell>
          <cell r="KH119">
            <v>608.62725967680001</v>
          </cell>
          <cell r="KI119">
            <v>454.19944751999969</v>
          </cell>
          <cell r="KJ119">
            <v>249.05269705679999</v>
          </cell>
          <cell r="KK119">
            <v>242.23970534399999</v>
          </cell>
          <cell r="KL119">
            <v>265.70667679919995</v>
          </cell>
          <cell r="KN119">
            <v>1302.6636447551998</v>
          </cell>
          <cell r="KO119">
            <v>1590.461426736</v>
          </cell>
          <cell r="KP119">
            <v>2090.3207322816002</v>
          </cell>
          <cell r="KQ119">
            <v>1075.4548695071999</v>
          </cell>
          <cell r="KR119">
            <v>1529.8724200032</v>
          </cell>
          <cell r="KS119">
            <v>2241.7932491136003</v>
          </cell>
          <cell r="KT119">
            <v>3044.5975883231999</v>
          </cell>
          <cell r="KU119">
            <v>2272.0877524799985</v>
          </cell>
          <cell r="KV119">
            <v>1245.8614509432</v>
          </cell>
          <cell r="KW119">
            <v>1211.780134656</v>
          </cell>
          <cell r="KX119">
            <v>1329.1713352007996</v>
          </cell>
        </row>
        <row r="120">
          <cell r="B120" t="str">
            <v>2007 C/I Load Control Program</v>
          </cell>
          <cell r="C120" t="str">
            <v>1' x 4' fixture with 2 - 4' 8 watt T8 UMX lamps LBF 120 volt</v>
          </cell>
          <cell r="D120">
            <v>0</v>
          </cell>
          <cell r="E120">
            <v>0</v>
          </cell>
          <cell r="F120">
            <v>13514.928</v>
          </cell>
          <cell r="G120">
            <v>27029.856</v>
          </cell>
          <cell r="H120">
            <v>27029.856</v>
          </cell>
          <cell r="I120">
            <v>27029.856</v>
          </cell>
          <cell r="J120">
            <v>27029.856</v>
          </cell>
          <cell r="K120">
            <v>0</v>
          </cell>
          <cell r="L120">
            <v>0</v>
          </cell>
          <cell r="M120">
            <v>0.1666</v>
          </cell>
          <cell r="N120">
            <v>0.83340000000000003</v>
          </cell>
          <cell r="O120">
            <v>21</v>
          </cell>
          <cell r="P120">
            <v>8.5999999999999993E-2</v>
          </cell>
          <cell r="Q120">
            <v>0.105</v>
          </cell>
          <cell r="R120">
            <v>0.13800000000000001</v>
          </cell>
          <cell r="S120">
            <v>7.0999999999999994E-2</v>
          </cell>
          <cell r="T120">
            <v>0.10099999999999999</v>
          </cell>
          <cell r="U120">
            <v>0.14800000000000002</v>
          </cell>
          <cell r="V120">
            <v>0.20100000000000001</v>
          </cell>
          <cell r="W120">
            <v>0.14999999999999991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N120">
            <v>193.63648241279998</v>
          </cell>
          <cell r="EO120">
            <v>236.41663550399997</v>
          </cell>
          <cell r="EP120">
            <v>310.71900666240003</v>
          </cell>
          <cell r="EQ120">
            <v>159.86267734079996</v>
          </cell>
          <cell r="ER120">
            <v>227.41028748479997</v>
          </cell>
          <cell r="ES120">
            <v>333.23487671040004</v>
          </cell>
          <cell r="ET120">
            <v>452.56898796479999</v>
          </cell>
          <cell r="EU120">
            <v>337.73805071999976</v>
          </cell>
          <cell r="EV120">
            <v>185.19303114479999</v>
          </cell>
          <cell r="EW120">
            <v>180.126960384</v>
          </cell>
          <cell r="EX120">
            <v>197.57675967119994</v>
          </cell>
          <cell r="EZ120">
            <v>968.64732558719993</v>
          </cell>
          <cell r="FA120">
            <v>1182.6508044960001</v>
          </cell>
          <cell r="FB120">
            <v>1554.3410573376002</v>
          </cell>
          <cell r="FC120">
            <v>799.69721065919998</v>
          </cell>
          <cell r="FD120">
            <v>1137.5974405151999</v>
          </cell>
          <cell r="FE120">
            <v>1666.9744672896004</v>
          </cell>
          <cell r="FF120">
            <v>2263.9315400352002</v>
          </cell>
          <cell r="FG120">
            <v>1689.501149279999</v>
          </cell>
          <cell r="FH120">
            <v>926.40979685520006</v>
          </cell>
          <cell r="FI120">
            <v>901.06727961600006</v>
          </cell>
          <cell r="FJ120">
            <v>988.35817232879981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J120">
            <v>387.27296482559996</v>
          </cell>
          <cell r="GK120">
            <v>472.83327100799994</v>
          </cell>
          <cell r="GL120">
            <v>621.43801332480007</v>
          </cell>
          <cell r="GM120">
            <v>319.72535468159992</v>
          </cell>
          <cell r="GN120">
            <v>454.82057496959993</v>
          </cell>
          <cell r="GO120">
            <v>666.46975342080009</v>
          </cell>
          <cell r="GP120">
            <v>905.13797592959997</v>
          </cell>
          <cell r="GQ120">
            <v>675.47610143999952</v>
          </cell>
          <cell r="GR120">
            <v>370.38606228959998</v>
          </cell>
          <cell r="GS120">
            <v>360.253920768</v>
          </cell>
          <cell r="GT120">
            <v>395.15351934239987</v>
          </cell>
          <cell r="GV120">
            <v>1937.2946511743999</v>
          </cell>
          <cell r="GW120">
            <v>2365.3016089920002</v>
          </cell>
          <cell r="GX120">
            <v>3108.6821146752004</v>
          </cell>
          <cell r="GY120">
            <v>1599.3944213184</v>
          </cell>
          <cell r="GZ120">
            <v>2275.1948810303998</v>
          </cell>
          <cell r="HA120">
            <v>3333.9489345792008</v>
          </cell>
          <cell r="HB120">
            <v>4527.8630800704004</v>
          </cell>
          <cell r="HC120">
            <v>3379.0022985599981</v>
          </cell>
          <cell r="HD120">
            <v>1852.8195937104001</v>
          </cell>
          <cell r="HE120">
            <v>1802.1345592320001</v>
          </cell>
          <cell r="HF120">
            <v>1976.7163446575996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F120">
            <v>387.27296482559996</v>
          </cell>
          <cell r="IG120">
            <v>472.83327100799994</v>
          </cell>
          <cell r="IH120">
            <v>621.43801332480007</v>
          </cell>
          <cell r="II120">
            <v>319.72535468159992</v>
          </cell>
          <cell r="IJ120">
            <v>454.82057496959993</v>
          </cell>
          <cell r="IK120">
            <v>666.46975342080009</v>
          </cell>
          <cell r="IL120">
            <v>905.13797592959997</v>
          </cell>
          <cell r="IM120">
            <v>675.47610143999952</v>
          </cell>
          <cell r="IN120">
            <v>370.38606228959998</v>
          </cell>
          <cell r="IO120">
            <v>360.253920768</v>
          </cell>
          <cell r="IP120">
            <v>395.15351934239987</v>
          </cell>
          <cell r="IR120">
            <v>1937.2946511743999</v>
          </cell>
          <cell r="IS120">
            <v>2365.3016089920002</v>
          </cell>
          <cell r="IT120">
            <v>3108.6821146752004</v>
          </cell>
          <cell r="IU120">
            <v>1599.3944213184</v>
          </cell>
          <cell r="IV120">
            <v>2275.1948810303998</v>
          </cell>
          <cell r="IW120">
            <v>3333.9489345792008</v>
          </cell>
          <cell r="IX120">
            <v>4527.8630800704004</v>
          </cell>
          <cell r="IY120">
            <v>3379.0022985599981</v>
          </cell>
          <cell r="IZ120">
            <v>1852.8195937104001</v>
          </cell>
          <cell r="JA120">
            <v>1802.1345592320001</v>
          </cell>
          <cell r="JB120">
            <v>1976.7163446575996</v>
          </cell>
          <cell r="JD120">
            <v>0</v>
          </cell>
          <cell r="JE120">
            <v>0</v>
          </cell>
          <cell r="JF120">
            <v>0</v>
          </cell>
          <cell r="JG120">
            <v>0</v>
          </cell>
          <cell r="JH120">
            <v>0</v>
          </cell>
          <cell r="JI120">
            <v>0</v>
          </cell>
          <cell r="JJ120">
            <v>0</v>
          </cell>
          <cell r="JK120">
            <v>0</v>
          </cell>
          <cell r="JL120">
            <v>0</v>
          </cell>
          <cell r="JM120">
            <v>0</v>
          </cell>
          <cell r="JN120">
            <v>0</v>
          </cell>
          <cell r="JP120">
            <v>0</v>
          </cell>
          <cell r="JQ120">
            <v>0</v>
          </cell>
          <cell r="JR120">
            <v>0</v>
          </cell>
          <cell r="JS120">
            <v>0</v>
          </cell>
          <cell r="JT120">
            <v>0</v>
          </cell>
          <cell r="JU120">
            <v>0</v>
          </cell>
          <cell r="JV120">
            <v>0</v>
          </cell>
          <cell r="JW120">
            <v>0</v>
          </cell>
          <cell r="JX120">
            <v>0</v>
          </cell>
          <cell r="JY120">
            <v>0</v>
          </cell>
          <cell r="JZ120">
            <v>0</v>
          </cell>
          <cell r="KB120">
            <v>387.27296482559996</v>
          </cell>
          <cell r="KC120">
            <v>472.83327100799994</v>
          </cell>
          <cell r="KD120">
            <v>621.43801332480007</v>
          </cell>
          <cell r="KE120">
            <v>319.72535468159992</v>
          </cell>
          <cell r="KF120">
            <v>454.82057496959993</v>
          </cell>
          <cell r="KG120">
            <v>666.46975342080009</v>
          </cell>
          <cell r="KH120">
            <v>905.13797592959997</v>
          </cell>
          <cell r="KI120">
            <v>675.47610143999952</v>
          </cell>
          <cell r="KJ120">
            <v>370.38606228959998</v>
          </cell>
          <cell r="KK120">
            <v>360.253920768</v>
          </cell>
          <cell r="KL120">
            <v>395.15351934239987</v>
          </cell>
          <cell r="KN120">
            <v>1937.2946511743999</v>
          </cell>
          <cell r="KO120">
            <v>2365.3016089920002</v>
          </cell>
          <cell r="KP120">
            <v>3108.6821146752004</v>
          </cell>
          <cell r="KQ120">
            <v>1599.3944213184</v>
          </cell>
          <cell r="KR120">
            <v>2275.1948810303998</v>
          </cell>
          <cell r="KS120">
            <v>3333.9489345792008</v>
          </cell>
          <cell r="KT120">
            <v>4527.8630800704004</v>
          </cell>
          <cell r="KU120">
            <v>3379.0022985599981</v>
          </cell>
          <cell r="KV120">
            <v>1852.8195937104001</v>
          </cell>
          <cell r="KW120">
            <v>1802.1345592320001</v>
          </cell>
          <cell r="KX120">
            <v>1976.7163446575996</v>
          </cell>
        </row>
        <row r="121">
          <cell r="B121" t="str">
            <v>2007 C/I Load Control Program</v>
          </cell>
          <cell r="C121" t="str">
            <v>1' x 4' fixture with 2 - 4' 28 watt UMX cover guard lamps LBF 34 volt</v>
          </cell>
          <cell r="D121">
            <v>0</v>
          </cell>
          <cell r="E121">
            <v>0</v>
          </cell>
          <cell r="F121">
            <v>37923.354000000007</v>
          </cell>
          <cell r="G121">
            <v>75846.708000000013</v>
          </cell>
          <cell r="H121">
            <v>75846.708000000013</v>
          </cell>
          <cell r="I121">
            <v>75846.708000000013</v>
          </cell>
          <cell r="J121">
            <v>75846.708000000013</v>
          </cell>
          <cell r="K121">
            <v>0</v>
          </cell>
          <cell r="L121">
            <v>0</v>
          </cell>
          <cell r="M121">
            <v>0.1666</v>
          </cell>
          <cell r="N121">
            <v>0.83340000000000003</v>
          </cell>
          <cell r="O121">
            <v>21</v>
          </cell>
          <cell r="P121">
            <v>8.5999999999999993E-2</v>
          </cell>
          <cell r="Q121">
            <v>0.105</v>
          </cell>
          <cell r="R121">
            <v>0.13800000000000001</v>
          </cell>
          <cell r="S121">
            <v>7.0999999999999994E-2</v>
          </cell>
          <cell r="T121">
            <v>0.10099999999999999</v>
          </cell>
          <cell r="U121">
            <v>0.14800000000000002</v>
          </cell>
          <cell r="V121">
            <v>0.20100000000000001</v>
          </cell>
          <cell r="W121">
            <v>0.14999999999999991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N121">
            <v>543.35064677040009</v>
          </cell>
          <cell r="EO121">
            <v>663.39323152200006</v>
          </cell>
          <cell r="EP121">
            <v>871.88824714320026</v>
          </cell>
          <cell r="EQ121">
            <v>448.58018512440003</v>
          </cell>
          <cell r="ER121">
            <v>638.12110841640003</v>
          </cell>
          <cell r="ES121">
            <v>935.06855490720022</v>
          </cell>
          <cell r="ET121">
            <v>1269.9241860564002</v>
          </cell>
          <cell r="EU121">
            <v>947.70461645999956</v>
          </cell>
          <cell r="EV121">
            <v>519.65803135890008</v>
          </cell>
          <cell r="EW121">
            <v>505.4424621120001</v>
          </cell>
          <cell r="EX121">
            <v>554.40720062909998</v>
          </cell>
          <cell r="EZ121">
            <v>2718.0577972296005</v>
          </cell>
          <cell r="FA121">
            <v>3318.5589384780005</v>
          </cell>
          <cell r="FB121">
            <v>4361.5346048568017</v>
          </cell>
          <cell r="FC121">
            <v>2243.9779488756003</v>
          </cell>
          <cell r="FD121">
            <v>3192.1376455836003</v>
          </cell>
          <cell r="FE121">
            <v>4677.5878370928021</v>
          </cell>
          <cell r="FF121">
            <v>6352.6699679436015</v>
          </cell>
          <cell r="FG121">
            <v>4740.7984835399984</v>
          </cell>
          <cell r="FH121">
            <v>2599.5378351411009</v>
          </cell>
          <cell r="FI121">
            <v>2528.4258578880008</v>
          </cell>
          <cell r="FJ121">
            <v>2773.3671128709002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J121">
            <v>1086.7012935408002</v>
          </cell>
          <cell r="GK121">
            <v>1326.7864630440001</v>
          </cell>
          <cell r="GL121">
            <v>1743.7764942864005</v>
          </cell>
          <cell r="GM121">
            <v>897.16037024880006</v>
          </cell>
          <cell r="GN121">
            <v>1276.2422168328001</v>
          </cell>
          <cell r="GO121">
            <v>1870.1371098144004</v>
          </cell>
          <cell r="GP121">
            <v>2539.8483721128005</v>
          </cell>
          <cell r="GQ121">
            <v>1895.4092329199991</v>
          </cell>
          <cell r="GR121">
            <v>1039.3160627178002</v>
          </cell>
          <cell r="GS121">
            <v>1010.8849242240002</v>
          </cell>
          <cell r="GT121">
            <v>1108.8144012582</v>
          </cell>
          <cell r="GV121">
            <v>5436.115594459201</v>
          </cell>
          <cell r="GW121">
            <v>6637.1178769560011</v>
          </cell>
          <cell r="GX121">
            <v>8723.0692097136034</v>
          </cell>
          <cell r="GY121">
            <v>4487.9558977512006</v>
          </cell>
          <cell r="GZ121">
            <v>6384.2752911672005</v>
          </cell>
          <cell r="HA121">
            <v>9355.1756741856043</v>
          </cell>
          <cell r="HB121">
            <v>12705.339935887203</v>
          </cell>
          <cell r="HC121">
            <v>9481.5969670799968</v>
          </cell>
          <cell r="HD121">
            <v>5199.0756702822018</v>
          </cell>
          <cell r="HE121">
            <v>5056.8517157760016</v>
          </cell>
          <cell r="HF121">
            <v>5546.7342257418004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F121">
            <v>1086.7012935408002</v>
          </cell>
          <cell r="IG121">
            <v>1326.7864630440001</v>
          </cell>
          <cell r="IH121">
            <v>1743.7764942864005</v>
          </cell>
          <cell r="II121">
            <v>897.16037024880006</v>
          </cell>
          <cell r="IJ121">
            <v>1276.2422168328001</v>
          </cell>
          <cell r="IK121">
            <v>1870.1371098144004</v>
          </cell>
          <cell r="IL121">
            <v>2539.8483721128005</v>
          </cell>
          <cell r="IM121">
            <v>1895.4092329199991</v>
          </cell>
          <cell r="IN121">
            <v>1039.3160627178002</v>
          </cell>
          <cell r="IO121">
            <v>1010.8849242240002</v>
          </cell>
          <cell r="IP121">
            <v>1108.8144012582</v>
          </cell>
          <cell r="IR121">
            <v>5436.115594459201</v>
          </cell>
          <cell r="IS121">
            <v>6637.1178769560011</v>
          </cell>
          <cell r="IT121">
            <v>8723.0692097136034</v>
          </cell>
          <cell r="IU121">
            <v>4487.9558977512006</v>
          </cell>
          <cell r="IV121">
            <v>6384.2752911672005</v>
          </cell>
          <cell r="IW121">
            <v>9355.1756741856043</v>
          </cell>
          <cell r="IX121">
            <v>12705.339935887203</v>
          </cell>
          <cell r="IY121">
            <v>9481.5969670799968</v>
          </cell>
          <cell r="IZ121">
            <v>5199.0756702822018</v>
          </cell>
          <cell r="JA121">
            <v>5056.8517157760016</v>
          </cell>
          <cell r="JB121">
            <v>5546.7342257418004</v>
          </cell>
          <cell r="JD121">
            <v>0</v>
          </cell>
          <cell r="JE121">
            <v>0</v>
          </cell>
          <cell r="JF121">
            <v>0</v>
          </cell>
          <cell r="JG121">
            <v>0</v>
          </cell>
          <cell r="JH121">
            <v>0</v>
          </cell>
          <cell r="JI121">
            <v>0</v>
          </cell>
          <cell r="JJ121">
            <v>0</v>
          </cell>
          <cell r="JK121">
            <v>0</v>
          </cell>
          <cell r="JL121">
            <v>0</v>
          </cell>
          <cell r="JM121">
            <v>0</v>
          </cell>
          <cell r="JN121">
            <v>0</v>
          </cell>
          <cell r="JP121">
            <v>0</v>
          </cell>
          <cell r="JQ121">
            <v>0</v>
          </cell>
          <cell r="JR121">
            <v>0</v>
          </cell>
          <cell r="JS121">
            <v>0</v>
          </cell>
          <cell r="JT121">
            <v>0</v>
          </cell>
          <cell r="JU121">
            <v>0</v>
          </cell>
          <cell r="JV121">
            <v>0</v>
          </cell>
          <cell r="JW121">
            <v>0</v>
          </cell>
          <cell r="JX121">
            <v>0</v>
          </cell>
          <cell r="JY121">
            <v>0</v>
          </cell>
          <cell r="JZ121">
            <v>0</v>
          </cell>
          <cell r="KB121">
            <v>1086.7012935408002</v>
          </cell>
          <cell r="KC121">
            <v>1326.7864630440001</v>
          </cell>
          <cell r="KD121">
            <v>1743.7764942864005</v>
          </cell>
          <cell r="KE121">
            <v>897.16037024880006</v>
          </cell>
          <cell r="KF121">
            <v>1276.2422168328001</v>
          </cell>
          <cell r="KG121">
            <v>1870.1371098144004</v>
          </cell>
          <cell r="KH121">
            <v>2539.8483721128005</v>
          </cell>
          <cell r="KI121">
            <v>1895.4092329199991</v>
          </cell>
          <cell r="KJ121">
            <v>1039.3160627178002</v>
          </cell>
          <cell r="KK121">
            <v>1010.8849242240002</v>
          </cell>
          <cell r="KL121">
            <v>1108.8144012582</v>
          </cell>
          <cell r="KN121">
            <v>5436.115594459201</v>
          </cell>
          <cell r="KO121">
            <v>6637.1178769560011</v>
          </cell>
          <cell r="KP121">
            <v>8723.0692097136034</v>
          </cell>
          <cell r="KQ121">
            <v>4487.9558977512006</v>
          </cell>
          <cell r="KR121">
            <v>6384.2752911672005</v>
          </cell>
          <cell r="KS121">
            <v>9355.1756741856043</v>
          </cell>
          <cell r="KT121">
            <v>12705.339935887203</v>
          </cell>
          <cell r="KU121">
            <v>9481.5969670799968</v>
          </cell>
          <cell r="KV121">
            <v>5199.0756702822018</v>
          </cell>
          <cell r="KW121">
            <v>5056.8517157760016</v>
          </cell>
          <cell r="KX121">
            <v>5546.7342257418004</v>
          </cell>
        </row>
        <row r="122">
          <cell r="B122" t="str">
            <v>2007 C/I Load Control Program</v>
          </cell>
          <cell r="C122" t="str">
            <v>2 - 1' x 4' 2LP fixtures with 4 - T8 XP Lps CVG Tan LP 347 Volt</v>
          </cell>
          <cell r="D122">
            <v>0</v>
          </cell>
          <cell r="E122">
            <v>0</v>
          </cell>
          <cell r="F122">
            <v>2796.1920000000009</v>
          </cell>
          <cell r="G122">
            <v>5592.3840000000018</v>
          </cell>
          <cell r="H122">
            <v>5592.3840000000018</v>
          </cell>
          <cell r="I122">
            <v>5592.3840000000018</v>
          </cell>
          <cell r="J122">
            <v>5592.3840000000018</v>
          </cell>
          <cell r="K122">
            <v>0</v>
          </cell>
          <cell r="L122">
            <v>0</v>
          </cell>
          <cell r="M122">
            <v>0.1666</v>
          </cell>
          <cell r="N122">
            <v>0.83340000000000003</v>
          </cell>
          <cell r="O122">
            <v>21</v>
          </cell>
          <cell r="P122">
            <v>8.5999999999999993E-2</v>
          </cell>
          <cell r="Q122">
            <v>0.105</v>
          </cell>
          <cell r="R122">
            <v>0.13800000000000001</v>
          </cell>
          <cell r="S122">
            <v>7.0999999999999994E-2</v>
          </cell>
          <cell r="T122">
            <v>0.10099999999999999</v>
          </cell>
          <cell r="U122">
            <v>0.14800000000000002</v>
          </cell>
          <cell r="V122">
            <v>0.20100000000000001</v>
          </cell>
          <cell r="W122">
            <v>0.14999999999999991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N122">
            <v>40.062720499200012</v>
          </cell>
          <cell r="EO122">
            <v>48.913786656000013</v>
          </cell>
          <cell r="EP122">
            <v>64.286691033600022</v>
          </cell>
          <cell r="EQ122">
            <v>33.075036691200005</v>
          </cell>
          <cell r="ER122">
            <v>47.050404307200004</v>
          </cell>
          <cell r="ES122">
            <v>68.945146905600026</v>
          </cell>
          <cell r="ET122">
            <v>93.63496302720003</v>
          </cell>
          <cell r="EU122">
            <v>69.876838079999985</v>
          </cell>
          <cell r="EV122">
            <v>38.315799547200015</v>
          </cell>
          <cell r="EW122">
            <v>37.267646976000009</v>
          </cell>
          <cell r="EX122">
            <v>40.877950276800007</v>
          </cell>
          <cell r="EZ122">
            <v>200.40979150080005</v>
          </cell>
          <cell r="FA122">
            <v>244.68637334400009</v>
          </cell>
          <cell r="FB122">
            <v>321.58780496640014</v>
          </cell>
          <cell r="FC122">
            <v>165.45459530880004</v>
          </cell>
          <cell r="FD122">
            <v>235.36498769280007</v>
          </cell>
          <cell r="FE122">
            <v>344.89126909440017</v>
          </cell>
          <cell r="FF122">
            <v>468.39962897280014</v>
          </cell>
          <cell r="FG122">
            <v>349.55196191999988</v>
          </cell>
          <cell r="FH122">
            <v>191.67099245280008</v>
          </cell>
          <cell r="FI122">
            <v>186.42771302400007</v>
          </cell>
          <cell r="FJ122">
            <v>204.48789772320001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J122">
            <v>80.125440998400023</v>
          </cell>
          <cell r="GK122">
            <v>97.827573312000027</v>
          </cell>
          <cell r="GL122">
            <v>128.57338206720004</v>
          </cell>
          <cell r="GM122">
            <v>66.150073382400009</v>
          </cell>
          <cell r="GN122">
            <v>94.100808614400009</v>
          </cell>
          <cell r="GO122">
            <v>137.89029381120005</v>
          </cell>
          <cell r="GP122">
            <v>187.26992605440006</v>
          </cell>
          <cell r="GQ122">
            <v>139.75367615999997</v>
          </cell>
          <cell r="GR122">
            <v>76.63159909440003</v>
          </cell>
          <cell r="GS122">
            <v>74.535293952000018</v>
          </cell>
          <cell r="GT122">
            <v>81.755900553600014</v>
          </cell>
          <cell r="GV122">
            <v>400.81958300160011</v>
          </cell>
          <cell r="GW122">
            <v>489.37274668800018</v>
          </cell>
          <cell r="GX122">
            <v>643.17560993280028</v>
          </cell>
          <cell r="GY122">
            <v>330.90919061760007</v>
          </cell>
          <cell r="GZ122">
            <v>470.72997538560014</v>
          </cell>
          <cell r="HA122">
            <v>689.78253818880034</v>
          </cell>
          <cell r="HB122">
            <v>936.79925794560029</v>
          </cell>
          <cell r="HC122">
            <v>699.10392383999977</v>
          </cell>
          <cell r="HD122">
            <v>383.34198490560016</v>
          </cell>
          <cell r="HE122">
            <v>372.85542604800014</v>
          </cell>
          <cell r="HF122">
            <v>408.97579544640001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T122">
            <v>0</v>
          </cell>
          <cell r="HU122">
            <v>0</v>
          </cell>
          <cell r="HV122">
            <v>0</v>
          </cell>
          <cell r="HW122">
            <v>0</v>
          </cell>
          <cell r="HX122">
            <v>0</v>
          </cell>
          <cell r="HY122">
            <v>0</v>
          </cell>
          <cell r="HZ122">
            <v>0</v>
          </cell>
          <cell r="IA122">
            <v>0</v>
          </cell>
          <cell r="IB122">
            <v>0</v>
          </cell>
          <cell r="IC122">
            <v>0</v>
          </cell>
          <cell r="ID122">
            <v>0</v>
          </cell>
          <cell r="IF122">
            <v>80.125440998400023</v>
          </cell>
          <cell r="IG122">
            <v>97.827573312000027</v>
          </cell>
          <cell r="IH122">
            <v>128.57338206720004</v>
          </cell>
          <cell r="II122">
            <v>66.150073382400009</v>
          </cell>
          <cell r="IJ122">
            <v>94.100808614400009</v>
          </cell>
          <cell r="IK122">
            <v>137.89029381120005</v>
          </cell>
          <cell r="IL122">
            <v>187.26992605440006</v>
          </cell>
          <cell r="IM122">
            <v>139.75367615999997</v>
          </cell>
          <cell r="IN122">
            <v>76.63159909440003</v>
          </cell>
          <cell r="IO122">
            <v>74.535293952000018</v>
          </cell>
          <cell r="IP122">
            <v>81.755900553600014</v>
          </cell>
          <cell r="IR122">
            <v>400.81958300160011</v>
          </cell>
          <cell r="IS122">
            <v>489.37274668800018</v>
          </cell>
          <cell r="IT122">
            <v>643.17560993280028</v>
          </cell>
          <cell r="IU122">
            <v>330.90919061760007</v>
          </cell>
          <cell r="IV122">
            <v>470.72997538560014</v>
          </cell>
          <cell r="IW122">
            <v>689.78253818880034</v>
          </cell>
          <cell r="IX122">
            <v>936.79925794560029</v>
          </cell>
          <cell r="IY122">
            <v>699.10392383999977</v>
          </cell>
          <cell r="IZ122">
            <v>383.34198490560016</v>
          </cell>
          <cell r="JA122">
            <v>372.85542604800014</v>
          </cell>
          <cell r="JB122">
            <v>408.97579544640001</v>
          </cell>
          <cell r="JD122">
            <v>0</v>
          </cell>
          <cell r="JE122">
            <v>0</v>
          </cell>
          <cell r="JF122">
            <v>0</v>
          </cell>
          <cell r="JG122">
            <v>0</v>
          </cell>
          <cell r="JH122">
            <v>0</v>
          </cell>
          <cell r="JI122">
            <v>0</v>
          </cell>
          <cell r="JJ122">
            <v>0</v>
          </cell>
          <cell r="JK122">
            <v>0</v>
          </cell>
          <cell r="JL122">
            <v>0</v>
          </cell>
          <cell r="JM122">
            <v>0</v>
          </cell>
          <cell r="JN122">
            <v>0</v>
          </cell>
          <cell r="JP122">
            <v>0</v>
          </cell>
          <cell r="JQ122">
            <v>0</v>
          </cell>
          <cell r="JR122">
            <v>0</v>
          </cell>
          <cell r="JS122">
            <v>0</v>
          </cell>
          <cell r="JT122">
            <v>0</v>
          </cell>
          <cell r="JU122">
            <v>0</v>
          </cell>
          <cell r="JV122">
            <v>0</v>
          </cell>
          <cell r="JW122">
            <v>0</v>
          </cell>
          <cell r="JX122">
            <v>0</v>
          </cell>
          <cell r="JY122">
            <v>0</v>
          </cell>
          <cell r="JZ122">
            <v>0</v>
          </cell>
          <cell r="KB122">
            <v>80.125440998400023</v>
          </cell>
          <cell r="KC122">
            <v>97.827573312000027</v>
          </cell>
          <cell r="KD122">
            <v>128.57338206720004</v>
          </cell>
          <cell r="KE122">
            <v>66.150073382400009</v>
          </cell>
          <cell r="KF122">
            <v>94.100808614400009</v>
          </cell>
          <cell r="KG122">
            <v>137.89029381120005</v>
          </cell>
          <cell r="KH122">
            <v>187.26992605440006</v>
          </cell>
          <cell r="KI122">
            <v>139.75367615999997</v>
          </cell>
          <cell r="KJ122">
            <v>76.63159909440003</v>
          </cell>
          <cell r="KK122">
            <v>74.535293952000018</v>
          </cell>
          <cell r="KL122">
            <v>81.755900553600014</v>
          </cell>
          <cell r="KN122">
            <v>400.81958300160011</v>
          </cell>
          <cell r="KO122">
            <v>489.37274668800018</v>
          </cell>
          <cell r="KP122">
            <v>643.17560993280028</v>
          </cell>
          <cell r="KQ122">
            <v>330.90919061760007</v>
          </cell>
          <cell r="KR122">
            <v>470.72997538560014</v>
          </cell>
          <cell r="KS122">
            <v>689.78253818880034</v>
          </cell>
          <cell r="KT122">
            <v>936.79925794560029</v>
          </cell>
          <cell r="KU122">
            <v>699.10392383999977</v>
          </cell>
          <cell r="KV122">
            <v>383.34198490560016</v>
          </cell>
          <cell r="KW122">
            <v>372.85542604800014</v>
          </cell>
          <cell r="KX122">
            <v>408.97579544640001</v>
          </cell>
        </row>
        <row r="123">
          <cell r="B123" t="str">
            <v>2007 C/I Load Control Program</v>
          </cell>
          <cell r="C123" t="str">
            <v>2 - 1' x 4' 2LP fixtures with 4 - T8 XP Lps Tan CVG LP 347 Volt High</v>
          </cell>
          <cell r="D123">
            <v>0</v>
          </cell>
          <cell r="E123">
            <v>0</v>
          </cell>
          <cell r="F123">
            <v>11184.768000000004</v>
          </cell>
          <cell r="G123">
            <v>22369.536000000007</v>
          </cell>
          <cell r="H123">
            <v>22369.536000000007</v>
          </cell>
          <cell r="I123">
            <v>22369.536000000007</v>
          </cell>
          <cell r="J123">
            <v>22369.536000000007</v>
          </cell>
          <cell r="K123">
            <v>0</v>
          </cell>
          <cell r="L123">
            <v>0</v>
          </cell>
          <cell r="M123">
            <v>0.1666</v>
          </cell>
          <cell r="N123">
            <v>0.83340000000000003</v>
          </cell>
          <cell r="O123">
            <v>21</v>
          </cell>
          <cell r="P123">
            <v>8.5999999999999993E-2</v>
          </cell>
          <cell r="Q123">
            <v>0.105</v>
          </cell>
          <cell r="R123">
            <v>0.13800000000000001</v>
          </cell>
          <cell r="S123">
            <v>7.0999999999999994E-2</v>
          </cell>
          <cell r="T123">
            <v>0.10099999999999999</v>
          </cell>
          <cell r="U123">
            <v>0.14800000000000002</v>
          </cell>
          <cell r="V123">
            <v>0.20100000000000001</v>
          </cell>
          <cell r="W123">
            <v>0.14999999999999991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N123">
            <v>160.25088199680005</v>
          </cell>
          <cell r="EO123">
            <v>195.65514662400005</v>
          </cell>
          <cell r="EP123">
            <v>257.14676413440009</v>
          </cell>
          <cell r="EQ123">
            <v>132.30014676480002</v>
          </cell>
          <cell r="ER123">
            <v>188.20161722880002</v>
          </cell>
          <cell r="ES123">
            <v>275.78058762240011</v>
          </cell>
          <cell r="ET123">
            <v>374.53985210880012</v>
          </cell>
          <cell r="EU123">
            <v>279.50735231999994</v>
          </cell>
          <cell r="EV123">
            <v>153.26319818880006</v>
          </cell>
          <cell r="EW123">
            <v>149.07058790400004</v>
          </cell>
          <cell r="EX123">
            <v>163.51180110720003</v>
          </cell>
          <cell r="EZ123">
            <v>801.63916600320022</v>
          </cell>
          <cell r="FA123">
            <v>978.74549337600035</v>
          </cell>
          <cell r="FB123">
            <v>1286.3512198656006</v>
          </cell>
          <cell r="FC123">
            <v>661.81838123520015</v>
          </cell>
          <cell r="FD123">
            <v>941.45995077120028</v>
          </cell>
          <cell r="FE123">
            <v>1379.5650763776007</v>
          </cell>
          <cell r="FF123">
            <v>1873.5985158912006</v>
          </cell>
          <cell r="FG123">
            <v>1398.2078476799995</v>
          </cell>
          <cell r="FH123">
            <v>766.68396981120031</v>
          </cell>
          <cell r="FI123">
            <v>745.71085209600028</v>
          </cell>
          <cell r="FJ123">
            <v>817.95159089280003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J123">
            <v>320.50176399360009</v>
          </cell>
          <cell r="GK123">
            <v>391.31029324800011</v>
          </cell>
          <cell r="GL123">
            <v>514.29352826880017</v>
          </cell>
          <cell r="GM123">
            <v>264.60029352960004</v>
          </cell>
          <cell r="GN123">
            <v>376.40323445760004</v>
          </cell>
          <cell r="GO123">
            <v>551.56117524480021</v>
          </cell>
          <cell r="GP123">
            <v>749.07970421760024</v>
          </cell>
          <cell r="GQ123">
            <v>559.01470463999988</v>
          </cell>
          <cell r="GR123">
            <v>306.52639637760012</v>
          </cell>
          <cell r="GS123">
            <v>298.14117580800007</v>
          </cell>
          <cell r="GT123">
            <v>327.02360221440006</v>
          </cell>
          <cell r="GV123">
            <v>1603.2783320064004</v>
          </cell>
          <cell r="GW123">
            <v>1957.4909867520007</v>
          </cell>
          <cell r="GX123">
            <v>2572.7024397312011</v>
          </cell>
          <cell r="GY123">
            <v>1323.6367624704003</v>
          </cell>
          <cell r="GZ123">
            <v>1882.9199015424006</v>
          </cell>
          <cell r="HA123">
            <v>2759.1301527552014</v>
          </cell>
          <cell r="HB123">
            <v>3747.1970317824012</v>
          </cell>
          <cell r="HC123">
            <v>2796.4156953599991</v>
          </cell>
          <cell r="HD123">
            <v>1533.3679396224006</v>
          </cell>
          <cell r="HE123">
            <v>1491.4217041920006</v>
          </cell>
          <cell r="HF123">
            <v>1635.9031817856001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F123">
            <v>320.50176399360009</v>
          </cell>
          <cell r="IG123">
            <v>391.31029324800011</v>
          </cell>
          <cell r="IH123">
            <v>514.29352826880017</v>
          </cell>
          <cell r="II123">
            <v>264.60029352960004</v>
          </cell>
          <cell r="IJ123">
            <v>376.40323445760004</v>
          </cell>
          <cell r="IK123">
            <v>551.56117524480021</v>
          </cell>
          <cell r="IL123">
            <v>749.07970421760024</v>
          </cell>
          <cell r="IM123">
            <v>559.01470463999988</v>
          </cell>
          <cell r="IN123">
            <v>306.52639637760012</v>
          </cell>
          <cell r="IO123">
            <v>298.14117580800007</v>
          </cell>
          <cell r="IP123">
            <v>327.02360221440006</v>
          </cell>
          <cell r="IR123">
            <v>1603.2783320064004</v>
          </cell>
          <cell r="IS123">
            <v>1957.4909867520007</v>
          </cell>
          <cell r="IT123">
            <v>2572.7024397312011</v>
          </cell>
          <cell r="IU123">
            <v>1323.6367624704003</v>
          </cell>
          <cell r="IV123">
            <v>1882.9199015424006</v>
          </cell>
          <cell r="IW123">
            <v>2759.1301527552014</v>
          </cell>
          <cell r="IX123">
            <v>3747.1970317824012</v>
          </cell>
          <cell r="IY123">
            <v>2796.4156953599991</v>
          </cell>
          <cell r="IZ123">
            <v>1533.3679396224006</v>
          </cell>
          <cell r="JA123">
            <v>1491.4217041920006</v>
          </cell>
          <cell r="JB123">
            <v>1635.9031817856001</v>
          </cell>
          <cell r="JD123">
            <v>0</v>
          </cell>
          <cell r="JE123">
            <v>0</v>
          </cell>
          <cell r="JF123">
            <v>0</v>
          </cell>
          <cell r="JG123">
            <v>0</v>
          </cell>
          <cell r="JH123">
            <v>0</v>
          </cell>
          <cell r="JI123">
            <v>0</v>
          </cell>
          <cell r="JJ123">
            <v>0</v>
          </cell>
          <cell r="JK123">
            <v>0</v>
          </cell>
          <cell r="JL123">
            <v>0</v>
          </cell>
          <cell r="JM123">
            <v>0</v>
          </cell>
          <cell r="JN123">
            <v>0</v>
          </cell>
          <cell r="JP123">
            <v>0</v>
          </cell>
          <cell r="JQ123">
            <v>0</v>
          </cell>
          <cell r="JR123">
            <v>0</v>
          </cell>
          <cell r="JS123">
            <v>0</v>
          </cell>
          <cell r="JT123">
            <v>0</v>
          </cell>
          <cell r="JU123">
            <v>0</v>
          </cell>
          <cell r="JV123">
            <v>0</v>
          </cell>
          <cell r="JW123">
            <v>0</v>
          </cell>
          <cell r="JX123">
            <v>0</v>
          </cell>
          <cell r="JY123">
            <v>0</v>
          </cell>
          <cell r="JZ123">
            <v>0</v>
          </cell>
          <cell r="KB123">
            <v>320.50176399360009</v>
          </cell>
          <cell r="KC123">
            <v>391.31029324800011</v>
          </cell>
          <cell r="KD123">
            <v>514.29352826880017</v>
          </cell>
          <cell r="KE123">
            <v>264.60029352960004</v>
          </cell>
          <cell r="KF123">
            <v>376.40323445760004</v>
          </cell>
          <cell r="KG123">
            <v>551.56117524480021</v>
          </cell>
          <cell r="KH123">
            <v>749.07970421760024</v>
          </cell>
          <cell r="KI123">
            <v>559.01470463999988</v>
          </cell>
          <cell r="KJ123">
            <v>306.52639637760012</v>
          </cell>
          <cell r="KK123">
            <v>298.14117580800007</v>
          </cell>
          <cell r="KL123">
            <v>327.02360221440006</v>
          </cell>
          <cell r="KN123">
            <v>1603.2783320064004</v>
          </cell>
          <cell r="KO123">
            <v>1957.4909867520007</v>
          </cell>
          <cell r="KP123">
            <v>2572.7024397312011</v>
          </cell>
          <cell r="KQ123">
            <v>1323.6367624704003</v>
          </cell>
          <cell r="KR123">
            <v>1882.9199015424006</v>
          </cell>
          <cell r="KS123">
            <v>2759.1301527552014</v>
          </cell>
          <cell r="KT123">
            <v>3747.1970317824012</v>
          </cell>
          <cell r="KU123">
            <v>2796.4156953599991</v>
          </cell>
          <cell r="KV123">
            <v>1533.3679396224006</v>
          </cell>
          <cell r="KW123">
            <v>1491.4217041920006</v>
          </cell>
          <cell r="KX123">
            <v>1635.9031817856001</v>
          </cell>
        </row>
        <row r="124">
          <cell r="B124" t="str">
            <v>2007 C/I Load Control Program</v>
          </cell>
          <cell r="C124" t="str">
            <v>2' x 4' fixture with 4 LP T8 28-watt UMX CVG lamps LP 347 volt</v>
          </cell>
          <cell r="D124">
            <v>0</v>
          </cell>
          <cell r="E124">
            <v>0</v>
          </cell>
          <cell r="F124">
            <v>1931.5800000000002</v>
          </cell>
          <cell r="G124">
            <v>3863.1600000000003</v>
          </cell>
          <cell r="H124">
            <v>3863.1600000000003</v>
          </cell>
          <cell r="I124">
            <v>3863.1600000000003</v>
          </cell>
          <cell r="J124">
            <v>3863.1600000000003</v>
          </cell>
          <cell r="K124">
            <v>0</v>
          </cell>
          <cell r="L124">
            <v>0</v>
          </cell>
          <cell r="M124">
            <v>0.1666</v>
          </cell>
          <cell r="N124">
            <v>0.83340000000000003</v>
          </cell>
          <cell r="O124">
            <v>21</v>
          </cell>
          <cell r="P124">
            <v>8.5999999999999993E-2</v>
          </cell>
          <cell r="Q124">
            <v>0.105</v>
          </cell>
          <cell r="R124">
            <v>0.13800000000000001</v>
          </cell>
          <cell r="S124">
            <v>7.0999999999999994E-2</v>
          </cell>
          <cell r="T124">
            <v>0.10099999999999999</v>
          </cell>
          <cell r="U124">
            <v>0.14800000000000002</v>
          </cell>
          <cell r="V124">
            <v>0.20100000000000001</v>
          </cell>
          <cell r="W124">
            <v>0.14999999999999991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N124">
            <v>27.674905608</v>
          </cell>
          <cell r="EO124">
            <v>33.789128939999998</v>
          </cell>
          <cell r="EP124">
            <v>44.40856946400001</v>
          </cell>
          <cell r="EQ124">
            <v>22.847887187999998</v>
          </cell>
          <cell r="ER124">
            <v>32.501924027999998</v>
          </cell>
          <cell r="ES124">
            <v>47.626581744000006</v>
          </cell>
          <cell r="ET124">
            <v>64.682046827999997</v>
          </cell>
          <cell r="EU124">
            <v>48.270184199999974</v>
          </cell>
          <cell r="EV124">
            <v>26.468151003000003</v>
          </cell>
          <cell r="EW124">
            <v>25.74409824</v>
          </cell>
          <cell r="EX124">
            <v>28.238057756999993</v>
          </cell>
          <cell r="EZ124">
            <v>138.44097439200002</v>
          </cell>
          <cell r="FA124">
            <v>169.02677106000002</v>
          </cell>
          <cell r="FB124">
            <v>222.14947053600005</v>
          </cell>
          <cell r="FC124">
            <v>114.29429281200001</v>
          </cell>
          <cell r="FD124">
            <v>162.58765597199999</v>
          </cell>
          <cell r="FE124">
            <v>238.24725825600007</v>
          </cell>
          <cell r="FF124">
            <v>323.56553317200002</v>
          </cell>
          <cell r="FG124">
            <v>241.46681579999986</v>
          </cell>
          <cell r="FH124">
            <v>132.40430399700003</v>
          </cell>
          <cell r="FI124">
            <v>128.78230176</v>
          </cell>
          <cell r="FJ124">
            <v>141.25808724299998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J124">
            <v>55.349811215999999</v>
          </cell>
          <cell r="GK124">
            <v>67.578257879999995</v>
          </cell>
          <cell r="GL124">
            <v>88.81713892800002</v>
          </cell>
          <cell r="GM124">
            <v>45.695774375999996</v>
          </cell>
          <cell r="GN124">
            <v>65.003848055999995</v>
          </cell>
          <cell r="GO124">
            <v>95.253163488000013</v>
          </cell>
          <cell r="GP124">
            <v>129.36409365599999</v>
          </cell>
          <cell r="GQ124">
            <v>96.540368399999949</v>
          </cell>
          <cell r="GR124">
            <v>52.936302006000005</v>
          </cell>
          <cell r="GS124">
            <v>51.488196479999999</v>
          </cell>
          <cell r="GT124">
            <v>56.476115513999986</v>
          </cell>
          <cell r="GV124">
            <v>276.88194878400003</v>
          </cell>
          <cell r="GW124">
            <v>338.05354212000003</v>
          </cell>
          <cell r="GX124">
            <v>444.2989410720001</v>
          </cell>
          <cell r="GY124">
            <v>228.58858562400002</v>
          </cell>
          <cell r="GZ124">
            <v>325.17531194399999</v>
          </cell>
          <cell r="HA124">
            <v>476.49451651200013</v>
          </cell>
          <cell r="HB124">
            <v>647.13106634400003</v>
          </cell>
          <cell r="HC124">
            <v>482.93363159999973</v>
          </cell>
          <cell r="HD124">
            <v>264.80860799400006</v>
          </cell>
          <cell r="HE124">
            <v>257.56460351999999</v>
          </cell>
          <cell r="HF124">
            <v>282.51617448599995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F124">
            <v>55.349811215999999</v>
          </cell>
          <cell r="IG124">
            <v>67.578257879999995</v>
          </cell>
          <cell r="IH124">
            <v>88.81713892800002</v>
          </cell>
          <cell r="II124">
            <v>45.695774375999996</v>
          </cell>
          <cell r="IJ124">
            <v>65.003848055999995</v>
          </cell>
          <cell r="IK124">
            <v>95.253163488000013</v>
          </cell>
          <cell r="IL124">
            <v>129.36409365599999</v>
          </cell>
          <cell r="IM124">
            <v>96.540368399999949</v>
          </cell>
          <cell r="IN124">
            <v>52.936302006000005</v>
          </cell>
          <cell r="IO124">
            <v>51.488196479999999</v>
          </cell>
          <cell r="IP124">
            <v>56.476115513999986</v>
          </cell>
          <cell r="IR124">
            <v>276.88194878400003</v>
          </cell>
          <cell r="IS124">
            <v>338.05354212000003</v>
          </cell>
          <cell r="IT124">
            <v>444.2989410720001</v>
          </cell>
          <cell r="IU124">
            <v>228.58858562400002</v>
          </cell>
          <cell r="IV124">
            <v>325.17531194399999</v>
          </cell>
          <cell r="IW124">
            <v>476.49451651200013</v>
          </cell>
          <cell r="IX124">
            <v>647.13106634400003</v>
          </cell>
          <cell r="IY124">
            <v>482.93363159999973</v>
          </cell>
          <cell r="IZ124">
            <v>264.80860799400006</v>
          </cell>
          <cell r="JA124">
            <v>257.56460351999999</v>
          </cell>
          <cell r="JB124">
            <v>282.51617448599995</v>
          </cell>
          <cell r="JD124">
            <v>0</v>
          </cell>
          <cell r="JE124">
            <v>0</v>
          </cell>
          <cell r="JF124">
            <v>0</v>
          </cell>
          <cell r="JG124">
            <v>0</v>
          </cell>
          <cell r="JH124">
            <v>0</v>
          </cell>
          <cell r="JI124">
            <v>0</v>
          </cell>
          <cell r="JJ124">
            <v>0</v>
          </cell>
          <cell r="JK124">
            <v>0</v>
          </cell>
          <cell r="JL124">
            <v>0</v>
          </cell>
          <cell r="JM124">
            <v>0</v>
          </cell>
          <cell r="JN124">
            <v>0</v>
          </cell>
          <cell r="JP124">
            <v>0</v>
          </cell>
          <cell r="JQ124">
            <v>0</v>
          </cell>
          <cell r="JR124">
            <v>0</v>
          </cell>
          <cell r="JS124">
            <v>0</v>
          </cell>
          <cell r="JT124">
            <v>0</v>
          </cell>
          <cell r="JU124">
            <v>0</v>
          </cell>
          <cell r="JV124">
            <v>0</v>
          </cell>
          <cell r="JW124">
            <v>0</v>
          </cell>
          <cell r="JX124">
            <v>0</v>
          </cell>
          <cell r="JY124">
            <v>0</v>
          </cell>
          <cell r="JZ124">
            <v>0</v>
          </cell>
          <cell r="KB124">
            <v>55.349811215999999</v>
          </cell>
          <cell r="KC124">
            <v>67.578257879999995</v>
          </cell>
          <cell r="KD124">
            <v>88.81713892800002</v>
          </cell>
          <cell r="KE124">
            <v>45.695774375999996</v>
          </cell>
          <cell r="KF124">
            <v>65.003848055999995</v>
          </cell>
          <cell r="KG124">
            <v>95.253163488000013</v>
          </cell>
          <cell r="KH124">
            <v>129.36409365599999</v>
          </cell>
          <cell r="KI124">
            <v>96.540368399999949</v>
          </cell>
          <cell r="KJ124">
            <v>52.936302006000005</v>
          </cell>
          <cell r="KK124">
            <v>51.488196479999999</v>
          </cell>
          <cell r="KL124">
            <v>56.476115513999986</v>
          </cell>
          <cell r="KN124">
            <v>276.88194878400003</v>
          </cell>
          <cell r="KO124">
            <v>338.05354212000003</v>
          </cell>
          <cell r="KP124">
            <v>444.2989410720001</v>
          </cell>
          <cell r="KQ124">
            <v>228.58858562400002</v>
          </cell>
          <cell r="KR124">
            <v>325.17531194399999</v>
          </cell>
          <cell r="KS124">
            <v>476.49451651200013</v>
          </cell>
          <cell r="KT124">
            <v>647.13106634400003</v>
          </cell>
          <cell r="KU124">
            <v>482.93363159999973</v>
          </cell>
          <cell r="KV124">
            <v>264.80860799400006</v>
          </cell>
          <cell r="KW124">
            <v>257.56460351999999</v>
          </cell>
          <cell r="KX124">
            <v>282.51617448599995</v>
          </cell>
        </row>
        <row r="125">
          <cell r="B125" t="str">
            <v>2007 C/I Load Control Program</v>
          </cell>
          <cell r="C125" t="str">
            <v>New 4 lamp F54TfHO Industrial without sensor</v>
          </cell>
          <cell r="D125">
            <v>0</v>
          </cell>
          <cell r="E125">
            <v>0</v>
          </cell>
          <cell r="F125">
            <v>34477.17</v>
          </cell>
          <cell r="G125">
            <v>68954.34</v>
          </cell>
          <cell r="H125">
            <v>68954.34</v>
          </cell>
          <cell r="I125">
            <v>68954.34</v>
          </cell>
          <cell r="J125">
            <v>68954.34</v>
          </cell>
          <cell r="K125">
            <v>0</v>
          </cell>
          <cell r="L125">
            <v>0</v>
          </cell>
          <cell r="M125">
            <v>0.1666</v>
          </cell>
          <cell r="N125">
            <v>0.83340000000000003</v>
          </cell>
          <cell r="O125">
            <v>21</v>
          </cell>
          <cell r="P125">
            <v>8.5999999999999993E-2</v>
          </cell>
          <cell r="Q125">
            <v>0.105</v>
          </cell>
          <cell r="R125">
            <v>0.13800000000000001</v>
          </cell>
          <cell r="S125">
            <v>7.0999999999999994E-2</v>
          </cell>
          <cell r="T125">
            <v>0.10099999999999999</v>
          </cell>
          <cell r="U125">
            <v>0.14800000000000002</v>
          </cell>
          <cell r="V125">
            <v>0.20100000000000001</v>
          </cell>
          <cell r="W125">
            <v>0.14999999999999991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N125">
            <v>493.97510089199994</v>
          </cell>
          <cell r="EO125">
            <v>603.10913480999989</v>
          </cell>
          <cell r="EP125">
            <v>792.657720036</v>
          </cell>
          <cell r="EQ125">
            <v>407.81665306199994</v>
          </cell>
          <cell r="ER125">
            <v>580.13354872199989</v>
          </cell>
          <cell r="ES125">
            <v>850.09668525600011</v>
          </cell>
          <cell r="ET125">
            <v>1154.5232009219999</v>
          </cell>
          <cell r="EU125">
            <v>861.58447829999943</v>
          </cell>
          <cell r="EV125">
            <v>472.43548893449997</v>
          </cell>
          <cell r="EW125">
            <v>459.51172176</v>
          </cell>
          <cell r="EX125">
            <v>504.0269198054998</v>
          </cell>
          <cell r="EZ125">
            <v>2471.0615191079996</v>
          </cell>
          <cell r="FA125">
            <v>3016.9937151899999</v>
          </cell>
          <cell r="FB125">
            <v>3965.1917399640006</v>
          </cell>
          <cell r="FC125">
            <v>2040.0624169379998</v>
          </cell>
          <cell r="FD125">
            <v>2902.0606212779999</v>
          </cell>
          <cell r="FE125">
            <v>4252.5244747440011</v>
          </cell>
          <cell r="FF125">
            <v>5775.3879690779995</v>
          </cell>
          <cell r="FG125">
            <v>4309.991021699997</v>
          </cell>
          <cell r="FH125">
            <v>2363.3117435654999</v>
          </cell>
          <cell r="FI125">
            <v>2298.6618782400001</v>
          </cell>
          <cell r="FJ125">
            <v>2521.3447476944993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J125">
            <v>987.95020178399989</v>
          </cell>
          <cell r="GK125">
            <v>1206.2182696199998</v>
          </cell>
          <cell r="GL125">
            <v>1585.315440072</v>
          </cell>
          <cell r="GM125">
            <v>815.63330612399989</v>
          </cell>
          <cell r="GN125">
            <v>1160.2670974439998</v>
          </cell>
          <cell r="GO125">
            <v>1700.1933705120002</v>
          </cell>
          <cell r="GP125">
            <v>2309.0464018439998</v>
          </cell>
          <cell r="GQ125">
            <v>1723.1689565999989</v>
          </cell>
          <cell r="GR125">
            <v>944.87097786899994</v>
          </cell>
          <cell r="GS125">
            <v>919.02344352</v>
          </cell>
          <cell r="GT125">
            <v>1008.0538396109996</v>
          </cell>
          <cell r="GV125">
            <v>4942.1230382159993</v>
          </cell>
          <cell r="GW125">
            <v>6033.9874303799998</v>
          </cell>
          <cell r="GX125">
            <v>7930.3834799280012</v>
          </cell>
          <cell r="GY125">
            <v>4080.1248338759997</v>
          </cell>
          <cell r="GZ125">
            <v>5804.1212425559997</v>
          </cell>
          <cell r="HA125">
            <v>8505.0489494880021</v>
          </cell>
          <cell r="HB125">
            <v>11550.775938155999</v>
          </cell>
          <cell r="HC125">
            <v>8619.9820433999939</v>
          </cell>
          <cell r="HD125">
            <v>4726.6234871309998</v>
          </cell>
          <cell r="HE125">
            <v>4597.3237564800002</v>
          </cell>
          <cell r="HF125">
            <v>5042.6894953889987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F125">
            <v>987.95020178399989</v>
          </cell>
          <cell r="IG125">
            <v>1206.2182696199998</v>
          </cell>
          <cell r="IH125">
            <v>1585.315440072</v>
          </cell>
          <cell r="II125">
            <v>815.63330612399989</v>
          </cell>
          <cell r="IJ125">
            <v>1160.2670974439998</v>
          </cell>
          <cell r="IK125">
            <v>1700.1933705120002</v>
          </cell>
          <cell r="IL125">
            <v>2309.0464018439998</v>
          </cell>
          <cell r="IM125">
            <v>1723.1689565999989</v>
          </cell>
          <cell r="IN125">
            <v>944.87097786899994</v>
          </cell>
          <cell r="IO125">
            <v>919.02344352</v>
          </cell>
          <cell r="IP125">
            <v>1008.0538396109996</v>
          </cell>
          <cell r="IR125">
            <v>4942.1230382159993</v>
          </cell>
          <cell r="IS125">
            <v>6033.9874303799998</v>
          </cell>
          <cell r="IT125">
            <v>7930.3834799280012</v>
          </cell>
          <cell r="IU125">
            <v>4080.1248338759997</v>
          </cell>
          <cell r="IV125">
            <v>5804.1212425559997</v>
          </cell>
          <cell r="IW125">
            <v>8505.0489494880021</v>
          </cell>
          <cell r="IX125">
            <v>11550.775938155999</v>
          </cell>
          <cell r="IY125">
            <v>8619.9820433999939</v>
          </cell>
          <cell r="IZ125">
            <v>4726.6234871309998</v>
          </cell>
          <cell r="JA125">
            <v>4597.3237564800002</v>
          </cell>
          <cell r="JB125">
            <v>5042.6894953889987</v>
          </cell>
          <cell r="JD125">
            <v>0</v>
          </cell>
          <cell r="JE125">
            <v>0</v>
          </cell>
          <cell r="JF125">
            <v>0</v>
          </cell>
          <cell r="JG125">
            <v>0</v>
          </cell>
          <cell r="JH125">
            <v>0</v>
          </cell>
          <cell r="JI125">
            <v>0</v>
          </cell>
          <cell r="JJ125">
            <v>0</v>
          </cell>
          <cell r="JK125">
            <v>0</v>
          </cell>
          <cell r="JL125">
            <v>0</v>
          </cell>
          <cell r="JM125">
            <v>0</v>
          </cell>
          <cell r="JN125">
            <v>0</v>
          </cell>
          <cell r="JP125">
            <v>0</v>
          </cell>
          <cell r="JQ125">
            <v>0</v>
          </cell>
          <cell r="JR125">
            <v>0</v>
          </cell>
          <cell r="JS125">
            <v>0</v>
          </cell>
          <cell r="JT125">
            <v>0</v>
          </cell>
          <cell r="JU125">
            <v>0</v>
          </cell>
          <cell r="JV125">
            <v>0</v>
          </cell>
          <cell r="JW125">
            <v>0</v>
          </cell>
          <cell r="JX125">
            <v>0</v>
          </cell>
          <cell r="JY125">
            <v>0</v>
          </cell>
          <cell r="JZ125">
            <v>0</v>
          </cell>
          <cell r="KB125">
            <v>987.95020178399989</v>
          </cell>
          <cell r="KC125">
            <v>1206.2182696199998</v>
          </cell>
          <cell r="KD125">
            <v>1585.315440072</v>
          </cell>
          <cell r="KE125">
            <v>815.63330612399989</v>
          </cell>
          <cell r="KF125">
            <v>1160.2670974439998</v>
          </cell>
          <cell r="KG125">
            <v>1700.1933705120002</v>
          </cell>
          <cell r="KH125">
            <v>2309.0464018439998</v>
          </cell>
          <cell r="KI125">
            <v>1723.1689565999989</v>
          </cell>
          <cell r="KJ125">
            <v>944.87097786899994</v>
          </cell>
          <cell r="KK125">
            <v>919.02344352</v>
          </cell>
          <cell r="KL125">
            <v>1008.0538396109996</v>
          </cell>
          <cell r="KN125">
            <v>4942.1230382159993</v>
          </cell>
          <cell r="KO125">
            <v>6033.9874303799998</v>
          </cell>
          <cell r="KP125">
            <v>7930.3834799280012</v>
          </cell>
          <cell r="KQ125">
            <v>4080.1248338759997</v>
          </cell>
          <cell r="KR125">
            <v>5804.1212425559997</v>
          </cell>
          <cell r="KS125">
            <v>8505.0489494880021</v>
          </cell>
          <cell r="KT125">
            <v>11550.775938155999</v>
          </cell>
          <cell r="KU125">
            <v>8619.9820433999939</v>
          </cell>
          <cell r="KV125">
            <v>4726.6234871309998</v>
          </cell>
          <cell r="KW125">
            <v>4597.3237564800002</v>
          </cell>
          <cell r="KX125">
            <v>5042.6894953889987</v>
          </cell>
        </row>
        <row r="126">
          <cell r="B126" t="str">
            <v>2007 C/I Load Control Program</v>
          </cell>
          <cell r="C126" t="str">
            <v>New 4 lamp F54TfHO Industrial without sensor</v>
          </cell>
          <cell r="D126">
            <v>0</v>
          </cell>
          <cell r="E126">
            <v>0</v>
          </cell>
          <cell r="F126">
            <v>35075.040000000008</v>
          </cell>
          <cell r="G126">
            <v>70150.080000000016</v>
          </cell>
          <cell r="H126">
            <v>70150.080000000016</v>
          </cell>
          <cell r="I126">
            <v>70150.080000000016</v>
          </cell>
          <cell r="J126">
            <v>70150.080000000016</v>
          </cell>
          <cell r="K126">
            <v>0</v>
          </cell>
          <cell r="L126">
            <v>0</v>
          </cell>
          <cell r="M126">
            <v>0.1666</v>
          </cell>
          <cell r="N126">
            <v>0.83340000000000003</v>
          </cell>
          <cell r="O126">
            <v>21</v>
          </cell>
          <cell r="P126">
            <v>8.5999999999999993E-2</v>
          </cell>
          <cell r="Q126">
            <v>0.105</v>
          </cell>
          <cell r="R126">
            <v>0.13800000000000001</v>
          </cell>
          <cell r="S126">
            <v>7.0999999999999994E-2</v>
          </cell>
          <cell r="T126">
            <v>0.10099999999999999</v>
          </cell>
          <cell r="U126">
            <v>0.14800000000000002</v>
          </cell>
          <cell r="V126">
            <v>0.20100000000000001</v>
          </cell>
          <cell r="W126">
            <v>0.14999999999999991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N126">
            <v>502.54114310400007</v>
          </cell>
          <cell r="EO126">
            <v>613.56767472000013</v>
          </cell>
          <cell r="EP126">
            <v>806.40322963200026</v>
          </cell>
          <cell r="EQ126">
            <v>414.88861814400002</v>
          </cell>
          <cell r="ER126">
            <v>590.19366806400001</v>
          </cell>
          <cell r="ES126">
            <v>864.83824627200033</v>
          </cell>
          <cell r="ET126">
            <v>1174.5438344640002</v>
          </cell>
          <cell r="EU126">
            <v>876.52524959999971</v>
          </cell>
          <cell r="EV126">
            <v>480.62801186400009</v>
          </cell>
          <cell r="EW126">
            <v>467.48013312000012</v>
          </cell>
          <cell r="EX126">
            <v>512.767271016</v>
          </cell>
          <cell r="EZ126">
            <v>2513.9122968960005</v>
          </cell>
          <cell r="FA126">
            <v>3069.3115252800008</v>
          </cell>
          <cell r="FB126">
            <v>4033.9522903680017</v>
          </cell>
          <cell r="FC126">
            <v>2075.4392218560006</v>
          </cell>
          <cell r="FD126">
            <v>2952.3853719360004</v>
          </cell>
          <cell r="FE126">
            <v>4326.2676737280017</v>
          </cell>
          <cell r="FF126">
            <v>5875.5392055360016</v>
          </cell>
          <cell r="FG126">
            <v>4384.7307503999982</v>
          </cell>
          <cell r="FH126">
            <v>2404.2940281360006</v>
          </cell>
          <cell r="FI126">
            <v>2338.5230668800004</v>
          </cell>
          <cell r="FJ126">
            <v>2565.0674889840002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J126">
            <v>1005.0822862080001</v>
          </cell>
          <cell r="GK126">
            <v>1227.1353494400003</v>
          </cell>
          <cell r="GL126">
            <v>1612.8064592640005</v>
          </cell>
          <cell r="GM126">
            <v>829.77723628800004</v>
          </cell>
          <cell r="GN126">
            <v>1180.387336128</v>
          </cell>
          <cell r="GO126">
            <v>1729.6764925440007</v>
          </cell>
          <cell r="GP126">
            <v>2349.0876689280003</v>
          </cell>
          <cell r="GQ126">
            <v>1753.0504991999994</v>
          </cell>
          <cell r="GR126">
            <v>961.25602372800017</v>
          </cell>
          <cell r="GS126">
            <v>934.96026624000024</v>
          </cell>
          <cell r="GT126">
            <v>1025.534542032</v>
          </cell>
          <cell r="GV126">
            <v>5027.824593792001</v>
          </cell>
          <cell r="GW126">
            <v>6138.6230505600015</v>
          </cell>
          <cell r="GX126">
            <v>8067.9045807360035</v>
          </cell>
          <cell r="GY126">
            <v>4150.8784437120012</v>
          </cell>
          <cell r="GZ126">
            <v>5904.7707438720008</v>
          </cell>
          <cell r="HA126">
            <v>8652.5353474560034</v>
          </cell>
          <cell r="HB126">
            <v>11751.078411072003</v>
          </cell>
          <cell r="HC126">
            <v>8769.4615007999964</v>
          </cell>
          <cell r="HD126">
            <v>4808.5880562720013</v>
          </cell>
          <cell r="HE126">
            <v>4677.0461337600009</v>
          </cell>
          <cell r="HF126">
            <v>5130.1349779680004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F126">
            <v>1005.0822862080001</v>
          </cell>
          <cell r="IG126">
            <v>1227.1353494400003</v>
          </cell>
          <cell r="IH126">
            <v>1612.8064592640005</v>
          </cell>
          <cell r="II126">
            <v>829.77723628800004</v>
          </cell>
          <cell r="IJ126">
            <v>1180.387336128</v>
          </cell>
          <cell r="IK126">
            <v>1729.6764925440007</v>
          </cell>
          <cell r="IL126">
            <v>2349.0876689280003</v>
          </cell>
          <cell r="IM126">
            <v>1753.0504991999994</v>
          </cell>
          <cell r="IN126">
            <v>961.25602372800017</v>
          </cell>
          <cell r="IO126">
            <v>934.96026624000024</v>
          </cell>
          <cell r="IP126">
            <v>1025.534542032</v>
          </cell>
          <cell r="IR126">
            <v>5027.824593792001</v>
          </cell>
          <cell r="IS126">
            <v>6138.6230505600015</v>
          </cell>
          <cell r="IT126">
            <v>8067.9045807360035</v>
          </cell>
          <cell r="IU126">
            <v>4150.8784437120012</v>
          </cell>
          <cell r="IV126">
            <v>5904.7707438720008</v>
          </cell>
          <cell r="IW126">
            <v>8652.5353474560034</v>
          </cell>
          <cell r="IX126">
            <v>11751.078411072003</v>
          </cell>
          <cell r="IY126">
            <v>8769.4615007999964</v>
          </cell>
          <cell r="IZ126">
            <v>4808.5880562720013</v>
          </cell>
          <cell r="JA126">
            <v>4677.0461337600009</v>
          </cell>
          <cell r="JB126">
            <v>5130.1349779680004</v>
          </cell>
          <cell r="JD126">
            <v>0</v>
          </cell>
          <cell r="JE126">
            <v>0</v>
          </cell>
          <cell r="JF126">
            <v>0</v>
          </cell>
          <cell r="JG126">
            <v>0</v>
          </cell>
          <cell r="JH126">
            <v>0</v>
          </cell>
          <cell r="JI126">
            <v>0</v>
          </cell>
          <cell r="JJ126">
            <v>0</v>
          </cell>
          <cell r="JK126">
            <v>0</v>
          </cell>
          <cell r="JL126">
            <v>0</v>
          </cell>
          <cell r="JM126">
            <v>0</v>
          </cell>
          <cell r="JN126">
            <v>0</v>
          </cell>
          <cell r="JP126">
            <v>0</v>
          </cell>
          <cell r="JQ126">
            <v>0</v>
          </cell>
          <cell r="JR126">
            <v>0</v>
          </cell>
          <cell r="JS126">
            <v>0</v>
          </cell>
          <cell r="JT126">
            <v>0</v>
          </cell>
          <cell r="JU126">
            <v>0</v>
          </cell>
          <cell r="JV126">
            <v>0</v>
          </cell>
          <cell r="JW126">
            <v>0</v>
          </cell>
          <cell r="JX126">
            <v>0</v>
          </cell>
          <cell r="JY126">
            <v>0</v>
          </cell>
          <cell r="JZ126">
            <v>0</v>
          </cell>
          <cell r="KB126">
            <v>1005.0822862080001</v>
          </cell>
          <cell r="KC126">
            <v>1227.1353494400003</v>
          </cell>
          <cell r="KD126">
            <v>1612.8064592640005</v>
          </cell>
          <cell r="KE126">
            <v>829.77723628800004</v>
          </cell>
          <cell r="KF126">
            <v>1180.387336128</v>
          </cell>
          <cell r="KG126">
            <v>1729.6764925440007</v>
          </cell>
          <cell r="KH126">
            <v>2349.0876689280003</v>
          </cell>
          <cell r="KI126">
            <v>1753.0504991999994</v>
          </cell>
          <cell r="KJ126">
            <v>961.25602372800017</v>
          </cell>
          <cell r="KK126">
            <v>934.96026624000024</v>
          </cell>
          <cell r="KL126">
            <v>1025.534542032</v>
          </cell>
          <cell r="KN126">
            <v>5027.824593792001</v>
          </cell>
          <cell r="KO126">
            <v>6138.6230505600015</v>
          </cell>
          <cell r="KP126">
            <v>8067.9045807360035</v>
          </cell>
          <cell r="KQ126">
            <v>4150.8784437120012</v>
          </cell>
          <cell r="KR126">
            <v>5904.7707438720008</v>
          </cell>
          <cell r="KS126">
            <v>8652.5353474560034</v>
          </cell>
          <cell r="KT126">
            <v>11751.078411072003</v>
          </cell>
          <cell r="KU126">
            <v>8769.4615007999964</v>
          </cell>
          <cell r="KV126">
            <v>4808.5880562720013</v>
          </cell>
          <cell r="KW126">
            <v>4677.0461337600009</v>
          </cell>
          <cell r="KX126">
            <v>5130.1349779680004</v>
          </cell>
        </row>
        <row r="127">
          <cell r="B127" t="str">
            <v>2007 C/I Load Control Program</v>
          </cell>
          <cell r="C127" t="str">
            <v>Relamp with LED screw-in lamps</v>
          </cell>
          <cell r="D127">
            <v>0</v>
          </cell>
          <cell r="E127">
            <v>0</v>
          </cell>
          <cell r="F127">
            <v>2575.4399999999996</v>
          </cell>
          <cell r="G127">
            <v>5150.8799999999992</v>
          </cell>
          <cell r="H127">
            <v>5150.8799999999992</v>
          </cell>
          <cell r="I127">
            <v>5150.8799999999992</v>
          </cell>
          <cell r="J127">
            <v>5150.8799999999992</v>
          </cell>
          <cell r="K127">
            <v>0</v>
          </cell>
          <cell r="L127">
            <v>0</v>
          </cell>
          <cell r="M127">
            <v>0.1666</v>
          </cell>
          <cell r="N127">
            <v>0.83340000000000003</v>
          </cell>
          <cell r="O127">
            <v>21</v>
          </cell>
          <cell r="P127">
            <v>8.5999999999999993E-2</v>
          </cell>
          <cell r="Q127">
            <v>0.105</v>
          </cell>
          <cell r="R127">
            <v>0.13800000000000001</v>
          </cell>
          <cell r="S127">
            <v>7.0999999999999994E-2</v>
          </cell>
          <cell r="T127">
            <v>0.10099999999999999</v>
          </cell>
          <cell r="U127">
            <v>0.14800000000000002</v>
          </cell>
          <cell r="V127">
            <v>0.20100000000000001</v>
          </cell>
          <cell r="W127">
            <v>0.14999999999999991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N127">
            <v>36.899874143999995</v>
          </cell>
          <cell r="EO127">
            <v>45.052171919999985</v>
          </cell>
          <cell r="EP127">
            <v>59.211425951999999</v>
          </cell>
          <cell r="EQ127">
            <v>30.463849583999991</v>
          </cell>
          <cell r="ER127">
            <v>43.335898703999987</v>
          </cell>
          <cell r="ES127">
            <v>63.502108991999997</v>
          </cell>
          <cell r="ET127">
            <v>86.242729103999977</v>
          </cell>
          <cell r="EU127">
            <v>64.360245599999956</v>
          </cell>
          <cell r="EV127">
            <v>35.290868003999989</v>
          </cell>
          <cell r="EW127">
            <v>34.325464319999995</v>
          </cell>
          <cell r="EX127">
            <v>37.650743675999983</v>
          </cell>
          <cell r="EZ127">
            <v>184.58796585599995</v>
          </cell>
          <cell r="FA127">
            <v>225.36902807999996</v>
          </cell>
          <cell r="FB127">
            <v>296.19929404800001</v>
          </cell>
          <cell r="FC127">
            <v>152.39239041599998</v>
          </cell>
          <cell r="FD127">
            <v>216.78354129599995</v>
          </cell>
          <cell r="FE127">
            <v>317.66301100800001</v>
          </cell>
          <cell r="FF127">
            <v>431.42071089599995</v>
          </cell>
          <cell r="FG127">
            <v>321.95575439999976</v>
          </cell>
          <cell r="FH127">
            <v>176.53907199599996</v>
          </cell>
          <cell r="FI127">
            <v>171.70973567999999</v>
          </cell>
          <cell r="FJ127">
            <v>188.34411632399991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J127">
            <v>73.799748287999989</v>
          </cell>
          <cell r="GK127">
            <v>90.10434383999997</v>
          </cell>
          <cell r="GL127">
            <v>118.422851904</v>
          </cell>
          <cell r="GM127">
            <v>60.927699167999982</v>
          </cell>
          <cell r="GN127">
            <v>86.671797407999975</v>
          </cell>
          <cell r="GO127">
            <v>127.00421798399999</v>
          </cell>
          <cell r="GP127">
            <v>172.48545820799995</v>
          </cell>
          <cell r="GQ127">
            <v>128.72049119999991</v>
          </cell>
          <cell r="GR127">
            <v>70.581736007999979</v>
          </cell>
          <cell r="GS127">
            <v>68.650928639999989</v>
          </cell>
          <cell r="GT127">
            <v>75.301487351999967</v>
          </cell>
          <cell r="GV127">
            <v>369.17593171199991</v>
          </cell>
          <cell r="GW127">
            <v>450.73805615999993</v>
          </cell>
          <cell r="GX127">
            <v>592.39858809600003</v>
          </cell>
          <cell r="GY127">
            <v>304.78478083199997</v>
          </cell>
          <cell r="GZ127">
            <v>433.56708259199991</v>
          </cell>
          <cell r="HA127">
            <v>635.32602201600002</v>
          </cell>
          <cell r="HB127">
            <v>862.84142179199989</v>
          </cell>
          <cell r="HC127">
            <v>643.91150879999952</v>
          </cell>
          <cell r="HD127">
            <v>353.07814399199992</v>
          </cell>
          <cell r="HE127">
            <v>343.41947135999999</v>
          </cell>
          <cell r="HF127">
            <v>376.68823264799983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F127">
            <v>73.799748287999989</v>
          </cell>
          <cell r="IG127">
            <v>90.10434383999997</v>
          </cell>
          <cell r="IH127">
            <v>118.422851904</v>
          </cell>
          <cell r="II127">
            <v>60.927699167999982</v>
          </cell>
          <cell r="IJ127">
            <v>86.671797407999975</v>
          </cell>
          <cell r="IK127">
            <v>127.00421798399999</v>
          </cell>
          <cell r="IL127">
            <v>172.48545820799995</v>
          </cell>
          <cell r="IM127">
            <v>128.72049119999991</v>
          </cell>
          <cell r="IN127">
            <v>70.581736007999979</v>
          </cell>
          <cell r="IO127">
            <v>68.650928639999989</v>
          </cell>
          <cell r="IP127">
            <v>75.301487351999967</v>
          </cell>
          <cell r="IR127">
            <v>369.17593171199991</v>
          </cell>
          <cell r="IS127">
            <v>450.73805615999993</v>
          </cell>
          <cell r="IT127">
            <v>592.39858809600003</v>
          </cell>
          <cell r="IU127">
            <v>304.78478083199997</v>
          </cell>
          <cell r="IV127">
            <v>433.56708259199991</v>
          </cell>
          <cell r="IW127">
            <v>635.32602201600002</v>
          </cell>
          <cell r="IX127">
            <v>862.84142179199989</v>
          </cell>
          <cell r="IY127">
            <v>643.91150879999952</v>
          </cell>
          <cell r="IZ127">
            <v>353.07814399199992</v>
          </cell>
          <cell r="JA127">
            <v>343.41947135999999</v>
          </cell>
          <cell r="JB127">
            <v>376.68823264799983</v>
          </cell>
          <cell r="JD127">
            <v>0</v>
          </cell>
          <cell r="JE127">
            <v>0</v>
          </cell>
          <cell r="JF127">
            <v>0</v>
          </cell>
          <cell r="JG127">
            <v>0</v>
          </cell>
          <cell r="JH127">
            <v>0</v>
          </cell>
          <cell r="JI127">
            <v>0</v>
          </cell>
          <cell r="JJ127">
            <v>0</v>
          </cell>
          <cell r="JK127">
            <v>0</v>
          </cell>
          <cell r="JL127">
            <v>0</v>
          </cell>
          <cell r="JM127">
            <v>0</v>
          </cell>
          <cell r="JN127">
            <v>0</v>
          </cell>
          <cell r="JP127">
            <v>0</v>
          </cell>
          <cell r="JQ127">
            <v>0</v>
          </cell>
          <cell r="JR127">
            <v>0</v>
          </cell>
          <cell r="JS127">
            <v>0</v>
          </cell>
          <cell r="JT127">
            <v>0</v>
          </cell>
          <cell r="JU127">
            <v>0</v>
          </cell>
          <cell r="JV127">
            <v>0</v>
          </cell>
          <cell r="JW127">
            <v>0</v>
          </cell>
          <cell r="JX127">
            <v>0</v>
          </cell>
          <cell r="JY127">
            <v>0</v>
          </cell>
          <cell r="JZ127">
            <v>0</v>
          </cell>
          <cell r="KB127">
            <v>73.799748287999989</v>
          </cell>
          <cell r="KC127">
            <v>90.10434383999997</v>
          </cell>
          <cell r="KD127">
            <v>118.422851904</v>
          </cell>
          <cell r="KE127">
            <v>60.927699167999982</v>
          </cell>
          <cell r="KF127">
            <v>86.671797407999975</v>
          </cell>
          <cell r="KG127">
            <v>127.00421798399999</v>
          </cell>
          <cell r="KH127">
            <v>172.48545820799995</v>
          </cell>
          <cell r="KI127">
            <v>128.72049119999991</v>
          </cell>
          <cell r="KJ127">
            <v>70.581736007999979</v>
          </cell>
          <cell r="KK127">
            <v>68.650928639999989</v>
          </cell>
          <cell r="KL127">
            <v>75.301487351999967</v>
          </cell>
          <cell r="KN127">
            <v>369.17593171199991</v>
          </cell>
          <cell r="KO127">
            <v>450.73805615999993</v>
          </cell>
          <cell r="KP127">
            <v>592.39858809600003</v>
          </cell>
          <cell r="KQ127">
            <v>304.78478083199997</v>
          </cell>
          <cell r="KR127">
            <v>433.56708259199991</v>
          </cell>
          <cell r="KS127">
            <v>635.32602201600002</v>
          </cell>
          <cell r="KT127">
            <v>862.84142179199989</v>
          </cell>
          <cell r="KU127">
            <v>643.91150879999952</v>
          </cell>
          <cell r="KV127">
            <v>353.07814399199992</v>
          </cell>
          <cell r="KW127">
            <v>343.41947135999999</v>
          </cell>
          <cell r="KX127">
            <v>376.68823264799983</v>
          </cell>
        </row>
        <row r="128">
          <cell r="B128" t="str">
            <v>2007 C/I Load Control Program</v>
          </cell>
          <cell r="C128" t="str">
            <v>6 lamp T8 Warehouse</v>
          </cell>
          <cell r="D128">
            <v>0</v>
          </cell>
          <cell r="E128">
            <v>0</v>
          </cell>
          <cell r="F128">
            <v>23158.240000000005</v>
          </cell>
          <cell r="G128">
            <v>46316.480000000003</v>
          </cell>
          <cell r="H128">
            <v>46316.480000000003</v>
          </cell>
          <cell r="I128">
            <v>46316.480000000003</v>
          </cell>
          <cell r="J128">
            <v>46316.480000000003</v>
          </cell>
          <cell r="K128">
            <v>0</v>
          </cell>
          <cell r="L128">
            <v>0</v>
          </cell>
          <cell r="M128">
            <v>0.1666</v>
          </cell>
          <cell r="N128">
            <v>0.83340000000000003</v>
          </cell>
          <cell r="O128">
            <v>21</v>
          </cell>
          <cell r="P128">
            <v>8.5999999999999993E-2</v>
          </cell>
          <cell r="Q128">
            <v>0.105</v>
          </cell>
          <cell r="R128">
            <v>0.13800000000000001</v>
          </cell>
          <cell r="S128">
            <v>7.0999999999999994E-2</v>
          </cell>
          <cell r="T128">
            <v>0.10099999999999999</v>
          </cell>
          <cell r="U128">
            <v>0.14800000000000002</v>
          </cell>
          <cell r="V128">
            <v>0.20100000000000001</v>
          </cell>
          <cell r="W128">
            <v>0.14999999999999991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N128">
            <v>331.80199942400009</v>
          </cell>
          <cell r="EO128">
            <v>405.10709232000005</v>
          </cell>
          <cell r="EP128">
            <v>532.42646419200014</v>
          </cell>
          <cell r="EQ128">
            <v>273.92955766400001</v>
          </cell>
          <cell r="ER128">
            <v>389.67444118400005</v>
          </cell>
          <cell r="ES128">
            <v>571.00809203200015</v>
          </cell>
          <cell r="ET128">
            <v>775.49071958400009</v>
          </cell>
          <cell r="EU128">
            <v>578.72441759999981</v>
          </cell>
          <cell r="EV128">
            <v>317.33388898400005</v>
          </cell>
          <cell r="EW128">
            <v>308.65302272000008</v>
          </cell>
          <cell r="EX128">
            <v>338.553784296</v>
          </cell>
          <cell r="EZ128">
            <v>1659.8066405760003</v>
          </cell>
          <cell r="FA128">
            <v>2026.5081076800004</v>
          </cell>
          <cell r="FB128">
            <v>2663.4106558080011</v>
          </cell>
          <cell r="FC128">
            <v>1370.3054823360003</v>
          </cell>
          <cell r="FD128">
            <v>1949.3077988160003</v>
          </cell>
          <cell r="FE128">
            <v>2856.4114279680011</v>
          </cell>
          <cell r="FF128">
            <v>3879.3155204160012</v>
          </cell>
          <cell r="FG128">
            <v>2895.011582399999</v>
          </cell>
          <cell r="FH128">
            <v>1587.4313510160005</v>
          </cell>
          <cell r="FI128">
            <v>1544.0061772800004</v>
          </cell>
          <cell r="FJ128">
            <v>1693.5817757039999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J128">
            <v>663.60399884800006</v>
          </cell>
          <cell r="GK128">
            <v>810.21418463999998</v>
          </cell>
          <cell r="GL128">
            <v>1064.8529283840003</v>
          </cell>
          <cell r="GM128">
            <v>547.85911532799992</v>
          </cell>
          <cell r="GN128">
            <v>779.34888236799998</v>
          </cell>
          <cell r="GO128">
            <v>1142.0161840640003</v>
          </cell>
          <cell r="GP128">
            <v>1550.981439168</v>
          </cell>
          <cell r="GQ128">
            <v>1157.4488351999994</v>
          </cell>
          <cell r="GR128">
            <v>634.66777796800011</v>
          </cell>
          <cell r="GS128">
            <v>617.30604544000005</v>
          </cell>
          <cell r="GT128">
            <v>677.10756859199978</v>
          </cell>
          <cell r="GV128">
            <v>3319.6132811520001</v>
          </cell>
          <cell r="GW128">
            <v>4053.0162153600004</v>
          </cell>
          <cell r="GX128">
            <v>5326.8213116160014</v>
          </cell>
          <cell r="GY128">
            <v>2740.6109646720001</v>
          </cell>
          <cell r="GZ128">
            <v>3898.6155976320001</v>
          </cell>
          <cell r="HA128">
            <v>5712.8228559360014</v>
          </cell>
          <cell r="HB128">
            <v>7758.6310408320005</v>
          </cell>
          <cell r="HC128">
            <v>5790.0231647999972</v>
          </cell>
          <cell r="HD128">
            <v>3174.8627020320005</v>
          </cell>
          <cell r="HE128">
            <v>3088.0123545600004</v>
          </cell>
          <cell r="HF128">
            <v>3387.1635514079994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F128">
            <v>663.60399884800006</v>
          </cell>
          <cell r="IG128">
            <v>810.21418463999998</v>
          </cell>
          <cell r="IH128">
            <v>1064.8529283840003</v>
          </cell>
          <cell r="II128">
            <v>547.85911532799992</v>
          </cell>
          <cell r="IJ128">
            <v>779.34888236799998</v>
          </cell>
          <cell r="IK128">
            <v>1142.0161840640003</v>
          </cell>
          <cell r="IL128">
            <v>1550.981439168</v>
          </cell>
          <cell r="IM128">
            <v>1157.4488351999994</v>
          </cell>
          <cell r="IN128">
            <v>634.66777796800011</v>
          </cell>
          <cell r="IO128">
            <v>617.30604544000005</v>
          </cell>
          <cell r="IP128">
            <v>677.10756859199978</v>
          </cell>
          <cell r="IR128">
            <v>3319.6132811520001</v>
          </cell>
          <cell r="IS128">
            <v>4053.0162153600004</v>
          </cell>
          <cell r="IT128">
            <v>5326.8213116160014</v>
          </cell>
          <cell r="IU128">
            <v>2740.6109646720001</v>
          </cell>
          <cell r="IV128">
            <v>3898.6155976320001</v>
          </cell>
          <cell r="IW128">
            <v>5712.8228559360014</v>
          </cell>
          <cell r="IX128">
            <v>7758.6310408320005</v>
          </cell>
          <cell r="IY128">
            <v>5790.0231647999972</v>
          </cell>
          <cell r="IZ128">
            <v>3174.8627020320005</v>
          </cell>
          <cell r="JA128">
            <v>3088.0123545600004</v>
          </cell>
          <cell r="JB128">
            <v>3387.1635514079994</v>
          </cell>
          <cell r="JD128">
            <v>0</v>
          </cell>
          <cell r="JE128">
            <v>0</v>
          </cell>
          <cell r="JF128">
            <v>0</v>
          </cell>
          <cell r="JG128">
            <v>0</v>
          </cell>
          <cell r="JH128">
            <v>0</v>
          </cell>
          <cell r="JI128">
            <v>0</v>
          </cell>
          <cell r="JJ128">
            <v>0</v>
          </cell>
          <cell r="JK128">
            <v>0</v>
          </cell>
          <cell r="JL128">
            <v>0</v>
          </cell>
          <cell r="JM128">
            <v>0</v>
          </cell>
          <cell r="JN128">
            <v>0</v>
          </cell>
          <cell r="JP128">
            <v>0</v>
          </cell>
          <cell r="JQ128">
            <v>0</v>
          </cell>
          <cell r="JR128">
            <v>0</v>
          </cell>
          <cell r="JS128">
            <v>0</v>
          </cell>
          <cell r="JT128">
            <v>0</v>
          </cell>
          <cell r="JU128">
            <v>0</v>
          </cell>
          <cell r="JV128">
            <v>0</v>
          </cell>
          <cell r="JW128">
            <v>0</v>
          </cell>
          <cell r="JX128">
            <v>0</v>
          </cell>
          <cell r="JY128">
            <v>0</v>
          </cell>
          <cell r="JZ128">
            <v>0</v>
          </cell>
          <cell r="KB128">
            <v>663.60399884800006</v>
          </cell>
          <cell r="KC128">
            <v>810.21418463999998</v>
          </cell>
          <cell r="KD128">
            <v>1064.8529283840003</v>
          </cell>
          <cell r="KE128">
            <v>547.85911532799992</v>
          </cell>
          <cell r="KF128">
            <v>779.34888236799998</v>
          </cell>
          <cell r="KG128">
            <v>1142.0161840640003</v>
          </cell>
          <cell r="KH128">
            <v>1550.981439168</v>
          </cell>
          <cell r="KI128">
            <v>1157.4488351999994</v>
          </cell>
          <cell r="KJ128">
            <v>634.66777796800011</v>
          </cell>
          <cell r="KK128">
            <v>617.30604544000005</v>
          </cell>
          <cell r="KL128">
            <v>677.10756859199978</v>
          </cell>
          <cell r="KN128">
            <v>3319.6132811520001</v>
          </cell>
          <cell r="KO128">
            <v>4053.0162153600004</v>
          </cell>
          <cell r="KP128">
            <v>5326.8213116160014</v>
          </cell>
          <cell r="KQ128">
            <v>2740.6109646720001</v>
          </cell>
          <cell r="KR128">
            <v>3898.6155976320001</v>
          </cell>
          <cell r="KS128">
            <v>5712.8228559360014</v>
          </cell>
          <cell r="KT128">
            <v>7758.6310408320005</v>
          </cell>
          <cell r="KU128">
            <v>5790.0231647999972</v>
          </cell>
          <cell r="KV128">
            <v>3174.8627020320005</v>
          </cell>
          <cell r="KW128">
            <v>3088.0123545600004</v>
          </cell>
          <cell r="KX128">
            <v>3387.1635514079994</v>
          </cell>
        </row>
        <row r="129">
          <cell r="B129" t="str">
            <v>2007 C/I Load Control Program</v>
          </cell>
          <cell r="C129" t="str">
            <v>6 lamp T8 Warehouse</v>
          </cell>
          <cell r="D129">
            <v>0</v>
          </cell>
          <cell r="E129">
            <v>0</v>
          </cell>
          <cell r="F129">
            <v>2517.1999999999998</v>
          </cell>
          <cell r="G129">
            <v>5034.3999999999996</v>
          </cell>
          <cell r="H129">
            <v>5034.3999999999996</v>
          </cell>
          <cell r="I129">
            <v>5034.3999999999996</v>
          </cell>
          <cell r="J129">
            <v>5034.3999999999996</v>
          </cell>
          <cell r="K129">
            <v>0</v>
          </cell>
          <cell r="L129">
            <v>0</v>
          </cell>
          <cell r="M129">
            <v>0.1666</v>
          </cell>
          <cell r="N129">
            <v>0.83340000000000003</v>
          </cell>
          <cell r="O129">
            <v>21</v>
          </cell>
          <cell r="P129">
            <v>8.5999999999999993E-2</v>
          </cell>
          <cell r="Q129">
            <v>0.105</v>
          </cell>
          <cell r="R129">
            <v>0.13800000000000001</v>
          </cell>
          <cell r="S129">
            <v>7.0999999999999994E-2</v>
          </cell>
          <cell r="T129">
            <v>0.10099999999999999</v>
          </cell>
          <cell r="U129">
            <v>0.14800000000000002</v>
          </cell>
          <cell r="V129">
            <v>0.20100000000000001</v>
          </cell>
          <cell r="W129">
            <v>0.14999999999999991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N129">
            <v>36.065434719999999</v>
          </cell>
          <cell r="EO129">
            <v>44.033379599999989</v>
          </cell>
          <cell r="EP129">
            <v>57.872441760000001</v>
          </cell>
          <cell r="EQ129">
            <v>29.774951919999992</v>
          </cell>
          <cell r="ER129">
            <v>42.355917519999991</v>
          </cell>
          <cell r="ES129">
            <v>62.066096960000003</v>
          </cell>
          <cell r="ET129">
            <v>84.292469519999983</v>
          </cell>
          <cell r="EU129">
            <v>62.904827999999959</v>
          </cell>
          <cell r="EV129">
            <v>34.492814019999997</v>
          </cell>
          <cell r="EW129">
            <v>33.549241599999995</v>
          </cell>
          <cell r="EX129">
            <v>36.799324379999987</v>
          </cell>
          <cell r="EZ129">
            <v>180.41376527999998</v>
          </cell>
          <cell r="FA129">
            <v>220.27262039999999</v>
          </cell>
          <cell r="FB129">
            <v>289.50115824000005</v>
          </cell>
          <cell r="FC129">
            <v>148.94624807999998</v>
          </cell>
          <cell r="FD129">
            <v>211.88128247999998</v>
          </cell>
          <cell r="FE129">
            <v>310.47950304000005</v>
          </cell>
          <cell r="FF129">
            <v>421.66473048</v>
          </cell>
          <cell r="FG129">
            <v>314.6751719999998</v>
          </cell>
          <cell r="FH129">
            <v>172.54688598000001</v>
          </cell>
          <cell r="FI129">
            <v>167.82675840000002</v>
          </cell>
          <cell r="FJ129">
            <v>184.08497561999997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J129">
            <v>72.130869439999998</v>
          </cell>
          <cell r="GK129">
            <v>88.066759199999979</v>
          </cell>
          <cell r="GL129">
            <v>115.74488352</v>
          </cell>
          <cell r="GM129">
            <v>59.549903839999985</v>
          </cell>
          <cell r="GN129">
            <v>84.711835039999983</v>
          </cell>
          <cell r="GO129">
            <v>124.13219392000001</v>
          </cell>
          <cell r="GP129">
            <v>168.58493903999997</v>
          </cell>
          <cell r="GQ129">
            <v>125.80965599999992</v>
          </cell>
          <cell r="GR129">
            <v>68.985628039999995</v>
          </cell>
          <cell r="GS129">
            <v>67.09848319999999</v>
          </cell>
          <cell r="GT129">
            <v>73.598648759999975</v>
          </cell>
          <cell r="GV129">
            <v>360.82753055999996</v>
          </cell>
          <cell r="GW129">
            <v>440.54524079999999</v>
          </cell>
          <cell r="GX129">
            <v>579.0023164800001</v>
          </cell>
          <cell r="GY129">
            <v>297.89249615999995</v>
          </cell>
          <cell r="GZ129">
            <v>423.76256495999996</v>
          </cell>
          <cell r="HA129">
            <v>620.95900608000011</v>
          </cell>
          <cell r="HB129">
            <v>843.32946096000001</v>
          </cell>
          <cell r="HC129">
            <v>629.35034399999961</v>
          </cell>
          <cell r="HD129">
            <v>345.09377196000003</v>
          </cell>
          <cell r="HE129">
            <v>335.65351680000003</v>
          </cell>
          <cell r="HF129">
            <v>368.16995123999993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F129">
            <v>72.130869439999998</v>
          </cell>
          <cell r="IG129">
            <v>88.066759199999979</v>
          </cell>
          <cell r="IH129">
            <v>115.74488352</v>
          </cell>
          <cell r="II129">
            <v>59.549903839999985</v>
          </cell>
          <cell r="IJ129">
            <v>84.711835039999983</v>
          </cell>
          <cell r="IK129">
            <v>124.13219392000001</v>
          </cell>
          <cell r="IL129">
            <v>168.58493903999997</v>
          </cell>
          <cell r="IM129">
            <v>125.80965599999992</v>
          </cell>
          <cell r="IN129">
            <v>68.985628039999995</v>
          </cell>
          <cell r="IO129">
            <v>67.09848319999999</v>
          </cell>
          <cell r="IP129">
            <v>73.598648759999975</v>
          </cell>
          <cell r="IR129">
            <v>360.82753055999996</v>
          </cell>
          <cell r="IS129">
            <v>440.54524079999999</v>
          </cell>
          <cell r="IT129">
            <v>579.0023164800001</v>
          </cell>
          <cell r="IU129">
            <v>297.89249615999995</v>
          </cell>
          <cell r="IV129">
            <v>423.76256495999996</v>
          </cell>
          <cell r="IW129">
            <v>620.95900608000011</v>
          </cell>
          <cell r="IX129">
            <v>843.32946096000001</v>
          </cell>
          <cell r="IY129">
            <v>629.35034399999961</v>
          </cell>
          <cell r="IZ129">
            <v>345.09377196000003</v>
          </cell>
          <cell r="JA129">
            <v>335.65351680000003</v>
          </cell>
          <cell r="JB129">
            <v>368.16995123999993</v>
          </cell>
          <cell r="JD129">
            <v>0</v>
          </cell>
          <cell r="JE129">
            <v>0</v>
          </cell>
          <cell r="JF129">
            <v>0</v>
          </cell>
          <cell r="JG129">
            <v>0</v>
          </cell>
          <cell r="JH129">
            <v>0</v>
          </cell>
          <cell r="JI129">
            <v>0</v>
          </cell>
          <cell r="JJ129">
            <v>0</v>
          </cell>
          <cell r="JK129">
            <v>0</v>
          </cell>
          <cell r="JL129">
            <v>0</v>
          </cell>
          <cell r="JM129">
            <v>0</v>
          </cell>
          <cell r="JN129">
            <v>0</v>
          </cell>
          <cell r="JP129">
            <v>0</v>
          </cell>
          <cell r="JQ129">
            <v>0</v>
          </cell>
          <cell r="JR129">
            <v>0</v>
          </cell>
          <cell r="JS129">
            <v>0</v>
          </cell>
          <cell r="JT129">
            <v>0</v>
          </cell>
          <cell r="JU129">
            <v>0</v>
          </cell>
          <cell r="JV129">
            <v>0</v>
          </cell>
          <cell r="JW129">
            <v>0</v>
          </cell>
          <cell r="JX129">
            <v>0</v>
          </cell>
          <cell r="JY129">
            <v>0</v>
          </cell>
          <cell r="JZ129">
            <v>0</v>
          </cell>
          <cell r="KB129">
            <v>72.130869439999998</v>
          </cell>
          <cell r="KC129">
            <v>88.066759199999979</v>
          </cell>
          <cell r="KD129">
            <v>115.74488352</v>
          </cell>
          <cell r="KE129">
            <v>59.549903839999985</v>
          </cell>
          <cell r="KF129">
            <v>84.711835039999983</v>
          </cell>
          <cell r="KG129">
            <v>124.13219392000001</v>
          </cell>
          <cell r="KH129">
            <v>168.58493903999997</v>
          </cell>
          <cell r="KI129">
            <v>125.80965599999992</v>
          </cell>
          <cell r="KJ129">
            <v>68.985628039999995</v>
          </cell>
          <cell r="KK129">
            <v>67.09848319999999</v>
          </cell>
          <cell r="KL129">
            <v>73.598648759999975</v>
          </cell>
          <cell r="KN129">
            <v>360.82753055999996</v>
          </cell>
          <cell r="KO129">
            <v>440.54524079999999</v>
          </cell>
          <cell r="KP129">
            <v>579.0023164800001</v>
          </cell>
          <cell r="KQ129">
            <v>297.89249615999995</v>
          </cell>
          <cell r="KR129">
            <v>423.76256495999996</v>
          </cell>
          <cell r="KS129">
            <v>620.95900608000011</v>
          </cell>
          <cell r="KT129">
            <v>843.32946096000001</v>
          </cell>
          <cell r="KU129">
            <v>629.35034399999961</v>
          </cell>
          <cell r="KV129">
            <v>345.09377196000003</v>
          </cell>
          <cell r="KW129">
            <v>335.65351680000003</v>
          </cell>
          <cell r="KX129">
            <v>368.16995123999993</v>
          </cell>
        </row>
        <row r="130">
          <cell r="B130" t="str">
            <v>2007 C/I Load Control Program</v>
          </cell>
          <cell r="C130" t="str">
            <v>4 x 54 watt T5 fluorescent</v>
          </cell>
          <cell r="D130">
            <v>0</v>
          </cell>
          <cell r="E130">
            <v>0</v>
          </cell>
          <cell r="F130">
            <v>56126.195999999996</v>
          </cell>
          <cell r="G130">
            <v>112252.39199999999</v>
          </cell>
          <cell r="H130">
            <v>112252.39199999999</v>
          </cell>
          <cell r="I130">
            <v>112252.39199999999</v>
          </cell>
          <cell r="J130">
            <v>112252.39199999999</v>
          </cell>
          <cell r="K130">
            <v>0</v>
          </cell>
          <cell r="L130">
            <v>0</v>
          </cell>
          <cell r="M130">
            <v>0.1666</v>
          </cell>
          <cell r="N130">
            <v>0.83340000000000003</v>
          </cell>
          <cell r="O130">
            <v>21</v>
          </cell>
          <cell r="P130">
            <v>8.5999999999999993E-2</v>
          </cell>
          <cell r="Q130">
            <v>0.105</v>
          </cell>
          <cell r="R130">
            <v>0.13800000000000001</v>
          </cell>
          <cell r="S130">
            <v>7.0999999999999994E-2</v>
          </cell>
          <cell r="T130">
            <v>0.10099999999999999</v>
          </cell>
          <cell r="U130">
            <v>0.14800000000000002</v>
          </cell>
          <cell r="V130">
            <v>0.20100000000000001</v>
          </cell>
          <cell r="W130">
            <v>0.14999999999999991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N130">
            <v>804.15368580959989</v>
          </cell>
          <cell r="EO130">
            <v>981.81554662799988</v>
          </cell>
          <cell r="EP130">
            <v>1290.3861469968001</v>
          </cell>
          <cell r="EQ130">
            <v>663.89432200559986</v>
          </cell>
          <cell r="ER130">
            <v>944.41304961359981</v>
          </cell>
          <cell r="ES130">
            <v>1383.8923895328001</v>
          </cell>
          <cell r="ET130">
            <v>1879.4754749735998</v>
          </cell>
          <cell r="EU130">
            <v>1402.593638039999</v>
          </cell>
          <cell r="EV130">
            <v>769.08884485859994</v>
          </cell>
          <cell r="EW130">
            <v>748.04994028800002</v>
          </cell>
          <cell r="EX130">
            <v>820.5172782533997</v>
          </cell>
          <cell r="EZ130">
            <v>4022.6991701903994</v>
          </cell>
          <cell r="FA130">
            <v>4911.4350333719995</v>
          </cell>
          <cell r="FB130">
            <v>6455.0289010032011</v>
          </cell>
          <cell r="FC130">
            <v>3321.0655939943999</v>
          </cell>
          <cell r="FD130">
            <v>4724.3327463863998</v>
          </cell>
          <cell r="FE130">
            <v>6922.7846184672007</v>
          </cell>
          <cell r="FF130">
            <v>9401.889921026399</v>
          </cell>
          <cell r="FG130">
            <v>7016.3357619599956</v>
          </cell>
          <cell r="FH130">
            <v>3847.2907761413999</v>
          </cell>
          <cell r="FI130">
            <v>3742.0457397119999</v>
          </cell>
          <cell r="FJ130">
            <v>4104.5564207465986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J130">
            <v>1608.3073716191998</v>
          </cell>
          <cell r="GK130">
            <v>1963.6310932559998</v>
          </cell>
          <cell r="GL130">
            <v>2580.7722939936002</v>
          </cell>
          <cell r="GM130">
            <v>1327.7886440111997</v>
          </cell>
          <cell r="GN130">
            <v>1888.8260992271996</v>
          </cell>
          <cell r="GO130">
            <v>2767.7847790656001</v>
          </cell>
          <cell r="GP130">
            <v>3758.9509499471997</v>
          </cell>
          <cell r="GQ130">
            <v>2805.1872760799979</v>
          </cell>
          <cell r="GR130">
            <v>1538.1776897171999</v>
          </cell>
          <cell r="GS130">
            <v>1496.099880576</v>
          </cell>
          <cell r="GT130">
            <v>1641.0345565067994</v>
          </cell>
          <cell r="GV130">
            <v>8045.3983403807988</v>
          </cell>
          <cell r="GW130">
            <v>9822.8700667439989</v>
          </cell>
          <cell r="GX130">
            <v>12910.057802006402</v>
          </cell>
          <cell r="GY130">
            <v>6642.1311879887999</v>
          </cell>
          <cell r="GZ130">
            <v>9448.6654927727996</v>
          </cell>
          <cell r="HA130">
            <v>13845.569236934401</v>
          </cell>
          <cell r="HB130">
            <v>18803.779842052798</v>
          </cell>
          <cell r="HC130">
            <v>14032.671523919991</v>
          </cell>
          <cell r="HD130">
            <v>7694.5815522827997</v>
          </cell>
          <cell r="HE130">
            <v>7484.0914794239998</v>
          </cell>
          <cell r="HF130">
            <v>8209.1128414931973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F130">
            <v>1608.3073716191998</v>
          </cell>
          <cell r="IG130">
            <v>1963.6310932559998</v>
          </cell>
          <cell r="IH130">
            <v>2580.7722939936002</v>
          </cell>
          <cell r="II130">
            <v>1327.7886440111997</v>
          </cell>
          <cell r="IJ130">
            <v>1888.8260992271996</v>
          </cell>
          <cell r="IK130">
            <v>2767.7847790656001</v>
          </cell>
          <cell r="IL130">
            <v>3758.9509499471997</v>
          </cell>
          <cell r="IM130">
            <v>2805.1872760799979</v>
          </cell>
          <cell r="IN130">
            <v>1538.1776897171999</v>
          </cell>
          <cell r="IO130">
            <v>1496.099880576</v>
          </cell>
          <cell r="IP130">
            <v>1641.0345565067994</v>
          </cell>
          <cell r="IR130">
            <v>8045.3983403807988</v>
          </cell>
          <cell r="IS130">
            <v>9822.8700667439989</v>
          </cell>
          <cell r="IT130">
            <v>12910.057802006402</v>
          </cell>
          <cell r="IU130">
            <v>6642.1311879887999</v>
          </cell>
          <cell r="IV130">
            <v>9448.6654927727996</v>
          </cell>
          <cell r="IW130">
            <v>13845.569236934401</v>
          </cell>
          <cell r="IX130">
            <v>18803.779842052798</v>
          </cell>
          <cell r="IY130">
            <v>14032.671523919991</v>
          </cell>
          <cell r="IZ130">
            <v>7694.5815522827997</v>
          </cell>
          <cell r="JA130">
            <v>7484.0914794239998</v>
          </cell>
          <cell r="JB130">
            <v>8209.1128414931973</v>
          </cell>
          <cell r="JD130">
            <v>0</v>
          </cell>
          <cell r="JE130">
            <v>0</v>
          </cell>
          <cell r="JF130">
            <v>0</v>
          </cell>
          <cell r="JG130">
            <v>0</v>
          </cell>
          <cell r="JH130">
            <v>0</v>
          </cell>
          <cell r="JI130">
            <v>0</v>
          </cell>
          <cell r="JJ130">
            <v>0</v>
          </cell>
          <cell r="JK130">
            <v>0</v>
          </cell>
          <cell r="JL130">
            <v>0</v>
          </cell>
          <cell r="JM130">
            <v>0</v>
          </cell>
          <cell r="JN130">
            <v>0</v>
          </cell>
          <cell r="JP130">
            <v>0</v>
          </cell>
          <cell r="JQ130">
            <v>0</v>
          </cell>
          <cell r="JR130">
            <v>0</v>
          </cell>
          <cell r="JS130">
            <v>0</v>
          </cell>
          <cell r="JT130">
            <v>0</v>
          </cell>
          <cell r="JU130">
            <v>0</v>
          </cell>
          <cell r="JV130">
            <v>0</v>
          </cell>
          <cell r="JW130">
            <v>0</v>
          </cell>
          <cell r="JX130">
            <v>0</v>
          </cell>
          <cell r="JY130">
            <v>0</v>
          </cell>
          <cell r="JZ130">
            <v>0</v>
          </cell>
          <cell r="KB130">
            <v>1608.3073716191998</v>
          </cell>
          <cell r="KC130">
            <v>1963.6310932559998</v>
          </cell>
          <cell r="KD130">
            <v>2580.7722939936002</v>
          </cell>
          <cell r="KE130">
            <v>1327.7886440111997</v>
          </cell>
          <cell r="KF130">
            <v>1888.8260992271996</v>
          </cell>
          <cell r="KG130">
            <v>2767.7847790656001</v>
          </cell>
          <cell r="KH130">
            <v>3758.9509499471997</v>
          </cell>
          <cell r="KI130">
            <v>2805.1872760799979</v>
          </cell>
          <cell r="KJ130">
            <v>1538.1776897171999</v>
          </cell>
          <cell r="KK130">
            <v>1496.099880576</v>
          </cell>
          <cell r="KL130">
            <v>1641.0345565067994</v>
          </cell>
          <cell r="KN130">
            <v>8045.3983403807988</v>
          </cell>
          <cell r="KO130">
            <v>9822.8700667439989</v>
          </cell>
          <cell r="KP130">
            <v>12910.057802006402</v>
          </cell>
          <cell r="KQ130">
            <v>6642.1311879887999</v>
          </cell>
          <cell r="KR130">
            <v>9448.6654927727996</v>
          </cell>
          <cell r="KS130">
            <v>13845.569236934401</v>
          </cell>
          <cell r="KT130">
            <v>18803.779842052798</v>
          </cell>
          <cell r="KU130">
            <v>14032.671523919991</v>
          </cell>
          <cell r="KV130">
            <v>7694.5815522827997</v>
          </cell>
          <cell r="KW130">
            <v>7484.0914794239998</v>
          </cell>
          <cell r="KX130">
            <v>8209.1128414931973</v>
          </cell>
        </row>
        <row r="131">
          <cell r="B131" t="str">
            <v>2007 C/I Load Control Program</v>
          </cell>
          <cell r="C131" t="str">
            <v>6 lamp T8</v>
          </cell>
          <cell r="D131">
            <v>0</v>
          </cell>
          <cell r="E131">
            <v>0</v>
          </cell>
          <cell r="F131">
            <v>30940.000000000007</v>
          </cell>
          <cell r="G131">
            <v>61880.000000000015</v>
          </cell>
          <cell r="H131">
            <v>61880.000000000015</v>
          </cell>
          <cell r="I131">
            <v>61880.000000000015</v>
          </cell>
          <cell r="J131">
            <v>61880.000000000015</v>
          </cell>
          <cell r="K131">
            <v>0</v>
          </cell>
          <cell r="L131">
            <v>0</v>
          </cell>
          <cell r="M131">
            <v>0.1666</v>
          </cell>
          <cell r="N131">
            <v>0.83340000000000003</v>
          </cell>
          <cell r="O131">
            <v>21</v>
          </cell>
          <cell r="P131">
            <v>8.5999999999999993E-2</v>
          </cell>
          <cell r="Q131">
            <v>0.105</v>
          </cell>
          <cell r="R131">
            <v>0.13800000000000001</v>
          </cell>
          <cell r="S131">
            <v>7.0999999999999994E-2</v>
          </cell>
          <cell r="T131">
            <v>0.10099999999999999</v>
          </cell>
          <cell r="U131">
            <v>0.14800000000000002</v>
          </cell>
          <cell r="V131">
            <v>0.20100000000000001</v>
          </cell>
          <cell r="W131">
            <v>0.14999999999999991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N131">
            <v>443.29594400000008</v>
          </cell>
          <cell r="EO131">
            <v>541.23342000000002</v>
          </cell>
          <cell r="EP131">
            <v>711.33535200000028</v>
          </cell>
          <cell r="EQ131">
            <v>365.97688400000004</v>
          </cell>
          <cell r="ER131">
            <v>520.615004</v>
          </cell>
          <cell r="ES131">
            <v>762.88139200000023</v>
          </cell>
          <cell r="ET131">
            <v>1036.0754040000002</v>
          </cell>
          <cell r="EU131">
            <v>773.19059999999968</v>
          </cell>
          <cell r="EV131">
            <v>423.96617900000012</v>
          </cell>
          <cell r="EW131">
            <v>412.36832000000004</v>
          </cell>
          <cell r="EX131">
            <v>452.31650099999996</v>
          </cell>
          <cell r="EZ131">
            <v>2217.5440560000006</v>
          </cell>
          <cell r="FA131">
            <v>2707.4665800000007</v>
          </cell>
          <cell r="FB131">
            <v>3558.3846480000016</v>
          </cell>
          <cell r="FC131">
            <v>1830.7631160000003</v>
          </cell>
          <cell r="FD131">
            <v>2604.3249960000003</v>
          </cell>
          <cell r="FE131">
            <v>3816.2386080000019</v>
          </cell>
          <cell r="FF131">
            <v>5182.8645960000013</v>
          </cell>
          <cell r="FG131">
            <v>3867.8093999999987</v>
          </cell>
          <cell r="FH131">
            <v>2120.8488210000005</v>
          </cell>
          <cell r="FI131">
            <v>2062.8316800000007</v>
          </cell>
          <cell r="FJ131">
            <v>2262.6684989999999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J131">
            <v>886.59188800000015</v>
          </cell>
          <cell r="GK131">
            <v>1082.46684</v>
          </cell>
          <cell r="GL131">
            <v>1422.6707040000006</v>
          </cell>
          <cell r="GM131">
            <v>731.95376800000008</v>
          </cell>
          <cell r="GN131">
            <v>1041.230008</v>
          </cell>
          <cell r="GO131">
            <v>1525.7627840000005</v>
          </cell>
          <cell r="GP131">
            <v>2072.1508080000003</v>
          </cell>
          <cell r="GQ131">
            <v>1546.3811999999994</v>
          </cell>
          <cell r="GR131">
            <v>847.93235800000025</v>
          </cell>
          <cell r="GS131">
            <v>824.73664000000008</v>
          </cell>
          <cell r="GT131">
            <v>904.63300199999992</v>
          </cell>
          <cell r="GV131">
            <v>4435.0881120000013</v>
          </cell>
          <cell r="GW131">
            <v>5414.9331600000014</v>
          </cell>
          <cell r="GX131">
            <v>7116.7692960000031</v>
          </cell>
          <cell r="GY131">
            <v>3661.5262320000006</v>
          </cell>
          <cell r="GZ131">
            <v>5208.6499920000006</v>
          </cell>
          <cell r="HA131">
            <v>7632.4772160000039</v>
          </cell>
          <cell r="HB131">
            <v>10365.729192000003</v>
          </cell>
          <cell r="HC131">
            <v>7735.6187999999975</v>
          </cell>
          <cell r="HD131">
            <v>4241.697642000001</v>
          </cell>
          <cell r="HE131">
            <v>4125.6633600000014</v>
          </cell>
          <cell r="HF131">
            <v>4525.3369979999998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F131">
            <v>886.59188800000015</v>
          </cell>
          <cell r="IG131">
            <v>1082.46684</v>
          </cell>
          <cell r="IH131">
            <v>1422.6707040000006</v>
          </cell>
          <cell r="II131">
            <v>731.95376800000008</v>
          </cell>
          <cell r="IJ131">
            <v>1041.230008</v>
          </cell>
          <cell r="IK131">
            <v>1525.7627840000005</v>
          </cell>
          <cell r="IL131">
            <v>2072.1508080000003</v>
          </cell>
          <cell r="IM131">
            <v>1546.3811999999994</v>
          </cell>
          <cell r="IN131">
            <v>847.93235800000025</v>
          </cell>
          <cell r="IO131">
            <v>824.73664000000008</v>
          </cell>
          <cell r="IP131">
            <v>904.63300199999992</v>
          </cell>
          <cell r="IR131">
            <v>4435.0881120000013</v>
          </cell>
          <cell r="IS131">
            <v>5414.9331600000014</v>
          </cell>
          <cell r="IT131">
            <v>7116.7692960000031</v>
          </cell>
          <cell r="IU131">
            <v>3661.5262320000006</v>
          </cell>
          <cell r="IV131">
            <v>5208.6499920000006</v>
          </cell>
          <cell r="IW131">
            <v>7632.4772160000039</v>
          </cell>
          <cell r="IX131">
            <v>10365.729192000003</v>
          </cell>
          <cell r="IY131">
            <v>7735.6187999999975</v>
          </cell>
          <cell r="IZ131">
            <v>4241.697642000001</v>
          </cell>
          <cell r="JA131">
            <v>4125.6633600000014</v>
          </cell>
          <cell r="JB131">
            <v>4525.3369979999998</v>
          </cell>
          <cell r="JD131">
            <v>0</v>
          </cell>
          <cell r="JE131">
            <v>0</v>
          </cell>
          <cell r="JF131">
            <v>0</v>
          </cell>
          <cell r="JG131">
            <v>0</v>
          </cell>
          <cell r="JH131">
            <v>0</v>
          </cell>
          <cell r="JI131">
            <v>0</v>
          </cell>
          <cell r="JJ131">
            <v>0</v>
          </cell>
          <cell r="JK131">
            <v>0</v>
          </cell>
          <cell r="JL131">
            <v>0</v>
          </cell>
          <cell r="JM131">
            <v>0</v>
          </cell>
          <cell r="JN131">
            <v>0</v>
          </cell>
          <cell r="JP131">
            <v>0</v>
          </cell>
          <cell r="JQ131">
            <v>0</v>
          </cell>
          <cell r="JR131">
            <v>0</v>
          </cell>
          <cell r="JS131">
            <v>0</v>
          </cell>
          <cell r="JT131">
            <v>0</v>
          </cell>
          <cell r="JU131">
            <v>0</v>
          </cell>
          <cell r="JV131">
            <v>0</v>
          </cell>
          <cell r="JW131">
            <v>0</v>
          </cell>
          <cell r="JX131">
            <v>0</v>
          </cell>
          <cell r="JY131">
            <v>0</v>
          </cell>
          <cell r="JZ131">
            <v>0</v>
          </cell>
          <cell r="KB131">
            <v>886.59188800000015</v>
          </cell>
          <cell r="KC131">
            <v>1082.46684</v>
          </cell>
          <cell r="KD131">
            <v>1422.6707040000006</v>
          </cell>
          <cell r="KE131">
            <v>731.95376800000008</v>
          </cell>
          <cell r="KF131">
            <v>1041.230008</v>
          </cell>
          <cell r="KG131">
            <v>1525.7627840000005</v>
          </cell>
          <cell r="KH131">
            <v>2072.1508080000003</v>
          </cell>
          <cell r="KI131">
            <v>1546.3811999999994</v>
          </cell>
          <cell r="KJ131">
            <v>847.93235800000025</v>
          </cell>
          <cell r="KK131">
            <v>824.73664000000008</v>
          </cell>
          <cell r="KL131">
            <v>904.63300199999992</v>
          </cell>
          <cell r="KN131">
            <v>4435.0881120000013</v>
          </cell>
          <cell r="KO131">
            <v>5414.9331600000014</v>
          </cell>
          <cell r="KP131">
            <v>7116.7692960000031</v>
          </cell>
          <cell r="KQ131">
            <v>3661.5262320000006</v>
          </cell>
          <cell r="KR131">
            <v>5208.6499920000006</v>
          </cell>
          <cell r="KS131">
            <v>7632.4772160000039</v>
          </cell>
          <cell r="KT131">
            <v>10365.729192000003</v>
          </cell>
          <cell r="KU131">
            <v>7735.6187999999975</v>
          </cell>
          <cell r="KV131">
            <v>4241.697642000001</v>
          </cell>
          <cell r="KW131">
            <v>4125.6633600000014</v>
          </cell>
          <cell r="KX131">
            <v>4525.3369979999998</v>
          </cell>
        </row>
        <row r="132">
          <cell r="B132" t="str">
            <v>2007 C/I Load Control Program</v>
          </cell>
          <cell r="C132" t="str">
            <v>4 lamp T8</v>
          </cell>
          <cell r="D132">
            <v>0</v>
          </cell>
          <cell r="E132">
            <v>0</v>
          </cell>
          <cell r="F132">
            <v>10499.999999999996</v>
          </cell>
          <cell r="G132">
            <v>20999.999999999993</v>
          </cell>
          <cell r="H132">
            <v>20999.999999999993</v>
          </cell>
          <cell r="I132">
            <v>20999.999999999993</v>
          </cell>
          <cell r="J132">
            <v>20999.999999999993</v>
          </cell>
          <cell r="K132">
            <v>0</v>
          </cell>
          <cell r="L132">
            <v>0</v>
          </cell>
          <cell r="M132">
            <v>0.1666</v>
          </cell>
          <cell r="N132">
            <v>0.83340000000000003</v>
          </cell>
          <cell r="O132">
            <v>21</v>
          </cell>
          <cell r="P132">
            <v>8.5999999999999993E-2</v>
          </cell>
          <cell r="Q132">
            <v>0.105</v>
          </cell>
          <cell r="R132">
            <v>0.13800000000000001</v>
          </cell>
          <cell r="S132">
            <v>7.0999999999999994E-2</v>
          </cell>
          <cell r="T132">
            <v>0.10099999999999999</v>
          </cell>
          <cell r="U132">
            <v>0.14800000000000002</v>
          </cell>
          <cell r="V132">
            <v>0.20100000000000001</v>
          </cell>
          <cell r="W132">
            <v>0.14999999999999991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N132">
            <v>150.43979999999993</v>
          </cell>
          <cell r="EO132">
            <v>183.67649999999992</v>
          </cell>
          <cell r="EP132">
            <v>241.40339999999995</v>
          </cell>
          <cell r="EQ132">
            <v>124.20029999999994</v>
          </cell>
          <cell r="ER132">
            <v>176.6792999999999</v>
          </cell>
          <cell r="ES132">
            <v>258.89639999999991</v>
          </cell>
          <cell r="ET132">
            <v>351.60929999999985</v>
          </cell>
          <cell r="EU132">
            <v>262.39499999999975</v>
          </cell>
          <cell r="EV132">
            <v>143.87992499999996</v>
          </cell>
          <cell r="EW132">
            <v>139.94399999999996</v>
          </cell>
          <cell r="EX132">
            <v>153.5010749999999</v>
          </cell>
          <cell r="EZ132">
            <v>752.56019999999967</v>
          </cell>
          <cell r="FA132">
            <v>918.82349999999974</v>
          </cell>
          <cell r="FB132">
            <v>1207.5965999999999</v>
          </cell>
          <cell r="FC132">
            <v>621.2996999999998</v>
          </cell>
          <cell r="FD132">
            <v>883.82069999999965</v>
          </cell>
          <cell r="FE132">
            <v>1295.1035999999999</v>
          </cell>
          <cell r="FF132">
            <v>1758.8906999999995</v>
          </cell>
          <cell r="FG132">
            <v>1312.6049999999989</v>
          </cell>
          <cell r="FH132">
            <v>719.74507499999982</v>
          </cell>
          <cell r="FI132">
            <v>700.05599999999981</v>
          </cell>
          <cell r="FJ132">
            <v>767.87392499999964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J132">
            <v>300.87959999999987</v>
          </cell>
          <cell r="GK132">
            <v>367.35299999999984</v>
          </cell>
          <cell r="GL132">
            <v>482.8067999999999</v>
          </cell>
          <cell r="GM132">
            <v>248.40059999999988</v>
          </cell>
          <cell r="GN132">
            <v>353.3585999999998</v>
          </cell>
          <cell r="GO132">
            <v>517.79279999999983</v>
          </cell>
          <cell r="GP132">
            <v>703.2185999999997</v>
          </cell>
          <cell r="GQ132">
            <v>524.78999999999951</v>
          </cell>
          <cell r="GR132">
            <v>287.75984999999991</v>
          </cell>
          <cell r="GS132">
            <v>279.88799999999992</v>
          </cell>
          <cell r="GT132">
            <v>307.0021499999998</v>
          </cell>
          <cell r="GV132">
            <v>1505.1203999999993</v>
          </cell>
          <cell r="GW132">
            <v>1837.6469999999995</v>
          </cell>
          <cell r="GX132">
            <v>2415.1931999999997</v>
          </cell>
          <cell r="GY132">
            <v>1242.5993999999996</v>
          </cell>
          <cell r="GZ132">
            <v>1767.6413999999993</v>
          </cell>
          <cell r="HA132">
            <v>2590.2071999999998</v>
          </cell>
          <cell r="HB132">
            <v>3517.7813999999989</v>
          </cell>
          <cell r="HC132">
            <v>2625.2099999999978</v>
          </cell>
          <cell r="HD132">
            <v>1439.4901499999996</v>
          </cell>
          <cell r="HE132">
            <v>1400.1119999999996</v>
          </cell>
          <cell r="HF132">
            <v>1535.7478499999993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F132">
            <v>300.87959999999987</v>
          </cell>
          <cell r="IG132">
            <v>367.35299999999984</v>
          </cell>
          <cell r="IH132">
            <v>482.8067999999999</v>
          </cell>
          <cell r="II132">
            <v>248.40059999999988</v>
          </cell>
          <cell r="IJ132">
            <v>353.3585999999998</v>
          </cell>
          <cell r="IK132">
            <v>517.79279999999983</v>
          </cell>
          <cell r="IL132">
            <v>703.2185999999997</v>
          </cell>
          <cell r="IM132">
            <v>524.78999999999951</v>
          </cell>
          <cell r="IN132">
            <v>287.75984999999991</v>
          </cell>
          <cell r="IO132">
            <v>279.88799999999992</v>
          </cell>
          <cell r="IP132">
            <v>307.0021499999998</v>
          </cell>
          <cell r="IR132">
            <v>1505.1203999999993</v>
          </cell>
          <cell r="IS132">
            <v>1837.6469999999995</v>
          </cell>
          <cell r="IT132">
            <v>2415.1931999999997</v>
          </cell>
          <cell r="IU132">
            <v>1242.5993999999996</v>
          </cell>
          <cell r="IV132">
            <v>1767.6413999999993</v>
          </cell>
          <cell r="IW132">
            <v>2590.2071999999998</v>
          </cell>
          <cell r="IX132">
            <v>3517.7813999999989</v>
          </cell>
          <cell r="IY132">
            <v>2625.2099999999978</v>
          </cell>
          <cell r="IZ132">
            <v>1439.4901499999996</v>
          </cell>
          <cell r="JA132">
            <v>1400.1119999999996</v>
          </cell>
          <cell r="JB132">
            <v>1535.7478499999993</v>
          </cell>
          <cell r="JD132">
            <v>0</v>
          </cell>
          <cell r="JE132">
            <v>0</v>
          </cell>
          <cell r="JF132">
            <v>0</v>
          </cell>
          <cell r="JG132">
            <v>0</v>
          </cell>
          <cell r="JH132">
            <v>0</v>
          </cell>
          <cell r="JI132">
            <v>0</v>
          </cell>
          <cell r="JJ132">
            <v>0</v>
          </cell>
          <cell r="JK132">
            <v>0</v>
          </cell>
          <cell r="JL132">
            <v>0</v>
          </cell>
          <cell r="JM132">
            <v>0</v>
          </cell>
          <cell r="JN132">
            <v>0</v>
          </cell>
          <cell r="JP132">
            <v>0</v>
          </cell>
          <cell r="JQ132">
            <v>0</v>
          </cell>
          <cell r="JR132">
            <v>0</v>
          </cell>
          <cell r="JS132">
            <v>0</v>
          </cell>
          <cell r="JT132">
            <v>0</v>
          </cell>
          <cell r="JU132">
            <v>0</v>
          </cell>
          <cell r="JV132">
            <v>0</v>
          </cell>
          <cell r="JW132">
            <v>0</v>
          </cell>
          <cell r="JX132">
            <v>0</v>
          </cell>
          <cell r="JY132">
            <v>0</v>
          </cell>
          <cell r="JZ132">
            <v>0</v>
          </cell>
          <cell r="KB132">
            <v>300.87959999999987</v>
          </cell>
          <cell r="KC132">
            <v>367.35299999999984</v>
          </cell>
          <cell r="KD132">
            <v>482.8067999999999</v>
          </cell>
          <cell r="KE132">
            <v>248.40059999999988</v>
          </cell>
          <cell r="KF132">
            <v>353.3585999999998</v>
          </cell>
          <cell r="KG132">
            <v>517.79279999999983</v>
          </cell>
          <cell r="KH132">
            <v>703.2185999999997</v>
          </cell>
          <cell r="KI132">
            <v>524.78999999999951</v>
          </cell>
          <cell r="KJ132">
            <v>287.75984999999991</v>
          </cell>
          <cell r="KK132">
            <v>279.88799999999992</v>
          </cell>
          <cell r="KL132">
            <v>307.0021499999998</v>
          </cell>
          <cell r="KN132">
            <v>1505.1203999999993</v>
          </cell>
          <cell r="KO132">
            <v>1837.6469999999995</v>
          </cell>
          <cell r="KP132">
            <v>2415.1931999999997</v>
          </cell>
          <cell r="KQ132">
            <v>1242.5993999999996</v>
          </cell>
          <cell r="KR132">
            <v>1767.6413999999993</v>
          </cell>
          <cell r="KS132">
            <v>2590.2071999999998</v>
          </cell>
          <cell r="KT132">
            <v>3517.7813999999989</v>
          </cell>
          <cell r="KU132">
            <v>2625.2099999999978</v>
          </cell>
          <cell r="KV132">
            <v>1439.4901499999996</v>
          </cell>
          <cell r="KW132">
            <v>1400.1119999999996</v>
          </cell>
          <cell r="KX132">
            <v>1535.7478499999993</v>
          </cell>
        </row>
        <row r="133">
          <cell r="B133" t="str">
            <v>2007 C/I Load Control Program</v>
          </cell>
          <cell r="C133" t="str">
            <v>T12 - 2 lamp 4 FT.</v>
          </cell>
          <cell r="D133">
            <v>0</v>
          </cell>
          <cell r="E133">
            <v>0</v>
          </cell>
          <cell r="F133">
            <v>633.65240240240246</v>
          </cell>
          <cell r="G133">
            <v>1267.3048048048047</v>
          </cell>
          <cell r="H133">
            <v>1267.3048048048047</v>
          </cell>
          <cell r="I133">
            <v>1267.3048048048047</v>
          </cell>
          <cell r="J133">
            <v>1267.3048048048047</v>
          </cell>
          <cell r="K133">
            <v>0</v>
          </cell>
          <cell r="L133">
            <v>0</v>
          </cell>
          <cell r="M133">
            <v>0.1666</v>
          </cell>
          <cell r="N133">
            <v>0.83340000000000003</v>
          </cell>
          <cell r="O133">
            <v>21</v>
          </cell>
          <cell r="P133">
            <v>8.5999999999999993E-2</v>
          </cell>
          <cell r="Q133">
            <v>0.105</v>
          </cell>
          <cell r="R133">
            <v>0.13800000000000001</v>
          </cell>
          <cell r="S133">
            <v>7.0999999999999994E-2</v>
          </cell>
          <cell r="T133">
            <v>0.10099999999999999</v>
          </cell>
          <cell r="U133">
            <v>0.14800000000000002</v>
          </cell>
          <cell r="V133">
            <v>0.20100000000000001</v>
          </cell>
          <cell r="W133">
            <v>0.14999999999999991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N133">
            <v>9.0787181606606602</v>
          </cell>
          <cell r="EO133">
            <v>11.084481475225225</v>
          </cell>
          <cell r="EP133">
            <v>14.568175653153157</v>
          </cell>
          <cell r="EQ133">
            <v>7.4952208070570565</v>
          </cell>
          <cell r="ER133">
            <v>10.662215514264263</v>
          </cell>
          <cell r="ES133">
            <v>15.623840555555558</v>
          </cell>
          <cell r="ET133">
            <v>21.21886453828829</v>
          </cell>
          <cell r="EU133">
            <v>15.834973536036028</v>
          </cell>
          <cell r="EV133">
            <v>8.6828438222597608</v>
          </cell>
          <cell r="EW133">
            <v>8.4453192192192201</v>
          </cell>
          <cell r="EX133">
            <v>9.2634595185810795</v>
          </cell>
          <cell r="EZ133">
            <v>45.41538844594595</v>
          </cell>
          <cell r="FA133">
            <v>55.44902077702703</v>
          </cell>
          <cell r="FB133">
            <v>72.875855878378403</v>
          </cell>
          <cell r="FC133">
            <v>37.494099763513518</v>
          </cell>
          <cell r="FD133">
            <v>53.336677128378383</v>
          </cell>
          <cell r="FE133">
            <v>78.15671500000002</v>
          </cell>
          <cell r="FF133">
            <v>106.14526834459461</v>
          </cell>
          <cell r="FG133">
            <v>79.212886824324286</v>
          </cell>
          <cell r="FH133">
            <v>43.435066275337846</v>
          </cell>
          <cell r="FI133">
            <v>42.24687297297298</v>
          </cell>
          <cell r="FJ133">
            <v>46.339538792229725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J133">
            <v>18.15743632132132</v>
          </cell>
          <cell r="GK133">
            <v>22.168962950450446</v>
          </cell>
          <cell r="GL133">
            <v>29.136351306306306</v>
          </cell>
          <cell r="GM133">
            <v>14.990441614114111</v>
          </cell>
          <cell r="GN133">
            <v>21.324431028528522</v>
          </cell>
          <cell r="GO133">
            <v>31.247681111111113</v>
          </cell>
          <cell r="GP133">
            <v>42.437729076576574</v>
          </cell>
          <cell r="GQ133">
            <v>31.669947072072048</v>
          </cell>
          <cell r="GR133">
            <v>17.365687644519518</v>
          </cell>
          <cell r="GS133">
            <v>16.890638438438437</v>
          </cell>
          <cell r="GT133">
            <v>18.526919037162155</v>
          </cell>
          <cell r="GV133">
            <v>90.830776891891887</v>
          </cell>
          <cell r="GW133">
            <v>110.89804155405405</v>
          </cell>
          <cell r="GX133">
            <v>145.75171175675678</v>
          </cell>
          <cell r="GY133">
            <v>74.988199527027021</v>
          </cell>
          <cell r="GZ133">
            <v>106.67335425675674</v>
          </cell>
          <cell r="HA133">
            <v>156.31343000000001</v>
          </cell>
          <cell r="HB133">
            <v>212.29053668918917</v>
          </cell>
          <cell r="HC133">
            <v>158.42577364864854</v>
          </cell>
          <cell r="HD133">
            <v>86.870132550675677</v>
          </cell>
          <cell r="HE133">
            <v>84.493745945945932</v>
          </cell>
          <cell r="HF133">
            <v>92.679077584459435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  <cell r="IC133">
            <v>0</v>
          </cell>
          <cell r="ID133">
            <v>0</v>
          </cell>
          <cell r="IF133">
            <v>18.15743632132132</v>
          </cell>
          <cell r="IG133">
            <v>22.168962950450446</v>
          </cell>
          <cell r="IH133">
            <v>29.136351306306306</v>
          </cell>
          <cell r="II133">
            <v>14.990441614114111</v>
          </cell>
          <cell r="IJ133">
            <v>21.324431028528522</v>
          </cell>
          <cell r="IK133">
            <v>31.247681111111113</v>
          </cell>
          <cell r="IL133">
            <v>42.437729076576574</v>
          </cell>
          <cell r="IM133">
            <v>31.669947072072048</v>
          </cell>
          <cell r="IN133">
            <v>17.365687644519518</v>
          </cell>
          <cell r="IO133">
            <v>16.890638438438437</v>
          </cell>
          <cell r="IP133">
            <v>18.526919037162155</v>
          </cell>
          <cell r="IR133">
            <v>90.830776891891887</v>
          </cell>
          <cell r="IS133">
            <v>110.89804155405405</v>
          </cell>
          <cell r="IT133">
            <v>145.75171175675678</v>
          </cell>
          <cell r="IU133">
            <v>74.988199527027021</v>
          </cell>
          <cell r="IV133">
            <v>106.67335425675674</v>
          </cell>
          <cell r="IW133">
            <v>156.31343000000001</v>
          </cell>
          <cell r="IX133">
            <v>212.29053668918917</v>
          </cell>
          <cell r="IY133">
            <v>158.42577364864854</v>
          </cell>
          <cell r="IZ133">
            <v>86.870132550675677</v>
          </cell>
          <cell r="JA133">
            <v>84.493745945945932</v>
          </cell>
          <cell r="JB133">
            <v>92.679077584459435</v>
          </cell>
          <cell r="JD133">
            <v>0</v>
          </cell>
          <cell r="JE133">
            <v>0</v>
          </cell>
          <cell r="JF133">
            <v>0</v>
          </cell>
          <cell r="JG133">
            <v>0</v>
          </cell>
          <cell r="JH133">
            <v>0</v>
          </cell>
          <cell r="JI133">
            <v>0</v>
          </cell>
          <cell r="JJ133">
            <v>0</v>
          </cell>
          <cell r="JK133">
            <v>0</v>
          </cell>
          <cell r="JL133">
            <v>0</v>
          </cell>
          <cell r="JM133">
            <v>0</v>
          </cell>
          <cell r="JN133">
            <v>0</v>
          </cell>
          <cell r="JP133">
            <v>0</v>
          </cell>
          <cell r="JQ133">
            <v>0</v>
          </cell>
          <cell r="JR133">
            <v>0</v>
          </cell>
          <cell r="JS133">
            <v>0</v>
          </cell>
          <cell r="JT133">
            <v>0</v>
          </cell>
          <cell r="JU133">
            <v>0</v>
          </cell>
          <cell r="JV133">
            <v>0</v>
          </cell>
          <cell r="JW133">
            <v>0</v>
          </cell>
          <cell r="JX133">
            <v>0</v>
          </cell>
          <cell r="JY133">
            <v>0</v>
          </cell>
          <cell r="JZ133">
            <v>0</v>
          </cell>
          <cell r="KB133">
            <v>18.15743632132132</v>
          </cell>
          <cell r="KC133">
            <v>22.168962950450446</v>
          </cell>
          <cell r="KD133">
            <v>29.136351306306306</v>
          </cell>
          <cell r="KE133">
            <v>14.990441614114111</v>
          </cell>
          <cell r="KF133">
            <v>21.324431028528522</v>
          </cell>
          <cell r="KG133">
            <v>31.247681111111113</v>
          </cell>
          <cell r="KH133">
            <v>42.437729076576574</v>
          </cell>
          <cell r="KI133">
            <v>31.669947072072048</v>
          </cell>
          <cell r="KJ133">
            <v>17.365687644519518</v>
          </cell>
          <cell r="KK133">
            <v>16.890638438438437</v>
          </cell>
          <cell r="KL133">
            <v>18.526919037162155</v>
          </cell>
          <cell r="KN133">
            <v>90.830776891891887</v>
          </cell>
          <cell r="KO133">
            <v>110.89804155405405</v>
          </cell>
          <cell r="KP133">
            <v>145.75171175675678</v>
          </cell>
          <cell r="KQ133">
            <v>74.988199527027021</v>
          </cell>
          <cell r="KR133">
            <v>106.67335425675674</v>
          </cell>
          <cell r="KS133">
            <v>156.31343000000001</v>
          </cell>
          <cell r="KT133">
            <v>212.29053668918917</v>
          </cell>
          <cell r="KU133">
            <v>158.42577364864854</v>
          </cell>
          <cell r="KV133">
            <v>86.870132550675677</v>
          </cell>
          <cell r="KW133">
            <v>84.493745945945932</v>
          </cell>
          <cell r="KX133">
            <v>92.679077584459435</v>
          </cell>
        </row>
        <row r="134">
          <cell r="B134" t="str">
            <v>2007 C/I Load Control Program</v>
          </cell>
          <cell r="C134" t="str">
            <v>T12 - 2 lamp 8FT.</v>
          </cell>
          <cell r="D134">
            <v>0</v>
          </cell>
          <cell r="E134">
            <v>0</v>
          </cell>
          <cell r="F134">
            <v>3005.3228228228209</v>
          </cell>
          <cell r="G134">
            <v>6010.6456456456417</v>
          </cell>
          <cell r="H134">
            <v>6010.6456456456417</v>
          </cell>
          <cell r="I134">
            <v>6010.6456456456417</v>
          </cell>
          <cell r="J134">
            <v>6010.6456456456417</v>
          </cell>
          <cell r="K134">
            <v>0</v>
          </cell>
          <cell r="L134">
            <v>0</v>
          </cell>
          <cell r="M134">
            <v>0.1666</v>
          </cell>
          <cell r="N134">
            <v>0.83340000000000003</v>
          </cell>
          <cell r="O134">
            <v>21</v>
          </cell>
          <cell r="P134">
            <v>8.5999999999999993E-2</v>
          </cell>
          <cell r="Q134">
            <v>0.105</v>
          </cell>
          <cell r="R134">
            <v>0.13800000000000001</v>
          </cell>
          <cell r="S134">
            <v>7.0999999999999994E-2</v>
          </cell>
          <cell r="T134">
            <v>0.10099999999999999</v>
          </cell>
          <cell r="U134">
            <v>0.14800000000000002</v>
          </cell>
          <cell r="V134">
            <v>0.20100000000000001</v>
          </cell>
          <cell r="W134">
            <v>0.14999999999999991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N134">
            <v>43.059063276276248</v>
          </cell>
          <cell r="EO134">
            <v>52.5721121396396</v>
          </cell>
          <cell r="EP134">
            <v>69.094775954954912</v>
          </cell>
          <cell r="EQ134">
            <v>35.548761542042016</v>
          </cell>
          <cell r="ER134">
            <v>50.569365010510467</v>
          </cell>
          <cell r="ES134">
            <v>74.101643777777738</v>
          </cell>
          <cell r="ET134">
            <v>100.63804323873867</v>
          </cell>
          <cell r="EU134">
            <v>75.103017342342241</v>
          </cell>
          <cell r="EV134">
            <v>41.181487842717686</v>
          </cell>
          <cell r="EW134">
            <v>40.054942582582555</v>
          </cell>
          <cell r="EX134">
            <v>43.935265145270229</v>
          </cell>
          <cell r="EZ134">
            <v>215.39869948648635</v>
          </cell>
          <cell r="FA134">
            <v>262.98678425675661</v>
          </cell>
          <cell r="FB134">
            <v>345.63977359459443</v>
          </cell>
          <cell r="FC134">
            <v>177.82915887837825</v>
          </cell>
          <cell r="FD134">
            <v>252.96824009459442</v>
          </cell>
          <cell r="FE134">
            <v>370.68613399999987</v>
          </cell>
          <cell r="FF134">
            <v>503.43184414864834</v>
          </cell>
          <cell r="FG134">
            <v>375.69540608108059</v>
          </cell>
          <cell r="FH134">
            <v>206.00631433445935</v>
          </cell>
          <cell r="FI134">
            <v>200.37088324324316</v>
          </cell>
          <cell r="FJ134">
            <v>219.78181255743223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J134">
            <v>86.118126552552496</v>
          </cell>
          <cell r="GK134">
            <v>105.1442242792792</v>
          </cell>
          <cell r="GL134">
            <v>138.18955190990982</v>
          </cell>
          <cell r="GM134">
            <v>71.097523084084031</v>
          </cell>
          <cell r="GN134">
            <v>101.13873002102093</v>
          </cell>
          <cell r="GO134">
            <v>148.20328755555548</v>
          </cell>
          <cell r="GP134">
            <v>201.27608647747735</v>
          </cell>
          <cell r="GQ134">
            <v>150.20603468468448</v>
          </cell>
          <cell r="GR134">
            <v>82.362975685435373</v>
          </cell>
          <cell r="GS134">
            <v>80.10988516516511</v>
          </cell>
          <cell r="GT134">
            <v>87.870530290540458</v>
          </cell>
          <cell r="GV134">
            <v>430.7973989729727</v>
          </cell>
          <cell r="GW134">
            <v>525.97356851351321</v>
          </cell>
          <cell r="GX134">
            <v>691.27954718918886</v>
          </cell>
          <cell r="GY134">
            <v>355.6583177567565</v>
          </cell>
          <cell r="GZ134">
            <v>505.93648018918884</v>
          </cell>
          <cell r="HA134">
            <v>741.37226799999974</v>
          </cell>
          <cell r="HB134">
            <v>1006.8636882972967</v>
          </cell>
          <cell r="HC134">
            <v>751.39081216216118</v>
          </cell>
          <cell r="HD134">
            <v>412.01262866891869</v>
          </cell>
          <cell r="HE134">
            <v>400.74176648648631</v>
          </cell>
          <cell r="HF134">
            <v>439.56362511486446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F134">
            <v>86.118126552552496</v>
          </cell>
          <cell r="IG134">
            <v>105.1442242792792</v>
          </cell>
          <cell r="IH134">
            <v>138.18955190990982</v>
          </cell>
          <cell r="II134">
            <v>71.097523084084031</v>
          </cell>
          <cell r="IJ134">
            <v>101.13873002102093</v>
          </cell>
          <cell r="IK134">
            <v>148.20328755555548</v>
          </cell>
          <cell r="IL134">
            <v>201.27608647747735</v>
          </cell>
          <cell r="IM134">
            <v>150.20603468468448</v>
          </cell>
          <cell r="IN134">
            <v>82.362975685435373</v>
          </cell>
          <cell r="IO134">
            <v>80.10988516516511</v>
          </cell>
          <cell r="IP134">
            <v>87.870530290540458</v>
          </cell>
          <cell r="IR134">
            <v>430.7973989729727</v>
          </cell>
          <cell r="IS134">
            <v>525.97356851351321</v>
          </cell>
          <cell r="IT134">
            <v>691.27954718918886</v>
          </cell>
          <cell r="IU134">
            <v>355.6583177567565</v>
          </cell>
          <cell r="IV134">
            <v>505.93648018918884</v>
          </cell>
          <cell r="IW134">
            <v>741.37226799999974</v>
          </cell>
          <cell r="IX134">
            <v>1006.8636882972967</v>
          </cell>
          <cell r="IY134">
            <v>751.39081216216118</v>
          </cell>
          <cell r="IZ134">
            <v>412.01262866891869</v>
          </cell>
          <cell r="JA134">
            <v>400.74176648648631</v>
          </cell>
          <cell r="JB134">
            <v>439.56362511486446</v>
          </cell>
          <cell r="JD134">
            <v>0</v>
          </cell>
          <cell r="JE134">
            <v>0</v>
          </cell>
          <cell r="JF134">
            <v>0</v>
          </cell>
          <cell r="JG134">
            <v>0</v>
          </cell>
          <cell r="JH134">
            <v>0</v>
          </cell>
          <cell r="JI134">
            <v>0</v>
          </cell>
          <cell r="JJ134">
            <v>0</v>
          </cell>
          <cell r="JK134">
            <v>0</v>
          </cell>
          <cell r="JL134">
            <v>0</v>
          </cell>
          <cell r="JM134">
            <v>0</v>
          </cell>
          <cell r="JN134">
            <v>0</v>
          </cell>
          <cell r="JP134">
            <v>0</v>
          </cell>
          <cell r="JQ134">
            <v>0</v>
          </cell>
          <cell r="JR134">
            <v>0</v>
          </cell>
          <cell r="JS134">
            <v>0</v>
          </cell>
          <cell r="JT134">
            <v>0</v>
          </cell>
          <cell r="JU134">
            <v>0</v>
          </cell>
          <cell r="JV134">
            <v>0</v>
          </cell>
          <cell r="JW134">
            <v>0</v>
          </cell>
          <cell r="JX134">
            <v>0</v>
          </cell>
          <cell r="JY134">
            <v>0</v>
          </cell>
          <cell r="JZ134">
            <v>0</v>
          </cell>
          <cell r="KB134">
            <v>86.118126552552496</v>
          </cell>
          <cell r="KC134">
            <v>105.1442242792792</v>
          </cell>
          <cell r="KD134">
            <v>138.18955190990982</v>
          </cell>
          <cell r="KE134">
            <v>71.097523084084031</v>
          </cell>
          <cell r="KF134">
            <v>101.13873002102093</v>
          </cell>
          <cell r="KG134">
            <v>148.20328755555548</v>
          </cell>
          <cell r="KH134">
            <v>201.27608647747735</v>
          </cell>
          <cell r="KI134">
            <v>150.20603468468448</v>
          </cell>
          <cell r="KJ134">
            <v>82.362975685435373</v>
          </cell>
          <cell r="KK134">
            <v>80.10988516516511</v>
          </cell>
          <cell r="KL134">
            <v>87.870530290540458</v>
          </cell>
          <cell r="KN134">
            <v>430.7973989729727</v>
          </cell>
          <cell r="KO134">
            <v>525.97356851351321</v>
          </cell>
          <cell r="KP134">
            <v>691.27954718918886</v>
          </cell>
          <cell r="KQ134">
            <v>355.6583177567565</v>
          </cell>
          <cell r="KR134">
            <v>505.93648018918884</v>
          </cell>
          <cell r="KS134">
            <v>741.37226799999974</v>
          </cell>
          <cell r="KT134">
            <v>1006.8636882972967</v>
          </cell>
          <cell r="KU134">
            <v>751.39081216216118</v>
          </cell>
          <cell r="KV134">
            <v>412.01262866891869</v>
          </cell>
          <cell r="KW134">
            <v>400.74176648648631</v>
          </cell>
          <cell r="KX134">
            <v>439.56362511486446</v>
          </cell>
        </row>
        <row r="135">
          <cell r="B135" t="str">
            <v>2007 C/I Load Control Program</v>
          </cell>
          <cell r="C135" t="str">
            <v>400 watt MH</v>
          </cell>
          <cell r="D135">
            <v>0</v>
          </cell>
          <cell r="E135">
            <v>0</v>
          </cell>
          <cell r="F135">
            <v>6007.0247747747735</v>
          </cell>
          <cell r="G135">
            <v>12014.049549549547</v>
          </cell>
          <cell r="H135">
            <v>12014.049549549547</v>
          </cell>
          <cell r="I135">
            <v>12014.049549549547</v>
          </cell>
          <cell r="J135">
            <v>12014.049549549547</v>
          </cell>
          <cell r="K135">
            <v>0</v>
          </cell>
          <cell r="L135">
            <v>0</v>
          </cell>
          <cell r="M135">
            <v>0.1666</v>
          </cell>
          <cell r="N135">
            <v>0.83340000000000003</v>
          </cell>
          <cell r="O135">
            <v>21</v>
          </cell>
          <cell r="P135">
            <v>8.5999999999999993E-2</v>
          </cell>
          <cell r="Q135">
            <v>0.105</v>
          </cell>
          <cell r="R135">
            <v>0.13800000000000001</v>
          </cell>
          <cell r="S135">
            <v>7.0999999999999994E-2</v>
          </cell>
          <cell r="T135">
            <v>0.10099999999999999</v>
          </cell>
          <cell r="U135">
            <v>0.14800000000000002</v>
          </cell>
          <cell r="V135">
            <v>0.20100000000000001</v>
          </cell>
          <cell r="W135">
            <v>0.14999999999999991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N135">
            <v>86.066248163063037</v>
          </cell>
          <cell r="EO135">
            <v>105.08088438513511</v>
          </cell>
          <cell r="EP135">
            <v>138.10630519189186</v>
          </cell>
          <cell r="EQ135">
            <v>71.054693250900868</v>
          </cell>
          <cell r="ER135">
            <v>101.07780307522519</v>
          </cell>
          <cell r="ES135">
            <v>148.11400846666666</v>
          </cell>
          <cell r="ET135">
            <v>201.15483582297293</v>
          </cell>
          <cell r="EU135">
            <v>150.11554912162148</v>
          </cell>
          <cell r="EV135">
            <v>82.313359435022505</v>
          </cell>
          <cell r="EW135">
            <v>80.061626198198184</v>
          </cell>
          <cell r="EX135">
            <v>87.817596236148603</v>
          </cell>
          <cell r="EZ135">
            <v>430.53788246756744</v>
          </cell>
          <cell r="FA135">
            <v>525.65671696621609</v>
          </cell>
          <cell r="FB135">
            <v>690.86311372702698</v>
          </cell>
          <cell r="FC135">
            <v>355.44406575810802</v>
          </cell>
          <cell r="FD135">
            <v>505.63169917702692</v>
          </cell>
          <cell r="FE135">
            <v>740.92565820000004</v>
          </cell>
          <cell r="FF135">
            <v>1006.2571439067566</v>
          </cell>
          <cell r="FG135">
            <v>750.93816709459395</v>
          </cell>
          <cell r="FH135">
            <v>411.76442829020266</v>
          </cell>
          <cell r="FI135">
            <v>400.50035578378373</v>
          </cell>
          <cell r="FJ135">
            <v>439.29882775033764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J135">
            <v>172.13249632612607</v>
          </cell>
          <cell r="GK135">
            <v>210.16176877027021</v>
          </cell>
          <cell r="GL135">
            <v>276.21261038378373</v>
          </cell>
          <cell r="GM135">
            <v>142.10938650180174</v>
          </cell>
          <cell r="GN135">
            <v>202.15560615045038</v>
          </cell>
          <cell r="GO135">
            <v>296.22801693333332</v>
          </cell>
          <cell r="GP135">
            <v>402.30967164594585</v>
          </cell>
          <cell r="GQ135">
            <v>300.23109824324297</v>
          </cell>
          <cell r="GR135">
            <v>164.62671887004501</v>
          </cell>
          <cell r="GS135">
            <v>160.12325239639637</v>
          </cell>
          <cell r="GT135">
            <v>175.63519247229721</v>
          </cell>
          <cell r="GV135">
            <v>861.07576493513488</v>
          </cell>
          <cell r="GW135">
            <v>1051.3134339324322</v>
          </cell>
          <cell r="GX135">
            <v>1381.726227454054</v>
          </cell>
          <cell r="GY135">
            <v>710.88813151621605</v>
          </cell>
          <cell r="GZ135">
            <v>1011.2633983540538</v>
          </cell>
          <cell r="HA135">
            <v>1481.8513164000001</v>
          </cell>
          <cell r="HB135">
            <v>2012.5142878135132</v>
          </cell>
          <cell r="HC135">
            <v>1501.8763341891879</v>
          </cell>
          <cell r="HD135">
            <v>823.52885658040532</v>
          </cell>
          <cell r="HE135">
            <v>801.00071156756746</v>
          </cell>
          <cell r="HF135">
            <v>878.59765550067527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F135">
            <v>172.13249632612607</v>
          </cell>
          <cell r="IG135">
            <v>210.16176877027021</v>
          </cell>
          <cell r="IH135">
            <v>276.21261038378373</v>
          </cell>
          <cell r="II135">
            <v>142.10938650180174</v>
          </cell>
          <cell r="IJ135">
            <v>202.15560615045038</v>
          </cell>
          <cell r="IK135">
            <v>296.22801693333332</v>
          </cell>
          <cell r="IL135">
            <v>402.30967164594585</v>
          </cell>
          <cell r="IM135">
            <v>300.23109824324297</v>
          </cell>
          <cell r="IN135">
            <v>164.62671887004501</v>
          </cell>
          <cell r="IO135">
            <v>160.12325239639637</v>
          </cell>
          <cell r="IP135">
            <v>175.63519247229721</v>
          </cell>
          <cell r="IR135">
            <v>861.07576493513488</v>
          </cell>
          <cell r="IS135">
            <v>1051.3134339324322</v>
          </cell>
          <cell r="IT135">
            <v>1381.726227454054</v>
          </cell>
          <cell r="IU135">
            <v>710.88813151621605</v>
          </cell>
          <cell r="IV135">
            <v>1011.2633983540538</v>
          </cell>
          <cell r="IW135">
            <v>1481.8513164000001</v>
          </cell>
          <cell r="IX135">
            <v>2012.5142878135132</v>
          </cell>
          <cell r="IY135">
            <v>1501.8763341891879</v>
          </cell>
          <cell r="IZ135">
            <v>823.52885658040532</v>
          </cell>
          <cell r="JA135">
            <v>801.00071156756746</v>
          </cell>
          <cell r="JB135">
            <v>878.59765550067527</v>
          </cell>
          <cell r="JD135">
            <v>0</v>
          </cell>
          <cell r="JE135">
            <v>0</v>
          </cell>
          <cell r="JF135">
            <v>0</v>
          </cell>
          <cell r="JG135">
            <v>0</v>
          </cell>
          <cell r="JH135">
            <v>0</v>
          </cell>
          <cell r="JI135">
            <v>0</v>
          </cell>
          <cell r="JJ135">
            <v>0</v>
          </cell>
          <cell r="JK135">
            <v>0</v>
          </cell>
          <cell r="JL135">
            <v>0</v>
          </cell>
          <cell r="JM135">
            <v>0</v>
          </cell>
          <cell r="JN135">
            <v>0</v>
          </cell>
          <cell r="JP135">
            <v>0</v>
          </cell>
          <cell r="JQ135">
            <v>0</v>
          </cell>
          <cell r="JR135">
            <v>0</v>
          </cell>
          <cell r="JS135">
            <v>0</v>
          </cell>
          <cell r="JT135">
            <v>0</v>
          </cell>
          <cell r="JU135">
            <v>0</v>
          </cell>
          <cell r="JV135">
            <v>0</v>
          </cell>
          <cell r="JW135">
            <v>0</v>
          </cell>
          <cell r="JX135">
            <v>0</v>
          </cell>
          <cell r="JY135">
            <v>0</v>
          </cell>
          <cell r="JZ135">
            <v>0</v>
          </cell>
          <cell r="KB135">
            <v>172.13249632612607</v>
          </cell>
          <cell r="KC135">
            <v>210.16176877027021</v>
          </cell>
          <cell r="KD135">
            <v>276.21261038378373</v>
          </cell>
          <cell r="KE135">
            <v>142.10938650180174</v>
          </cell>
          <cell r="KF135">
            <v>202.15560615045038</v>
          </cell>
          <cell r="KG135">
            <v>296.22801693333332</v>
          </cell>
          <cell r="KH135">
            <v>402.30967164594585</v>
          </cell>
          <cell r="KI135">
            <v>300.23109824324297</v>
          </cell>
          <cell r="KJ135">
            <v>164.62671887004501</v>
          </cell>
          <cell r="KK135">
            <v>160.12325239639637</v>
          </cell>
          <cell r="KL135">
            <v>175.63519247229721</v>
          </cell>
          <cell r="KN135">
            <v>861.07576493513488</v>
          </cell>
          <cell r="KO135">
            <v>1051.3134339324322</v>
          </cell>
          <cell r="KP135">
            <v>1381.726227454054</v>
          </cell>
          <cell r="KQ135">
            <v>710.88813151621605</v>
          </cell>
          <cell r="KR135">
            <v>1011.2633983540538</v>
          </cell>
          <cell r="KS135">
            <v>1481.8513164000001</v>
          </cell>
          <cell r="KT135">
            <v>2012.5142878135132</v>
          </cell>
          <cell r="KU135">
            <v>1501.8763341891879</v>
          </cell>
          <cell r="KV135">
            <v>823.52885658040532</v>
          </cell>
          <cell r="KW135">
            <v>801.00071156756746</v>
          </cell>
          <cell r="KX135">
            <v>878.59765550067527</v>
          </cell>
        </row>
        <row r="136">
          <cell r="B136" t="str">
            <v>2007 C/I Load Control Program</v>
          </cell>
          <cell r="C136" t="str">
            <v>T8 lamp</v>
          </cell>
          <cell r="D136">
            <v>0</v>
          </cell>
          <cell r="E136">
            <v>0</v>
          </cell>
          <cell r="F136">
            <v>117407.51253363451</v>
          </cell>
          <cell r="G136">
            <v>234815.02506726902</v>
          </cell>
          <cell r="H136">
            <v>234815.02506726902</v>
          </cell>
          <cell r="I136">
            <v>234815.02506726902</v>
          </cell>
          <cell r="J136">
            <v>234815.02506726902</v>
          </cell>
          <cell r="K136">
            <v>0</v>
          </cell>
          <cell r="L136">
            <v>0</v>
          </cell>
          <cell r="M136">
            <v>0.1666</v>
          </cell>
          <cell r="N136">
            <v>0.83340000000000003</v>
          </cell>
          <cell r="O136">
            <v>21</v>
          </cell>
          <cell r="P136">
            <v>8.5999999999999993E-2</v>
          </cell>
          <cell r="Q136">
            <v>0.105</v>
          </cell>
          <cell r="R136">
            <v>0.13800000000000001</v>
          </cell>
          <cell r="S136">
            <v>7.0999999999999994E-2</v>
          </cell>
          <cell r="T136">
            <v>0.10099999999999999</v>
          </cell>
          <cell r="U136">
            <v>0.14800000000000002</v>
          </cell>
          <cell r="V136">
            <v>0.20100000000000001</v>
          </cell>
          <cell r="W136">
            <v>0.14999999999999991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N136">
            <v>1682.1678765769018</v>
          </cell>
          <cell r="EO136">
            <v>2053.8096167508684</v>
          </cell>
          <cell r="EP136">
            <v>2699.2926391582846</v>
          </cell>
          <cell r="EQ136">
            <v>1388.7665027553489</v>
          </cell>
          <cell r="ER136">
            <v>1975.5692503984542</v>
          </cell>
          <cell r="ES136">
            <v>2894.8935550393198</v>
          </cell>
          <cell r="ET136">
            <v>3931.5784092088052</v>
          </cell>
          <cell r="EU136">
            <v>2934.0137382155244</v>
          </cell>
          <cell r="EV136">
            <v>1608.8175331215139</v>
          </cell>
          <cell r="EW136">
            <v>1564.8073270482807</v>
          </cell>
          <cell r="EX136">
            <v>1716.3980368560824</v>
          </cell>
          <cell r="EZ136">
            <v>8414.8782013156651</v>
          </cell>
          <cell r="FA136">
            <v>10273.979199280755</v>
          </cell>
          <cell r="FB136">
            <v>13502.944090483281</v>
          </cell>
          <cell r="FC136">
            <v>6947.166887132701</v>
          </cell>
          <cell r="FD136">
            <v>9882.5895154986301</v>
          </cell>
          <cell r="FE136">
            <v>14481.41829993859</v>
          </cell>
          <cell r="FF136">
            <v>19667.331610051733</v>
          </cell>
          <cell r="FG136">
            <v>14677.113141829641</v>
          </cell>
          <cell r="FH136">
            <v>8047.9503727699248</v>
          </cell>
          <cell r="FI136">
            <v>7827.7936756424806</v>
          </cell>
          <cell r="FJ136">
            <v>8586.111187970344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J136">
            <v>3364.3357531538036</v>
          </cell>
          <cell r="GK136">
            <v>4107.6192335017367</v>
          </cell>
          <cell r="GL136">
            <v>5398.5852783165692</v>
          </cell>
          <cell r="GM136">
            <v>2777.5330055106979</v>
          </cell>
          <cell r="GN136">
            <v>3951.1385007969084</v>
          </cell>
          <cell r="GO136">
            <v>5789.7871100786397</v>
          </cell>
          <cell r="GP136">
            <v>7863.1568184176103</v>
          </cell>
          <cell r="GQ136">
            <v>5868.0274764310489</v>
          </cell>
          <cell r="GR136">
            <v>3217.6350662430277</v>
          </cell>
          <cell r="GS136">
            <v>3129.6146540965615</v>
          </cell>
          <cell r="GT136">
            <v>3432.7960737121648</v>
          </cell>
          <cell r="GV136">
            <v>16829.75640263133</v>
          </cell>
          <cell r="GW136">
            <v>20547.95839856151</v>
          </cell>
          <cell r="GX136">
            <v>27005.888180966562</v>
          </cell>
          <cell r="GY136">
            <v>13894.333774265402</v>
          </cell>
          <cell r="GZ136">
            <v>19765.17903099726</v>
          </cell>
          <cell r="HA136">
            <v>28962.836599877181</v>
          </cell>
          <cell r="HB136">
            <v>39334.663220103466</v>
          </cell>
          <cell r="HC136">
            <v>29354.226283659282</v>
          </cell>
          <cell r="HD136">
            <v>16095.90074553985</v>
          </cell>
          <cell r="HE136">
            <v>15655.587351284961</v>
          </cell>
          <cell r="HF136">
            <v>17172.222375940688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F136">
            <v>3364.3357531538036</v>
          </cell>
          <cell r="IG136">
            <v>4107.6192335017367</v>
          </cell>
          <cell r="IH136">
            <v>5398.5852783165692</v>
          </cell>
          <cell r="II136">
            <v>2777.5330055106979</v>
          </cell>
          <cell r="IJ136">
            <v>3951.1385007969084</v>
          </cell>
          <cell r="IK136">
            <v>5789.7871100786397</v>
          </cell>
          <cell r="IL136">
            <v>7863.1568184176103</v>
          </cell>
          <cell r="IM136">
            <v>5868.0274764310489</v>
          </cell>
          <cell r="IN136">
            <v>3217.6350662430277</v>
          </cell>
          <cell r="IO136">
            <v>3129.6146540965615</v>
          </cell>
          <cell r="IP136">
            <v>3432.7960737121648</v>
          </cell>
          <cell r="IR136">
            <v>16829.75640263133</v>
          </cell>
          <cell r="IS136">
            <v>20547.95839856151</v>
          </cell>
          <cell r="IT136">
            <v>27005.888180966562</v>
          </cell>
          <cell r="IU136">
            <v>13894.333774265402</v>
          </cell>
          <cell r="IV136">
            <v>19765.17903099726</v>
          </cell>
          <cell r="IW136">
            <v>28962.836599877181</v>
          </cell>
          <cell r="IX136">
            <v>39334.663220103466</v>
          </cell>
          <cell r="IY136">
            <v>29354.226283659282</v>
          </cell>
          <cell r="IZ136">
            <v>16095.90074553985</v>
          </cell>
          <cell r="JA136">
            <v>15655.587351284961</v>
          </cell>
          <cell r="JB136">
            <v>17172.222375940688</v>
          </cell>
          <cell r="JD136">
            <v>0</v>
          </cell>
          <cell r="JE136">
            <v>0</v>
          </cell>
          <cell r="JF136">
            <v>0</v>
          </cell>
          <cell r="JG136">
            <v>0</v>
          </cell>
          <cell r="JH136">
            <v>0</v>
          </cell>
          <cell r="JI136">
            <v>0</v>
          </cell>
          <cell r="JJ136">
            <v>0</v>
          </cell>
          <cell r="JK136">
            <v>0</v>
          </cell>
          <cell r="JL136">
            <v>0</v>
          </cell>
          <cell r="JM136">
            <v>0</v>
          </cell>
          <cell r="JN136">
            <v>0</v>
          </cell>
          <cell r="JP136">
            <v>0</v>
          </cell>
          <cell r="JQ136">
            <v>0</v>
          </cell>
          <cell r="JR136">
            <v>0</v>
          </cell>
          <cell r="JS136">
            <v>0</v>
          </cell>
          <cell r="JT136">
            <v>0</v>
          </cell>
          <cell r="JU136">
            <v>0</v>
          </cell>
          <cell r="JV136">
            <v>0</v>
          </cell>
          <cell r="JW136">
            <v>0</v>
          </cell>
          <cell r="JX136">
            <v>0</v>
          </cell>
          <cell r="JY136">
            <v>0</v>
          </cell>
          <cell r="JZ136">
            <v>0</v>
          </cell>
          <cell r="KB136">
            <v>3364.3357531538036</v>
          </cell>
          <cell r="KC136">
            <v>4107.6192335017367</v>
          </cell>
          <cell r="KD136">
            <v>5398.5852783165692</v>
          </cell>
          <cell r="KE136">
            <v>2777.5330055106979</v>
          </cell>
          <cell r="KF136">
            <v>3951.1385007969084</v>
          </cell>
          <cell r="KG136">
            <v>5789.7871100786397</v>
          </cell>
          <cell r="KH136">
            <v>7863.1568184176103</v>
          </cell>
          <cell r="KI136">
            <v>5868.0274764310489</v>
          </cell>
          <cell r="KJ136">
            <v>3217.6350662430277</v>
          </cell>
          <cell r="KK136">
            <v>3129.6146540965615</v>
          </cell>
          <cell r="KL136">
            <v>3432.7960737121648</v>
          </cell>
          <cell r="KN136">
            <v>16829.75640263133</v>
          </cell>
          <cell r="KO136">
            <v>20547.95839856151</v>
          </cell>
          <cell r="KP136">
            <v>27005.888180966562</v>
          </cell>
          <cell r="KQ136">
            <v>13894.333774265402</v>
          </cell>
          <cell r="KR136">
            <v>19765.17903099726</v>
          </cell>
          <cell r="KS136">
            <v>28962.836599877181</v>
          </cell>
          <cell r="KT136">
            <v>39334.663220103466</v>
          </cell>
          <cell r="KU136">
            <v>29354.226283659282</v>
          </cell>
          <cell r="KV136">
            <v>16095.90074553985</v>
          </cell>
          <cell r="KW136">
            <v>15655.587351284961</v>
          </cell>
          <cell r="KX136">
            <v>17172.222375940688</v>
          </cell>
        </row>
        <row r="137">
          <cell r="B137" t="str">
            <v>2007 C/I Load Control Program</v>
          </cell>
          <cell r="C137" t="str">
            <v>T8 lamp</v>
          </cell>
          <cell r="D137">
            <v>0</v>
          </cell>
          <cell r="E137">
            <v>0</v>
          </cell>
          <cell r="F137">
            <v>37329.833715473564</v>
          </cell>
          <cell r="G137">
            <v>74659.667430947127</v>
          </cell>
          <cell r="H137">
            <v>74659.667430947127</v>
          </cell>
          <cell r="I137">
            <v>74659.667430947127</v>
          </cell>
          <cell r="J137">
            <v>74659.667430947127</v>
          </cell>
          <cell r="K137">
            <v>0</v>
          </cell>
          <cell r="L137">
            <v>0</v>
          </cell>
          <cell r="M137">
            <v>0.1666</v>
          </cell>
          <cell r="N137">
            <v>0.83340000000000003</v>
          </cell>
          <cell r="O137">
            <v>21</v>
          </cell>
          <cell r="P137">
            <v>8.5999999999999993E-2</v>
          </cell>
          <cell r="Q137">
            <v>0.105</v>
          </cell>
          <cell r="R137">
            <v>0.13800000000000001</v>
          </cell>
          <cell r="S137">
            <v>7.0999999999999994E-2</v>
          </cell>
          <cell r="T137">
            <v>0.10099999999999999</v>
          </cell>
          <cell r="U137">
            <v>0.14800000000000002</v>
          </cell>
          <cell r="V137">
            <v>0.20100000000000001</v>
          </cell>
          <cell r="W137">
            <v>0.14999999999999991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N137">
            <v>534.84692554181902</v>
          </cell>
          <cell r="EO137">
            <v>653.01078118477903</v>
          </cell>
          <cell r="EP137">
            <v>858.2427409857097</v>
          </cell>
          <cell r="EQ137">
            <v>441.55967108685053</v>
          </cell>
          <cell r="ER137">
            <v>628.13417999678734</v>
          </cell>
          <cell r="ES137">
            <v>920.43424395568866</v>
          </cell>
          <cell r="ET137">
            <v>1250.049209696577</v>
          </cell>
          <cell r="EU137">
            <v>932.87254454968377</v>
          </cell>
          <cell r="EV137">
            <v>511.52511192807697</v>
          </cell>
          <cell r="EW137">
            <v>497.53202375983165</v>
          </cell>
          <cell r="EX137">
            <v>545.73043856156517</v>
          </cell>
          <cell r="EZ137">
            <v>2675.5187739889075</v>
          </cell>
          <cell r="FA137">
            <v>3266.6217589399453</v>
          </cell>
          <cell r="FB137">
            <v>4293.2743117496429</v>
          </cell>
          <cell r="FC137">
            <v>2208.8585227117724</v>
          </cell>
          <cell r="FD137">
            <v>3142.1790252660421</v>
          </cell>
          <cell r="FE137">
            <v>4604.3811459343997</v>
          </cell>
          <cell r="FF137">
            <v>6253.2473671136095</v>
          </cell>
          <cell r="FG137">
            <v>4666.6025127713474</v>
          </cell>
          <cell r="FH137">
            <v>2558.8537111696241</v>
          </cell>
          <cell r="FI137">
            <v>2488.8546734780534</v>
          </cell>
          <cell r="FJ137">
            <v>2729.9624699712394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J137">
            <v>1069.693851083638</v>
          </cell>
          <cell r="GK137">
            <v>1306.0215623695581</v>
          </cell>
          <cell r="GL137">
            <v>1716.4854819714194</v>
          </cell>
          <cell r="GM137">
            <v>883.11934217370106</v>
          </cell>
          <cell r="GN137">
            <v>1256.2683599935747</v>
          </cell>
          <cell r="GO137">
            <v>1840.8684879113773</v>
          </cell>
          <cell r="GP137">
            <v>2500.098419393154</v>
          </cell>
          <cell r="GQ137">
            <v>1865.7450890993675</v>
          </cell>
          <cell r="GR137">
            <v>1023.0502238561539</v>
          </cell>
          <cell r="GS137">
            <v>995.06404751966329</v>
          </cell>
          <cell r="GT137">
            <v>1091.4608771231303</v>
          </cell>
          <cell r="GV137">
            <v>5351.0375479778149</v>
          </cell>
          <cell r="GW137">
            <v>6533.2435178798905</v>
          </cell>
          <cell r="GX137">
            <v>8586.5486234992859</v>
          </cell>
          <cell r="GY137">
            <v>4417.7170454235447</v>
          </cell>
          <cell r="GZ137">
            <v>6284.3580505320842</v>
          </cell>
          <cell r="HA137">
            <v>9208.7622918687994</v>
          </cell>
          <cell r="HB137">
            <v>12506.494734227219</v>
          </cell>
          <cell r="HC137">
            <v>9333.2050255426948</v>
          </cell>
          <cell r="HD137">
            <v>5117.7074223392483</v>
          </cell>
          <cell r="HE137">
            <v>4977.7093469561069</v>
          </cell>
          <cell r="HF137">
            <v>5459.9249399424789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F137">
            <v>1069.693851083638</v>
          </cell>
          <cell r="IG137">
            <v>1306.0215623695581</v>
          </cell>
          <cell r="IH137">
            <v>1716.4854819714194</v>
          </cell>
          <cell r="II137">
            <v>883.11934217370106</v>
          </cell>
          <cell r="IJ137">
            <v>1256.2683599935747</v>
          </cell>
          <cell r="IK137">
            <v>1840.8684879113773</v>
          </cell>
          <cell r="IL137">
            <v>2500.098419393154</v>
          </cell>
          <cell r="IM137">
            <v>1865.7450890993675</v>
          </cell>
          <cell r="IN137">
            <v>1023.0502238561539</v>
          </cell>
          <cell r="IO137">
            <v>995.06404751966329</v>
          </cell>
          <cell r="IP137">
            <v>1091.4608771231303</v>
          </cell>
          <cell r="IR137">
            <v>5351.0375479778149</v>
          </cell>
          <cell r="IS137">
            <v>6533.2435178798905</v>
          </cell>
          <cell r="IT137">
            <v>8586.5486234992859</v>
          </cell>
          <cell r="IU137">
            <v>4417.7170454235447</v>
          </cell>
          <cell r="IV137">
            <v>6284.3580505320842</v>
          </cell>
          <cell r="IW137">
            <v>9208.7622918687994</v>
          </cell>
          <cell r="IX137">
            <v>12506.494734227219</v>
          </cell>
          <cell r="IY137">
            <v>9333.2050255426948</v>
          </cell>
          <cell r="IZ137">
            <v>5117.7074223392483</v>
          </cell>
          <cell r="JA137">
            <v>4977.7093469561069</v>
          </cell>
          <cell r="JB137">
            <v>5459.9249399424789</v>
          </cell>
          <cell r="JD137">
            <v>0</v>
          </cell>
          <cell r="JE137">
            <v>0</v>
          </cell>
          <cell r="JF137">
            <v>0</v>
          </cell>
          <cell r="JG137">
            <v>0</v>
          </cell>
          <cell r="JH137">
            <v>0</v>
          </cell>
          <cell r="JI137">
            <v>0</v>
          </cell>
          <cell r="JJ137">
            <v>0</v>
          </cell>
          <cell r="JK137">
            <v>0</v>
          </cell>
          <cell r="JL137">
            <v>0</v>
          </cell>
          <cell r="JM137">
            <v>0</v>
          </cell>
          <cell r="JN137">
            <v>0</v>
          </cell>
          <cell r="JP137">
            <v>0</v>
          </cell>
          <cell r="JQ137">
            <v>0</v>
          </cell>
          <cell r="JR137">
            <v>0</v>
          </cell>
          <cell r="JS137">
            <v>0</v>
          </cell>
          <cell r="JT137">
            <v>0</v>
          </cell>
          <cell r="JU137">
            <v>0</v>
          </cell>
          <cell r="JV137">
            <v>0</v>
          </cell>
          <cell r="JW137">
            <v>0</v>
          </cell>
          <cell r="JX137">
            <v>0</v>
          </cell>
          <cell r="JY137">
            <v>0</v>
          </cell>
          <cell r="JZ137">
            <v>0</v>
          </cell>
          <cell r="KB137">
            <v>1069.693851083638</v>
          </cell>
          <cell r="KC137">
            <v>1306.0215623695581</v>
          </cell>
          <cell r="KD137">
            <v>1716.4854819714194</v>
          </cell>
          <cell r="KE137">
            <v>883.11934217370106</v>
          </cell>
          <cell r="KF137">
            <v>1256.2683599935747</v>
          </cell>
          <cell r="KG137">
            <v>1840.8684879113773</v>
          </cell>
          <cell r="KH137">
            <v>2500.098419393154</v>
          </cell>
          <cell r="KI137">
            <v>1865.7450890993675</v>
          </cell>
          <cell r="KJ137">
            <v>1023.0502238561539</v>
          </cell>
          <cell r="KK137">
            <v>995.06404751966329</v>
          </cell>
          <cell r="KL137">
            <v>1091.4608771231303</v>
          </cell>
          <cell r="KN137">
            <v>5351.0375479778149</v>
          </cell>
          <cell r="KO137">
            <v>6533.2435178798905</v>
          </cell>
          <cell r="KP137">
            <v>8586.5486234992859</v>
          </cell>
          <cell r="KQ137">
            <v>4417.7170454235447</v>
          </cell>
          <cell r="KR137">
            <v>6284.3580505320842</v>
          </cell>
          <cell r="KS137">
            <v>9208.7622918687994</v>
          </cell>
          <cell r="KT137">
            <v>12506.494734227219</v>
          </cell>
          <cell r="KU137">
            <v>9333.2050255426948</v>
          </cell>
          <cell r="KV137">
            <v>5117.7074223392483</v>
          </cell>
          <cell r="KW137">
            <v>4977.7093469561069</v>
          </cell>
          <cell r="KX137">
            <v>5459.9249399424789</v>
          </cell>
        </row>
        <row r="138">
          <cell r="B138" t="str">
            <v>2007 C/I Load Control Program</v>
          </cell>
          <cell r="C138" t="str">
            <v>CFL 13W</v>
          </cell>
          <cell r="D138">
            <v>0</v>
          </cell>
          <cell r="E138">
            <v>0</v>
          </cell>
          <cell r="F138">
            <v>8655.9264142444263</v>
          </cell>
          <cell r="G138">
            <v>17311.852828488853</v>
          </cell>
          <cell r="H138">
            <v>17311.852828488853</v>
          </cell>
          <cell r="I138">
            <v>17311.852828488853</v>
          </cell>
          <cell r="J138">
            <v>17311.852828488853</v>
          </cell>
          <cell r="K138">
            <v>0</v>
          </cell>
          <cell r="L138">
            <v>0</v>
          </cell>
          <cell r="M138">
            <v>0.1666</v>
          </cell>
          <cell r="N138">
            <v>0.83340000000000003</v>
          </cell>
          <cell r="O138">
            <v>21</v>
          </cell>
          <cell r="P138">
            <v>8.5999999999999993E-2</v>
          </cell>
          <cell r="Q138">
            <v>0.105</v>
          </cell>
          <cell r="R138">
            <v>0.13800000000000001</v>
          </cell>
          <cell r="S138">
            <v>7.0999999999999994E-2</v>
          </cell>
          <cell r="T138">
            <v>0.10099999999999999</v>
          </cell>
          <cell r="U138">
            <v>0.14800000000000002</v>
          </cell>
          <cell r="V138">
            <v>0.20100000000000001</v>
          </cell>
          <cell r="W138">
            <v>0.14999999999999991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N138">
            <v>124.01865129272844</v>
          </cell>
          <cell r="EO138">
            <v>151.41812076437773</v>
          </cell>
          <cell r="EP138">
            <v>199.00667300461078</v>
          </cell>
          <cell r="EQ138">
            <v>102.38749118353161</v>
          </cell>
          <cell r="ER138">
            <v>145.64981140192523</v>
          </cell>
          <cell r="ES138">
            <v>213.42744641074199</v>
          </cell>
          <cell r="ET138">
            <v>289.85754546323739</v>
          </cell>
          <cell r="EU138">
            <v>216.31160109196807</v>
          </cell>
          <cell r="EV138">
            <v>118.61086126542924</v>
          </cell>
          <cell r="EW138">
            <v>115.36618724904972</v>
          </cell>
          <cell r="EX138">
            <v>126.54228663880136</v>
          </cell>
          <cell r="EZ138">
            <v>620.39102033229221</v>
          </cell>
          <cell r="FA138">
            <v>757.45415273128697</v>
          </cell>
          <cell r="FB138">
            <v>995.51117216112027</v>
          </cell>
          <cell r="FC138">
            <v>512.18328422782258</v>
          </cell>
          <cell r="FD138">
            <v>728.59875643676173</v>
          </cell>
          <cell r="FE138">
            <v>1067.6496628974332</v>
          </cell>
          <cell r="FF138">
            <v>1449.9836637998924</v>
          </cell>
          <cell r="FG138">
            <v>1082.0773610446952</v>
          </cell>
          <cell r="FH138">
            <v>593.33908630617486</v>
          </cell>
          <cell r="FI138">
            <v>577.10792589050436</v>
          </cell>
          <cell r="FJ138">
            <v>633.01525621114683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J138">
            <v>248.03730258545687</v>
          </cell>
          <cell r="GK138">
            <v>302.83624152875547</v>
          </cell>
          <cell r="GL138">
            <v>398.01334600922155</v>
          </cell>
          <cell r="GM138">
            <v>204.77498236706322</v>
          </cell>
          <cell r="GN138">
            <v>291.29962280385047</v>
          </cell>
          <cell r="GO138">
            <v>426.85489282148399</v>
          </cell>
          <cell r="GP138">
            <v>579.71509092647477</v>
          </cell>
          <cell r="GQ138">
            <v>432.62320218393614</v>
          </cell>
          <cell r="GR138">
            <v>237.22172253085847</v>
          </cell>
          <cell r="GS138">
            <v>230.73237449809943</v>
          </cell>
          <cell r="GT138">
            <v>253.08457327760271</v>
          </cell>
          <cell r="GV138">
            <v>1240.7820406645844</v>
          </cell>
          <cell r="GW138">
            <v>1514.9083054625739</v>
          </cell>
          <cell r="GX138">
            <v>1991.0223443222405</v>
          </cell>
          <cell r="GY138">
            <v>1024.3665684556452</v>
          </cell>
          <cell r="GZ138">
            <v>1457.1975128735235</v>
          </cell>
          <cell r="HA138">
            <v>2135.2993257948665</v>
          </cell>
          <cell r="HB138">
            <v>2899.9673275997848</v>
          </cell>
          <cell r="HC138">
            <v>2164.1547220893904</v>
          </cell>
          <cell r="HD138">
            <v>1186.6781726123497</v>
          </cell>
          <cell r="HE138">
            <v>1154.2158517810087</v>
          </cell>
          <cell r="HF138">
            <v>1266.0305124222937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  <cell r="HY138">
            <v>0</v>
          </cell>
          <cell r="HZ138">
            <v>0</v>
          </cell>
          <cell r="IA138">
            <v>0</v>
          </cell>
          <cell r="IB138">
            <v>0</v>
          </cell>
          <cell r="IC138">
            <v>0</v>
          </cell>
          <cell r="ID138">
            <v>0</v>
          </cell>
          <cell r="IF138">
            <v>248.03730258545687</v>
          </cell>
          <cell r="IG138">
            <v>302.83624152875547</v>
          </cell>
          <cell r="IH138">
            <v>398.01334600922155</v>
          </cell>
          <cell r="II138">
            <v>204.77498236706322</v>
          </cell>
          <cell r="IJ138">
            <v>291.29962280385047</v>
          </cell>
          <cell r="IK138">
            <v>426.85489282148399</v>
          </cell>
          <cell r="IL138">
            <v>579.71509092647477</v>
          </cell>
          <cell r="IM138">
            <v>432.62320218393614</v>
          </cell>
          <cell r="IN138">
            <v>237.22172253085847</v>
          </cell>
          <cell r="IO138">
            <v>230.73237449809943</v>
          </cell>
          <cell r="IP138">
            <v>253.08457327760271</v>
          </cell>
          <cell r="IR138">
            <v>1240.7820406645844</v>
          </cell>
          <cell r="IS138">
            <v>1514.9083054625739</v>
          </cell>
          <cell r="IT138">
            <v>1991.0223443222405</v>
          </cell>
          <cell r="IU138">
            <v>1024.3665684556452</v>
          </cell>
          <cell r="IV138">
            <v>1457.1975128735235</v>
          </cell>
          <cell r="IW138">
            <v>2135.2993257948665</v>
          </cell>
          <cell r="IX138">
            <v>2899.9673275997848</v>
          </cell>
          <cell r="IY138">
            <v>2164.1547220893904</v>
          </cell>
          <cell r="IZ138">
            <v>1186.6781726123497</v>
          </cell>
          <cell r="JA138">
            <v>1154.2158517810087</v>
          </cell>
          <cell r="JB138">
            <v>1266.0305124222937</v>
          </cell>
          <cell r="JD138">
            <v>0</v>
          </cell>
          <cell r="JE138">
            <v>0</v>
          </cell>
          <cell r="JF138">
            <v>0</v>
          </cell>
          <cell r="JG138">
            <v>0</v>
          </cell>
          <cell r="JH138">
            <v>0</v>
          </cell>
          <cell r="JI138">
            <v>0</v>
          </cell>
          <cell r="JJ138">
            <v>0</v>
          </cell>
          <cell r="JK138">
            <v>0</v>
          </cell>
          <cell r="JL138">
            <v>0</v>
          </cell>
          <cell r="JM138">
            <v>0</v>
          </cell>
          <cell r="JN138">
            <v>0</v>
          </cell>
          <cell r="JP138">
            <v>0</v>
          </cell>
          <cell r="JQ138">
            <v>0</v>
          </cell>
          <cell r="JR138">
            <v>0</v>
          </cell>
          <cell r="JS138">
            <v>0</v>
          </cell>
          <cell r="JT138">
            <v>0</v>
          </cell>
          <cell r="JU138">
            <v>0</v>
          </cell>
          <cell r="JV138">
            <v>0</v>
          </cell>
          <cell r="JW138">
            <v>0</v>
          </cell>
          <cell r="JX138">
            <v>0</v>
          </cell>
          <cell r="JY138">
            <v>0</v>
          </cell>
          <cell r="JZ138">
            <v>0</v>
          </cell>
          <cell r="KB138">
            <v>248.03730258545687</v>
          </cell>
          <cell r="KC138">
            <v>302.83624152875547</v>
          </cell>
          <cell r="KD138">
            <v>398.01334600922155</v>
          </cell>
          <cell r="KE138">
            <v>204.77498236706322</v>
          </cell>
          <cell r="KF138">
            <v>291.29962280385047</v>
          </cell>
          <cell r="KG138">
            <v>426.85489282148399</v>
          </cell>
          <cell r="KH138">
            <v>579.71509092647477</v>
          </cell>
          <cell r="KI138">
            <v>432.62320218393614</v>
          </cell>
          <cell r="KJ138">
            <v>237.22172253085847</v>
          </cell>
          <cell r="KK138">
            <v>230.73237449809943</v>
          </cell>
          <cell r="KL138">
            <v>253.08457327760271</v>
          </cell>
          <cell r="KN138">
            <v>1240.7820406645844</v>
          </cell>
          <cell r="KO138">
            <v>1514.9083054625739</v>
          </cell>
          <cell r="KP138">
            <v>1991.0223443222405</v>
          </cell>
          <cell r="KQ138">
            <v>1024.3665684556452</v>
          </cell>
          <cell r="KR138">
            <v>1457.1975128735235</v>
          </cell>
          <cell r="KS138">
            <v>2135.2993257948665</v>
          </cell>
          <cell r="KT138">
            <v>2899.9673275997848</v>
          </cell>
          <cell r="KU138">
            <v>2164.1547220893904</v>
          </cell>
          <cell r="KV138">
            <v>1186.6781726123497</v>
          </cell>
          <cell r="KW138">
            <v>1154.2158517810087</v>
          </cell>
          <cell r="KX138">
            <v>1266.0305124222937</v>
          </cell>
        </row>
        <row r="139">
          <cell r="B139" t="str">
            <v>2007 C/I Load Control Program</v>
          </cell>
          <cell r="C139" t="str">
            <v>F28T8</v>
          </cell>
          <cell r="D139">
            <v>0</v>
          </cell>
          <cell r="E139">
            <v>0</v>
          </cell>
          <cell r="F139">
            <v>1784.1337688934659</v>
          </cell>
          <cell r="G139">
            <v>3568.2675377869314</v>
          </cell>
          <cell r="H139">
            <v>3568.2675377869314</v>
          </cell>
          <cell r="I139">
            <v>3568.2675377869314</v>
          </cell>
          <cell r="J139">
            <v>3568.2675377869314</v>
          </cell>
          <cell r="K139">
            <v>0</v>
          </cell>
          <cell r="L139">
            <v>0</v>
          </cell>
          <cell r="M139">
            <v>0.1666</v>
          </cell>
          <cell r="N139">
            <v>0.83340000000000003</v>
          </cell>
          <cell r="O139">
            <v>21</v>
          </cell>
          <cell r="P139">
            <v>8.5999999999999993E-2</v>
          </cell>
          <cell r="Q139">
            <v>0.105</v>
          </cell>
          <cell r="R139">
            <v>0.13800000000000001</v>
          </cell>
          <cell r="S139">
            <v>7.0999999999999994E-2</v>
          </cell>
          <cell r="T139">
            <v>0.10099999999999999</v>
          </cell>
          <cell r="U139">
            <v>0.14800000000000002</v>
          </cell>
          <cell r="V139">
            <v>0.20100000000000001</v>
          </cell>
          <cell r="W139">
            <v>0.14999999999999991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N139">
            <v>25.56235498719802</v>
          </cell>
          <cell r="EO139">
            <v>31.209852019253397</v>
          </cell>
          <cell r="EP139">
            <v>41.0186626538759</v>
          </cell>
          <cell r="EQ139">
            <v>21.103804698733249</v>
          </cell>
          <cell r="ER139">
            <v>30.020905275662788</v>
          </cell>
          <cell r="ES139">
            <v>43.991029512852414</v>
          </cell>
          <cell r="ET139">
            <v>59.744573865427931</v>
          </cell>
          <cell r="EU139">
            <v>44.585502884647688</v>
          </cell>
          <cell r="EV139">
            <v>24.447717415081829</v>
          </cell>
          <cell r="EW139">
            <v>23.778934871812112</v>
          </cell>
          <cell r="EX139">
            <v>26.082519187518905</v>
          </cell>
          <cell r="EZ139">
            <v>127.87314913764004</v>
          </cell>
          <cell r="FA139">
            <v>156.12419371456053</v>
          </cell>
          <cell r="FB139">
            <v>205.19179745342242</v>
          </cell>
          <cell r="FC139">
            <v>105.56969289270283</v>
          </cell>
          <cell r="FD139">
            <v>150.17660538257726</v>
          </cell>
          <cell r="FE139">
            <v>220.06076828338058</v>
          </cell>
          <cell r="FF139">
            <v>298.8663136821587</v>
          </cell>
          <cell r="FG139">
            <v>223.03456244937203</v>
          </cell>
          <cell r="FH139">
            <v>122.29728507640576</v>
          </cell>
          <cell r="FI139">
            <v>118.95176663966517</v>
          </cell>
          <cell r="FJ139">
            <v>130.47521903288268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J139">
            <v>51.124709974396033</v>
          </cell>
          <cell r="GK139">
            <v>62.419704038506787</v>
          </cell>
          <cell r="GL139">
            <v>82.037325307751786</v>
          </cell>
          <cell r="GM139">
            <v>42.207609397466491</v>
          </cell>
          <cell r="GN139">
            <v>60.041810551325568</v>
          </cell>
          <cell r="GO139">
            <v>87.982059025704814</v>
          </cell>
          <cell r="GP139">
            <v>119.48914773085585</v>
          </cell>
          <cell r="GQ139">
            <v>89.171005769295363</v>
          </cell>
          <cell r="GR139">
            <v>48.895434830163651</v>
          </cell>
          <cell r="GS139">
            <v>47.557869743624217</v>
          </cell>
          <cell r="GT139">
            <v>52.165038375037803</v>
          </cell>
          <cell r="GV139">
            <v>255.74629827528005</v>
          </cell>
          <cell r="GW139">
            <v>312.24838742912101</v>
          </cell>
          <cell r="GX139">
            <v>410.38359490684479</v>
          </cell>
          <cell r="GY139">
            <v>211.13938578540564</v>
          </cell>
          <cell r="GZ139">
            <v>300.35321076515447</v>
          </cell>
          <cell r="HA139">
            <v>440.12153656676111</v>
          </cell>
          <cell r="HB139">
            <v>597.73262736431741</v>
          </cell>
          <cell r="HC139">
            <v>446.06912489874401</v>
          </cell>
          <cell r="HD139">
            <v>244.59457015281146</v>
          </cell>
          <cell r="HE139">
            <v>237.9035332793303</v>
          </cell>
          <cell r="HF139">
            <v>260.95043806576535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F139">
            <v>51.124709974396033</v>
          </cell>
          <cell r="IG139">
            <v>62.419704038506787</v>
          </cell>
          <cell r="IH139">
            <v>82.037325307751786</v>
          </cell>
          <cell r="II139">
            <v>42.207609397466491</v>
          </cell>
          <cell r="IJ139">
            <v>60.041810551325568</v>
          </cell>
          <cell r="IK139">
            <v>87.982059025704814</v>
          </cell>
          <cell r="IL139">
            <v>119.48914773085585</v>
          </cell>
          <cell r="IM139">
            <v>89.171005769295363</v>
          </cell>
          <cell r="IN139">
            <v>48.895434830163651</v>
          </cell>
          <cell r="IO139">
            <v>47.557869743624217</v>
          </cell>
          <cell r="IP139">
            <v>52.165038375037803</v>
          </cell>
          <cell r="IR139">
            <v>255.74629827528005</v>
          </cell>
          <cell r="IS139">
            <v>312.24838742912101</v>
          </cell>
          <cell r="IT139">
            <v>410.38359490684479</v>
          </cell>
          <cell r="IU139">
            <v>211.13938578540564</v>
          </cell>
          <cell r="IV139">
            <v>300.35321076515447</v>
          </cell>
          <cell r="IW139">
            <v>440.12153656676111</v>
          </cell>
          <cell r="IX139">
            <v>597.73262736431741</v>
          </cell>
          <cell r="IY139">
            <v>446.06912489874401</v>
          </cell>
          <cell r="IZ139">
            <v>244.59457015281146</v>
          </cell>
          <cell r="JA139">
            <v>237.9035332793303</v>
          </cell>
          <cell r="JB139">
            <v>260.95043806576535</v>
          </cell>
          <cell r="JD139">
            <v>0</v>
          </cell>
          <cell r="JE139">
            <v>0</v>
          </cell>
          <cell r="JF139">
            <v>0</v>
          </cell>
          <cell r="JG139">
            <v>0</v>
          </cell>
          <cell r="JH139">
            <v>0</v>
          </cell>
          <cell r="JI139">
            <v>0</v>
          </cell>
          <cell r="JJ139">
            <v>0</v>
          </cell>
          <cell r="JK139">
            <v>0</v>
          </cell>
          <cell r="JL139">
            <v>0</v>
          </cell>
          <cell r="JM139">
            <v>0</v>
          </cell>
          <cell r="JN139">
            <v>0</v>
          </cell>
          <cell r="JP139">
            <v>0</v>
          </cell>
          <cell r="JQ139">
            <v>0</v>
          </cell>
          <cell r="JR139">
            <v>0</v>
          </cell>
          <cell r="JS139">
            <v>0</v>
          </cell>
          <cell r="JT139">
            <v>0</v>
          </cell>
          <cell r="JU139">
            <v>0</v>
          </cell>
          <cell r="JV139">
            <v>0</v>
          </cell>
          <cell r="JW139">
            <v>0</v>
          </cell>
          <cell r="JX139">
            <v>0</v>
          </cell>
          <cell r="JY139">
            <v>0</v>
          </cell>
          <cell r="JZ139">
            <v>0</v>
          </cell>
          <cell r="KB139">
            <v>51.124709974396033</v>
          </cell>
          <cell r="KC139">
            <v>62.419704038506787</v>
          </cell>
          <cell r="KD139">
            <v>82.037325307751786</v>
          </cell>
          <cell r="KE139">
            <v>42.207609397466491</v>
          </cell>
          <cell r="KF139">
            <v>60.041810551325568</v>
          </cell>
          <cell r="KG139">
            <v>87.982059025704814</v>
          </cell>
          <cell r="KH139">
            <v>119.48914773085585</v>
          </cell>
          <cell r="KI139">
            <v>89.171005769295363</v>
          </cell>
          <cell r="KJ139">
            <v>48.895434830163651</v>
          </cell>
          <cell r="KK139">
            <v>47.557869743624217</v>
          </cell>
          <cell r="KL139">
            <v>52.165038375037803</v>
          </cell>
          <cell r="KN139">
            <v>255.74629827528005</v>
          </cell>
          <cell r="KO139">
            <v>312.24838742912101</v>
          </cell>
          <cell r="KP139">
            <v>410.38359490684479</v>
          </cell>
          <cell r="KQ139">
            <v>211.13938578540564</v>
          </cell>
          <cell r="KR139">
            <v>300.35321076515447</v>
          </cell>
          <cell r="KS139">
            <v>440.12153656676111</v>
          </cell>
          <cell r="KT139">
            <v>597.73262736431741</v>
          </cell>
          <cell r="KU139">
            <v>446.06912489874401</v>
          </cell>
          <cell r="KV139">
            <v>244.59457015281146</v>
          </cell>
          <cell r="KW139">
            <v>237.9035332793303</v>
          </cell>
          <cell r="KX139">
            <v>260.95043806576535</v>
          </cell>
        </row>
        <row r="140">
          <cell r="B140" t="str">
            <v>2007 C/I Load Control Program</v>
          </cell>
          <cell r="C140" t="str">
            <v>LEDs</v>
          </cell>
          <cell r="D140">
            <v>0</v>
          </cell>
          <cell r="E140">
            <v>0</v>
          </cell>
          <cell r="F140">
            <v>4920.7560400126231</v>
          </cell>
          <cell r="G140">
            <v>9841.5120800252462</v>
          </cell>
          <cell r="H140">
            <v>9841.5120800252462</v>
          </cell>
          <cell r="I140">
            <v>9841.5120800252462</v>
          </cell>
          <cell r="J140">
            <v>9841.5120800252462</v>
          </cell>
          <cell r="K140">
            <v>0</v>
          </cell>
          <cell r="L140">
            <v>0</v>
          </cell>
          <cell r="M140">
            <v>0.1666</v>
          </cell>
          <cell r="N140">
            <v>0.83340000000000003</v>
          </cell>
          <cell r="O140">
            <v>21</v>
          </cell>
          <cell r="P140">
            <v>8.5999999999999993E-2</v>
          </cell>
          <cell r="Q140">
            <v>0.105</v>
          </cell>
          <cell r="R140">
            <v>0.13800000000000001</v>
          </cell>
          <cell r="S140">
            <v>7.0999999999999994E-2</v>
          </cell>
          <cell r="T140">
            <v>0.10099999999999999</v>
          </cell>
          <cell r="U140">
            <v>0.14800000000000002</v>
          </cell>
          <cell r="V140">
            <v>0.20100000000000001</v>
          </cell>
          <cell r="W140">
            <v>0.14999999999999991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N140">
            <v>70.502624238884849</v>
          </cell>
          <cell r="EO140">
            <v>86.078785407940813</v>
          </cell>
          <cell r="EP140">
            <v>113.13211796472223</v>
          </cell>
          <cell r="EQ140">
            <v>58.205654894893307</v>
          </cell>
          <cell r="ER140">
            <v>82.799593582876383</v>
          </cell>
          <cell r="ES140">
            <v>121.33009752738326</v>
          </cell>
          <cell r="ET140">
            <v>164.77938920948671</v>
          </cell>
          <cell r="EU140">
            <v>122.96969343991537</v>
          </cell>
          <cell r="EV140">
            <v>67.428381902886969</v>
          </cell>
          <cell r="EW140">
            <v>65.583836501288232</v>
          </cell>
          <cell r="EX140">
            <v>71.937270662350528</v>
          </cell>
          <cell r="EZ140">
            <v>352.68239520220072</v>
          </cell>
          <cell r="FA140">
            <v>430.60059879338462</v>
          </cell>
          <cell r="FB140">
            <v>565.93221555701984</v>
          </cell>
          <cell r="FC140">
            <v>291.1680239460029</v>
          </cell>
          <cell r="FD140">
            <v>414.19676645839849</v>
          </cell>
          <cell r="FE140">
            <v>606.9417963944851</v>
          </cell>
          <cell r="FF140">
            <v>824.29257483305059</v>
          </cell>
          <cell r="FG140">
            <v>615.14371256197762</v>
          </cell>
          <cell r="FH140">
            <v>337.30380238815133</v>
          </cell>
          <cell r="FI140">
            <v>328.07664669972166</v>
          </cell>
          <cell r="FJ140">
            <v>359.85907184875703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J140">
            <v>141.0052484777697</v>
          </cell>
          <cell r="GK140">
            <v>172.15757081588163</v>
          </cell>
          <cell r="GL140">
            <v>226.26423592944445</v>
          </cell>
          <cell r="GM140">
            <v>116.41130978978661</v>
          </cell>
          <cell r="GN140">
            <v>165.59918716575277</v>
          </cell>
          <cell r="GO140">
            <v>242.66019505476652</v>
          </cell>
          <cell r="GP140">
            <v>329.55877841897342</v>
          </cell>
          <cell r="GQ140">
            <v>245.93938687983075</v>
          </cell>
          <cell r="GR140">
            <v>134.85676380577394</v>
          </cell>
          <cell r="GS140">
            <v>131.16767300257646</v>
          </cell>
          <cell r="GT140">
            <v>143.87454132470106</v>
          </cell>
          <cell r="GV140">
            <v>705.36479040440145</v>
          </cell>
          <cell r="GW140">
            <v>861.20119758676924</v>
          </cell>
          <cell r="GX140">
            <v>1131.8644311140397</v>
          </cell>
          <cell r="GY140">
            <v>582.33604789200581</v>
          </cell>
          <cell r="GZ140">
            <v>828.39353291679697</v>
          </cell>
          <cell r="HA140">
            <v>1213.8835927889702</v>
          </cell>
          <cell r="HB140">
            <v>1648.5851496661012</v>
          </cell>
          <cell r="HC140">
            <v>1230.2874251239552</v>
          </cell>
          <cell r="HD140">
            <v>674.60760477630265</v>
          </cell>
          <cell r="HE140">
            <v>656.15329339944333</v>
          </cell>
          <cell r="HF140">
            <v>719.71814369751405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F140">
            <v>141.0052484777697</v>
          </cell>
          <cell r="IG140">
            <v>172.15757081588163</v>
          </cell>
          <cell r="IH140">
            <v>226.26423592944445</v>
          </cell>
          <cell r="II140">
            <v>116.41130978978661</v>
          </cell>
          <cell r="IJ140">
            <v>165.59918716575277</v>
          </cell>
          <cell r="IK140">
            <v>242.66019505476652</v>
          </cell>
          <cell r="IL140">
            <v>329.55877841897342</v>
          </cell>
          <cell r="IM140">
            <v>245.93938687983075</v>
          </cell>
          <cell r="IN140">
            <v>134.85676380577394</v>
          </cell>
          <cell r="IO140">
            <v>131.16767300257646</v>
          </cell>
          <cell r="IP140">
            <v>143.87454132470106</v>
          </cell>
          <cell r="IR140">
            <v>705.36479040440145</v>
          </cell>
          <cell r="IS140">
            <v>861.20119758676924</v>
          </cell>
          <cell r="IT140">
            <v>1131.8644311140397</v>
          </cell>
          <cell r="IU140">
            <v>582.33604789200581</v>
          </cell>
          <cell r="IV140">
            <v>828.39353291679697</v>
          </cell>
          <cell r="IW140">
            <v>1213.8835927889702</v>
          </cell>
          <cell r="IX140">
            <v>1648.5851496661012</v>
          </cell>
          <cell r="IY140">
            <v>1230.2874251239552</v>
          </cell>
          <cell r="IZ140">
            <v>674.60760477630265</v>
          </cell>
          <cell r="JA140">
            <v>656.15329339944333</v>
          </cell>
          <cell r="JB140">
            <v>719.71814369751405</v>
          </cell>
          <cell r="JD140">
            <v>0</v>
          </cell>
          <cell r="JE140">
            <v>0</v>
          </cell>
          <cell r="JF140">
            <v>0</v>
          </cell>
          <cell r="JG140">
            <v>0</v>
          </cell>
          <cell r="JH140">
            <v>0</v>
          </cell>
          <cell r="JI140">
            <v>0</v>
          </cell>
          <cell r="JJ140">
            <v>0</v>
          </cell>
          <cell r="JK140">
            <v>0</v>
          </cell>
          <cell r="JL140">
            <v>0</v>
          </cell>
          <cell r="JM140">
            <v>0</v>
          </cell>
          <cell r="JN140">
            <v>0</v>
          </cell>
          <cell r="JP140">
            <v>0</v>
          </cell>
          <cell r="JQ140">
            <v>0</v>
          </cell>
          <cell r="JR140">
            <v>0</v>
          </cell>
          <cell r="JS140">
            <v>0</v>
          </cell>
          <cell r="JT140">
            <v>0</v>
          </cell>
          <cell r="JU140">
            <v>0</v>
          </cell>
          <cell r="JV140">
            <v>0</v>
          </cell>
          <cell r="JW140">
            <v>0</v>
          </cell>
          <cell r="JX140">
            <v>0</v>
          </cell>
          <cell r="JY140">
            <v>0</v>
          </cell>
          <cell r="JZ140">
            <v>0</v>
          </cell>
          <cell r="KB140">
            <v>141.0052484777697</v>
          </cell>
          <cell r="KC140">
            <v>172.15757081588163</v>
          </cell>
          <cell r="KD140">
            <v>226.26423592944445</v>
          </cell>
          <cell r="KE140">
            <v>116.41130978978661</v>
          </cell>
          <cell r="KF140">
            <v>165.59918716575277</v>
          </cell>
          <cell r="KG140">
            <v>242.66019505476652</v>
          </cell>
          <cell r="KH140">
            <v>329.55877841897342</v>
          </cell>
          <cell r="KI140">
            <v>245.93938687983075</v>
          </cell>
          <cell r="KJ140">
            <v>134.85676380577394</v>
          </cell>
          <cell r="KK140">
            <v>131.16767300257646</v>
          </cell>
          <cell r="KL140">
            <v>143.87454132470106</v>
          </cell>
          <cell r="KN140">
            <v>705.36479040440145</v>
          </cell>
          <cell r="KO140">
            <v>861.20119758676924</v>
          </cell>
          <cell r="KP140">
            <v>1131.8644311140397</v>
          </cell>
          <cell r="KQ140">
            <v>582.33604789200581</v>
          </cell>
          <cell r="KR140">
            <v>828.39353291679697</v>
          </cell>
          <cell r="KS140">
            <v>1213.8835927889702</v>
          </cell>
          <cell r="KT140">
            <v>1648.5851496661012</v>
          </cell>
          <cell r="KU140">
            <v>1230.2874251239552</v>
          </cell>
          <cell r="KV140">
            <v>674.60760477630265</v>
          </cell>
          <cell r="KW140">
            <v>656.15329339944333</v>
          </cell>
          <cell r="KX140">
            <v>719.71814369751405</v>
          </cell>
        </row>
        <row r="141">
          <cell r="B141" t="str">
            <v>2007 C/I Load Control Program</v>
          </cell>
          <cell r="C141" t="str">
            <v>CFL 20W</v>
          </cell>
          <cell r="D141">
            <v>0</v>
          </cell>
          <cell r="E141">
            <v>0</v>
          </cell>
          <cell r="F141">
            <v>3165.398622230342</v>
          </cell>
          <cell r="G141">
            <v>6330.7972444606839</v>
          </cell>
          <cell r="H141">
            <v>6330.7972444606839</v>
          </cell>
          <cell r="I141">
            <v>6330.7972444606839</v>
          </cell>
          <cell r="J141">
            <v>6330.7972444606839</v>
          </cell>
          <cell r="K141">
            <v>0</v>
          </cell>
          <cell r="L141">
            <v>0</v>
          </cell>
          <cell r="M141">
            <v>0.1666</v>
          </cell>
          <cell r="N141">
            <v>0.83340000000000003</v>
          </cell>
          <cell r="O141">
            <v>21</v>
          </cell>
          <cell r="P141">
            <v>8.5999999999999993E-2</v>
          </cell>
          <cell r="Q141">
            <v>0.105</v>
          </cell>
          <cell r="R141">
            <v>0.13800000000000001</v>
          </cell>
          <cell r="S141">
            <v>7.0999999999999994E-2</v>
          </cell>
          <cell r="T141">
            <v>0.10099999999999999</v>
          </cell>
          <cell r="U141">
            <v>0.14800000000000002</v>
          </cell>
          <cell r="V141">
            <v>0.20100000000000001</v>
          </cell>
          <cell r="W141">
            <v>0.14999999999999991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N141">
            <v>45.352565299867443</v>
          </cell>
          <cell r="EO141">
            <v>55.372318098675365</v>
          </cell>
          <cell r="EP141">
            <v>72.775046643973354</v>
          </cell>
          <cell r="EQ141">
            <v>37.442234142913819</v>
          </cell>
          <cell r="ER141">
            <v>53.262896456821061</v>
          </cell>
          <cell r="ES141">
            <v>78.048600748609104</v>
          </cell>
          <cell r="ET141">
            <v>105.99843750317856</v>
          </cell>
          <cell r="EU141">
            <v>79.103311569536203</v>
          </cell>
          <cell r="EV141">
            <v>43.374982510629039</v>
          </cell>
          <cell r="EW141">
            <v>42.188432837085998</v>
          </cell>
          <cell r="EX141">
            <v>46.275437268178692</v>
          </cell>
          <cell r="EZ141">
            <v>226.87171621194196</v>
          </cell>
          <cell r="FA141">
            <v>276.99453723551056</v>
          </cell>
          <cell r="FB141">
            <v>364.0499632238139</v>
          </cell>
          <cell r="FC141">
            <v>187.30106803544047</v>
          </cell>
          <cell r="FD141">
            <v>266.44236438844348</v>
          </cell>
          <cell r="FE141">
            <v>390.43039534148159</v>
          </cell>
          <cell r="FF141">
            <v>530.24668556512017</v>
          </cell>
          <cell r="FG141">
            <v>395.70648176501481</v>
          </cell>
          <cell r="FH141">
            <v>216.97905416781663</v>
          </cell>
          <cell r="FI141">
            <v>211.04345694134139</v>
          </cell>
          <cell r="FJ141">
            <v>231.48829183253375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J141">
            <v>90.705130599734886</v>
          </cell>
          <cell r="GK141">
            <v>110.74463619735073</v>
          </cell>
          <cell r="GL141">
            <v>145.55009328794671</v>
          </cell>
          <cell r="GM141">
            <v>74.884468285827637</v>
          </cell>
          <cell r="GN141">
            <v>106.52579291364212</v>
          </cell>
          <cell r="GO141">
            <v>156.09720149721821</v>
          </cell>
          <cell r="GP141">
            <v>211.99687500635713</v>
          </cell>
          <cell r="GQ141">
            <v>158.20662313907241</v>
          </cell>
          <cell r="GR141">
            <v>86.749965021258078</v>
          </cell>
          <cell r="GS141">
            <v>84.376865674171995</v>
          </cell>
          <cell r="GT141">
            <v>92.550874536357384</v>
          </cell>
          <cell r="GV141">
            <v>453.74343242388392</v>
          </cell>
          <cell r="GW141">
            <v>553.98907447102113</v>
          </cell>
          <cell r="GX141">
            <v>728.09992644762781</v>
          </cell>
          <cell r="GY141">
            <v>374.60213607088093</v>
          </cell>
          <cell r="GZ141">
            <v>532.88472877688696</v>
          </cell>
          <cell r="HA141">
            <v>780.86079068296317</v>
          </cell>
          <cell r="HB141">
            <v>1060.4933711302403</v>
          </cell>
          <cell r="HC141">
            <v>791.41296353002963</v>
          </cell>
          <cell r="HD141">
            <v>433.95810833563326</v>
          </cell>
          <cell r="HE141">
            <v>422.08691388268278</v>
          </cell>
          <cell r="HF141">
            <v>462.97658366506749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F141">
            <v>90.705130599734886</v>
          </cell>
          <cell r="IG141">
            <v>110.74463619735073</v>
          </cell>
          <cell r="IH141">
            <v>145.55009328794671</v>
          </cell>
          <cell r="II141">
            <v>74.884468285827637</v>
          </cell>
          <cell r="IJ141">
            <v>106.52579291364212</v>
          </cell>
          <cell r="IK141">
            <v>156.09720149721821</v>
          </cell>
          <cell r="IL141">
            <v>211.99687500635713</v>
          </cell>
          <cell r="IM141">
            <v>158.20662313907241</v>
          </cell>
          <cell r="IN141">
            <v>86.749965021258078</v>
          </cell>
          <cell r="IO141">
            <v>84.376865674171995</v>
          </cell>
          <cell r="IP141">
            <v>92.550874536357384</v>
          </cell>
          <cell r="IR141">
            <v>453.74343242388392</v>
          </cell>
          <cell r="IS141">
            <v>553.98907447102113</v>
          </cell>
          <cell r="IT141">
            <v>728.09992644762781</v>
          </cell>
          <cell r="IU141">
            <v>374.60213607088093</v>
          </cell>
          <cell r="IV141">
            <v>532.88472877688696</v>
          </cell>
          <cell r="IW141">
            <v>780.86079068296317</v>
          </cell>
          <cell r="IX141">
            <v>1060.4933711302403</v>
          </cell>
          <cell r="IY141">
            <v>791.41296353002963</v>
          </cell>
          <cell r="IZ141">
            <v>433.95810833563326</v>
          </cell>
          <cell r="JA141">
            <v>422.08691388268278</v>
          </cell>
          <cell r="JB141">
            <v>462.97658366506749</v>
          </cell>
          <cell r="JD141">
            <v>0</v>
          </cell>
          <cell r="JE141">
            <v>0</v>
          </cell>
          <cell r="JF141">
            <v>0</v>
          </cell>
          <cell r="JG141">
            <v>0</v>
          </cell>
          <cell r="JH141">
            <v>0</v>
          </cell>
          <cell r="JI141">
            <v>0</v>
          </cell>
          <cell r="JJ141">
            <v>0</v>
          </cell>
          <cell r="JK141">
            <v>0</v>
          </cell>
          <cell r="JL141">
            <v>0</v>
          </cell>
          <cell r="JM141">
            <v>0</v>
          </cell>
          <cell r="JN141">
            <v>0</v>
          </cell>
          <cell r="JP141">
            <v>0</v>
          </cell>
          <cell r="JQ141">
            <v>0</v>
          </cell>
          <cell r="JR141">
            <v>0</v>
          </cell>
          <cell r="JS141">
            <v>0</v>
          </cell>
          <cell r="JT141">
            <v>0</v>
          </cell>
          <cell r="JU141">
            <v>0</v>
          </cell>
          <cell r="JV141">
            <v>0</v>
          </cell>
          <cell r="JW141">
            <v>0</v>
          </cell>
          <cell r="JX141">
            <v>0</v>
          </cell>
          <cell r="JY141">
            <v>0</v>
          </cell>
          <cell r="JZ141">
            <v>0</v>
          </cell>
          <cell r="KB141">
            <v>90.705130599734886</v>
          </cell>
          <cell r="KC141">
            <v>110.74463619735073</v>
          </cell>
          <cell r="KD141">
            <v>145.55009328794671</v>
          </cell>
          <cell r="KE141">
            <v>74.884468285827637</v>
          </cell>
          <cell r="KF141">
            <v>106.52579291364212</v>
          </cell>
          <cell r="KG141">
            <v>156.09720149721821</v>
          </cell>
          <cell r="KH141">
            <v>211.99687500635713</v>
          </cell>
          <cell r="KI141">
            <v>158.20662313907241</v>
          </cell>
          <cell r="KJ141">
            <v>86.749965021258078</v>
          </cell>
          <cell r="KK141">
            <v>84.376865674171995</v>
          </cell>
          <cell r="KL141">
            <v>92.550874536357384</v>
          </cell>
          <cell r="KN141">
            <v>453.74343242388392</v>
          </cell>
          <cell r="KO141">
            <v>553.98907447102113</v>
          </cell>
          <cell r="KP141">
            <v>728.09992644762781</v>
          </cell>
          <cell r="KQ141">
            <v>374.60213607088093</v>
          </cell>
          <cell r="KR141">
            <v>532.88472877688696</v>
          </cell>
          <cell r="KS141">
            <v>780.86079068296317</v>
          </cell>
          <cell r="KT141">
            <v>1060.4933711302403</v>
          </cell>
          <cell r="KU141">
            <v>791.41296353002963</v>
          </cell>
          <cell r="KV141">
            <v>433.95810833563326</v>
          </cell>
          <cell r="KW141">
            <v>422.08691388268278</v>
          </cell>
          <cell r="KX141">
            <v>462.97658366506749</v>
          </cell>
        </row>
        <row r="142">
          <cell r="B142" t="str">
            <v>2007 C/I Load Control Program</v>
          </cell>
          <cell r="C142" t="str">
            <v>4 lamp T5</v>
          </cell>
          <cell r="D142">
            <v>0</v>
          </cell>
          <cell r="E142">
            <v>0</v>
          </cell>
          <cell r="F142">
            <v>264993.27712472447</v>
          </cell>
          <cell r="G142">
            <v>529986.55424944893</v>
          </cell>
          <cell r="H142">
            <v>529986.55424944893</v>
          </cell>
          <cell r="I142">
            <v>529986.55424944893</v>
          </cell>
          <cell r="J142">
            <v>529986.55424944893</v>
          </cell>
          <cell r="K142">
            <v>0</v>
          </cell>
          <cell r="L142">
            <v>0</v>
          </cell>
          <cell r="M142">
            <v>0.1666</v>
          </cell>
          <cell r="N142">
            <v>0.83340000000000003</v>
          </cell>
          <cell r="O142">
            <v>21</v>
          </cell>
          <cell r="P142">
            <v>8.5999999999999993E-2</v>
          </cell>
          <cell r="Q142">
            <v>0.105</v>
          </cell>
          <cell r="R142">
            <v>0.13800000000000001</v>
          </cell>
          <cell r="S142">
            <v>7.0999999999999994E-2</v>
          </cell>
          <cell r="T142">
            <v>0.10099999999999999</v>
          </cell>
          <cell r="U142">
            <v>0.14800000000000002</v>
          </cell>
          <cell r="V142">
            <v>0.20100000000000001</v>
          </cell>
          <cell r="W142">
            <v>0.14999999999999991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N142">
            <v>3796.7176773322021</v>
          </cell>
          <cell r="EO142">
            <v>4635.5273967428047</v>
          </cell>
          <cell r="EP142">
            <v>6092.4074357191157</v>
          </cell>
          <cell r="EQ142">
            <v>3134.4994777975153</v>
          </cell>
          <cell r="ER142">
            <v>4458.9358768668881</v>
          </cell>
          <cell r="ES142">
            <v>6533.8862354089069</v>
          </cell>
          <cell r="ET142">
            <v>8873.7238737647986</v>
          </cell>
          <cell r="EU142">
            <v>6622.1819953468603</v>
          </cell>
          <cell r="EV142">
            <v>3631.1631274485308</v>
          </cell>
          <cell r="EW142">
            <v>3531.8303975183276</v>
          </cell>
          <cell r="EX142">
            <v>3873.9764672779147</v>
          </cell>
          <cell r="EZ142">
            <v>18992.704155394102</v>
          </cell>
          <cell r="FA142">
            <v>23188.766701353263</v>
          </cell>
          <cell r="FB142">
            <v>30476.664807492867</v>
          </cell>
          <cell r="FC142">
            <v>15680.023198057921</v>
          </cell>
          <cell r="FD142">
            <v>22305.385112730281</v>
          </cell>
          <cell r="FE142">
            <v>32685.118779050321</v>
          </cell>
          <cell r="FF142">
            <v>44389.924828304822</v>
          </cell>
          <cell r="FG142">
            <v>33126.809573361788</v>
          </cell>
          <cell r="FH142">
            <v>18164.533916060056</v>
          </cell>
          <cell r="FI142">
            <v>17667.63177245963</v>
          </cell>
          <cell r="FJ142">
            <v>19379.183600416654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J142">
            <v>7593.4353546644043</v>
          </cell>
          <cell r="GK142">
            <v>9271.0547934856095</v>
          </cell>
          <cell r="GL142">
            <v>12184.814871438231</v>
          </cell>
          <cell r="GM142">
            <v>6268.9989555950306</v>
          </cell>
          <cell r="GN142">
            <v>8917.8717537337761</v>
          </cell>
          <cell r="GO142">
            <v>13067.772470817814</v>
          </cell>
          <cell r="GP142">
            <v>17747.447747529597</v>
          </cell>
          <cell r="GQ142">
            <v>13244.363990693721</v>
          </cell>
          <cell r="GR142">
            <v>7262.3262548970615</v>
          </cell>
          <cell r="GS142">
            <v>7063.6607950366551</v>
          </cell>
          <cell r="GT142">
            <v>7747.9529345558294</v>
          </cell>
          <cell r="GV142">
            <v>37985.408310788203</v>
          </cell>
          <cell r="GW142">
            <v>46377.533402706526</v>
          </cell>
          <cell r="GX142">
            <v>60953.329614985734</v>
          </cell>
          <cell r="GY142">
            <v>31360.046396115842</v>
          </cell>
          <cell r="GZ142">
            <v>44610.770225460561</v>
          </cell>
          <cell r="HA142">
            <v>65370.237558100642</v>
          </cell>
          <cell r="HB142">
            <v>88779.849656609644</v>
          </cell>
          <cell r="HC142">
            <v>66253.619146723577</v>
          </cell>
          <cell r="HD142">
            <v>36329.067832120112</v>
          </cell>
          <cell r="HE142">
            <v>35335.26354491926</v>
          </cell>
          <cell r="HF142">
            <v>38758.367200833309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F142">
            <v>7593.4353546644043</v>
          </cell>
          <cell r="IG142">
            <v>9271.0547934856095</v>
          </cell>
          <cell r="IH142">
            <v>12184.814871438231</v>
          </cell>
          <cell r="II142">
            <v>6268.9989555950306</v>
          </cell>
          <cell r="IJ142">
            <v>8917.8717537337761</v>
          </cell>
          <cell r="IK142">
            <v>13067.772470817814</v>
          </cell>
          <cell r="IL142">
            <v>17747.447747529597</v>
          </cell>
          <cell r="IM142">
            <v>13244.363990693721</v>
          </cell>
          <cell r="IN142">
            <v>7262.3262548970615</v>
          </cell>
          <cell r="IO142">
            <v>7063.6607950366551</v>
          </cell>
          <cell r="IP142">
            <v>7747.9529345558294</v>
          </cell>
          <cell r="IR142">
            <v>37985.408310788203</v>
          </cell>
          <cell r="IS142">
            <v>46377.533402706526</v>
          </cell>
          <cell r="IT142">
            <v>60953.329614985734</v>
          </cell>
          <cell r="IU142">
            <v>31360.046396115842</v>
          </cell>
          <cell r="IV142">
            <v>44610.770225460561</v>
          </cell>
          <cell r="IW142">
            <v>65370.237558100642</v>
          </cell>
          <cell r="IX142">
            <v>88779.849656609644</v>
          </cell>
          <cell r="IY142">
            <v>66253.619146723577</v>
          </cell>
          <cell r="IZ142">
            <v>36329.067832120112</v>
          </cell>
          <cell r="JA142">
            <v>35335.26354491926</v>
          </cell>
          <cell r="JB142">
            <v>38758.367200833309</v>
          </cell>
          <cell r="JD142">
            <v>0</v>
          </cell>
          <cell r="JE142">
            <v>0</v>
          </cell>
          <cell r="JF142">
            <v>0</v>
          </cell>
          <cell r="JG142">
            <v>0</v>
          </cell>
          <cell r="JH142">
            <v>0</v>
          </cell>
          <cell r="JI142">
            <v>0</v>
          </cell>
          <cell r="JJ142">
            <v>0</v>
          </cell>
          <cell r="JK142">
            <v>0</v>
          </cell>
          <cell r="JL142">
            <v>0</v>
          </cell>
          <cell r="JM142">
            <v>0</v>
          </cell>
          <cell r="JN142">
            <v>0</v>
          </cell>
          <cell r="JP142">
            <v>0</v>
          </cell>
          <cell r="JQ142">
            <v>0</v>
          </cell>
          <cell r="JR142">
            <v>0</v>
          </cell>
          <cell r="JS142">
            <v>0</v>
          </cell>
          <cell r="JT142">
            <v>0</v>
          </cell>
          <cell r="JU142">
            <v>0</v>
          </cell>
          <cell r="JV142">
            <v>0</v>
          </cell>
          <cell r="JW142">
            <v>0</v>
          </cell>
          <cell r="JX142">
            <v>0</v>
          </cell>
          <cell r="JY142">
            <v>0</v>
          </cell>
          <cell r="JZ142">
            <v>0</v>
          </cell>
          <cell r="KB142">
            <v>7593.4353546644043</v>
          </cell>
          <cell r="KC142">
            <v>9271.0547934856095</v>
          </cell>
          <cell r="KD142">
            <v>12184.814871438231</v>
          </cell>
          <cell r="KE142">
            <v>6268.9989555950306</v>
          </cell>
          <cell r="KF142">
            <v>8917.8717537337761</v>
          </cell>
          <cell r="KG142">
            <v>13067.772470817814</v>
          </cell>
          <cell r="KH142">
            <v>17747.447747529597</v>
          </cell>
          <cell r="KI142">
            <v>13244.363990693721</v>
          </cell>
          <cell r="KJ142">
            <v>7262.3262548970615</v>
          </cell>
          <cell r="KK142">
            <v>7063.6607950366551</v>
          </cell>
          <cell r="KL142">
            <v>7747.9529345558294</v>
          </cell>
          <cell r="KN142">
            <v>37985.408310788203</v>
          </cell>
          <cell r="KO142">
            <v>46377.533402706526</v>
          </cell>
          <cell r="KP142">
            <v>60953.329614985734</v>
          </cell>
          <cell r="KQ142">
            <v>31360.046396115842</v>
          </cell>
          <cell r="KR142">
            <v>44610.770225460561</v>
          </cell>
          <cell r="KS142">
            <v>65370.237558100642</v>
          </cell>
          <cell r="KT142">
            <v>88779.849656609644</v>
          </cell>
          <cell r="KU142">
            <v>66253.619146723577</v>
          </cell>
          <cell r="KV142">
            <v>36329.067832120112</v>
          </cell>
          <cell r="KW142">
            <v>35335.26354491926</v>
          </cell>
          <cell r="KX142">
            <v>38758.367200833309</v>
          </cell>
        </row>
        <row r="143">
          <cell r="B143" t="str">
            <v>2007 C/I Load Control Program</v>
          </cell>
          <cell r="C143" t="str">
            <v>8 lamp T5</v>
          </cell>
          <cell r="D143">
            <v>0</v>
          </cell>
          <cell r="E143">
            <v>0</v>
          </cell>
          <cell r="F143">
            <v>60435.33168548331</v>
          </cell>
          <cell r="G143">
            <v>120870.66337096663</v>
          </cell>
          <cell r="H143">
            <v>120870.66337096663</v>
          </cell>
          <cell r="I143">
            <v>120870.66337096663</v>
          </cell>
          <cell r="J143">
            <v>120870.66337096663</v>
          </cell>
          <cell r="K143">
            <v>0</v>
          </cell>
          <cell r="L143">
            <v>0</v>
          </cell>
          <cell r="M143">
            <v>0.1666</v>
          </cell>
          <cell r="N143">
            <v>0.83340000000000003</v>
          </cell>
          <cell r="O143">
            <v>21</v>
          </cell>
          <cell r="P143">
            <v>8.5999999999999993E-2</v>
          </cell>
          <cell r="Q143">
            <v>0.105</v>
          </cell>
          <cell r="R143">
            <v>0.13800000000000001</v>
          </cell>
          <cell r="S143">
            <v>7.0999999999999994E-2</v>
          </cell>
          <cell r="T143">
            <v>0.10099999999999999</v>
          </cell>
          <cell r="U143">
            <v>0.14800000000000002</v>
          </cell>
          <cell r="V143">
            <v>0.20100000000000001</v>
          </cell>
          <cell r="W143">
            <v>0.14999999999999991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N143">
            <v>865.89325825693061</v>
          </cell>
          <cell r="EO143">
            <v>1057.1952571741595</v>
          </cell>
          <cell r="EP143">
            <v>1389.4566237146098</v>
          </cell>
          <cell r="EQ143">
            <v>714.86536437490781</v>
          </cell>
          <cell r="ER143">
            <v>1016.9211521389533</v>
          </cell>
          <cell r="ES143">
            <v>1490.1418863026252</v>
          </cell>
          <cell r="ET143">
            <v>2023.7737780191053</v>
          </cell>
          <cell r="EU143">
            <v>1510.278938820227</v>
          </cell>
          <cell r="EV143">
            <v>828.13628478642499</v>
          </cell>
          <cell r="EW143">
            <v>805.48210070412154</v>
          </cell>
          <cell r="EX143">
            <v>883.51317920983308</v>
          </cell>
          <cell r="EZ143">
            <v>4331.5452666946339</v>
          </cell>
          <cell r="FA143">
            <v>5288.5145698015886</v>
          </cell>
          <cell r="FB143">
            <v>6950.6191488820887</v>
          </cell>
          <cell r="FC143">
            <v>3576.0431852944071</v>
          </cell>
          <cell r="FD143">
            <v>5087.0473480948604</v>
          </cell>
          <cell r="FE143">
            <v>7454.2872031489069</v>
          </cell>
          <cell r="FF143">
            <v>10123.727890763041</v>
          </cell>
          <cell r="FG143">
            <v>7555.0208140022642</v>
          </cell>
          <cell r="FH143">
            <v>4142.669746344578</v>
          </cell>
          <cell r="FI143">
            <v>4029.3444341345439</v>
          </cell>
          <cell r="FJ143">
            <v>4419.6871761913262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J143">
            <v>1731.7865165138614</v>
          </cell>
          <cell r="GK143">
            <v>2114.3905143483189</v>
          </cell>
          <cell r="GL143">
            <v>2778.9132474292201</v>
          </cell>
          <cell r="GM143">
            <v>1429.7307287498156</v>
          </cell>
          <cell r="GN143">
            <v>2033.8423042779068</v>
          </cell>
          <cell r="GO143">
            <v>2980.2837726052503</v>
          </cell>
          <cell r="GP143">
            <v>4047.547556038211</v>
          </cell>
          <cell r="GQ143">
            <v>3020.5578776404545</v>
          </cell>
          <cell r="GR143">
            <v>1656.27256957285</v>
          </cell>
          <cell r="GS143">
            <v>1610.9642014082433</v>
          </cell>
          <cell r="GT143">
            <v>1767.0263584196664</v>
          </cell>
          <cell r="GV143">
            <v>8663.0905333892679</v>
          </cell>
          <cell r="GW143">
            <v>10577.029139603177</v>
          </cell>
          <cell r="GX143">
            <v>13901.238297764179</v>
          </cell>
          <cell r="GY143">
            <v>7152.086370588815</v>
          </cell>
          <cell r="GZ143">
            <v>10174.094696189723</v>
          </cell>
          <cell r="HA143">
            <v>14908.574406297816</v>
          </cell>
          <cell r="HB143">
            <v>20247.455781526081</v>
          </cell>
          <cell r="HC143">
            <v>15110.04162800453</v>
          </cell>
          <cell r="HD143">
            <v>8285.339492689156</v>
          </cell>
          <cell r="HE143">
            <v>8058.6888682690887</v>
          </cell>
          <cell r="HF143">
            <v>8839.3743523826524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F143">
            <v>1731.7865165138614</v>
          </cell>
          <cell r="IG143">
            <v>2114.3905143483189</v>
          </cell>
          <cell r="IH143">
            <v>2778.9132474292201</v>
          </cell>
          <cell r="II143">
            <v>1429.7307287498156</v>
          </cell>
          <cell r="IJ143">
            <v>2033.8423042779068</v>
          </cell>
          <cell r="IK143">
            <v>2980.2837726052503</v>
          </cell>
          <cell r="IL143">
            <v>4047.547556038211</v>
          </cell>
          <cell r="IM143">
            <v>3020.5578776404545</v>
          </cell>
          <cell r="IN143">
            <v>1656.27256957285</v>
          </cell>
          <cell r="IO143">
            <v>1610.9642014082433</v>
          </cell>
          <cell r="IP143">
            <v>1767.0263584196664</v>
          </cell>
          <cell r="IR143">
            <v>8663.0905333892679</v>
          </cell>
          <cell r="IS143">
            <v>10577.029139603177</v>
          </cell>
          <cell r="IT143">
            <v>13901.238297764179</v>
          </cell>
          <cell r="IU143">
            <v>7152.086370588815</v>
          </cell>
          <cell r="IV143">
            <v>10174.094696189723</v>
          </cell>
          <cell r="IW143">
            <v>14908.574406297816</v>
          </cell>
          <cell r="IX143">
            <v>20247.455781526081</v>
          </cell>
          <cell r="IY143">
            <v>15110.04162800453</v>
          </cell>
          <cell r="IZ143">
            <v>8285.339492689156</v>
          </cell>
          <cell r="JA143">
            <v>8058.6888682690887</v>
          </cell>
          <cell r="JB143">
            <v>8839.3743523826524</v>
          </cell>
          <cell r="JD143">
            <v>0</v>
          </cell>
          <cell r="JE143">
            <v>0</v>
          </cell>
          <cell r="JF143">
            <v>0</v>
          </cell>
          <cell r="JG143">
            <v>0</v>
          </cell>
          <cell r="JH143">
            <v>0</v>
          </cell>
          <cell r="JI143">
            <v>0</v>
          </cell>
          <cell r="JJ143">
            <v>0</v>
          </cell>
          <cell r="JK143">
            <v>0</v>
          </cell>
          <cell r="JL143">
            <v>0</v>
          </cell>
          <cell r="JM143">
            <v>0</v>
          </cell>
          <cell r="JN143">
            <v>0</v>
          </cell>
          <cell r="JP143">
            <v>0</v>
          </cell>
          <cell r="JQ143">
            <v>0</v>
          </cell>
          <cell r="JR143">
            <v>0</v>
          </cell>
          <cell r="JS143">
            <v>0</v>
          </cell>
          <cell r="JT143">
            <v>0</v>
          </cell>
          <cell r="JU143">
            <v>0</v>
          </cell>
          <cell r="JV143">
            <v>0</v>
          </cell>
          <cell r="JW143">
            <v>0</v>
          </cell>
          <cell r="JX143">
            <v>0</v>
          </cell>
          <cell r="JY143">
            <v>0</v>
          </cell>
          <cell r="JZ143">
            <v>0</v>
          </cell>
          <cell r="KB143">
            <v>1731.7865165138614</v>
          </cell>
          <cell r="KC143">
            <v>2114.3905143483189</v>
          </cell>
          <cell r="KD143">
            <v>2778.9132474292201</v>
          </cell>
          <cell r="KE143">
            <v>1429.7307287498156</v>
          </cell>
          <cell r="KF143">
            <v>2033.8423042779068</v>
          </cell>
          <cell r="KG143">
            <v>2980.2837726052503</v>
          </cell>
          <cell r="KH143">
            <v>4047.547556038211</v>
          </cell>
          <cell r="KI143">
            <v>3020.5578776404545</v>
          </cell>
          <cell r="KJ143">
            <v>1656.27256957285</v>
          </cell>
          <cell r="KK143">
            <v>1610.9642014082433</v>
          </cell>
          <cell r="KL143">
            <v>1767.0263584196664</v>
          </cell>
          <cell r="KN143">
            <v>8663.0905333892679</v>
          </cell>
          <cell r="KO143">
            <v>10577.029139603177</v>
          </cell>
          <cell r="KP143">
            <v>13901.238297764179</v>
          </cell>
          <cell r="KQ143">
            <v>7152.086370588815</v>
          </cell>
          <cell r="KR143">
            <v>10174.094696189723</v>
          </cell>
          <cell r="KS143">
            <v>14908.574406297816</v>
          </cell>
          <cell r="KT143">
            <v>20247.455781526081</v>
          </cell>
          <cell r="KU143">
            <v>15110.04162800453</v>
          </cell>
          <cell r="KV143">
            <v>8285.339492689156</v>
          </cell>
          <cell r="KW143">
            <v>8058.6888682690887</v>
          </cell>
          <cell r="KX143">
            <v>8839.3743523826524</v>
          </cell>
        </row>
        <row r="144">
          <cell r="B144" t="str">
            <v>2007 C/I Load Control Program</v>
          </cell>
          <cell r="C144" t="str">
            <v>4 lamp T5</v>
          </cell>
          <cell r="D144">
            <v>0</v>
          </cell>
          <cell r="E144">
            <v>0</v>
          </cell>
          <cell r="F144">
            <v>49149.144767441852</v>
          </cell>
          <cell r="G144">
            <v>98298.289534883705</v>
          </cell>
          <cell r="H144">
            <v>98298.289534883705</v>
          </cell>
          <cell r="I144">
            <v>98298.289534883705</v>
          </cell>
          <cell r="J144">
            <v>98298.289534883705</v>
          </cell>
          <cell r="K144">
            <v>0</v>
          </cell>
          <cell r="L144">
            <v>0</v>
          </cell>
          <cell r="M144">
            <v>0.1666</v>
          </cell>
          <cell r="N144">
            <v>0.83340000000000003</v>
          </cell>
          <cell r="O144">
            <v>21</v>
          </cell>
          <cell r="P144">
            <v>8.5999999999999993E-2</v>
          </cell>
          <cell r="Q144">
            <v>0.105</v>
          </cell>
          <cell r="R144">
            <v>0.13800000000000001</v>
          </cell>
          <cell r="S144">
            <v>7.0999999999999994E-2</v>
          </cell>
          <cell r="T144">
            <v>0.10099999999999999</v>
          </cell>
          <cell r="U144">
            <v>0.14800000000000002</v>
          </cell>
          <cell r="V144">
            <v>0.20100000000000001</v>
          </cell>
          <cell r="W144">
            <v>0.14999999999999991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N144">
            <v>704.18928656999981</v>
          </cell>
          <cell r="EO144">
            <v>859.76598941686018</v>
          </cell>
          <cell r="EP144">
            <v>1129.9781575193022</v>
          </cell>
          <cell r="EQ144">
            <v>581.36557379616261</v>
          </cell>
          <cell r="ER144">
            <v>827.0129993438369</v>
          </cell>
          <cell r="ES144">
            <v>1211.8606327018604</v>
          </cell>
          <cell r="ET144">
            <v>1645.8377511694182</v>
          </cell>
          <cell r="EU144">
            <v>1228.2371277383711</v>
          </cell>
          <cell r="EV144">
            <v>673.48335837654054</v>
          </cell>
          <cell r="EW144">
            <v>655.059801460465</v>
          </cell>
          <cell r="EX144">
            <v>718.51871972694732</v>
          </cell>
          <cell r="EZ144">
            <v>3522.6371634299994</v>
          </cell>
          <cell r="FA144">
            <v>4300.8942111645347</v>
          </cell>
          <cell r="FB144">
            <v>5652.6038203876742</v>
          </cell>
          <cell r="FC144">
            <v>2908.2237046922087</v>
          </cell>
          <cell r="FD144">
            <v>4137.0506221677897</v>
          </cell>
          <cell r="FE144">
            <v>6062.2127928795353</v>
          </cell>
          <cell r="FF144">
            <v>8233.1403470863952</v>
          </cell>
          <cell r="FG144">
            <v>6144.1345873779028</v>
          </cell>
          <cell r="FH144">
            <v>3369.0337987455523</v>
          </cell>
          <cell r="FI144">
            <v>3276.8717799348833</v>
          </cell>
          <cell r="FJ144">
            <v>3594.3187336160745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J144">
            <v>1408.3785731399996</v>
          </cell>
          <cell r="GK144">
            <v>1719.5319788337204</v>
          </cell>
          <cell r="GL144">
            <v>2259.9563150386043</v>
          </cell>
          <cell r="GM144">
            <v>1162.7311475923252</v>
          </cell>
          <cell r="GN144">
            <v>1654.0259986876738</v>
          </cell>
          <cell r="GO144">
            <v>2423.7212654037207</v>
          </cell>
          <cell r="GP144">
            <v>3291.6755023388364</v>
          </cell>
          <cell r="GQ144">
            <v>2456.4742554767422</v>
          </cell>
          <cell r="GR144">
            <v>1346.9667167530811</v>
          </cell>
          <cell r="GS144">
            <v>1310.11960292093</v>
          </cell>
          <cell r="GT144">
            <v>1437.0374394538946</v>
          </cell>
          <cell r="GV144">
            <v>7045.2743268599988</v>
          </cell>
          <cell r="GW144">
            <v>8601.7884223290694</v>
          </cell>
          <cell r="GX144">
            <v>11305.207640775348</v>
          </cell>
          <cell r="GY144">
            <v>5816.4474093844174</v>
          </cell>
          <cell r="GZ144">
            <v>8274.1012443355794</v>
          </cell>
          <cell r="HA144">
            <v>12124.425585759071</v>
          </cell>
          <cell r="HB144">
            <v>16466.28069417279</v>
          </cell>
          <cell r="HC144">
            <v>12288.269174755806</v>
          </cell>
          <cell r="HD144">
            <v>6738.0675974911046</v>
          </cell>
          <cell r="HE144">
            <v>6553.7435598697666</v>
          </cell>
          <cell r="HF144">
            <v>7188.637467232149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F144">
            <v>1408.3785731399996</v>
          </cell>
          <cell r="IG144">
            <v>1719.5319788337204</v>
          </cell>
          <cell r="IH144">
            <v>2259.9563150386043</v>
          </cell>
          <cell r="II144">
            <v>1162.7311475923252</v>
          </cell>
          <cell r="IJ144">
            <v>1654.0259986876738</v>
          </cell>
          <cell r="IK144">
            <v>2423.7212654037207</v>
          </cell>
          <cell r="IL144">
            <v>3291.6755023388364</v>
          </cell>
          <cell r="IM144">
            <v>2456.4742554767422</v>
          </cell>
          <cell r="IN144">
            <v>1346.9667167530811</v>
          </cell>
          <cell r="IO144">
            <v>1310.11960292093</v>
          </cell>
          <cell r="IP144">
            <v>1437.0374394538946</v>
          </cell>
          <cell r="IR144">
            <v>7045.2743268599988</v>
          </cell>
          <cell r="IS144">
            <v>8601.7884223290694</v>
          </cell>
          <cell r="IT144">
            <v>11305.207640775348</v>
          </cell>
          <cell r="IU144">
            <v>5816.4474093844174</v>
          </cell>
          <cell r="IV144">
            <v>8274.1012443355794</v>
          </cell>
          <cell r="IW144">
            <v>12124.425585759071</v>
          </cell>
          <cell r="IX144">
            <v>16466.28069417279</v>
          </cell>
          <cell r="IY144">
            <v>12288.269174755806</v>
          </cell>
          <cell r="IZ144">
            <v>6738.0675974911046</v>
          </cell>
          <cell r="JA144">
            <v>6553.7435598697666</v>
          </cell>
          <cell r="JB144">
            <v>7188.637467232149</v>
          </cell>
          <cell r="JD144">
            <v>0</v>
          </cell>
          <cell r="JE144">
            <v>0</v>
          </cell>
          <cell r="JF144">
            <v>0</v>
          </cell>
          <cell r="JG144">
            <v>0</v>
          </cell>
          <cell r="JH144">
            <v>0</v>
          </cell>
          <cell r="JI144">
            <v>0</v>
          </cell>
          <cell r="JJ144">
            <v>0</v>
          </cell>
          <cell r="JK144">
            <v>0</v>
          </cell>
          <cell r="JL144">
            <v>0</v>
          </cell>
          <cell r="JM144">
            <v>0</v>
          </cell>
          <cell r="JN144">
            <v>0</v>
          </cell>
          <cell r="JP144">
            <v>0</v>
          </cell>
          <cell r="JQ144">
            <v>0</v>
          </cell>
          <cell r="JR144">
            <v>0</v>
          </cell>
          <cell r="JS144">
            <v>0</v>
          </cell>
          <cell r="JT144">
            <v>0</v>
          </cell>
          <cell r="JU144">
            <v>0</v>
          </cell>
          <cell r="JV144">
            <v>0</v>
          </cell>
          <cell r="JW144">
            <v>0</v>
          </cell>
          <cell r="JX144">
            <v>0</v>
          </cell>
          <cell r="JY144">
            <v>0</v>
          </cell>
          <cell r="JZ144">
            <v>0</v>
          </cell>
          <cell r="KB144">
            <v>1408.3785731399996</v>
          </cell>
          <cell r="KC144">
            <v>1719.5319788337204</v>
          </cell>
          <cell r="KD144">
            <v>2259.9563150386043</v>
          </cell>
          <cell r="KE144">
            <v>1162.7311475923252</v>
          </cell>
          <cell r="KF144">
            <v>1654.0259986876738</v>
          </cell>
          <cell r="KG144">
            <v>2423.7212654037207</v>
          </cell>
          <cell r="KH144">
            <v>3291.6755023388364</v>
          </cell>
          <cell r="KI144">
            <v>2456.4742554767422</v>
          </cell>
          <cell r="KJ144">
            <v>1346.9667167530811</v>
          </cell>
          <cell r="KK144">
            <v>1310.11960292093</v>
          </cell>
          <cell r="KL144">
            <v>1437.0374394538946</v>
          </cell>
          <cell r="KN144">
            <v>7045.2743268599988</v>
          </cell>
          <cell r="KO144">
            <v>8601.7884223290694</v>
          </cell>
          <cell r="KP144">
            <v>11305.207640775348</v>
          </cell>
          <cell r="KQ144">
            <v>5816.4474093844174</v>
          </cell>
          <cell r="KR144">
            <v>8274.1012443355794</v>
          </cell>
          <cell r="KS144">
            <v>12124.425585759071</v>
          </cell>
          <cell r="KT144">
            <v>16466.28069417279</v>
          </cell>
          <cell r="KU144">
            <v>12288.269174755806</v>
          </cell>
          <cell r="KV144">
            <v>6738.0675974911046</v>
          </cell>
          <cell r="KW144">
            <v>6553.7435598697666</v>
          </cell>
          <cell r="KX144">
            <v>7188.637467232149</v>
          </cell>
        </row>
        <row r="145">
          <cell r="B145" t="str">
            <v>2007 C/I Load Control Program</v>
          </cell>
          <cell r="C145" t="str">
            <v>T8s and T6s</v>
          </cell>
          <cell r="D145">
            <v>0</v>
          </cell>
          <cell r="E145">
            <v>0</v>
          </cell>
          <cell r="F145">
            <v>54657.107832618014</v>
          </cell>
          <cell r="G145">
            <v>109314.21566523603</v>
          </cell>
          <cell r="H145">
            <v>109314.21566523603</v>
          </cell>
          <cell r="I145">
            <v>109314.21566523603</v>
          </cell>
          <cell r="J145">
            <v>109314.21566523603</v>
          </cell>
          <cell r="K145">
            <v>0</v>
          </cell>
          <cell r="L145">
            <v>0</v>
          </cell>
          <cell r="M145">
            <v>0.1666</v>
          </cell>
          <cell r="N145">
            <v>0.83340000000000003</v>
          </cell>
          <cell r="O145">
            <v>21</v>
          </cell>
          <cell r="P145">
            <v>8.5999999999999993E-2</v>
          </cell>
          <cell r="Q145">
            <v>0.105</v>
          </cell>
          <cell r="R145">
            <v>0.13800000000000001</v>
          </cell>
          <cell r="S145">
            <v>7.0999999999999994E-2</v>
          </cell>
          <cell r="T145">
            <v>0.10099999999999999</v>
          </cell>
          <cell r="U145">
            <v>0.14800000000000002</v>
          </cell>
          <cell r="V145">
            <v>0.20100000000000001</v>
          </cell>
          <cell r="W145">
            <v>0.14999999999999991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N145">
            <v>783.10517818261781</v>
          </cell>
          <cell r="EO145">
            <v>956.11678731598681</v>
          </cell>
          <cell r="EP145">
            <v>1256.6106347581544</v>
          </cell>
          <cell r="EQ145">
            <v>646.51706570890531</v>
          </cell>
          <cell r="ER145">
            <v>919.69329065633008</v>
          </cell>
          <cell r="ES145">
            <v>1347.6693764072961</v>
          </cell>
          <cell r="ET145">
            <v>1830.2807071477464</v>
          </cell>
          <cell r="EU145">
            <v>1365.8811247371234</v>
          </cell>
          <cell r="EV145">
            <v>748.95815006418979</v>
          </cell>
          <cell r="EW145">
            <v>728.46993319313287</v>
          </cell>
          <cell r="EX145">
            <v>799.04045797121739</v>
          </cell>
          <cell r="EZ145">
            <v>3917.4060954225311</v>
          </cell>
          <cell r="FA145">
            <v>4782.8795351089047</v>
          </cell>
          <cell r="FB145">
            <v>6286.0702461431329</v>
          </cell>
          <cell r="FC145">
            <v>3234.1375904069737</v>
          </cell>
          <cell r="FD145">
            <v>4600.6746004380893</v>
          </cell>
          <cell r="FE145">
            <v>6741.5825828201714</v>
          </cell>
          <cell r="FF145">
            <v>9155.7979672084748</v>
          </cell>
          <cell r="FG145">
            <v>6832.6850501555737</v>
          </cell>
          <cell r="FH145">
            <v>3746.5889691686425</v>
          </cell>
          <cell r="FI145">
            <v>3644.0986934163084</v>
          </cell>
          <cell r="FJ145">
            <v>3997.1207543410119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J145">
            <v>1566.2103563652356</v>
          </cell>
          <cell r="GK145">
            <v>1912.2335746319736</v>
          </cell>
          <cell r="GL145">
            <v>2513.2212695163089</v>
          </cell>
          <cell r="GM145">
            <v>1293.0341314178106</v>
          </cell>
          <cell r="GN145">
            <v>1839.3865813126602</v>
          </cell>
          <cell r="GO145">
            <v>2695.3387528145922</v>
          </cell>
          <cell r="GP145">
            <v>3660.5614142954928</v>
          </cell>
          <cell r="GQ145">
            <v>2731.7622494742468</v>
          </cell>
          <cell r="GR145">
            <v>1497.9163001283796</v>
          </cell>
          <cell r="GS145">
            <v>1456.9398663862657</v>
          </cell>
          <cell r="GT145">
            <v>1598.0809159424348</v>
          </cell>
          <cell r="GV145">
            <v>7834.8121908450621</v>
          </cell>
          <cell r="GW145">
            <v>9565.7590702178095</v>
          </cell>
          <cell r="GX145">
            <v>12572.140492286266</v>
          </cell>
          <cell r="GY145">
            <v>6468.2751808139474</v>
          </cell>
          <cell r="GZ145">
            <v>9201.3492008761787</v>
          </cell>
          <cell r="HA145">
            <v>13483.165165640343</v>
          </cell>
          <cell r="HB145">
            <v>18311.59593441695</v>
          </cell>
          <cell r="HC145">
            <v>13665.370100311147</v>
          </cell>
          <cell r="HD145">
            <v>7493.177938337285</v>
          </cell>
          <cell r="HE145">
            <v>7288.1973868326168</v>
          </cell>
          <cell r="HF145">
            <v>7994.2415086820238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T145">
            <v>0</v>
          </cell>
          <cell r="HU145">
            <v>0</v>
          </cell>
          <cell r="HV145">
            <v>0</v>
          </cell>
          <cell r="HW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  <cell r="IB145">
            <v>0</v>
          </cell>
          <cell r="IC145">
            <v>0</v>
          </cell>
          <cell r="ID145">
            <v>0</v>
          </cell>
          <cell r="IF145">
            <v>1566.2103563652356</v>
          </cell>
          <cell r="IG145">
            <v>1912.2335746319736</v>
          </cell>
          <cell r="IH145">
            <v>2513.2212695163089</v>
          </cell>
          <cell r="II145">
            <v>1293.0341314178106</v>
          </cell>
          <cell r="IJ145">
            <v>1839.3865813126602</v>
          </cell>
          <cell r="IK145">
            <v>2695.3387528145922</v>
          </cell>
          <cell r="IL145">
            <v>3660.5614142954928</v>
          </cell>
          <cell r="IM145">
            <v>2731.7622494742468</v>
          </cell>
          <cell r="IN145">
            <v>1497.9163001283796</v>
          </cell>
          <cell r="IO145">
            <v>1456.9398663862657</v>
          </cell>
          <cell r="IP145">
            <v>1598.0809159424348</v>
          </cell>
          <cell r="IR145">
            <v>7834.8121908450621</v>
          </cell>
          <cell r="IS145">
            <v>9565.7590702178095</v>
          </cell>
          <cell r="IT145">
            <v>12572.140492286266</v>
          </cell>
          <cell r="IU145">
            <v>6468.2751808139474</v>
          </cell>
          <cell r="IV145">
            <v>9201.3492008761787</v>
          </cell>
          <cell r="IW145">
            <v>13483.165165640343</v>
          </cell>
          <cell r="IX145">
            <v>18311.59593441695</v>
          </cell>
          <cell r="IY145">
            <v>13665.370100311147</v>
          </cell>
          <cell r="IZ145">
            <v>7493.177938337285</v>
          </cell>
          <cell r="JA145">
            <v>7288.1973868326168</v>
          </cell>
          <cell r="JB145">
            <v>7994.2415086820238</v>
          </cell>
          <cell r="JD145">
            <v>0</v>
          </cell>
          <cell r="JE145">
            <v>0</v>
          </cell>
          <cell r="JF145">
            <v>0</v>
          </cell>
          <cell r="JG145">
            <v>0</v>
          </cell>
          <cell r="JH145">
            <v>0</v>
          </cell>
          <cell r="JI145">
            <v>0</v>
          </cell>
          <cell r="JJ145">
            <v>0</v>
          </cell>
          <cell r="JK145">
            <v>0</v>
          </cell>
          <cell r="JL145">
            <v>0</v>
          </cell>
          <cell r="JM145">
            <v>0</v>
          </cell>
          <cell r="JN145">
            <v>0</v>
          </cell>
          <cell r="JP145">
            <v>0</v>
          </cell>
          <cell r="JQ145">
            <v>0</v>
          </cell>
          <cell r="JR145">
            <v>0</v>
          </cell>
          <cell r="JS145">
            <v>0</v>
          </cell>
          <cell r="JT145">
            <v>0</v>
          </cell>
          <cell r="JU145">
            <v>0</v>
          </cell>
          <cell r="JV145">
            <v>0</v>
          </cell>
          <cell r="JW145">
            <v>0</v>
          </cell>
          <cell r="JX145">
            <v>0</v>
          </cell>
          <cell r="JY145">
            <v>0</v>
          </cell>
          <cell r="JZ145">
            <v>0</v>
          </cell>
          <cell r="KB145">
            <v>1566.2103563652356</v>
          </cell>
          <cell r="KC145">
            <v>1912.2335746319736</v>
          </cell>
          <cell r="KD145">
            <v>2513.2212695163089</v>
          </cell>
          <cell r="KE145">
            <v>1293.0341314178106</v>
          </cell>
          <cell r="KF145">
            <v>1839.3865813126602</v>
          </cell>
          <cell r="KG145">
            <v>2695.3387528145922</v>
          </cell>
          <cell r="KH145">
            <v>3660.5614142954928</v>
          </cell>
          <cell r="KI145">
            <v>2731.7622494742468</v>
          </cell>
          <cell r="KJ145">
            <v>1497.9163001283796</v>
          </cell>
          <cell r="KK145">
            <v>1456.9398663862657</v>
          </cell>
          <cell r="KL145">
            <v>1598.0809159424348</v>
          </cell>
          <cell r="KN145">
            <v>7834.8121908450621</v>
          </cell>
          <cell r="KO145">
            <v>9565.7590702178095</v>
          </cell>
          <cell r="KP145">
            <v>12572.140492286266</v>
          </cell>
          <cell r="KQ145">
            <v>6468.2751808139474</v>
          </cell>
          <cell r="KR145">
            <v>9201.3492008761787</v>
          </cell>
          <cell r="KS145">
            <v>13483.165165640343</v>
          </cell>
          <cell r="KT145">
            <v>18311.59593441695</v>
          </cell>
          <cell r="KU145">
            <v>13665.370100311147</v>
          </cell>
          <cell r="KV145">
            <v>7493.177938337285</v>
          </cell>
          <cell r="KW145">
            <v>7288.1973868326168</v>
          </cell>
          <cell r="KX145">
            <v>7994.2415086820238</v>
          </cell>
        </row>
        <row r="146">
          <cell r="B146" t="str">
            <v>2007 C/I Load Control Program</v>
          </cell>
          <cell r="C146" t="str">
            <v>MB-509DL</v>
          </cell>
          <cell r="D146">
            <v>0</v>
          </cell>
          <cell r="E146">
            <v>0</v>
          </cell>
          <cell r="F146">
            <v>7682.1411764705881</v>
          </cell>
          <cell r="G146">
            <v>15364.282352941176</v>
          </cell>
          <cell r="H146">
            <v>15364.282352941176</v>
          </cell>
          <cell r="I146">
            <v>15364.282352941176</v>
          </cell>
          <cell r="J146">
            <v>15364.282352941176</v>
          </cell>
          <cell r="K146">
            <v>0</v>
          </cell>
          <cell r="L146">
            <v>0</v>
          </cell>
          <cell r="M146">
            <v>0.1666</v>
          </cell>
          <cell r="N146">
            <v>0.83340000000000003</v>
          </cell>
          <cell r="O146">
            <v>21</v>
          </cell>
          <cell r="P146">
            <v>8.5999999999999993E-2</v>
          </cell>
          <cell r="Q146">
            <v>0.105</v>
          </cell>
          <cell r="R146">
            <v>0.13800000000000001</v>
          </cell>
          <cell r="S146">
            <v>7.0999999999999994E-2</v>
          </cell>
          <cell r="T146">
            <v>0.10099999999999999</v>
          </cell>
          <cell r="U146">
            <v>0.14800000000000002</v>
          </cell>
          <cell r="V146">
            <v>0.20100000000000001</v>
          </cell>
          <cell r="W146">
            <v>0.14999999999999991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N146">
            <v>110.06664592</v>
          </cell>
          <cell r="EO146">
            <v>134.38369559999998</v>
          </cell>
          <cell r="EP146">
            <v>176.61857136</v>
          </cell>
          <cell r="EQ146">
            <v>90.868975119999988</v>
          </cell>
          <cell r="ER146">
            <v>129.26431671999998</v>
          </cell>
          <cell r="ES146">
            <v>189.41701856000003</v>
          </cell>
          <cell r="ET146">
            <v>257.24878871999999</v>
          </cell>
          <cell r="EU146">
            <v>191.97670799999989</v>
          </cell>
          <cell r="EV146">
            <v>105.26722821999999</v>
          </cell>
          <cell r="EW146">
            <v>102.3875776</v>
          </cell>
          <cell r="EX146">
            <v>112.30637417999998</v>
          </cell>
          <cell r="EZ146">
            <v>550.59749525647055</v>
          </cell>
          <cell r="FA146">
            <v>672.24112792941173</v>
          </cell>
          <cell r="FB146">
            <v>883.51691099294135</v>
          </cell>
          <cell r="FC146">
            <v>454.56304840941175</v>
          </cell>
          <cell r="FD146">
            <v>646.63194210352935</v>
          </cell>
          <cell r="FE146">
            <v>947.53987555764729</v>
          </cell>
          <cell r="FF146">
            <v>1286.8615877505883</v>
          </cell>
          <cell r="FG146">
            <v>960.34446847058769</v>
          </cell>
          <cell r="FH146">
            <v>526.58888354470582</v>
          </cell>
          <cell r="FI146">
            <v>512.1837165176471</v>
          </cell>
          <cell r="FJ146">
            <v>561.80151405529398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J146">
            <v>220.13329184</v>
          </cell>
          <cell r="GK146">
            <v>268.76739119999996</v>
          </cell>
          <cell r="GL146">
            <v>353.23714272000001</v>
          </cell>
          <cell r="GM146">
            <v>181.73795023999998</v>
          </cell>
          <cell r="GN146">
            <v>258.52863343999996</v>
          </cell>
          <cell r="GO146">
            <v>378.83403712000006</v>
          </cell>
          <cell r="GP146">
            <v>514.49757743999999</v>
          </cell>
          <cell r="GQ146">
            <v>383.95341599999978</v>
          </cell>
          <cell r="GR146">
            <v>210.53445643999999</v>
          </cell>
          <cell r="GS146">
            <v>204.7751552</v>
          </cell>
          <cell r="GT146">
            <v>224.61274835999996</v>
          </cell>
          <cell r="GV146">
            <v>1101.1949905129411</v>
          </cell>
          <cell r="GW146">
            <v>1344.4822558588235</v>
          </cell>
          <cell r="GX146">
            <v>1767.0338219858827</v>
          </cell>
          <cell r="GY146">
            <v>909.1260968188235</v>
          </cell>
          <cell r="GZ146">
            <v>1293.2638842070587</v>
          </cell>
          <cell r="HA146">
            <v>1895.0797511152946</v>
          </cell>
          <cell r="HB146">
            <v>2573.7231755011767</v>
          </cell>
          <cell r="HC146">
            <v>1920.6889369411754</v>
          </cell>
          <cell r="HD146">
            <v>1053.1777670894116</v>
          </cell>
          <cell r="HE146">
            <v>1024.3674330352942</v>
          </cell>
          <cell r="HF146">
            <v>1123.603028110588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T146">
            <v>0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0</v>
          </cell>
          <cell r="IC146">
            <v>0</v>
          </cell>
          <cell r="ID146">
            <v>0</v>
          </cell>
          <cell r="IF146">
            <v>220.13329184</v>
          </cell>
          <cell r="IG146">
            <v>268.76739119999996</v>
          </cell>
          <cell r="IH146">
            <v>353.23714272000001</v>
          </cell>
          <cell r="II146">
            <v>181.73795023999998</v>
          </cell>
          <cell r="IJ146">
            <v>258.52863343999996</v>
          </cell>
          <cell r="IK146">
            <v>378.83403712000006</v>
          </cell>
          <cell r="IL146">
            <v>514.49757743999999</v>
          </cell>
          <cell r="IM146">
            <v>383.95341599999978</v>
          </cell>
          <cell r="IN146">
            <v>210.53445643999999</v>
          </cell>
          <cell r="IO146">
            <v>204.7751552</v>
          </cell>
          <cell r="IP146">
            <v>224.61274835999996</v>
          </cell>
          <cell r="IR146">
            <v>1101.1949905129411</v>
          </cell>
          <cell r="IS146">
            <v>1344.4822558588235</v>
          </cell>
          <cell r="IT146">
            <v>1767.0338219858827</v>
          </cell>
          <cell r="IU146">
            <v>909.1260968188235</v>
          </cell>
          <cell r="IV146">
            <v>1293.2638842070587</v>
          </cell>
          <cell r="IW146">
            <v>1895.0797511152946</v>
          </cell>
          <cell r="IX146">
            <v>2573.7231755011767</v>
          </cell>
          <cell r="IY146">
            <v>1920.6889369411754</v>
          </cell>
          <cell r="IZ146">
            <v>1053.1777670894116</v>
          </cell>
          <cell r="JA146">
            <v>1024.3674330352942</v>
          </cell>
          <cell r="JB146">
            <v>1123.603028110588</v>
          </cell>
          <cell r="JD146">
            <v>0</v>
          </cell>
          <cell r="JE146">
            <v>0</v>
          </cell>
          <cell r="JF146">
            <v>0</v>
          </cell>
          <cell r="JG146">
            <v>0</v>
          </cell>
          <cell r="JH146">
            <v>0</v>
          </cell>
          <cell r="JI146">
            <v>0</v>
          </cell>
          <cell r="JJ146">
            <v>0</v>
          </cell>
          <cell r="JK146">
            <v>0</v>
          </cell>
          <cell r="JL146">
            <v>0</v>
          </cell>
          <cell r="JM146">
            <v>0</v>
          </cell>
          <cell r="JN146">
            <v>0</v>
          </cell>
          <cell r="JP146">
            <v>0</v>
          </cell>
          <cell r="JQ146">
            <v>0</v>
          </cell>
          <cell r="JR146">
            <v>0</v>
          </cell>
          <cell r="JS146">
            <v>0</v>
          </cell>
          <cell r="JT146">
            <v>0</v>
          </cell>
          <cell r="JU146">
            <v>0</v>
          </cell>
          <cell r="JV146">
            <v>0</v>
          </cell>
          <cell r="JW146">
            <v>0</v>
          </cell>
          <cell r="JX146">
            <v>0</v>
          </cell>
          <cell r="JY146">
            <v>0</v>
          </cell>
          <cell r="JZ146">
            <v>0</v>
          </cell>
          <cell r="KB146">
            <v>220.13329184</v>
          </cell>
          <cell r="KC146">
            <v>268.76739119999996</v>
          </cell>
          <cell r="KD146">
            <v>353.23714272000001</v>
          </cell>
          <cell r="KE146">
            <v>181.73795023999998</v>
          </cell>
          <cell r="KF146">
            <v>258.52863343999996</v>
          </cell>
          <cell r="KG146">
            <v>378.83403712000006</v>
          </cell>
          <cell r="KH146">
            <v>514.49757743999999</v>
          </cell>
          <cell r="KI146">
            <v>383.95341599999978</v>
          </cell>
          <cell r="KJ146">
            <v>210.53445643999999</v>
          </cell>
          <cell r="KK146">
            <v>204.7751552</v>
          </cell>
          <cell r="KL146">
            <v>224.61274835999996</v>
          </cell>
          <cell r="KN146">
            <v>1101.1949905129411</v>
          </cell>
          <cell r="KO146">
            <v>1344.4822558588235</v>
          </cell>
          <cell r="KP146">
            <v>1767.0338219858827</v>
          </cell>
          <cell r="KQ146">
            <v>909.1260968188235</v>
          </cell>
          <cell r="KR146">
            <v>1293.2638842070587</v>
          </cell>
          <cell r="KS146">
            <v>1895.0797511152946</v>
          </cell>
          <cell r="KT146">
            <v>2573.7231755011767</v>
          </cell>
          <cell r="KU146">
            <v>1920.6889369411754</v>
          </cell>
          <cell r="KV146">
            <v>1053.1777670894116</v>
          </cell>
          <cell r="KW146">
            <v>1024.3674330352942</v>
          </cell>
          <cell r="KX146">
            <v>1123.603028110588</v>
          </cell>
        </row>
        <row r="147">
          <cell r="B147" t="str">
            <v>2007 C/I Load Control Program</v>
          </cell>
          <cell r="C147" t="str">
            <v>MB-509DL</v>
          </cell>
          <cell r="D147">
            <v>0</v>
          </cell>
          <cell r="E147">
            <v>0</v>
          </cell>
          <cell r="F147">
            <v>4438.5704575163381</v>
          </cell>
          <cell r="G147">
            <v>8877.1409150326763</v>
          </cell>
          <cell r="H147">
            <v>8877.1409150326763</v>
          </cell>
          <cell r="I147">
            <v>8877.1409150326763</v>
          </cell>
          <cell r="J147">
            <v>8877.1409150326763</v>
          </cell>
          <cell r="K147">
            <v>0</v>
          </cell>
          <cell r="L147">
            <v>0</v>
          </cell>
          <cell r="M147">
            <v>0.1666</v>
          </cell>
          <cell r="N147">
            <v>0.83340000000000003</v>
          </cell>
          <cell r="O147">
            <v>21</v>
          </cell>
          <cell r="P147">
            <v>8.5999999999999993E-2</v>
          </cell>
          <cell r="Q147">
            <v>0.105</v>
          </cell>
          <cell r="R147">
            <v>0.13800000000000001</v>
          </cell>
          <cell r="S147">
            <v>7.0999999999999994E-2</v>
          </cell>
          <cell r="T147">
            <v>0.10099999999999999</v>
          </cell>
          <cell r="U147">
            <v>0.14800000000000002</v>
          </cell>
          <cell r="V147">
            <v>0.20100000000000001</v>
          </cell>
          <cell r="W147">
            <v>0.14999999999999991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N147">
            <v>63.594062087111084</v>
          </cell>
          <cell r="EO147">
            <v>77.64391301333329</v>
          </cell>
          <cell r="EP147">
            <v>102.04628567466663</v>
          </cell>
          <cell r="EQ147">
            <v>52.50207451377775</v>
          </cell>
          <cell r="ER147">
            <v>74.686049660444397</v>
          </cell>
          <cell r="ES147">
            <v>109.44094405688885</v>
          </cell>
          <cell r="ET147">
            <v>148.63263348266659</v>
          </cell>
          <cell r="EU147">
            <v>110.91987573333321</v>
          </cell>
          <cell r="EV147">
            <v>60.821065193777756</v>
          </cell>
          <cell r="EW147">
            <v>59.157267057777744</v>
          </cell>
          <cell r="EX147">
            <v>64.888127303999951</v>
          </cell>
          <cell r="EZ147">
            <v>318.12299725929398</v>
          </cell>
          <cell r="FA147">
            <v>388.40598502588222</v>
          </cell>
          <cell r="FB147">
            <v>510.47643746258814</v>
          </cell>
          <cell r="FC147">
            <v>262.63642796988222</v>
          </cell>
          <cell r="FD147">
            <v>373.60956654870574</v>
          </cell>
          <cell r="FE147">
            <v>547.46748365552935</v>
          </cell>
          <cell r="FF147">
            <v>743.52002847811741</v>
          </cell>
          <cell r="FG147">
            <v>554.86569289411716</v>
          </cell>
          <cell r="FH147">
            <v>304.25135493694108</v>
          </cell>
          <cell r="FI147">
            <v>295.92836954352936</v>
          </cell>
          <cell r="FJ147">
            <v>324.59643034305861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J147">
            <v>127.18812417422217</v>
          </cell>
          <cell r="GK147">
            <v>155.28782602666658</v>
          </cell>
          <cell r="GL147">
            <v>204.09257134933327</v>
          </cell>
          <cell r="GM147">
            <v>105.0041490275555</v>
          </cell>
          <cell r="GN147">
            <v>149.37209932088879</v>
          </cell>
          <cell r="GO147">
            <v>218.88188811377771</v>
          </cell>
          <cell r="GP147">
            <v>297.26526696533318</v>
          </cell>
          <cell r="GQ147">
            <v>221.83975146666643</v>
          </cell>
          <cell r="GR147">
            <v>121.64213038755551</v>
          </cell>
          <cell r="GS147">
            <v>118.31453411555549</v>
          </cell>
          <cell r="GT147">
            <v>129.7762546079999</v>
          </cell>
          <cell r="GV147">
            <v>636.24599451858796</v>
          </cell>
          <cell r="GW147">
            <v>776.81197005176443</v>
          </cell>
          <cell r="GX147">
            <v>1020.9528749251763</v>
          </cell>
          <cell r="GY147">
            <v>525.27285593976444</v>
          </cell>
          <cell r="GZ147">
            <v>747.21913309741149</v>
          </cell>
          <cell r="HA147">
            <v>1094.9349673110587</v>
          </cell>
          <cell r="HB147">
            <v>1487.0400569562348</v>
          </cell>
          <cell r="HC147">
            <v>1109.7313857882343</v>
          </cell>
          <cell r="HD147">
            <v>608.50270987388217</v>
          </cell>
          <cell r="HE147">
            <v>591.85673908705871</v>
          </cell>
          <cell r="HF147">
            <v>649.19286068611723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F147">
            <v>127.18812417422217</v>
          </cell>
          <cell r="IG147">
            <v>155.28782602666658</v>
          </cell>
          <cell r="IH147">
            <v>204.09257134933327</v>
          </cell>
          <cell r="II147">
            <v>105.0041490275555</v>
          </cell>
          <cell r="IJ147">
            <v>149.37209932088879</v>
          </cell>
          <cell r="IK147">
            <v>218.88188811377771</v>
          </cell>
          <cell r="IL147">
            <v>297.26526696533318</v>
          </cell>
          <cell r="IM147">
            <v>221.83975146666643</v>
          </cell>
          <cell r="IN147">
            <v>121.64213038755551</v>
          </cell>
          <cell r="IO147">
            <v>118.31453411555549</v>
          </cell>
          <cell r="IP147">
            <v>129.7762546079999</v>
          </cell>
          <cell r="IR147">
            <v>636.24599451858796</v>
          </cell>
          <cell r="IS147">
            <v>776.81197005176443</v>
          </cell>
          <cell r="IT147">
            <v>1020.9528749251763</v>
          </cell>
          <cell r="IU147">
            <v>525.27285593976444</v>
          </cell>
          <cell r="IV147">
            <v>747.21913309741149</v>
          </cell>
          <cell r="IW147">
            <v>1094.9349673110587</v>
          </cell>
          <cell r="IX147">
            <v>1487.0400569562348</v>
          </cell>
          <cell r="IY147">
            <v>1109.7313857882343</v>
          </cell>
          <cell r="IZ147">
            <v>608.50270987388217</v>
          </cell>
          <cell r="JA147">
            <v>591.85673908705871</v>
          </cell>
          <cell r="JB147">
            <v>649.19286068611723</v>
          </cell>
          <cell r="JD147">
            <v>0</v>
          </cell>
          <cell r="JE147">
            <v>0</v>
          </cell>
          <cell r="JF147">
            <v>0</v>
          </cell>
          <cell r="JG147">
            <v>0</v>
          </cell>
          <cell r="JH147">
            <v>0</v>
          </cell>
          <cell r="JI147">
            <v>0</v>
          </cell>
          <cell r="JJ147">
            <v>0</v>
          </cell>
          <cell r="JK147">
            <v>0</v>
          </cell>
          <cell r="JL147">
            <v>0</v>
          </cell>
          <cell r="JM147">
            <v>0</v>
          </cell>
          <cell r="JN147">
            <v>0</v>
          </cell>
          <cell r="JP147">
            <v>0</v>
          </cell>
          <cell r="JQ147">
            <v>0</v>
          </cell>
          <cell r="JR147">
            <v>0</v>
          </cell>
          <cell r="JS147">
            <v>0</v>
          </cell>
          <cell r="JT147">
            <v>0</v>
          </cell>
          <cell r="JU147">
            <v>0</v>
          </cell>
          <cell r="JV147">
            <v>0</v>
          </cell>
          <cell r="JW147">
            <v>0</v>
          </cell>
          <cell r="JX147">
            <v>0</v>
          </cell>
          <cell r="JY147">
            <v>0</v>
          </cell>
          <cell r="JZ147">
            <v>0</v>
          </cell>
          <cell r="KB147">
            <v>127.18812417422217</v>
          </cell>
          <cell r="KC147">
            <v>155.28782602666658</v>
          </cell>
          <cell r="KD147">
            <v>204.09257134933327</v>
          </cell>
          <cell r="KE147">
            <v>105.0041490275555</v>
          </cell>
          <cell r="KF147">
            <v>149.37209932088879</v>
          </cell>
          <cell r="KG147">
            <v>218.88188811377771</v>
          </cell>
          <cell r="KH147">
            <v>297.26526696533318</v>
          </cell>
          <cell r="KI147">
            <v>221.83975146666643</v>
          </cell>
          <cell r="KJ147">
            <v>121.64213038755551</v>
          </cell>
          <cell r="KK147">
            <v>118.31453411555549</v>
          </cell>
          <cell r="KL147">
            <v>129.7762546079999</v>
          </cell>
          <cell r="KN147">
            <v>636.24599451858796</v>
          </cell>
          <cell r="KO147">
            <v>776.81197005176443</v>
          </cell>
          <cell r="KP147">
            <v>1020.9528749251763</v>
          </cell>
          <cell r="KQ147">
            <v>525.27285593976444</v>
          </cell>
          <cell r="KR147">
            <v>747.21913309741149</v>
          </cell>
          <cell r="KS147">
            <v>1094.9349673110587</v>
          </cell>
          <cell r="KT147">
            <v>1487.0400569562348</v>
          </cell>
          <cell r="KU147">
            <v>1109.7313857882343</v>
          </cell>
          <cell r="KV147">
            <v>608.50270987388217</v>
          </cell>
          <cell r="KW147">
            <v>591.85673908705871</v>
          </cell>
          <cell r="KX147">
            <v>649.19286068611723</v>
          </cell>
        </row>
        <row r="148">
          <cell r="B148" t="str">
            <v>2007 C/I Load Control Program</v>
          </cell>
          <cell r="C148" t="str">
            <v>8 lamp T8</v>
          </cell>
          <cell r="D148">
            <v>0</v>
          </cell>
          <cell r="E148">
            <v>0</v>
          </cell>
          <cell r="F148">
            <v>325383.28542719997</v>
          </cell>
          <cell r="G148">
            <v>650766.57085439994</v>
          </cell>
          <cell r="H148">
            <v>650766.57085439994</v>
          </cell>
          <cell r="I148">
            <v>650766.57085439994</v>
          </cell>
          <cell r="J148">
            <v>650766.57085439994</v>
          </cell>
          <cell r="K148">
            <v>0</v>
          </cell>
          <cell r="L148">
            <v>0</v>
          </cell>
          <cell r="M148">
            <v>0.1666</v>
          </cell>
          <cell r="N148">
            <v>0.83340000000000003</v>
          </cell>
          <cell r="O148">
            <v>21</v>
          </cell>
          <cell r="P148">
            <v>8.5999999999999993E-2</v>
          </cell>
          <cell r="Q148">
            <v>0.105</v>
          </cell>
          <cell r="R148">
            <v>0.13800000000000001</v>
          </cell>
          <cell r="S148">
            <v>7.0999999999999994E-2</v>
          </cell>
          <cell r="T148">
            <v>0.10099999999999999</v>
          </cell>
          <cell r="U148">
            <v>0.14800000000000002</v>
          </cell>
          <cell r="V148">
            <v>0.20100000000000001</v>
          </cell>
          <cell r="W148">
            <v>0.14999999999999991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N148">
            <v>4661.9615602867498</v>
          </cell>
          <cell r="EO148">
            <v>5691.9298119780087</v>
          </cell>
          <cell r="EP148">
            <v>7480.8220385996701</v>
          </cell>
          <cell r="EQ148">
            <v>3848.828730004177</v>
          </cell>
          <cell r="ER148">
            <v>5475.0943905693221</v>
          </cell>
          <cell r="ES148">
            <v>8022.910592121385</v>
          </cell>
          <cell r="ET148">
            <v>10895.979925786474</v>
          </cell>
          <cell r="EU148">
            <v>8131.3283028257219</v>
          </cell>
          <cell r="EV148">
            <v>4458.6783527161078</v>
          </cell>
          <cell r="EW148">
            <v>4336.7084281737207</v>
          </cell>
          <cell r="EX148">
            <v>4756.8270571530493</v>
          </cell>
          <cell r="EZ148">
            <v>23321.000986452447</v>
          </cell>
          <cell r="FA148">
            <v>28473.315157877987</v>
          </cell>
          <cell r="FB148">
            <v>37422.07135035393</v>
          </cell>
          <cell r="FC148">
            <v>19253.384535327019</v>
          </cell>
          <cell r="FD148">
            <v>27388.617437577872</v>
          </cell>
          <cell r="FE148">
            <v>40133.815651104218</v>
          </cell>
          <cell r="FF148">
            <v>54506.060445080722</v>
          </cell>
          <cell r="FG148">
            <v>40676.164511254246</v>
          </cell>
          <cell r="FH148">
            <v>22304.096873671093</v>
          </cell>
          <cell r="FI148">
            <v>21693.954406002278</v>
          </cell>
          <cell r="FJ148">
            <v>23795.556239083744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J148">
            <v>9323.9231205734995</v>
          </cell>
          <cell r="GK148">
            <v>11383.859623956017</v>
          </cell>
          <cell r="GL148">
            <v>14961.64407719934</v>
          </cell>
          <cell r="GM148">
            <v>7697.6574600083541</v>
          </cell>
          <cell r="GN148">
            <v>10950.188781138644</v>
          </cell>
          <cell r="GO148">
            <v>16045.82118424277</v>
          </cell>
          <cell r="GP148">
            <v>21791.959851572949</v>
          </cell>
          <cell r="GQ148">
            <v>16262.656605651444</v>
          </cell>
          <cell r="GR148">
            <v>8917.3567054322157</v>
          </cell>
          <cell r="GS148">
            <v>8673.4168563474414</v>
          </cell>
          <cell r="GT148">
            <v>9513.6541143060986</v>
          </cell>
          <cell r="GV148">
            <v>46642.001972904895</v>
          </cell>
          <cell r="GW148">
            <v>56946.630315755974</v>
          </cell>
          <cell r="GX148">
            <v>74844.14270070786</v>
          </cell>
          <cell r="GY148">
            <v>38506.769070654038</v>
          </cell>
          <cell r="GZ148">
            <v>54777.234875155744</v>
          </cell>
          <cell r="HA148">
            <v>80267.631302208436</v>
          </cell>
          <cell r="HB148">
            <v>109012.12089016144</v>
          </cell>
          <cell r="HC148">
            <v>81352.329022508493</v>
          </cell>
          <cell r="HD148">
            <v>44608.193747342186</v>
          </cell>
          <cell r="HE148">
            <v>43387.908812004556</v>
          </cell>
          <cell r="HF148">
            <v>47591.112478167488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0</v>
          </cell>
          <cell r="IC148">
            <v>0</v>
          </cell>
          <cell r="ID148">
            <v>0</v>
          </cell>
          <cell r="IF148">
            <v>9323.9231205734995</v>
          </cell>
          <cell r="IG148">
            <v>11383.859623956017</v>
          </cell>
          <cell r="IH148">
            <v>14961.64407719934</v>
          </cell>
          <cell r="II148">
            <v>7697.6574600083541</v>
          </cell>
          <cell r="IJ148">
            <v>10950.188781138644</v>
          </cell>
          <cell r="IK148">
            <v>16045.82118424277</v>
          </cell>
          <cell r="IL148">
            <v>21791.959851572949</v>
          </cell>
          <cell r="IM148">
            <v>16262.656605651444</v>
          </cell>
          <cell r="IN148">
            <v>8917.3567054322157</v>
          </cell>
          <cell r="IO148">
            <v>8673.4168563474414</v>
          </cell>
          <cell r="IP148">
            <v>9513.6541143060986</v>
          </cell>
          <cell r="IR148">
            <v>46642.001972904895</v>
          </cell>
          <cell r="IS148">
            <v>56946.630315755974</v>
          </cell>
          <cell r="IT148">
            <v>74844.14270070786</v>
          </cell>
          <cell r="IU148">
            <v>38506.769070654038</v>
          </cell>
          <cell r="IV148">
            <v>54777.234875155744</v>
          </cell>
          <cell r="IW148">
            <v>80267.631302208436</v>
          </cell>
          <cell r="IX148">
            <v>109012.12089016144</v>
          </cell>
          <cell r="IY148">
            <v>81352.329022508493</v>
          </cell>
          <cell r="IZ148">
            <v>44608.193747342186</v>
          </cell>
          <cell r="JA148">
            <v>43387.908812004556</v>
          </cell>
          <cell r="JB148">
            <v>47591.112478167488</v>
          </cell>
          <cell r="JD148">
            <v>0</v>
          </cell>
          <cell r="JE148">
            <v>0</v>
          </cell>
          <cell r="JF148">
            <v>0</v>
          </cell>
          <cell r="JG148">
            <v>0</v>
          </cell>
          <cell r="JH148">
            <v>0</v>
          </cell>
          <cell r="JI148">
            <v>0</v>
          </cell>
          <cell r="JJ148">
            <v>0</v>
          </cell>
          <cell r="JK148">
            <v>0</v>
          </cell>
          <cell r="JL148">
            <v>0</v>
          </cell>
          <cell r="JM148">
            <v>0</v>
          </cell>
          <cell r="JN148">
            <v>0</v>
          </cell>
          <cell r="JP148">
            <v>0</v>
          </cell>
          <cell r="JQ148">
            <v>0</v>
          </cell>
          <cell r="JR148">
            <v>0</v>
          </cell>
          <cell r="JS148">
            <v>0</v>
          </cell>
          <cell r="JT148">
            <v>0</v>
          </cell>
          <cell r="JU148">
            <v>0</v>
          </cell>
          <cell r="JV148">
            <v>0</v>
          </cell>
          <cell r="JW148">
            <v>0</v>
          </cell>
          <cell r="JX148">
            <v>0</v>
          </cell>
          <cell r="JY148">
            <v>0</v>
          </cell>
          <cell r="JZ148">
            <v>0</v>
          </cell>
          <cell r="KB148">
            <v>9323.9231205734995</v>
          </cell>
          <cell r="KC148">
            <v>11383.859623956017</v>
          </cell>
          <cell r="KD148">
            <v>14961.64407719934</v>
          </cell>
          <cell r="KE148">
            <v>7697.6574600083541</v>
          </cell>
          <cell r="KF148">
            <v>10950.188781138644</v>
          </cell>
          <cell r="KG148">
            <v>16045.82118424277</v>
          </cell>
          <cell r="KH148">
            <v>21791.959851572949</v>
          </cell>
          <cell r="KI148">
            <v>16262.656605651444</v>
          </cell>
          <cell r="KJ148">
            <v>8917.3567054322157</v>
          </cell>
          <cell r="KK148">
            <v>8673.4168563474414</v>
          </cell>
          <cell r="KL148">
            <v>9513.6541143060986</v>
          </cell>
          <cell r="KN148">
            <v>46642.001972904895</v>
          </cell>
          <cell r="KO148">
            <v>56946.630315755974</v>
          </cell>
          <cell r="KP148">
            <v>74844.14270070786</v>
          </cell>
          <cell r="KQ148">
            <v>38506.769070654038</v>
          </cell>
          <cell r="KR148">
            <v>54777.234875155744</v>
          </cell>
          <cell r="KS148">
            <v>80267.631302208436</v>
          </cell>
          <cell r="KT148">
            <v>109012.12089016144</v>
          </cell>
          <cell r="KU148">
            <v>81352.329022508493</v>
          </cell>
          <cell r="KV148">
            <v>44608.193747342186</v>
          </cell>
          <cell r="KW148">
            <v>43387.908812004556</v>
          </cell>
          <cell r="KX148">
            <v>47591.112478167488</v>
          </cell>
        </row>
        <row r="149">
          <cell r="B149" t="str">
            <v>2007 C/I Load Control Program</v>
          </cell>
          <cell r="C149" t="str">
            <v>Night lights</v>
          </cell>
          <cell r="D149">
            <v>0</v>
          </cell>
          <cell r="E149">
            <v>0</v>
          </cell>
          <cell r="F149">
            <v>7008.8760000000002</v>
          </cell>
          <cell r="G149">
            <v>14017.752000000002</v>
          </cell>
          <cell r="H149">
            <v>14017.752000000002</v>
          </cell>
          <cell r="I149">
            <v>14017.752000000002</v>
          </cell>
          <cell r="J149">
            <v>14017.752000000002</v>
          </cell>
          <cell r="K149">
            <v>0</v>
          </cell>
          <cell r="L149">
            <v>0</v>
          </cell>
          <cell r="M149">
            <v>0.1666</v>
          </cell>
          <cell r="N149">
            <v>0.83340000000000003</v>
          </cell>
          <cell r="O149">
            <v>21</v>
          </cell>
          <cell r="P149">
            <v>8.5999999999999993E-2</v>
          </cell>
          <cell r="Q149">
            <v>0.105</v>
          </cell>
          <cell r="R149">
            <v>0.13800000000000001</v>
          </cell>
          <cell r="S149">
            <v>7.0999999999999994E-2</v>
          </cell>
          <cell r="T149">
            <v>0.10099999999999999</v>
          </cell>
          <cell r="U149">
            <v>0.14800000000000002</v>
          </cell>
          <cell r="V149">
            <v>0.20100000000000001</v>
          </cell>
          <cell r="W149">
            <v>0.14999999999999991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N149">
            <v>100.4203717776</v>
          </cell>
          <cell r="EO149">
            <v>122.60626786799999</v>
          </cell>
          <cell r="EP149">
            <v>161.13966634080003</v>
          </cell>
          <cell r="EQ149">
            <v>82.905190653599988</v>
          </cell>
          <cell r="ER149">
            <v>117.93555290159998</v>
          </cell>
          <cell r="ES149">
            <v>172.81645375680003</v>
          </cell>
          <cell r="ET149">
            <v>234.7034270616</v>
          </cell>
          <cell r="EU149">
            <v>175.15181123999989</v>
          </cell>
          <cell r="EV149">
            <v>96.041576496600001</v>
          </cell>
          <cell r="EW149">
            <v>93.414299327999998</v>
          </cell>
          <cell r="EX149">
            <v>102.46380957539998</v>
          </cell>
          <cell r="EZ149">
            <v>502.34296422239998</v>
          </cell>
          <cell r="FA149">
            <v>613.32571213200004</v>
          </cell>
          <cell r="FB149">
            <v>806.08522165920022</v>
          </cell>
          <cell r="FC149">
            <v>414.7250053464</v>
          </cell>
          <cell r="FD149">
            <v>589.96092309840003</v>
          </cell>
          <cell r="FE149">
            <v>864.49719424320017</v>
          </cell>
          <cell r="FF149">
            <v>1174.0806489384001</v>
          </cell>
          <cell r="FG149">
            <v>876.17958875999955</v>
          </cell>
          <cell r="FH149">
            <v>480.43847450340007</v>
          </cell>
          <cell r="FI149">
            <v>467.29578067200009</v>
          </cell>
          <cell r="FJ149">
            <v>512.56505942459989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J149">
            <v>200.84074355520002</v>
          </cell>
          <cell r="GK149">
            <v>245.21253573600001</v>
          </cell>
          <cell r="GL149">
            <v>322.27933268160007</v>
          </cell>
          <cell r="GM149">
            <v>165.8103813072</v>
          </cell>
          <cell r="GN149">
            <v>235.87110580320001</v>
          </cell>
          <cell r="GO149">
            <v>345.63290751360012</v>
          </cell>
          <cell r="GP149">
            <v>469.40685412320005</v>
          </cell>
          <cell r="GQ149">
            <v>350.30362247999983</v>
          </cell>
          <cell r="GR149">
            <v>192.08315299320003</v>
          </cell>
          <cell r="GS149">
            <v>186.82859865600003</v>
          </cell>
          <cell r="GT149">
            <v>204.92761915079996</v>
          </cell>
          <cell r="GV149">
            <v>1004.6859284448001</v>
          </cell>
          <cell r="GW149">
            <v>1226.6514242640003</v>
          </cell>
          <cell r="GX149">
            <v>1612.1704433184004</v>
          </cell>
          <cell r="GY149">
            <v>829.45001069280011</v>
          </cell>
          <cell r="GZ149">
            <v>1179.9218461968001</v>
          </cell>
          <cell r="HA149">
            <v>1728.9943884864006</v>
          </cell>
          <cell r="HB149">
            <v>2348.1612978768003</v>
          </cell>
          <cell r="HC149">
            <v>1752.3591775199993</v>
          </cell>
          <cell r="HD149">
            <v>960.87694900680026</v>
          </cell>
          <cell r="HE149">
            <v>934.59156134400018</v>
          </cell>
          <cell r="HF149">
            <v>1025.1301188491998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F149">
            <v>200.84074355520002</v>
          </cell>
          <cell r="IG149">
            <v>245.21253573600001</v>
          </cell>
          <cell r="IH149">
            <v>322.27933268160007</v>
          </cell>
          <cell r="II149">
            <v>165.8103813072</v>
          </cell>
          <cell r="IJ149">
            <v>235.87110580320001</v>
          </cell>
          <cell r="IK149">
            <v>345.63290751360012</v>
          </cell>
          <cell r="IL149">
            <v>469.40685412320005</v>
          </cell>
          <cell r="IM149">
            <v>350.30362247999983</v>
          </cell>
          <cell r="IN149">
            <v>192.08315299320003</v>
          </cell>
          <cell r="IO149">
            <v>186.82859865600003</v>
          </cell>
          <cell r="IP149">
            <v>204.92761915079996</v>
          </cell>
          <cell r="IR149">
            <v>1004.6859284448001</v>
          </cell>
          <cell r="IS149">
            <v>1226.6514242640003</v>
          </cell>
          <cell r="IT149">
            <v>1612.1704433184004</v>
          </cell>
          <cell r="IU149">
            <v>829.45001069280011</v>
          </cell>
          <cell r="IV149">
            <v>1179.9218461968001</v>
          </cell>
          <cell r="IW149">
            <v>1728.9943884864006</v>
          </cell>
          <cell r="IX149">
            <v>2348.1612978768003</v>
          </cell>
          <cell r="IY149">
            <v>1752.3591775199993</v>
          </cell>
          <cell r="IZ149">
            <v>960.87694900680026</v>
          </cell>
          <cell r="JA149">
            <v>934.59156134400018</v>
          </cell>
          <cell r="JB149">
            <v>1025.1301188491998</v>
          </cell>
          <cell r="JD149">
            <v>0</v>
          </cell>
          <cell r="JE149">
            <v>0</v>
          </cell>
          <cell r="JF149">
            <v>0</v>
          </cell>
          <cell r="JG149">
            <v>0</v>
          </cell>
          <cell r="JH149">
            <v>0</v>
          </cell>
          <cell r="JI149">
            <v>0</v>
          </cell>
          <cell r="JJ149">
            <v>0</v>
          </cell>
          <cell r="JK149">
            <v>0</v>
          </cell>
          <cell r="JL149">
            <v>0</v>
          </cell>
          <cell r="JM149">
            <v>0</v>
          </cell>
          <cell r="JN149">
            <v>0</v>
          </cell>
          <cell r="JP149">
            <v>0</v>
          </cell>
          <cell r="JQ149">
            <v>0</v>
          </cell>
          <cell r="JR149">
            <v>0</v>
          </cell>
          <cell r="JS149">
            <v>0</v>
          </cell>
          <cell r="JT149">
            <v>0</v>
          </cell>
          <cell r="JU149">
            <v>0</v>
          </cell>
          <cell r="JV149">
            <v>0</v>
          </cell>
          <cell r="JW149">
            <v>0</v>
          </cell>
          <cell r="JX149">
            <v>0</v>
          </cell>
          <cell r="JY149">
            <v>0</v>
          </cell>
          <cell r="JZ149">
            <v>0</v>
          </cell>
          <cell r="KB149">
            <v>200.84074355520002</v>
          </cell>
          <cell r="KC149">
            <v>245.21253573600001</v>
          </cell>
          <cell r="KD149">
            <v>322.27933268160007</v>
          </cell>
          <cell r="KE149">
            <v>165.8103813072</v>
          </cell>
          <cell r="KF149">
            <v>235.87110580320001</v>
          </cell>
          <cell r="KG149">
            <v>345.63290751360012</v>
          </cell>
          <cell r="KH149">
            <v>469.40685412320005</v>
          </cell>
          <cell r="KI149">
            <v>350.30362247999983</v>
          </cell>
          <cell r="KJ149">
            <v>192.08315299320003</v>
          </cell>
          <cell r="KK149">
            <v>186.82859865600003</v>
          </cell>
          <cell r="KL149">
            <v>204.92761915079996</v>
          </cell>
          <cell r="KN149">
            <v>1004.6859284448001</v>
          </cell>
          <cell r="KO149">
            <v>1226.6514242640003</v>
          </cell>
          <cell r="KP149">
            <v>1612.1704433184004</v>
          </cell>
          <cell r="KQ149">
            <v>829.45001069280011</v>
          </cell>
          <cell r="KR149">
            <v>1179.9218461968001</v>
          </cell>
          <cell r="KS149">
            <v>1728.9943884864006</v>
          </cell>
          <cell r="KT149">
            <v>2348.1612978768003</v>
          </cell>
          <cell r="KU149">
            <v>1752.3591775199993</v>
          </cell>
          <cell r="KV149">
            <v>960.87694900680026</v>
          </cell>
          <cell r="KW149">
            <v>934.59156134400018</v>
          </cell>
          <cell r="KX149">
            <v>1025.1301188491998</v>
          </cell>
        </row>
        <row r="150">
          <cell r="B150" t="str">
            <v>2007 C/I Load Control Program</v>
          </cell>
          <cell r="C150" t="str">
            <v>Garden Centre lights</v>
          </cell>
          <cell r="D150">
            <v>0</v>
          </cell>
          <cell r="E150">
            <v>0</v>
          </cell>
          <cell r="F150">
            <v>7375.6650239999917</v>
          </cell>
          <cell r="G150">
            <v>14751.330047999983</v>
          </cell>
          <cell r="H150">
            <v>14751.330047999983</v>
          </cell>
          <cell r="I150">
            <v>14751.330047999983</v>
          </cell>
          <cell r="J150">
            <v>14751.330047999983</v>
          </cell>
          <cell r="K150">
            <v>0</v>
          </cell>
          <cell r="L150">
            <v>0</v>
          </cell>
          <cell r="M150">
            <v>0.1666</v>
          </cell>
          <cell r="N150">
            <v>0.83340000000000003</v>
          </cell>
          <cell r="O150">
            <v>21</v>
          </cell>
          <cell r="P150">
            <v>8.5999999999999993E-2</v>
          </cell>
          <cell r="Q150">
            <v>0.105</v>
          </cell>
          <cell r="R150">
            <v>0.13800000000000001</v>
          </cell>
          <cell r="S150">
            <v>7.0999999999999994E-2</v>
          </cell>
          <cell r="T150">
            <v>0.10099999999999999</v>
          </cell>
          <cell r="U150">
            <v>0.14800000000000002</v>
          </cell>
          <cell r="V150">
            <v>0.20100000000000001</v>
          </cell>
          <cell r="W150">
            <v>0.14999999999999991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N150">
            <v>105.67557819786228</v>
          </cell>
          <cell r="EO150">
            <v>129.02250826483183</v>
          </cell>
          <cell r="EP150">
            <v>169.57243943377904</v>
          </cell>
          <cell r="EQ150">
            <v>87.243791302886294</v>
          </cell>
          <cell r="ER150">
            <v>124.10736509283824</v>
          </cell>
          <cell r="ES150">
            <v>181.86029736376301</v>
          </cell>
          <cell r="ET150">
            <v>246.98594439267811</v>
          </cell>
          <cell r="EU150">
            <v>184.31786894975968</v>
          </cell>
          <cell r="EV150">
            <v>101.06763147411829</v>
          </cell>
          <cell r="EW150">
            <v>98.302863439871885</v>
          </cell>
          <cell r="EX150">
            <v>107.82595333560946</v>
          </cell>
          <cell r="EZ150">
            <v>528.63161386613695</v>
          </cell>
          <cell r="FA150">
            <v>645.42231925516728</v>
          </cell>
          <cell r="FB150">
            <v>848.26933387821998</v>
          </cell>
          <cell r="FC150">
            <v>436.42842540111309</v>
          </cell>
          <cell r="FD150">
            <v>620.83480233116086</v>
          </cell>
          <cell r="FE150">
            <v>909.73812618823604</v>
          </cell>
          <cell r="FF150">
            <v>1235.5227254313202</v>
          </cell>
          <cell r="FG150">
            <v>922.03188465023845</v>
          </cell>
          <cell r="FH150">
            <v>505.58081674988102</v>
          </cell>
          <cell r="FI150">
            <v>491.75033848012748</v>
          </cell>
          <cell r="FJ150">
            <v>539.38865252038966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J150">
            <v>211.35115639572456</v>
          </cell>
          <cell r="GK150">
            <v>258.04501652966366</v>
          </cell>
          <cell r="GL150">
            <v>339.14487886755808</v>
          </cell>
          <cell r="GM150">
            <v>174.48758260577259</v>
          </cell>
          <cell r="GN150">
            <v>248.21473018567647</v>
          </cell>
          <cell r="GO150">
            <v>363.72059472752602</v>
          </cell>
          <cell r="GP150">
            <v>493.97188878535621</v>
          </cell>
          <cell r="GQ150">
            <v>368.63573789951937</v>
          </cell>
          <cell r="GR150">
            <v>202.13526294823657</v>
          </cell>
          <cell r="GS150">
            <v>196.60572687974377</v>
          </cell>
          <cell r="GT150">
            <v>215.65190667121891</v>
          </cell>
          <cell r="GV150">
            <v>1057.2632277322739</v>
          </cell>
          <cell r="GW150">
            <v>1290.8446385103346</v>
          </cell>
          <cell r="GX150">
            <v>1696.53866775644</v>
          </cell>
          <cell r="GY150">
            <v>872.85685080222618</v>
          </cell>
          <cell r="GZ150">
            <v>1241.6696046623217</v>
          </cell>
          <cell r="HA150">
            <v>1819.4762523764721</v>
          </cell>
          <cell r="HB150">
            <v>2471.0454508626403</v>
          </cell>
          <cell r="HC150">
            <v>1844.0637693004769</v>
          </cell>
          <cell r="HD150">
            <v>1011.161633499762</v>
          </cell>
          <cell r="HE150">
            <v>983.50067696025496</v>
          </cell>
          <cell r="HF150">
            <v>1078.7773050407793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F150">
            <v>211.35115639572456</v>
          </cell>
          <cell r="IG150">
            <v>258.04501652966366</v>
          </cell>
          <cell r="IH150">
            <v>339.14487886755808</v>
          </cell>
          <cell r="II150">
            <v>174.48758260577259</v>
          </cell>
          <cell r="IJ150">
            <v>248.21473018567647</v>
          </cell>
          <cell r="IK150">
            <v>363.72059472752602</v>
          </cell>
          <cell r="IL150">
            <v>493.97188878535621</v>
          </cell>
          <cell r="IM150">
            <v>368.63573789951937</v>
          </cell>
          <cell r="IN150">
            <v>202.13526294823657</v>
          </cell>
          <cell r="IO150">
            <v>196.60572687974377</v>
          </cell>
          <cell r="IP150">
            <v>215.65190667121891</v>
          </cell>
          <cell r="IR150">
            <v>1057.2632277322739</v>
          </cell>
          <cell r="IS150">
            <v>1290.8446385103346</v>
          </cell>
          <cell r="IT150">
            <v>1696.53866775644</v>
          </cell>
          <cell r="IU150">
            <v>872.85685080222618</v>
          </cell>
          <cell r="IV150">
            <v>1241.6696046623217</v>
          </cell>
          <cell r="IW150">
            <v>1819.4762523764721</v>
          </cell>
          <cell r="IX150">
            <v>2471.0454508626403</v>
          </cell>
          <cell r="IY150">
            <v>1844.0637693004769</v>
          </cell>
          <cell r="IZ150">
            <v>1011.161633499762</v>
          </cell>
          <cell r="JA150">
            <v>983.50067696025496</v>
          </cell>
          <cell r="JB150">
            <v>1078.7773050407793</v>
          </cell>
          <cell r="JD150">
            <v>0</v>
          </cell>
          <cell r="JE150">
            <v>0</v>
          </cell>
          <cell r="JF150">
            <v>0</v>
          </cell>
          <cell r="JG150">
            <v>0</v>
          </cell>
          <cell r="JH150">
            <v>0</v>
          </cell>
          <cell r="JI150">
            <v>0</v>
          </cell>
          <cell r="JJ150">
            <v>0</v>
          </cell>
          <cell r="JK150">
            <v>0</v>
          </cell>
          <cell r="JL150">
            <v>0</v>
          </cell>
          <cell r="JM150">
            <v>0</v>
          </cell>
          <cell r="JN150">
            <v>0</v>
          </cell>
          <cell r="JP150">
            <v>0</v>
          </cell>
          <cell r="JQ150">
            <v>0</v>
          </cell>
          <cell r="JR150">
            <v>0</v>
          </cell>
          <cell r="JS150">
            <v>0</v>
          </cell>
          <cell r="JT150">
            <v>0</v>
          </cell>
          <cell r="JU150">
            <v>0</v>
          </cell>
          <cell r="JV150">
            <v>0</v>
          </cell>
          <cell r="JW150">
            <v>0</v>
          </cell>
          <cell r="JX150">
            <v>0</v>
          </cell>
          <cell r="JY150">
            <v>0</v>
          </cell>
          <cell r="JZ150">
            <v>0</v>
          </cell>
          <cell r="KB150">
            <v>211.35115639572456</v>
          </cell>
          <cell r="KC150">
            <v>258.04501652966366</v>
          </cell>
          <cell r="KD150">
            <v>339.14487886755808</v>
          </cell>
          <cell r="KE150">
            <v>174.48758260577259</v>
          </cell>
          <cell r="KF150">
            <v>248.21473018567647</v>
          </cell>
          <cell r="KG150">
            <v>363.72059472752602</v>
          </cell>
          <cell r="KH150">
            <v>493.97188878535621</v>
          </cell>
          <cell r="KI150">
            <v>368.63573789951937</v>
          </cell>
          <cell r="KJ150">
            <v>202.13526294823657</v>
          </cell>
          <cell r="KK150">
            <v>196.60572687974377</v>
          </cell>
          <cell r="KL150">
            <v>215.65190667121891</v>
          </cell>
          <cell r="KN150">
            <v>1057.2632277322739</v>
          </cell>
          <cell r="KO150">
            <v>1290.8446385103346</v>
          </cell>
          <cell r="KP150">
            <v>1696.53866775644</v>
          </cell>
          <cell r="KQ150">
            <v>872.85685080222618</v>
          </cell>
          <cell r="KR150">
            <v>1241.6696046623217</v>
          </cell>
          <cell r="KS150">
            <v>1819.4762523764721</v>
          </cell>
          <cell r="KT150">
            <v>2471.0454508626403</v>
          </cell>
          <cell r="KU150">
            <v>1844.0637693004769</v>
          </cell>
          <cell r="KV150">
            <v>1011.161633499762</v>
          </cell>
          <cell r="KW150">
            <v>983.50067696025496</v>
          </cell>
          <cell r="KX150">
            <v>1078.7773050407793</v>
          </cell>
        </row>
        <row r="151">
          <cell r="B151" t="str">
            <v>2007 C/I Load Control Program</v>
          </cell>
          <cell r="C151" t="str">
            <v>T8-8'-2lamp</v>
          </cell>
          <cell r="D151">
            <v>0</v>
          </cell>
          <cell r="E151">
            <v>0</v>
          </cell>
          <cell r="F151">
            <v>1776.145</v>
          </cell>
          <cell r="G151">
            <v>3552.2900000000004</v>
          </cell>
          <cell r="H151">
            <v>3552.2900000000004</v>
          </cell>
          <cell r="I151">
            <v>3552.2900000000004</v>
          </cell>
          <cell r="J151">
            <v>3552.2900000000004</v>
          </cell>
          <cell r="K151">
            <v>0</v>
          </cell>
          <cell r="L151">
            <v>0</v>
          </cell>
          <cell r="M151">
            <v>0.1666</v>
          </cell>
          <cell r="N151">
            <v>0.83340000000000003</v>
          </cell>
          <cell r="O151">
            <v>21</v>
          </cell>
          <cell r="P151">
            <v>8.5999999999999993E-2</v>
          </cell>
          <cell r="Q151">
            <v>0.105</v>
          </cell>
          <cell r="R151">
            <v>0.13800000000000001</v>
          </cell>
          <cell r="S151">
            <v>7.0999999999999994E-2</v>
          </cell>
          <cell r="T151">
            <v>0.10099999999999999</v>
          </cell>
          <cell r="U151">
            <v>0.14800000000000002</v>
          </cell>
          <cell r="V151">
            <v>0.20100000000000001</v>
          </cell>
          <cell r="W151">
            <v>0.14999999999999991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N151">
            <v>25.447895102</v>
          </cell>
          <cell r="EO151">
            <v>31.070104484999998</v>
          </cell>
          <cell r="EP151">
            <v>40.834994466000005</v>
          </cell>
          <cell r="EQ151">
            <v>21.009308746999995</v>
          </cell>
          <cell r="ER151">
            <v>29.886481456999995</v>
          </cell>
          <cell r="ES151">
            <v>43.794052036000004</v>
          </cell>
          <cell r="ET151">
            <v>59.477057156999997</v>
          </cell>
          <cell r="EU151">
            <v>44.385863549999975</v>
          </cell>
          <cell r="EV151">
            <v>24.338248513250001</v>
          </cell>
          <cell r="EW151">
            <v>23.672460559999998</v>
          </cell>
          <cell r="EX151">
            <v>25.965730176749993</v>
          </cell>
          <cell r="EZ151">
            <v>127.30057489799999</v>
          </cell>
          <cell r="FA151">
            <v>155.425120515</v>
          </cell>
          <cell r="FB151">
            <v>204.27301553400002</v>
          </cell>
          <cell r="FC151">
            <v>105.096986253</v>
          </cell>
          <cell r="FD151">
            <v>149.504163543</v>
          </cell>
          <cell r="FE151">
            <v>219.07540796400005</v>
          </cell>
          <cell r="FF151">
            <v>297.52808784300004</v>
          </cell>
          <cell r="FG151">
            <v>222.03588644999988</v>
          </cell>
          <cell r="FH151">
            <v>121.74967773675</v>
          </cell>
          <cell r="FI151">
            <v>118.41913944000001</v>
          </cell>
          <cell r="FJ151">
            <v>129.89099357324997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J151">
            <v>50.895790204000001</v>
          </cell>
          <cell r="GK151">
            <v>62.140208970000003</v>
          </cell>
          <cell r="GL151">
            <v>81.669988932000024</v>
          </cell>
          <cell r="GM151">
            <v>42.018617493999997</v>
          </cell>
          <cell r="GN151">
            <v>59.772962913999997</v>
          </cell>
          <cell r="GO151">
            <v>87.588104072000021</v>
          </cell>
          <cell r="GP151">
            <v>118.95411431400001</v>
          </cell>
          <cell r="GQ151">
            <v>88.77172709999995</v>
          </cell>
          <cell r="GR151">
            <v>48.676497026500009</v>
          </cell>
          <cell r="GS151">
            <v>47.344921120000002</v>
          </cell>
          <cell r="GT151">
            <v>51.931460353499986</v>
          </cell>
          <cell r="GV151">
            <v>254.60114979600002</v>
          </cell>
          <cell r="GW151">
            <v>310.85024103000006</v>
          </cell>
          <cell r="GX151">
            <v>408.5460310680001</v>
          </cell>
          <cell r="GY151">
            <v>210.19397250600002</v>
          </cell>
          <cell r="GZ151">
            <v>299.00832708600001</v>
          </cell>
          <cell r="HA151">
            <v>438.15081592800016</v>
          </cell>
          <cell r="HB151">
            <v>595.05617568600007</v>
          </cell>
          <cell r="HC151">
            <v>444.07177289999981</v>
          </cell>
          <cell r="HD151">
            <v>243.49935547350003</v>
          </cell>
          <cell r="HE151">
            <v>236.83827888000005</v>
          </cell>
          <cell r="HF151">
            <v>259.7819871465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0</v>
          </cell>
          <cell r="IF151">
            <v>50.895790204000001</v>
          </cell>
          <cell r="IG151">
            <v>62.140208970000003</v>
          </cell>
          <cell r="IH151">
            <v>81.669988932000024</v>
          </cell>
          <cell r="II151">
            <v>42.018617493999997</v>
          </cell>
          <cell r="IJ151">
            <v>59.772962913999997</v>
          </cell>
          <cell r="IK151">
            <v>87.588104072000021</v>
          </cell>
          <cell r="IL151">
            <v>118.95411431400001</v>
          </cell>
          <cell r="IM151">
            <v>88.77172709999995</v>
          </cell>
          <cell r="IN151">
            <v>48.676497026500009</v>
          </cell>
          <cell r="IO151">
            <v>47.344921120000002</v>
          </cell>
          <cell r="IP151">
            <v>51.931460353499986</v>
          </cell>
          <cell r="IR151">
            <v>254.60114979600002</v>
          </cell>
          <cell r="IS151">
            <v>310.85024103000006</v>
          </cell>
          <cell r="IT151">
            <v>408.5460310680001</v>
          </cell>
          <cell r="IU151">
            <v>210.19397250600002</v>
          </cell>
          <cell r="IV151">
            <v>299.00832708600001</v>
          </cell>
          <cell r="IW151">
            <v>438.15081592800016</v>
          </cell>
          <cell r="IX151">
            <v>595.05617568600007</v>
          </cell>
          <cell r="IY151">
            <v>444.07177289999981</v>
          </cell>
          <cell r="IZ151">
            <v>243.49935547350003</v>
          </cell>
          <cell r="JA151">
            <v>236.83827888000005</v>
          </cell>
          <cell r="JB151">
            <v>259.7819871465</v>
          </cell>
          <cell r="JD151">
            <v>0</v>
          </cell>
          <cell r="JE151">
            <v>0</v>
          </cell>
          <cell r="JF151">
            <v>0</v>
          </cell>
          <cell r="JG151">
            <v>0</v>
          </cell>
          <cell r="JH151">
            <v>0</v>
          </cell>
          <cell r="JI151">
            <v>0</v>
          </cell>
          <cell r="JJ151">
            <v>0</v>
          </cell>
          <cell r="JK151">
            <v>0</v>
          </cell>
          <cell r="JL151">
            <v>0</v>
          </cell>
          <cell r="JM151">
            <v>0</v>
          </cell>
          <cell r="JN151">
            <v>0</v>
          </cell>
          <cell r="JP151">
            <v>0</v>
          </cell>
          <cell r="JQ151">
            <v>0</v>
          </cell>
          <cell r="JR151">
            <v>0</v>
          </cell>
          <cell r="JS151">
            <v>0</v>
          </cell>
          <cell r="JT151">
            <v>0</v>
          </cell>
          <cell r="JU151">
            <v>0</v>
          </cell>
          <cell r="JV151">
            <v>0</v>
          </cell>
          <cell r="JW151">
            <v>0</v>
          </cell>
          <cell r="JX151">
            <v>0</v>
          </cell>
          <cell r="JY151">
            <v>0</v>
          </cell>
          <cell r="JZ151">
            <v>0</v>
          </cell>
          <cell r="KB151">
            <v>50.895790204000001</v>
          </cell>
          <cell r="KC151">
            <v>62.140208970000003</v>
          </cell>
          <cell r="KD151">
            <v>81.669988932000024</v>
          </cell>
          <cell r="KE151">
            <v>42.018617493999997</v>
          </cell>
          <cell r="KF151">
            <v>59.772962913999997</v>
          </cell>
          <cell r="KG151">
            <v>87.588104072000021</v>
          </cell>
          <cell r="KH151">
            <v>118.95411431400001</v>
          </cell>
          <cell r="KI151">
            <v>88.77172709999995</v>
          </cell>
          <cell r="KJ151">
            <v>48.676497026500009</v>
          </cell>
          <cell r="KK151">
            <v>47.344921120000002</v>
          </cell>
          <cell r="KL151">
            <v>51.931460353499986</v>
          </cell>
          <cell r="KN151">
            <v>254.60114979600002</v>
          </cell>
          <cell r="KO151">
            <v>310.85024103000006</v>
          </cell>
          <cell r="KP151">
            <v>408.5460310680001</v>
          </cell>
          <cell r="KQ151">
            <v>210.19397250600002</v>
          </cell>
          <cell r="KR151">
            <v>299.00832708600001</v>
          </cell>
          <cell r="KS151">
            <v>438.15081592800016</v>
          </cell>
          <cell r="KT151">
            <v>595.05617568600007</v>
          </cell>
          <cell r="KU151">
            <v>444.07177289999981</v>
          </cell>
          <cell r="KV151">
            <v>243.49935547350003</v>
          </cell>
          <cell r="KW151">
            <v>236.83827888000005</v>
          </cell>
          <cell r="KX151">
            <v>259.7819871465</v>
          </cell>
        </row>
        <row r="152">
          <cell r="B152" t="str">
            <v>2007 C/I Load Control Program</v>
          </cell>
          <cell r="C152" t="str">
            <v>T8-4'-2lamp</v>
          </cell>
          <cell r="D152">
            <v>0</v>
          </cell>
          <cell r="E152">
            <v>0</v>
          </cell>
          <cell r="F152">
            <v>627.12999999999988</v>
          </cell>
          <cell r="G152">
            <v>1254.2599999999998</v>
          </cell>
          <cell r="H152">
            <v>1254.2599999999998</v>
          </cell>
          <cell r="I152">
            <v>1254.2599999999998</v>
          </cell>
          <cell r="J152">
            <v>1254.2599999999998</v>
          </cell>
          <cell r="K152">
            <v>0</v>
          </cell>
          <cell r="L152">
            <v>0</v>
          </cell>
          <cell r="M152">
            <v>0.1666</v>
          </cell>
          <cell r="N152">
            <v>0.83340000000000003</v>
          </cell>
          <cell r="O152">
            <v>21</v>
          </cell>
          <cell r="P152">
            <v>8.5999999999999993E-2</v>
          </cell>
          <cell r="Q152">
            <v>0.105</v>
          </cell>
          <cell r="R152">
            <v>0.13800000000000001</v>
          </cell>
          <cell r="S152">
            <v>7.0999999999999994E-2</v>
          </cell>
          <cell r="T152">
            <v>0.10099999999999999</v>
          </cell>
          <cell r="U152">
            <v>0.14800000000000002</v>
          </cell>
          <cell r="V152">
            <v>0.20100000000000001</v>
          </cell>
          <cell r="W152">
            <v>0.14999999999999991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N152">
            <v>8.985267787999998</v>
          </cell>
          <cell r="EO152">
            <v>10.970385089999997</v>
          </cell>
          <cell r="EP152">
            <v>14.418220403999999</v>
          </cell>
          <cell r="EQ152">
            <v>7.4180699179999978</v>
          </cell>
          <cell r="ER152">
            <v>10.552465657999996</v>
          </cell>
          <cell r="ES152">
            <v>15.463018984</v>
          </cell>
          <cell r="ET152">
            <v>21.000451457999993</v>
          </cell>
          <cell r="EU152">
            <v>15.671978699999988</v>
          </cell>
          <cell r="EV152">
            <v>8.5934683204999978</v>
          </cell>
          <cell r="EW152">
            <v>8.3583886399999976</v>
          </cell>
          <cell r="EX152">
            <v>9.1681075394999958</v>
          </cell>
          <cell r="EZ152">
            <v>44.947912211999991</v>
          </cell>
          <cell r="FA152">
            <v>54.878264909999992</v>
          </cell>
          <cell r="FB152">
            <v>72.125719595999996</v>
          </cell>
          <cell r="FC152">
            <v>37.108160081999991</v>
          </cell>
          <cell r="FD152">
            <v>52.787664341999985</v>
          </cell>
          <cell r="FE152">
            <v>77.352221016000001</v>
          </cell>
          <cell r="FF152">
            <v>105.05267854199998</v>
          </cell>
          <cell r="FG152">
            <v>78.397521299999937</v>
          </cell>
          <cell r="FH152">
            <v>42.9879741795</v>
          </cell>
          <cell r="FI152">
            <v>41.81201136</v>
          </cell>
          <cell r="FJ152">
            <v>45.862549960499976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J152">
            <v>17.970535575999996</v>
          </cell>
          <cell r="GK152">
            <v>21.940770179999994</v>
          </cell>
          <cell r="GL152">
            <v>28.836440807999999</v>
          </cell>
          <cell r="GM152">
            <v>14.836139835999996</v>
          </cell>
          <cell r="GN152">
            <v>21.104931315999991</v>
          </cell>
          <cell r="GO152">
            <v>30.926037967999999</v>
          </cell>
          <cell r="GP152">
            <v>42.000902915999987</v>
          </cell>
          <cell r="GQ152">
            <v>31.343957399999976</v>
          </cell>
          <cell r="GR152">
            <v>17.186936640999996</v>
          </cell>
          <cell r="GS152">
            <v>16.716777279999995</v>
          </cell>
          <cell r="GT152">
            <v>18.336215078999992</v>
          </cell>
          <cell r="GV152">
            <v>89.895824423999983</v>
          </cell>
          <cell r="GW152">
            <v>109.75652981999998</v>
          </cell>
          <cell r="GX152">
            <v>144.25143919199999</v>
          </cell>
          <cell r="GY152">
            <v>74.216320163999981</v>
          </cell>
          <cell r="GZ152">
            <v>105.57532868399997</v>
          </cell>
          <cell r="HA152">
            <v>154.704442032</v>
          </cell>
          <cell r="HB152">
            <v>210.10535708399996</v>
          </cell>
          <cell r="HC152">
            <v>156.79504259999987</v>
          </cell>
          <cell r="HD152">
            <v>85.975948359</v>
          </cell>
          <cell r="HE152">
            <v>83.624022719999999</v>
          </cell>
          <cell r="HF152">
            <v>91.725099920999952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F152">
            <v>17.970535575999996</v>
          </cell>
          <cell r="IG152">
            <v>21.940770179999994</v>
          </cell>
          <cell r="IH152">
            <v>28.836440807999999</v>
          </cell>
          <cell r="II152">
            <v>14.836139835999996</v>
          </cell>
          <cell r="IJ152">
            <v>21.104931315999991</v>
          </cell>
          <cell r="IK152">
            <v>30.926037967999999</v>
          </cell>
          <cell r="IL152">
            <v>42.000902915999987</v>
          </cell>
          <cell r="IM152">
            <v>31.343957399999976</v>
          </cell>
          <cell r="IN152">
            <v>17.186936640999996</v>
          </cell>
          <cell r="IO152">
            <v>16.716777279999995</v>
          </cell>
          <cell r="IP152">
            <v>18.336215078999992</v>
          </cell>
          <cell r="IR152">
            <v>89.895824423999983</v>
          </cell>
          <cell r="IS152">
            <v>109.75652981999998</v>
          </cell>
          <cell r="IT152">
            <v>144.25143919199999</v>
          </cell>
          <cell r="IU152">
            <v>74.216320163999981</v>
          </cell>
          <cell r="IV152">
            <v>105.57532868399997</v>
          </cell>
          <cell r="IW152">
            <v>154.704442032</v>
          </cell>
          <cell r="IX152">
            <v>210.10535708399996</v>
          </cell>
          <cell r="IY152">
            <v>156.79504259999987</v>
          </cell>
          <cell r="IZ152">
            <v>85.975948359</v>
          </cell>
          <cell r="JA152">
            <v>83.624022719999999</v>
          </cell>
          <cell r="JB152">
            <v>91.725099920999952</v>
          </cell>
          <cell r="JD152">
            <v>0</v>
          </cell>
          <cell r="JE152">
            <v>0</v>
          </cell>
          <cell r="JF152">
            <v>0</v>
          </cell>
          <cell r="JG152">
            <v>0</v>
          </cell>
          <cell r="JH152">
            <v>0</v>
          </cell>
          <cell r="JI152">
            <v>0</v>
          </cell>
          <cell r="JJ152">
            <v>0</v>
          </cell>
          <cell r="JK152">
            <v>0</v>
          </cell>
          <cell r="JL152">
            <v>0</v>
          </cell>
          <cell r="JM152">
            <v>0</v>
          </cell>
          <cell r="JN152">
            <v>0</v>
          </cell>
          <cell r="JP152">
            <v>0</v>
          </cell>
          <cell r="JQ152">
            <v>0</v>
          </cell>
          <cell r="JR152">
            <v>0</v>
          </cell>
          <cell r="JS152">
            <v>0</v>
          </cell>
          <cell r="JT152">
            <v>0</v>
          </cell>
          <cell r="JU152">
            <v>0</v>
          </cell>
          <cell r="JV152">
            <v>0</v>
          </cell>
          <cell r="JW152">
            <v>0</v>
          </cell>
          <cell r="JX152">
            <v>0</v>
          </cell>
          <cell r="JY152">
            <v>0</v>
          </cell>
          <cell r="JZ152">
            <v>0</v>
          </cell>
          <cell r="KB152">
            <v>17.970535575999996</v>
          </cell>
          <cell r="KC152">
            <v>21.940770179999994</v>
          </cell>
          <cell r="KD152">
            <v>28.836440807999999</v>
          </cell>
          <cell r="KE152">
            <v>14.836139835999996</v>
          </cell>
          <cell r="KF152">
            <v>21.104931315999991</v>
          </cell>
          <cell r="KG152">
            <v>30.926037967999999</v>
          </cell>
          <cell r="KH152">
            <v>42.000902915999987</v>
          </cell>
          <cell r="KI152">
            <v>31.343957399999976</v>
          </cell>
          <cell r="KJ152">
            <v>17.186936640999996</v>
          </cell>
          <cell r="KK152">
            <v>16.716777279999995</v>
          </cell>
          <cell r="KL152">
            <v>18.336215078999992</v>
          </cell>
          <cell r="KN152">
            <v>89.895824423999983</v>
          </cell>
          <cell r="KO152">
            <v>109.75652981999998</v>
          </cell>
          <cell r="KP152">
            <v>144.25143919199999</v>
          </cell>
          <cell r="KQ152">
            <v>74.216320163999981</v>
          </cell>
          <cell r="KR152">
            <v>105.57532868399997</v>
          </cell>
          <cell r="KS152">
            <v>154.704442032</v>
          </cell>
          <cell r="KT152">
            <v>210.10535708399996</v>
          </cell>
          <cell r="KU152">
            <v>156.79504259999987</v>
          </cell>
          <cell r="KV152">
            <v>85.975948359</v>
          </cell>
          <cell r="KW152">
            <v>83.624022719999999</v>
          </cell>
          <cell r="KX152">
            <v>91.725099920999952</v>
          </cell>
        </row>
        <row r="153">
          <cell r="B153" t="str">
            <v>2007 C/I Load Control Program</v>
          </cell>
          <cell r="C153" t="str">
            <v>T8-4'-4lamp</v>
          </cell>
          <cell r="D153">
            <v>0</v>
          </cell>
          <cell r="E153">
            <v>0</v>
          </cell>
          <cell r="F153">
            <v>1348.1125000000002</v>
          </cell>
          <cell r="G153">
            <v>2696.2249999999999</v>
          </cell>
          <cell r="H153">
            <v>2696.2249999999999</v>
          </cell>
          <cell r="I153">
            <v>2696.2249999999999</v>
          </cell>
          <cell r="J153">
            <v>2696.2249999999999</v>
          </cell>
          <cell r="K153">
            <v>0</v>
          </cell>
          <cell r="L153">
            <v>0</v>
          </cell>
          <cell r="M153">
            <v>0.1666</v>
          </cell>
          <cell r="N153">
            <v>0.83340000000000003</v>
          </cell>
          <cell r="O153">
            <v>21</v>
          </cell>
          <cell r="P153">
            <v>8.5999999999999993E-2</v>
          </cell>
          <cell r="Q153">
            <v>0.105</v>
          </cell>
          <cell r="R153">
            <v>0.13800000000000001</v>
          </cell>
          <cell r="S153">
            <v>7.0999999999999994E-2</v>
          </cell>
          <cell r="T153">
            <v>0.10099999999999999</v>
          </cell>
          <cell r="U153">
            <v>0.14800000000000002</v>
          </cell>
          <cell r="V153">
            <v>0.20100000000000001</v>
          </cell>
          <cell r="W153">
            <v>0.14999999999999991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N153">
            <v>19.315216655</v>
          </cell>
          <cell r="EO153">
            <v>23.582531962499999</v>
          </cell>
          <cell r="EP153">
            <v>30.994184865000008</v>
          </cell>
          <cell r="EQ153">
            <v>15.9462835175</v>
          </cell>
          <cell r="ER153">
            <v>22.684149792499998</v>
          </cell>
          <cell r="ES153">
            <v>33.240140290000006</v>
          </cell>
          <cell r="ET153">
            <v>45.143704042500005</v>
          </cell>
          <cell r="EU153">
            <v>33.689331374999981</v>
          </cell>
          <cell r="EV153">
            <v>18.472983370625002</v>
          </cell>
          <cell r="EW153">
            <v>17.9676434</v>
          </cell>
          <cell r="EX153">
            <v>19.708258854374996</v>
          </cell>
          <cell r="EZ153">
            <v>96.622458345000013</v>
          </cell>
          <cell r="FA153">
            <v>117.96928053750001</v>
          </cell>
          <cell r="FB153">
            <v>155.04534013500006</v>
          </cell>
          <cell r="FC153">
            <v>79.769703982500005</v>
          </cell>
          <cell r="FD153">
            <v>113.47521270750001</v>
          </cell>
          <cell r="FE153">
            <v>166.28050971000005</v>
          </cell>
          <cell r="FF153">
            <v>225.82690845750005</v>
          </cell>
          <cell r="FG153">
            <v>168.52754362499994</v>
          </cell>
          <cell r="FH153">
            <v>92.409269754375018</v>
          </cell>
          <cell r="FI153">
            <v>89.881356600000018</v>
          </cell>
          <cell r="FJ153">
            <v>98.58861302062499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J153">
            <v>38.630433309999994</v>
          </cell>
          <cell r="GK153">
            <v>47.165063924999991</v>
          </cell>
          <cell r="GL153">
            <v>61.988369730000002</v>
          </cell>
          <cell r="GM153">
            <v>31.892567034999995</v>
          </cell>
          <cell r="GN153">
            <v>45.368299584999988</v>
          </cell>
          <cell r="GO153">
            <v>66.480280580000013</v>
          </cell>
          <cell r="GP153">
            <v>90.287408084999996</v>
          </cell>
          <cell r="GQ153">
            <v>67.378662749999961</v>
          </cell>
          <cell r="GR153">
            <v>36.945966741249997</v>
          </cell>
          <cell r="GS153">
            <v>35.9352868</v>
          </cell>
          <cell r="GT153">
            <v>39.416517708749993</v>
          </cell>
          <cell r="GV153">
            <v>193.24491669</v>
          </cell>
          <cell r="GW153">
            <v>235.938561075</v>
          </cell>
          <cell r="GX153">
            <v>310.09068027000006</v>
          </cell>
          <cell r="GY153">
            <v>159.53940796499998</v>
          </cell>
          <cell r="GZ153">
            <v>226.95042541499998</v>
          </cell>
          <cell r="HA153">
            <v>332.56101942000004</v>
          </cell>
          <cell r="HB153">
            <v>451.65381691499999</v>
          </cell>
          <cell r="HC153">
            <v>337.05508724999981</v>
          </cell>
          <cell r="HD153">
            <v>184.81853950875001</v>
          </cell>
          <cell r="HE153">
            <v>179.76271320000001</v>
          </cell>
          <cell r="HF153">
            <v>197.17722604124995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F153">
            <v>38.630433309999994</v>
          </cell>
          <cell r="IG153">
            <v>47.165063924999991</v>
          </cell>
          <cell r="IH153">
            <v>61.988369730000002</v>
          </cell>
          <cell r="II153">
            <v>31.892567034999995</v>
          </cell>
          <cell r="IJ153">
            <v>45.368299584999988</v>
          </cell>
          <cell r="IK153">
            <v>66.480280580000013</v>
          </cell>
          <cell r="IL153">
            <v>90.287408084999996</v>
          </cell>
          <cell r="IM153">
            <v>67.378662749999961</v>
          </cell>
          <cell r="IN153">
            <v>36.945966741249997</v>
          </cell>
          <cell r="IO153">
            <v>35.9352868</v>
          </cell>
          <cell r="IP153">
            <v>39.416517708749993</v>
          </cell>
          <cell r="IR153">
            <v>193.24491669</v>
          </cell>
          <cell r="IS153">
            <v>235.938561075</v>
          </cell>
          <cell r="IT153">
            <v>310.09068027000006</v>
          </cell>
          <cell r="IU153">
            <v>159.53940796499998</v>
          </cell>
          <cell r="IV153">
            <v>226.95042541499998</v>
          </cell>
          <cell r="IW153">
            <v>332.56101942000004</v>
          </cell>
          <cell r="IX153">
            <v>451.65381691499999</v>
          </cell>
          <cell r="IY153">
            <v>337.05508724999981</v>
          </cell>
          <cell r="IZ153">
            <v>184.81853950875001</v>
          </cell>
          <cell r="JA153">
            <v>179.76271320000001</v>
          </cell>
          <cell r="JB153">
            <v>197.17722604124995</v>
          </cell>
          <cell r="JD153">
            <v>0</v>
          </cell>
          <cell r="JE153">
            <v>0</v>
          </cell>
          <cell r="JF153">
            <v>0</v>
          </cell>
          <cell r="JG153">
            <v>0</v>
          </cell>
          <cell r="JH153">
            <v>0</v>
          </cell>
          <cell r="JI153">
            <v>0</v>
          </cell>
          <cell r="JJ153">
            <v>0</v>
          </cell>
          <cell r="JK153">
            <v>0</v>
          </cell>
          <cell r="JL153">
            <v>0</v>
          </cell>
          <cell r="JM153">
            <v>0</v>
          </cell>
          <cell r="JN153">
            <v>0</v>
          </cell>
          <cell r="JP153">
            <v>0</v>
          </cell>
          <cell r="JQ153">
            <v>0</v>
          </cell>
          <cell r="JR153">
            <v>0</v>
          </cell>
          <cell r="JS153">
            <v>0</v>
          </cell>
          <cell r="JT153">
            <v>0</v>
          </cell>
          <cell r="JU153">
            <v>0</v>
          </cell>
          <cell r="JV153">
            <v>0</v>
          </cell>
          <cell r="JW153">
            <v>0</v>
          </cell>
          <cell r="JX153">
            <v>0</v>
          </cell>
          <cell r="JY153">
            <v>0</v>
          </cell>
          <cell r="JZ153">
            <v>0</v>
          </cell>
          <cell r="KB153">
            <v>38.630433309999994</v>
          </cell>
          <cell r="KC153">
            <v>47.165063924999991</v>
          </cell>
          <cell r="KD153">
            <v>61.988369730000002</v>
          </cell>
          <cell r="KE153">
            <v>31.892567034999995</v>
          </cell>
          <cell r="KF153">
            <v>45.368299584999988</v>
          </cell>
          <cell r="KG153">
            <v>66.480280580000013</v>
          </cell>
          <cell r="KH153">
            <v>90.287408084999996</v>
          </cell>
          <cell r="KI153">
            <v>67.378662749999961</v>
          </cell>
          <cell r="KJ153">
            <v>36.945966741249997</v>
          </cell>
          <cell r="KK153">
            <v>35.9352868</v>
          </cell>
          <cell r="KL153">
            <v>39.416517708749993</v>
          </cell>
          <cell r="KN153">
            <v>193.24491669</v>
          </cell>
          <cell r="KO153">
            <v>235.938561075</v>
          </cell>
          <cell r="KP153">
            <v>310.09068027000006</v>
          </cell>
          <cell r="KQ153">
            <v>159.53940796499998</v>
          </cell>
          <cell r="KR153">
            <v>226.95042541499998</v>
          </cell>
          <cell r="KS153">
            <v>332.56101942000004</v>
          </cell>
          <cell r="KT153">
            <v>451.65381691499999</v>
          </cell>
          <cell r="KU153">
            <v>337.05508724999981</v>
          </cell>
          <cell r="KV153">
            <v>184.81853950875001</v>
          </cell>
          <cell r="KW153">
            <v>179.76271320000001</v>
          </cell>
          <cell r="KX153">
            <v>197.17722604124995</v>
          </cell>
        </row>
        <row r="154">
          <cell r="B154" t="str">
            <v>2007 C/I Load Control Program</v>
          </cell>
          <cell r="C154" t="str">
            <v>CFL 13W</v>
          </cell>
          <cell r="D154">
            <v>0</v>
          </cell>
          <cell r="E154">
            <v>0</v>
          </cell>
          <cell r="F154">
            <v>254.97500000000002</v>
          </cell>
          <cell r="G154">
            <v>509.95</v>
          </cell>
          <cell r="H154">
            <v>509.95</v>
          </cell>
          <cell r="I154">
            <v>509.95</v>
          </cell>
          <cell r="J154">
            <v>509.95</v>
          </cell>
          <cell r="K154">
            <v>0</v>
          </cell>
          <cell r="L154">
            <v>0</v>
          </cell>
          <cell r="M154">
            <v>0.1666</v>
          </cell>
          <cell r="N154">
            <v>0.83340000000000003</v>
          </cell>
          <cell r="O154">
            <v>21</v>
          </cell>
          <cell r="P154">
            <v>8.5999999999999993E-2</v>
          </cell>
          <cell r="Q154">
            <v>0.105</v>
          </cell>
          <cell r="R154">
            <v>0.13800000000000001</v>
          </cell>
          <cell r="S154">
            <v>7.0999999999999994E-2</v>
          </cell>
          <cell r="T154">
            <v>0.10099999999999999</v>
          </cell>
          <cell r="U154">
            <v>0.14800000000000002</v>
          </cell>
          <cell r="V154">
            <v>0.20100000000000001</v>
          </cell>
          <cell r="W154">
            <v>0.14999999999999991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N154">
            <v>3.6531798100000001</v>
          </cell>
          <cell r="EO154">
            <v>4.4602776749999995</v>
          </cell>
          <cell r="EP154">
            <v>5.8620792300000009</v>
          </cell>
          <cell r="EQ154">
            <v>3.0159972849999996</v>
          </cell>
          <cell r="ER154">
            <v>4.2903623349999993</v>
          </cell>
          <cell r="ES154">
            <v>6.2868675800000009</v>
          </cell>
          <cell r="ET154">
            <v>8.5382458349999997</v>
          </cell>
          <cell r="EU154">
            <v>6.371825249999997</v>
          </cell>
          <cell r="EV154">
            <v>3.4938841787500001</v>
          </cell>
          <cell r="EW154">
            <v>3.3983067999999998</v>
          </cell>
          <cell r="EX154">
            <v>3.7275177712499992</v>
          </cell>
          <cell r="EZ154">
            <v>18.274670190000002</v>
          </cell>
          <cell r="FA154">
            <v>22.312097325000003</v>
          </cell>
          <cell r="FB154">
            <v>29.324470770000008</v>
          </cell>
          <cell r="FC154">
            <v>15.087227715000001</v>
          </cell>
          <cell r="FD154">
            <v>21.462112664999999</v>
          </cell>
          <cell r="FE154">
            <v>31.449432420000011</v>
          </cell>
          <cell r="FF154">
            <v>42.711729165000008</v>
          </cell>
          <cell r="FG154">
            <v>31.874424749999985</v>
          </cell>
          <cell r="FH154">
            <v>17.477809571250003</v>
          </cell>
          <cell r="FI154">
            <v>16.999693200000003</v>
          </cell>
          <cell r="FJ154">
            <v>18.646538478749999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J154">
            <v>7.3063596199999994</v>
          </cell>
          <cell r="GK154">
            <v>8.920555349999999</v>
          </cell>
          <cell r="GL154">
            <v>11.724158460000002</v>
          </cell>
          <cell r="GM154">
            <v>6.0319945699999993</v>
          </cell>
          <cell r="GN154">
            <v>8.5807246699999986</v>
          </cell>
          <cell r="GO154">
            <v>12.573735160000002</v>
          </cell>
          <cell r="GP154">
            <v>17.076491669999999</v>
          </cell>
          <cell r="GQ154">
            <v>12.743650499999992</v>
          </cell>
          <cell r="GR154">
            <v>6.9877683575000002</v>
          </cell>
          <cell r="GS154">
            <v>6.7966135999999997</v>
          </cell>
          <cell r="GT154">
            <v>7.4550355424999974</v>
          </cell>
          <cell r="GV154">
            <v>36.549340379999997</v>
          </cell>
          <cell r="GW154">
            <v>44.62419465</v>
          </cell>
          <cell r="GX154">
            <v>58.64894154000001</v>
          </cell>
          <cell r="GY154">
            <v>30.174455429999998</v>
          </cell>
          <cell r="GZ154">
            <v>42.924225329999999</v>
          </cell>
          <cell r="HA154">
            <v>62.898864840000016</v>
          </cell>
          <cell r="HB154">
            <v>85.423458330000003</v>
          </cell>
          <cell r="HC154">
            <v>63.748849499999963</v>
          </cell>
          <cell r="HD154">
            <v>34.955619142499998</v>
          </cell>
          <cell r="HE154">
            <v>33.999386400000006</v>
          </cell>
          <cell r="HF154">
            <v>37.293076957499991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F154">
            <v>7.3063596199999994</v>
          </cell>
          <cell r="IG154">
            <v>8.920555349999999</v>
          </cell>
          <cell r="IH154">
            <v>11.724158460000002</v>
          </cell>
          <cell r="II154">
            <v>6.0319945699999993</v>
          </cell>
          <cell r="IJ154">
            <v>8.5807246699999986</v>
          </cell>
          <cell r="IK154">
            <v>12.573735160000002</v>
          </cell>
          <cell r="IL154">
            <v>17.076491669999999</v>
          </cell>
          <cell r="IM154">
            <v>12.743650499999992</v>
          </cell>
          <cell r="IN154">
            <v>6.9877683575000002</v>
          </cell>
          <cell r="IO154">
            <v>6.7966135999999997</v>
          </cell>
          <cell r="IP154">
            <v>7.4550355424999974</v>
          </cell>
          <cell r="IR154">
            <v>36.549340379999997</v>
          </cell>
          <cell r="IS154">
            <v>44.62419465</v>
          </cell>
          <cell r="IT154">
            <v>58.64894154000001</v>
          </cell>
          <cell r="IU154">
            <v>30.174455429999998</v>
          </cell>
          <cell r="IV154">
            <v>42.924225329999999</v>
          </cell>
          <cell r="IW154">
            <v>62.898864840000016</v>
          </cell>
          <cell r="IX154">
            <v>85.423458330000003</v>
          </cell>
          <cell r="IY154">
            <v>63.748849499999963</v>
          </cell>
          <cell r="IZ154">
            <v>34.955619142499998</v>
          </cell>
          <cell r="JA154">
            <v>33.999386400000006</v>
          </cell>
          <cell r="JB154">
            <v>37.293076957499991</v>
          </cell>
          <cell r="JD154">
            <v>0</v>
          </cell>
          <cell r="JE154">
            <v>0</v>
          </cell>
          <cell r="JF154">
            <v>0</v>
          </cell>
          <cell r="JG154">
            <v>0</v>
          </cell>
          <cell r="JH154">
            <v>0</v>
          </cell>
          <cell r="JI154">
            <v>0</v>
          </cell>
          <cell r="JJ154">
            <v>0</v>
          </cell>
          <cell r="JK154">
            <v>0</v>
          </cell>
          <cell r="JL154">
            <v>0</v>
          </cell>
          <cell r="JM154">
            <v>0</v>
          </cell>
          <cell r="JN154">
            <v>0</v>
          </cell>
          <cell r="JP154">
            <v>0</v>
          </cell>
          <cell r="JQ154">
            <v>0</v>
          </cell>
          <cell r="JR154">
            <v>0</v>
          </cell>
          <cell r="JS154">
            <v>0</v>
          </cell>
          <cell r="JT154">
            <v>0</v>
          </cell>
          <cell r="JU154">
            <v>0</v>
          </cell>
          <cell r="JV154">
            <v>0</v>
          </cell>
          <cell r="JW154">
            <v>0</v>
          </cell>
          <cell r="JX154">
            <v>0</v>
          </cell>
          <cell r="JY154">
            <v>0</v>
          </cell>
          <cell r="JZ154">
            <v>0</v>
          </cell>
          <cell r="KB154">
            <v>7.3063596199999994</v>
          </cell>
          <cell r="KC154">
            <v>8.920555349999999</v>
          </cell>
          <cell r="KD154">
            <v>11.724158460000002</v>
          </cell>
          <cell r="KE154">
            <v>6.0319945699999993</v>
          </cell>
          <cell r="KF154">
            <v>8.5807246699999986</v>
          </cell>
          <cell r="KG154">
            <v>12.573735160000002</v>
          </cell>
          <cell r="KH154">
            <v>17.076491669999999</v>
          </cell>
          <cell r="KI154">
            <v>12.743650499999992</v>
          </cell>
          <cell r="KJ154">
            <v>6.9877683575000002</v>
          </cell>
          <cell r="KK154">
            <v>6.7966135999999997</v>
          </cell>
          <cell r="KL154">
            <v>7.4550355424999974</v>
          </cell>
          <cell r="KN154">
            <v>36.549340379999997</v>
          </cell>
          <cell r="KO154">
            <v>44.62419465</v>
          </cell>
          <cell r="KP154">
            <v>58.64894154000001</v>
          </cell>
          <cell r="KQ154">
            <v>30.174455429999998</v>
          </cell>
          <cell r="KR154">
            <v>42.924225329999999</v>
          </cell>
          <cell r="KS154">
            <v>62.898864840000016</v>
          </cell>
          <cell r="KT154">
            <v>85.423458330000003</v>
          </cell>
          <cell r="KU154">
            <v>63.748849499999963</v>
          </cell>
          <cell r="KV154">
            <v>34.955619142499998</v>
          </cell>
          <cell r="KW154">
            <v>33.999386400000006</v>
          </cell>
          <cell r="KX154">
            <v>37.293076957499991</v>
          </cell>
        </row>
        <row r="155">
          <cell r="B155" t="str">
            <v>2007 C/I Load Control Program</v>
          </cell>
          <cell r="C155" t="str">
            <v>CFL 7W</v>
          </cell>
          <cell r="D155">
            <v>0</v>
          </cell>
          <cell r="E155">
            <v>0</v>
          </cell>
          <cell r="F155">
            <v>215.64374999999998</v>
          </cell>
          <cell r="G155">
            <v>431.28749999999997</v>
          </cell>
          <cell r="H155">
            <v>431.28749999999997</v>
          </cell>
          <cell r="I155">
            <v>431.28749999999997</v>
          </cell>
          <cell r="J155">
            <v>431.28749999999997</v>
          </cell>
          <cell r="K155">
            <v>0</v>
          </cell>
          <cell r="L155">
            <v>0</v>
          </cell>
          <cell r="M155">
            <v>0.1666</v>
          </cell>
          <cell r="N155">
            <v>0.83340000000000003</v>
          </cell>
          <cell r="O155">
            <v>21</v>
          </cell>
          <cell r="P155">
            <v>8.5999999999999993E-2</v>
          </cell>
          <cell r="Q155">
            <v>0.105</v>
          </cell>
          <cell r="R155">
            <v>0.13800000000000001</v>
          </cell>
          <cell r="S155">
            <v>7.0999999999999994E-2</v>
          </cell>
          <cell r="T155">
            <v>0.10099999999999999</v>
          </cell>
          <cell r="U155">
            <v>0.14800000000000002</v>
          </cell>
          <cell r="V155">
            <v>0.20100000000000001</v>
          </cell>
          <cell r="W155">
            <v>0.14999999999999991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N155">
            <v>3.0896573924999995</v>
          </cell>
          <cell r="EO155">
            <v>3.7722561187499992</v>
          </cell>
          <cell r="EP155">
            <v>4.9578223274999997</v>
          </cell>
          <cell r="EQ155">
            <v>2.5507636612499995</v>
          </cell>
          <cell r="ER155">
            <v>3.628551123749999</v>
          </cell>
          <cell r="ES155">
            <v>5.3170848150000003</v>
          </cell>
          <cell r="ET155">
            <v>7.2211759987499988</v>
          </cell>
          <cell r="EU155">
            <v>5.388937312499996</v>
          </cell>
          <cell r="EV155">
            <v>2.9549339596874997</v>
          </cell>
          <cell r="EW155">
            <v>2.8740999</v>
          </cell>
          <cell r="EX155">
            <v>3.1525283278124987</v>
          </cell>
          <cell r="EZ155">
            <v>15.455705107499998</v>
          </cell>
          <cell r="FA155">
            <v>18.870337631249999</v>
          </cell>
          <cell r="FB155">
            <v>24.801015172500001</v>
          </cell>
          <cell r="FC155">
            <v>12.759942588749999</v>
          </cell>
          <cell r="FD155">
            <v>18.151467626249996</v>
          </cell>
          <cell r="FE155">
            <v>26.598190185000004</v>
          </cell>
          <cell r="FF155">
            <v>36.123217751249996</v>
          </cell>
          <cell r="FG155">
            <v>26.957625187499982</v>
          </cell>
          <cell r="FH155">
            <v>14.7817644778125</v>
          </cell>
          <cell r="FI155">
            <v>14.377400099999999</v>
          </cell>
          <cell r="FJ155">
            <v>15.770210734687495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J155">
            <v>6.179314784999999</v>
          </cell>
          <cell r="GK155">
            <v>7.5445122374999984</v>
          </cell>
          <cell r="GL155">
            <v>9.9156446549999995</v>
          </cell>
          <cell r="GM155">
            <v>5.1015273224999991</v>
          </cell>
          <cell r="GN155">
            <v>7.257102247499998</v>
          </cell>
          <cell r="GO155">
            <v>10.634169630000001</v>
          </cell>
          <cell r="GP155">
            <v>14.442351997499998</v>
          </cell>
          <cell r="GQ155">
            <v>10.777874624999992</v>
          </cell>
          <cell r="GR155">
            <v>5.9098679193749994</v>
          </cell>
          <cell r="GS155">
            <v>5.7481998000000001</v>
          </cell>
          <cell r="GT155">
            <v>6.3050566556249974</v>
          </cell>
          <cell r="GV155">
            <v>30.911410214999997</v>
          </cell>
          <cell r="GW155">
            <v>37.740675262499998</v>
          </cell>
          <cell r="GX155">
            <v>49.602030345000003</v>
          </cell>
          <cell r="GY155">
            <v>25.519885177499997</v>
          </cell>
          <cell r="GZ155">
            <v>36.302935252499992</v>
          </cell>
          <cell r="HA155">
            <v>53.196380370000007</v>
          </cell>
          <cell r="HB155">
            <v>72.246435502499992</v>
          </cell>
          <cell r="HC155">
            <v>53.915250374999964</v>
          </cell>
          <cell r="HD155">
            <v>29.563528955624999</v>
          </cell>
          <cell r="HE155">
            <v>28.754800199999998</v>
          </cell>
          <cell r="HF155">
            <v>31.540421469374991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F155">
            <v>6.179314784999999</v>
          </cell>
          <cell r="IG155">
            <v>7.5445122374999984</v>
          </cell>
          <cell r="IH155">
            <v>9.9156446549999995</v>
          </cell>
          <cell r="II155">
            <v>5.1015273224999991</v>
          </cell>
          <cell r="IJ155">
            <v>7.257102247499998</v>
          </cell>
          <cell r="IK155">
            <v>10.634169630000001</v>
          </cell>
          <cell r="IL155">
            <v>14.442351997499998</v>
          </cell>
          <cell r="IM155">
            <v>10.777874624999992</v>
          </cell>
          <cell r="IN155">
            <v>5.9098679193749994</v>
          </cell>
          <cell r="IO155">
            <v>5.7481998000000001</v>
          </cell>
          <cell r="IP155">
            <v>6.3050566556249974</v>
          </cell>
          <cell r="IR155">
            <v>30.911410214999997</v>
          </cell>
          <cell r="IS155">
            <v>37.740675262499998</v>
          </cell>
          <cell r="IT155">
            <v>49.602030345000003</v>
          </cell>
          <cell r="IU155">
            <v>25.519885177499997</v>
          </cell>
          <cell r="IV155">
            <v>36.302935252499992</v>
          </cell>
          <cell r="IW155">
            <v>53.196380370000007</v>
          </cell>
          <cell r="IX155">
            <v>72.246435502499992</v>
          </cell>
          <cell r="IY155">
            <v>53.915250374999964</v>
          </cell>
          <cell r="IZ155">
            <v>29.563528955624999</v>
          </cell>
          <cell r="JA155">
            <v>28.754800199999998</v>
          </cell>
          <cell r="JB155">
            <v>31.540421469374991</v>
          </cell>
          <cell r="JD155">
            <v>0</v>
          </cell>
          <cell r="JE155">
            <v>0</v>
          </cell>
          <cell r="JF155">
            <v>0</v>
          </cell>
          <cell r="JG155">
            <v>0</v>
          </cell>
          <cell r="JH155">
            <v>0</v>
          </cell>
          <cell r="JI155">
            <v>0</v>
          </cell>
          <cell r="JJ155">
            <v>0</v>
          </cell>
          <cell r="JK155">
            <v>0</v>
          </cell>
          <cell r="JL155">
            <v>0</v>
          </cell>
          <cell r="JM155">
            <v>0</v>
          </cell>
          <cell r="JN155">
            <v>0</v>
          </cell>
          <cell r="JP155">
            <v>0</v>
          </cell>
          <cell r="JQ155">
            <v>0</v>
          </cell>
          <cell r="JR155">
            <v>0</v>
          </cell>
          <cell r="JS155">
            <v>0</v>
          </cell>
          <cell r="JT155">
            <v>0</v>
          </cell>
          <cell r="JU155">
            <v>0</v>
          </cell>
          <cell r="JV155">
            <v>0</v>
          </cell>
          <cell r="JW155">
            <v>0</v>
          </cell>
          <cell r="JX155">
            <v>0</v>
          </cell>
          <cell r="JY155">
            <v>0</v>
          </cell>
          <cell r="JZ155">
            <v>0</v>
          </cell>
          <cell r="KB155">
            <v>6.179314784999999</v>
          </cell>
          <cell r="KC155">
            <v>7.5445122374999984</v>
          </cell>
          <cell r="KD155">
            <v>9.9156446549999995</v>
          </cell>
          <cell r="KE155">
            <v>5.1015273224999991</v>
          </cell>
          <cell r="KF155">
            <v>7.257102247499998</v>
          </cell>
          <cell r="KG155">
            <v>10.634169630000001</v>
          </cell>
          <cell r="KH155">
            <v>14.442351997499998</v>
          </cell>
          <cell r="KI155">
            <v>10.777874624999992</v>
          </cell>
          <cell r="KJ155">
            <v>5.9098679193749994</v>
          </cell>
          <cell r="KK155">
            <v>5.7481998000000001</v>
          </cell>
          <cell r="KL155">
            <v>6.3050566556249974</v>
          </cell>
          <cell r="KN155">
            <v>30.911410214999997</v>
          </cell>
          <cell r="KO155">
            <v>37.740675262499998</v>
          </cell>
          <cell r="KP155">
            <v>49.602030345000003</v>
          </cell>
          <cell r="KQ155">
            <v>25.519885177499997</v>
          </cell>
          <cell r="KR155">
            <v>36.302935252499992</v>
          </cell>
          <cell r="KS155">
            <v>53.196380370000007</v>
          </cell>
          <cell r="KT155">
            <v>72.246435502499992</v>
          </cell>
          <cell r="KU155">
            <v>53.915250374999964</v>
          </cell>
          <cell r="KV155">
            <v>29.563528955624999</v>
          </cell>
          <cell r="KW155">
            <v>28.754800199999998</v>
          </cell>
          <cell r="KX155">
            <v>31.540421469374991</v>
          </cell>
        </row>
        <row r="156">
          <cell r="B156" t="str">
            <v>2007 C/I Load Control Program</v>
          </cell>
          <cell r="C156" t="str">
            <v>CFL 48W</v>
          </cell>
          <cell r="D156">
            <v>0</v>
          </cell>
          <cell r="E156">
            <v>0</v>
          </cell>
          <cell r="F156">
            <v>48.824999999999996</v>
          </cell>
          <cell r="G156">
            <v>97.649999999999991</v>
          </cell>
          <cell r="H156">
            <v>97.649999999999991</v>
          </cell>
          <cell r="I156">
            <v>97.649999999999991</v>
          </cell>
          <cell r="J156">
            <v>97.649999999999991</v>
          </cell>
          <cell r="K156">
            <v>0</v>
          </cell>
          <cell r="L156">
            <v>0</v>
          </cell>
          <cell r="M156">
            <v>0.1666</v>
          </cell>
          <cell r="N156">
            <v>0.83340000000000003</v>
          </cell>
          <cell r="O156">
            <v>21</v>
          </cell>
          <cell r="P156">
            <v>8.5999999999999993E-2</v>
          </cell>
          <cell r="Q156">
            <v>0.105</v>
          </cell>
          <cell r="R156">
            <v>0.13800000000000001</v>
          </cell>
          <cell r="S156">
            <v>7.0999999999999994E-2</v>
          </cell>
          <cell r="T156">
            <v>0.10099999999999999</v>
          </cell>
          <cell r="U156">
            <v>0.14800000000000002</v>
          </cell>
          <cell r="V156">
            <v>0.20100000000000001</v>
          </cell>
          <cell r="W156">
            <v>0.14999999999999991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N156">
            <v>0.69954506999999988</v>
          </cell>
          <cell r="EO156">
            <v>0.85409572499999986</v>
          </cell>
          <cell r="EP156">
            <v>1.12252581</v>
          </cell>
          <cell r="EQ156">
            <v>0.57753139499999984</v>
          </cell>
          <cell r="ER156">
            <v>0.82155874499999981</v>
          </cell>
          <cell r="ES156">
            <v>1.2038682600000001</v>
          </cell>
          <cell r="ET156">
            <v>1.6349832449999997</v>
          </cell>
          <cell r="EU156">
            <v>1.2201367499999991</v>
          </cell>
          <cell r="EV156">
            <v>0.66904165124999992</v>
          </cell>
          <cell r="EW156">
            <v>0.65073959999999997</v>
          </cell>
          <cell r="EX156">
            <v>0.71377999874999976</v>
          </cell>
          <cell r="EZ156">
            <v>3.4994049299999994</v>
          </cell>
          <cell r="FA156">
            <v>4.2725292750000001</v>
          </cell>
          <cell r="FB156">
            <v>5.6153241900000008</v>
          </cell>
          <cell r="FC156">
            <v>2.8890436049999999</v>
          </cell>
          <cell r="FD156">
            <v>4.1097662549999994</v>
          </cell>
          <cell r="FE156">
            <v>6.0222317400000005</v>
          </cell>
          <cell r="FF156">
            <v>8.1788417549999988</v>
          </cell>
          <cell r="FG156">
            <v>6.103613249999996</v>
          </cell>
          <cell r="FH156">
            <v>3.34681459875</v>
          </cell>
          <cell r="FI156">
            <v>3.2552604000000001</v>
          </cell>
          <cell r="FJ156">
            <v>3.5706137512499989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J156">
            <v>1.3990901399999998</v>
          </cell>
          <cell r="GK156">
            <v>1.7081914499999997</v>
          </cell>
          <cell r="GL156">
            <v>2.2450516199999999</v>
          </cell>
          <cell r="GM156">
            <v>1.1550627899999997</v>
          </cell>
          <cell r="GN156">
            <v>1.6431174899999996</v>
          </cell>
          <cell r="GO156">
            <v>2.4077365200000003</v>
          </cell>
          <cell r="GP156">
            <v>3.2699664899999994</v>
          </cell>
          <cell r="GQ156">
            <v>2.4402734999999982</v>
          </cell>
          <cell r="GR156">
            <v>1.3380833024999998</v>
          </cell>
          <cell r="GS156">
            <v>1.3014791999999999</v>
          </cell>
          <cell r="GT156">
            <v>1.4275599974999995</v>
          </cell>
          <cell r="GV156">
            <v>6.9988098599999988</v>
          </cell>
          <cell r="GW156">
            <v>8.5450585500000003</v>
          </cell>
          <cell r="GX156">
            <v>11.230648380000002</v>
          </cell>
          <cell r="GY156">
            <v>5.7780872099999998</v>
          </cell>
          <cell r="GZ156">
            <v>8.2195325099999987</v>
          </cell>
          <cell r="HA156">
            <v>12.044463480000001</v>
          </cell>
          <cell r="HB156">
            <v>16.357683509999998</v>
          </cell>
          <cell r="HC156">
            <v>12.207226499999992</v>
          </cell>
          <cell r="HD156">
            <v>6.6936291975</v>
          </cell>
          <cell r="HE156">
            <v>6.5105208000000001</v>
          </cell>
          <cell r="HF156">
            <v>7.1412275024999978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0</v>
          </cell>
          <cell r="ID156">
            <v>0</v>
          </cell>
          <cell r="IF156">
            <v>1.3990901399999998</v>
          </cell>
          <cell r="IG156">
            <v>1.7081914499999997</v>
          </cell>
          <cell r="IH156">
            <v>2.2450516199999999</v>
          </cell>
          <cell r="II156">
            <v>1.1550627899999997</v>
          </cell>
          <cell r="IJ156">
            <v>1.6431174899999996</v>
          </cell>
          <cell r="IK156">
            <v>2.4077365200000003</v>
          </cell>
          <cell r="IL156">
            <v>3.2699664899999994</v>
          </cell>
          <cell r="IM156">
            <v>2.4402734999999982</v>
          </cell>
          <cell r="IN156">
            <v>1.3380833024999998</v>
          </cell>
          <cell r="IO156">
            <v>1.3014791999999999</v>
          </cell>
          <cell r="IP156">
            <v>1.4275599974999995</v>
          </cell>
          <cell r="IR156">
            <v>6.9988098599999988</v>
          </cell>
          <cell r="IS156">
            <v>8.5450585500000003</v>
          </cell>
          <cell r="IT156">
            <v>11.230648380000002</v>
          </cell>
          <cell r="IU156">
            <v>5.7780872099999998</v>
          </cell>
          <cell r="IV156">
            <v>8.2195325099999987</v>
          </cell>
          <cell r="IW156">
            <v>12.044463480000001</v>
          </cell>
          <cell r="IX156">
            <v>16.357683509999998</v>
          </cell>
          <cell r="IY156">
            <v>12.207226499999992</v>
          </cell>
          <cell r="IZ156">
            <v>6.6936291975</v>
          </cell>
          <cell r="JA156">
            <v>6.5105208000000001</v>
          </cell>
          <cell r="JB156">
            <v>7.1412275024999978</v>
          </cell>
          <cell r="JD156">
            <v>0</v>
          </cell>
          <cell r="JE156">
            <v>0</v>
          </cell>
          <cell r="JF156">
            <v>0</v>
          </cell>
          <cell r="JG156">
            <v>0</v>
          </cell>
          <cell r="JH156">
            <v>0</v>
          </cell>
          <cell r="JI156">
            <v>0</v>
          </cell>
          <cell r="JJ156">
            <v>0</v>
          </cell>
          <cell r="JK156">
            <v>0</v>
          </cell>
          <cell r="JL156">
            <v>0</v>
          </cell>
          <cell r="JM156">
            <v>0</v>
          </cell>
          <cell r="JN156">
            <v>0</v>
          </cell>
          <cell r="JP156">
            <v>0</v>
          </cell>
          <cell r="JQ156">
            <v>0</v>
          </cell>
          <cell r="JR156">
            <v>0</v>
          </cell>
          <cell r="JS156">
            <v>0</v>
          </cell>
          <cell r="JT156">
            <v>0</v>
          </cell>
          <cell r="JU156">
            <v>0</v>
          </cell>
          <cell r="JV156">
            <v>0</v>
          </cell>
          <cell r="JW156">
            <v>0</v>
          </cell>
          <cell r="JX156">
            <v>0</v>
          </cell>
          <cell r="JY156">
            <v>0</v>
          </cell>
          <cell r="JZ156">
            <v>0</v>
          </cell>
          <cell r="KB156">
            <v>1.3990901399999998</v>
          </cell>
          <cell r="KC156">
            <v>1.7081914499999997</v>
          </cell>
          <cell r="KD156">
            <v>2.2450516199999999</v>
          </cell>
          <cell r="KE156">
            <v>1.1550627899999997</v>
          </cell>
          <cell r="KF156">
            <v>1.6431174899999996</v>
          </cell>
          <cell r="KG156">
            <v>2.4077365200000003</v>
          </cell>
          <cell r="KH156">
            <v>3.2699664899999994</v>
          </cell>
          <cell r="KI156">
            <v>2.4402734999999982</v>
          </cell>
          <cell r="KJ156">
            <v>1.3380833024999998</v>
          </cell>
          <cell r="KK156">
            <v>1.3014791999999999</v>
          </cell>
          <cell r="KL156">
            <v>1.4275599974999995</v>
          </cell>
          <cell r="KN156">
            <v>6.9988098599999988</v>
          </cell>
          <cell r="KO156">
            <v>8.5450585500000003</v>
          </cell>
          <cell r="KP156">
            <v>11.230648380000002</v>
          </cell>
          <cell r="KQ156">
            <v>5.7780872099999998</v>
          </cell>
          <cell r="KR156">
            <v>8.2195325099999987</v>
          </cell>
          <cell r="KS156">
            <v>12.044463480000001</v>
          </cell>
          <cell r="KT156">
            <v>16.357683509999998</v>
          </cell>
          <cell r="KU156">
            <v>12.207226499999992</v>
          </cell>
          <cell r="KV156">
            <v>6.6936291975</v>
          </cell>
          <cell r="KW156">
            <v>6.5105208000000001</v>
          </cell>
          <cell r="KX156">
            <v>7.1412275024999978</v>
          </cell>
        </row>
        <row r="157">
          <cell r="B157" t="str">
            <v>2007 C/I Load Control Program</v>
          </cell>
          <cell r="C157" t="str">
            <v>CFL 4W</v>
          </cell>
          <cell r="D157">
            <v>0</v>
          </cell>
          <cell r="E157">
            <v>0</v>
          </cell>
          <cell r="F157">
            <v>70.524999999999991</v>
          </cell>
          <cell r="G157">
            <v>141.04999999999998</v>
          </cell>
          <cell r="H157">
            <v>141.04999999999998</v>
          </cell>
          <cell r="I157">
            <v>141.04999999999998</v>
          </cell>
          <cell r="J157">
            <v>141.04999999999998</v>
          </cell>
          <cell r="K157">
            <v>0</v>
          </cell>
          <cell r="L157">
            <v>0</v>
          </cell>
          <cell r="M157">
            <v>0.1666</v>
          </cell>
          <cell r="N157">
            <v>0.83340000000000003</v>
          </cell>
          <cell r="O157">
            <v>21</v>
          </cell>
          <cell r="P157">
            <v>8.5999999999999993E-2</v>
          </cell>
          <cell r="Q157">
            <v>0.105</v>
          </cell>
          <cell r="R157">
            <v>0.13800000000000001</v>
          </cell>
          <cell r="S157">
            <v>7.0999999999999994E-2</v>
          </cell>
          <cell r="T157">
            <v>0.10099999999999999</v>
          </cell>
          <cell r="U157">
            <v>0.14800000000000002</v>
          </cell>
          <cell r="V157">
            <v>0.20100000000000001</v>
          </cell>
          <cell r="W157">
            <v>0.14999999999999991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N157">
            <v>1.0104539899999998</v>
          </cell>
          <cell r="EO157">
            <v>1.2336938249999998</v>
          </cell>
          <cell r="EP157">
            <v>1.6214261699999999</v>
          </cell>
          <cell r="EQ157">
            <v>0.83421201499999975</v>
          </cell>
          <cell r="ER157">
            <v>1.1866959649999997</v>
          </cell>
          <cell r="ES157">
            <v>1.7389208199999999</v>
          </cell>
          <cell r="ET157">
            <v>2.3616424649999996</v>
          </cell>
          <cell r="EU157">
            <v>1.7624197499999987</v>
          </cell>
          <cell r="EV157">
            <v>0.96639349624999993</v>
          </cell>
          <cell r="EW157">
            <v>0.93995719999999983</v>
          </cell>
          <cell r="EX157">
            <v>1.0310155537499996</v>
          </cell>
          <cell r="EZ157">
            <v>5.0546960099999989</v>
          </cell>
          <cell r="FA157">
            <v>6.1714311749999995</v>
          </cell>
          <cell r="FB157">
            <v>8.1110238300000006</v>
          </cell>
          <cell r="FC157">
            <v>4.1730629849999996</v>
          </cell>
          <cell r="FD157">
            <v>5.9363290349999991</v>
          </cell>
          <cell r="FE157">
            <v>8.6987791800000007</v>
          </cell>
          <cell r="FF157">
            <v>11.813882534999999</v>
          </cell>
          <cell r="FG157">
            <v>8.8163302499999929</v>
          </cell>
          <cell r="FH157">
            <v>4.83428775375</v>
          </cell>
          <cell r="FI157">
            <v>4.7020427999999992</v>
          </cell>
          <cell r="FJ157">
            <v>5.1575531962499976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J157">
            <v>2.0209079799999996</v>
          </cell>
          <cell r="GK157">
            <v>2.4673876499999996</v>
          </cell>
          <cell r="GL157">
            <v>3.2428523399999998</v>
          </cell>
          <cell r="GM157">
            <v>1.6684240299999995</v>
          </cell>
          <cell r="GN157">
            <v>2.3733919299999995</v>
          </cell>
          <cell r="GO157">
            <v>3.4778416399999998</v>
          </cell>
          <cell r="GP157">
            <v>4.7232849299999993</v>
          </cell>
          <cell r="GQ157">
            <v>3.5248394999999975</v>
          </cell>
          <cell r="GR157">
            <v>1.9327869924999999</v>
          </cell>
          <cell r="GS157">
            <v>1.8799143999999997</v>
          </cell>
          <cell r="GT157">
            <v>2.0620311074999993</v>
          </cell>
          <cell r="GV157">
            <v>10.109392019999998</v>
          </cell>
          <cell r="GW157">
            <v>12.342862349999999</v>
          </cell>
          <cell r="GX157">
            <v>16.222047660000001</v>
          </cell>
          <cell r="GY157">
            <v>8.3461259699999992</v>
          </cell>
          <cell r="GZ157">
            <v>11.872658069999998</v>
          </cell>
          <cell r="HA157">
            <v>17.397558360000001</v>
          </cell>
          <cell r="HB157">
            <v>23.627765069999999</v>
          </cell>
          <cell r="HC157">
            <v>17.632660499999986</v>
          </cell>
          <cell r="HD157">
            <v>9.6685755074999999</v>
          </cell>
          <cell r="HE157">
            <v>9.4040855999999984</v>
          </cell>
          <cell r="HF157">
            <v>10.315106392499995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P157">
            <v>0</v>
          </cell>
          <cell r="HQ157">
            <v>0</v>
          </cell>
          <cell r="HR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F157">
            <v>2.0209079799999996</v>
          </cell>
          <cell r="IG157">
            <v>2.4673876499999996</v>
          </cell>
          <cell r="IH157">
            <v>3.2428523399999998</v>
          </cell>
          <cell r="II157">
            <v>1.6684240299999995</v>
          </cell>
          <cell r="IJ157">
            <v>2.3733919299999995</v>
          </cell>
          <cell r="IK157">
            <v>3.4778416399999998</v>
          </cell>
          <cell r="IL157">
            <v>4.7232849299999993</v>
          </cell>
          <cell r="IM157">
            <v>3.5248394999999975</v>
          </cell>
          <cell r="IN157">
            <v>1.9327869924999999</v>
          </cell>
          <cell r="IO157">
            <v>1.8799143999999997</v>
          </cell>
          <cell r="IP157">
            <v>2.0620311074999993</v>
          </cell>
          <cell r="IR157">
            <v>10.109392019999998</v>
          </cell>
          <cell r="IS157">
            <v>12.342862349999999</v>
          </cell>
          <cell r="IT157">
            <v>16.222047660000001</v>
          </cell>
          <cell r="IU157">
            <v>8.3461259699999992</v>
          </cell>
          <cell r="IV157">
            <v>11.872658069999998</v>
          </cell>
          <cell r="IW157">
            <v>17.397558360000001</v>
          </cell>
          <cell r="IX157">
            <v>23.627765069999999</v>
          </cell>
          <cell r="IY157">
            <v>17.632660499999986</v>
          </cell>
          <cell r="IZ157">
            <v>9.6685755074999999</v>
          </cell>
          <cell r="JA157">
            <v>9.4040855999999984</v>
          </cell>
          <cell r="JB157">
            <v>10.315106392499995</v>
          </cell>
          <cell r="JD157">
            <v>0</v>
          </cell>
          <cell r="JE157">
            <v>0</v>
          </cell>
          <cell r="JF157">
            <v>0</v>
          </cell>
          <cell r="JG157">
            <v>0</v>
          </cell>
          <cell r="JH157">
            <v>0</v>
          </cell>
          <cell r="JI157">
            <v>0</v>
          </cell>
          <cell r="JJ157">
            <v>0</v>
          </cell>
          <cell r="JK157">
            <v>0</v>
          </cell>
          <cell r="JL157">
            <v>0</v>
          </cell>
          <cell r="JM157">
            <v>0</v>
          </cell>
          <cell r="JN157">
            <v>0</v>
          </cell>
          <cell r="JP157">
            <v>0</v>
          </cell>
          <cell r="JQ157">
            <v>0</v>
          </cell>
          <cell r="JR157">
            <v>0</v>
          </cell>
          <cell r="JS157">
            <v>0</v>
          </cell>
          <cell r="JT157">
            <v>0</v>
          </cell>
          <cell r="JU157">
            <v>0</v>
          </cell>
          <cell r="JV157">
            <v>0</v>
          </cell>
          <cell r="JW157">
            <v>0</v>
          </cell>
          <cell r="JX157">
            <v>0</v>
          </cell>
          <cell r="JY157">
            <v>0</v>
          </cell>
          <cell r="JZ157">
            <v>0</v>
          </cell>
          <cell r="KB157">
            <v>2.0209079799999996</v>
          </cell>
          <cell r="KC157">
            <v>2.4673876499999996</v>
          </cell>
          <cell r="KD157">
            <v>3.2428523399999998</v>
          </cell>
          <cell r="KE157">
            <v>1.6684240299999995</v>
          </cell>
          <cell r="KF157">
            <v>2.3733919299999995</v>
          </cell>
          <cell r="KG157">
            <v>3.4778416399999998</v>
          </cell>
          <cell r="KH157">
            <v>4.7232849299999993</v>
          </cell>
          <cell r="KI157">
            <v>3.5248394999999975</v>
          </cell>
          <cell r="KJ157">
            <v>1.9327869924999999</v>
          </cell>
          <cell r="KK157">
            <v>1.8799143999999997</v>
          </cell>
          <cell r="KL157">
            <v>2.0620311074999993</v>
          </cell>
          <cell r="KN157">
            <v>10.109392019999998</v>
          </cell>
          <cell r="KO157">
            <v>12.342862349999999</v>
          </cell>
          <cell r="KP157">
            <v>16.222047660000001</v>
          </cell>
          <cell r="KQ157">
            <v>8.3461259699999992</v>
          </cell>
          <cell r="KR157">
            <v>11.872658069999998</v>
          </cell>
          <cell r="KS157">
            <v>17.397558360000001</v>
          </cell>
          <cell r="KT157">
            <v>23.627765069999999</v>
          </cell>
          <cell r="KU157">
            <v>17.632660499999986</v>
          </cell>
          <cell r="KV157">
            <v>9.6685755074999999</v>
          </cell>
          <cell r="KW157">
            <v>9.4040855999999984</v>
          </cell>
          <cell r="KX157">
            <v>10.315106392499995</v>
          </cell>
        </row>
        <row r="158">
          <cell r="B158" t="str">
            <v>2007 C/I Load Control Program</v>
          </cell>
          <cell r="C158" t="str">
            <v>Front Lobby - G1</v>
          </cell>
          <cell r="D158">
            <v>0</v>
          </cell>
          <cell r="E158">
            <v>0</v>
          </cell>
          <cell r="F158">
            <v>1523.0928571428572</v>
          </cell>
          <cell r="G158">
            <v>3046.1857142857143</v>
          </cell>
          <cell r="H158">
            <v>3046.1857142857143</v>
          </cell>
          <cell r="I158">
            <v>3046.1857142857143</v>
          </cell>
          <cell r="J158">
            <v>3046.1857142857143</v>
          </cell>
          <cell r="K158">
            <v>0</v>
          </cell>
          <cell r="L158">
            <v>0</v>
          </cell>
          <cell r="M158">
            <v>0.1666</v>
          </cell>
          <cell r="N158">
            <v>0.83340000000000003</v>
          </cell>
          <cell r="O158">
            <v>21</v>
          </cell>
          <cell r="P158">
            <v>8.5999999999999993E-2</v>
          </cell>
          <cell r="Q158">
            <v>0.105</v>
          </cell>
          <cell r="R158">
            <v>0.13800000000000001</v>
          </cell>
          <cell r="S158">
            <v>7.0999999999999994E-2</v>
          </cell>
          <cell r="T158">
            <v>0.10099999999999999</v>
          </cell>
          <cell r="U158">
            <v>0.14800000000000002</v>
          </cell>
          <cell r="V158">
            <v>0.20100000000000001</v>
          </cell>
          <cell r="W158">
            <v>0.14999999999999991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N158">
            <v>21.822265219999998</v>
          </cell>
          <cell r="EO158">
            <v>26.643463349999998</v>
          </cell>
          <cell r="EP158">
            <v>35.017123260000005</v>
          </cell>
          <cell r="EQ158">
            <v>18.016056169999999</v>
          </cell>
          <cell r="ER158">
            <v>25.628474269999995</v>
          </cell>
          <cell r="ES158">
            <v>37.554595960000007</v>
          </cell>
          <cell r="ET158">
            <v>51.003201269999998</v>
          </cell>
          <cell r="EU158">
            <v>38.062090499999975</v>
          </cell>
          <cell r="EV158">
            <v>20.8707129575</v>
          </cell>
          <cell r="EW158">
            <v>20.299781600000003</v>
          </cell>
          <cell r="EX158">
            <v>22.266322942499993</v>
          </cell>
          <cell r="EZ158">
            <v>109.16372049428571</v>
          </cell>
          <cell r="FA158">
            <v>133.28128665</v>
          </cell>
          <cell r="FB158">
            <v>175.16969102571431</v>
          </cell>
          <cell r="FC158">
            <v>90.12353668714286</v>
          </cell>
          <cell r="FD158">
            <v>128.20390430142857</v>
          </cell>
          <cell r="FE158">
            <v>187.86314689714291</v>
          </cell>
          <cell r="FF158">
            <v>255.13846301571431</v>
          </cell>
          <cell r="FG158">
            <v>190.40183807142847</v>
          </cell>
          <cell r="FH158">
            <v>104.4036745425</v>
          </cell>
          <cell r="FI158">
            <v>101.54764697142858</v>
          </cell>
          <cell r="FJ158">
            <v>111.38507527178569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J158">
            <v>43.644530439999997</v>
          </cell>
          <cell r="GK158">
            <v>53.286926699999995</v>
          </cell>
          <cell r="GL158">
            <v>70.034246520000011</v>
          </cell>
          <cell r="GM158">
            <v>36.032112339999998</v>
          </cell>
          <cell r="GN158">
            <v>51.256948539999989</v>
          </cell>
          <cell r="GO158">
            <v>75.109191920000015</v>
          </cell>
          <cell r="GP158">
            <v>102.00640254</v>
          </cell>
          <cell r="GQ158">
            <v>76.12418099999995</v>
          </cell>
          <cell r="GR158">
            <v>41.741425915000001</v>
          </cell>
          <cell r="GS158">
            <v>40.599563200000006</v>
          </cell>
          <cell r="GT158">
            <v>44.532645884999987</v>
          </cell>
          <cell r="GV158">
            <v>218.32744098857142</v>
          </cell>
          <cell r="GW158">
            <v>266.5625733</v>
          </cell>
          <cell r="GX158">
            <v>350.33938205142863</v>
          </cell>
          <cell r="GY158">
            <v>180.24707337428572</v>
          </cell>
          <cell r="GZ158">
            <v>256.40780860285713</v>
          </cell>
          <cell r="HA158">
            <v>375.72629379428582</v>
          </cell>
          <cell r="HB158">
            <v>510.27692603142862</v>
          </cell>
          <cell r="HC158">
            <v>380.80367614285694</v>
          </cell>
          <cell r="HD158">
            <v>208.807349085</v>
          </cell>
          <cell r="HE158">
            <v>203.09529394285715</v>
          </cell>
          <cell r="HF158">
            <v>222.77015054357139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F158">
            <v>43.644530439999997</v>
          </cell>
          <cell r="IG158">
            <v>53.286926699999995</v>
          </cell>
          <cell r="IH158">
            <v>70.034246520000011</v>
          </cell>
          <cell r="II158">
            <v>36.032112339999998</v>
          </cell>
          <cell r="IJ158">
            <v>51.256948539999989</v>
          </cell>
          <cell r="IK158">
            <v>75.109191920000015</v>
          </cell>
          <cell r="IL158">
            <v>102.00640254</v>
          </cell>
          <cell r="IM158">
            <v>76.12418099999995</v>
          </cell>
          <cell r="IN158">
            <v>41.741425915000001</v>
          </cell>
          <cell r="IO158">
            <v>40.599563200000006</v>
          </cell>
          <cell r="IP158">
            <v>44.532645884999987</v>
          </cell>
          <cell r="IR158">
            <v>218.32744098857142</v>
          </cell>
          <cell r="IS158">
            <v>266.5625733</v>
          </cell>
          <cell r="IT158">
            <v>350.33938205142863</v>
          </cell>
          <cell r="IU158">
            <v>180.24707337428572</v>
          </cell>
          <cell r="IV158">
            <v>256.40780860285713</v>
          </cell>
          <cell r="IW158">
            <v>375.72629379428582</v>
          </cell>
          <cell r="IX158">
            <v>510.27692603142862</v>
          </cell>
          <cell r="IY158">
            <v>380.80367614285694</v>
          </cell>
          <cell r="IZ158">
            <v>208.807349085</v>
          </cell>
          <cell r="JA158">
            <v>203.09529394285715</v>
          </cell>
          <cell r="JB158">
            <v>222.77015054357139</v>
          </cell>
          <cell r="JD158">
            <v>0</v>
          </cell>
          <cell r="JE158">
            <v>0</v>
          </cell>
          <cell r="JF158">
            <v>0</v>
          </cell>
          <cell r="JG158">
            <v>0</v>
          </cell>
          <cell r="JH158">
            <v>0</v>
          </cell>
          <cell r="JI158">
            <v>0</v>
          </cell>
          <cell r="JJ158">
            <v>0</v>
          </cell>
          <cell r="JK158">
            <v>0</v>
          </cell>
          <cell r="JL158">
            <v>0</v>
          </cell>
          <cell r="JM158">
            <v>0</v>
          </cell>
          <cell r="JN158">
            <v>0</v>
          </cell>
          <cell r="JP158">
            <v>0</v>
          </cell>
          <cell r="JQ158">
            <v>0</v>
          </cell>
          <cell r="JR158">
            <v>0</v>
          </cell>
          <cell r="JS158">
            <v>0</v>
          </cell>
          <cell r="JT158">
            <v>0</v>
          </cell>
          <cell r="JU158">
            <v>0</v>
          </cell>
          <cell r="JV158">
            <v>0</v>
          </cell>
          <cell r="JW158">
            <v>0</v>
          </cell>
          <cell r="JX158">
            <v>0</v>
          </cell>
          <cell r="JY158">
            <v>0</v>
          </cell>
          <cell r="JZ158">
            <v>0</v>
          </cell>
          <cell r="KB158">
            <v>43.644530439999997</v>
          </cell>
          <cell r="KC158">
            <v>53.286926699999995</v>
          </cell>
          <cell r="KD158">
            <v>70.034246520000011</v>
          </cell>
          <cell r="KE158">
            <v>36.032112339999998</v>
          </cell>
          <cell r="KF158">
            <v>51.256948539999989</v>
          </cell>
          <cell r="KG158">
            <v>75.109191920000015</v>
          </cell>
          <cell r="KH158">
            <v>102.00640254</v>
          </cell>
          <cell r="KI158">
            <v>76.12418099999995</v>
          </cell>
          <cell r="KJ158">
            <v>41.741425915000001</v>
          </cell>
          <cell r="KK158">
            <v>40.599563200000006</v>
          </cell>
          <cell r="KL158">
            <v>44.532645884999987</v>
          </cell>
          <cell r="KN158">
            <v>218.32744098857142</v>
          </cell>
          <cell r="KO158">
            <v>266.5625733</v>
          </cell>
          <cell r="KP158">
            <v>350.33938205142863</v>
          </cell>
          <cell r="KQ158">
            <v>180.24707337428572</v>
          </cell>
          <cell r="KR158">
            <v>256.40780860285713</v>
          </cell>
          <cell r="KS158">
            <v>375.72629379428582</v>
          </cell>
          <cell r="KT158">
            <v>510.27692603142862</v>
          </cell>
          <cell r="KU158">
            <v>380.80367614285694</v>
          </cell>
          <cell r="KV158">
            <v>208.807349085</v>
          </cell>
          <cell r="KW158">
            <v>203.09529394285715</v>
          </cell>
          <cell r="KX158">
            <v>222.77015054357139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  <sheetData sheetId="7">
        <row r="29">
          <cell r="B29" t="str">
            <v>Program</v>
          </cell>
        </row>
        <row r="30">
          <cell r="B30" t="str">
            <v>2005 Residential Mass Market Coupon Initiative</v>
          </cell>
        </row>
        <row r="31">
          <cell r="B31" t="str">
            <v>2005 Residential Mass Market Coupon Initiative</v>
          </cell>
        </row>
        <row r="32">
          <cell r="B32" t="str">
            <v>2005 Residential Mass Market Coupon Initiative</v>
          </cell>
        </row>
        <row r="33">
          <cell r="B33" t="str">
            <v>2005 Residential Mass Market Coupon Initiative</v>
          </cell>
        </row>
        <row r="34">
          <cell r="B34" t="str">
            <v>2005 Residential Mass Market Coupon Initiative</v>
          </cell>
        </row>
        <row r="35">
          <cell r="B35" t="str">
            <v>2005 Residential Mass Market Coupon Initiative</v>
          </cell>
        </row>
        <row r="36">
          <cell r="B36" t="str">
            <v>2005 Residential Mass Market Coupon Initiative</v>
          </cell>
        </row>
        <row r="37">
          <cell r="B37" t="str">
            <v>2005 Residential Mass Market Coupon Initiative</v>
          </cell>
        </row>
        <row r="38">
          <cell r="B38" t="str">
            <v>2005 Residential Mass Market Coupon Initiative</v>
          </cell>
        </row>
        <row r="39">
          <cell r="B39" t="str">
            <v>2005 Residential Holiday LED Lighting</v>
          </cell>
        </row>
        <row r="40">
          <cell r="B40" t="str">
            <v>2005 Residential Holiday LED Lighting</v>
          </cell>
        </row>
        <row r="41">
          <cell r="B41" t="str">
            <v>2005 Residential Real Time Monitoring Pilot</v>
          </cell>
        </row>
        <row r="42">
          <cell r="B42" t="str">
            <v>2006 Spring EKC Program</v>
          </cell>
        </row>
        <row r="43">
          <cell r="B43" t="str">
            <v>2006 Spring EKC Program</v>
          </cell>
        </row>
        <row r="44">
          <cell r="B44" t="str">
            <v>2006 Spring EKC Program</v>
          </cell>
        </row>
        <row r="45">
          <cell r="B45" t="str">
            <v>2006 Spring EKC Program</v>
          </cell>
        </row>
        <row r="46">
          <cell r="B46" t="str">
            <v>2006 Cool Savings Rebate</v>
          </cell>
        </row>
        <row r="47">
          <cell r="B47" t="str">
            <v>2006 Cool Savings Rebate</v>
          </cell>
        </row>
        <row r="48">
          <cell r="B48" t="str">
            <v>2006 Cool Savings Rebate</v>
          </cell>
        </row>
        <row r="49">
          <cell r="B49" t="str">
            <v>2006 Secondary Fridge Retirement Pilot</v>
          </cell>
        </row>
        <row r="50">
          <cell r="B50" t="str">
            <v>2006 Secondary Fridge Retirement Pilot</v>
          </cell>
        </row>
        <row r="51">
          <cell r="B51" t="str">
            <v>2006 Fall EKC Program</v>
          </cell>
        </row>
        <row r="52">
          <cell r="B52" t="str">
            <v>2006 Fall EKC Program</v>
          </cell>
        </row>
        <row r="53">
          <cell r="B53" t="str">
            <v>2006 Fall EKC Program</v>
          </cell>
        </row>
        <row r="54">
          <cell r="B54" t="str">
            <v>2006 Fall EKC Program</v>
          </cell>
        </row>
        <row r="55">
          <cell r="B55" t="str">
            <v>2006 Fall EKC Program</v>
          </cell>
        </row>
        <row r="56">
          <cell r="B56" t="str">
            <v>2006 Fall EKC Program</v>
          </cell>
        </row>
        <row r="57">
          <cell r="B57" t="str">
            <v>2007 Great Refrigerator Roundup</v>
          </cell>
        </row>
        <row r="58">
          <cell r="B58" t="str">
            <v>2007 Great Refrigerator Roundup</v>
          </cell>
        </row>
        <row r="59">
          <cell r="B59" t="str">
            <v>2007 Great Refrigerator Roundup</v>
          </cell>
        </row>
        <row r="60">
          <cell r="B60" t="str">
            <v>2007 Great Refrigerator Roundup</v>
          </cell>
        </row>
        <row r="61">
          <cell r="B61" t="str">
            <v>2007 Great Refrigerator Roundup</v>
          </cell>
        </row>
        <row r="62">
          <cell r="B62" t="str">
            <v>2007 Cool Savings Rebate</v>
          </cell>
        </row>
        <row r="63">
          <cell r="B63" t="str">
            <v>2007 Cool Savings Rebate</v>
          </cell>
        </row>
        <row r="64">
          <cell r="B64" t="str">
            <v>2007 Cool Savings Rebate</v>
          </cell>
        </row>
        <row r="65">
          <cell r="B65" t="str">
            <v>2007 Cool Savings Rebate</v>
          </cell>
        </row>
        <row r="66">
          <cell r="B66" t="str">
            <v>2007 EKC Program</v>
          </cell>
        </row>
        <row r="67">
          <cell r="B67" t="str">
            <v>2007 EKC Program</v>
          </cell>
        </row>
        <row r="68">
          <cell r="B68" t="str">
            <v>2007 EKC Program</v>
          </cell>
        </row>
        <row r="69">
          <cell r="B69" t="str">
            <v>2007 EKC Program</v>
          </cell>
        </row>
        <row r="70">
          <cell r="B70" t="str">
            <v>2007 EKC Program</v>
          </cell>
        </row>
        <row r="71">
          <cell r="B71" t="str">
            <v>2007 EKC Program</v>
          </cell>
        </row>
        <row r="72">
          <cell r="B72" t="str">
            <v>2007 EKC Program</v>
          </cell>
        </row>
        <row r="73">
          <cell r="B73" t="str">
            <v>2007 EKC Program</v>
          </cell>
        </row>
        <row r="74">
          <cell r="B74" t="str">
            <v>2007 EKC Program</v>
          </cell>
        </row>
        <row r="75">
          <cell r="B75" t="str">
            <v>2007 EKC Program</v>
          </cell>
        </row>
        <row r="76">
          <cell r="B76" t="str">
            <v>2007 EKC Program</v>
          </cell>
        </row>
        <row r="77">
          <cell r="B77" t="str">
            <v>2007 EKC Program</v>
          </cell>
        </row>
        <row r="78">
          <cell r="B78" t="str">
            <v>2007 EKC Program</v>
          </cell>
        </row>
        <row r="79">
          <cell r="B79" t="str">
            <v>2007 EKC Program</v>
          </cell>
        </row>
        <row r="80">
          <cell r="B80" t="str">
            <v>2007 Summer Savings</v>
          </cell>
        </row>
        <row r="81">
          <cell r="B81" t="str">
            <v>2007 Social Housing – Pilot</v>
          </cell>
        </row>
        <row r="82">
          <cell r="B82" t="str">
            <v>2008 Great Refrigerator Roundup</v>
          </cell>
        </row>
        <row r="83">
          <cell r="B83" t="str">
            <v>2008 Great Refrigerator Roundup</v>
          </cell>
        </row>
        <row r="84">
          <cell r="B84" t="str">
            <v>2008 Great Refrigerator Roundup</v>
          </cell>
        </row>
        <row r="85">
          <cell r="B85" t="str">
            <v>2008 Cool Savings Rebate</v>
          </cell>
        </row>
        <row r="86">
          <cell r="B86" t="str">
            <v>2008 Cool Savings Rebate</v>
          </cell>
        </row>
        <row r="87">
          <cell r="B87" t="str">
            <v>2008 Cool Savings Rebate</v>
          </cell>
        </row>
        <row r="88">
          <cell r="B88" t="str">
            <v>2008 Cool Savings Rebate</v>
          </cell>
        </row>
        <row r="89">
          <cell r="B89" t="str">
            <v>2008 Cool Savings Rebate</v>
          </cell>
        </row>
        <row r="90">
          <cell r="B90" t="str">
            <v>2008 Cool Savings Rebate</v>
          </cell>
        </row>
        <row r="91">
          <cell r="B91" t="str">
            <v>2008 Summer Sweepstakes</v>
          </cell>
        </row>
        <row r="92">
          <cell r="B92" t="str">
            <v>2008 EKC Program</v>
          </cell>
        </row>
        <row r="93">
          <cell r="B93" t="str">
            <v>2008 EKC Program</v>
          </cell>
        </row>
        <row r="94">
          <cell r="B94" t="str">
            <v>2008 EKC Program</v>
          </cell>
        </row>
        <row r="95">
          <cell r="B95" t="str">
            <v>2008 EKC Program</v>
          </cell>
        </row>
        <row r="96">
          <cell r="B96" t="str">
            <v>2008 EKC Program</v>
          </cell>
        </row>
        <row r="97">
          <cell r="B97" t="str">
            <v>2008 EKC Program</v>
          </cell>
        </row>
        <row r="98">
          <cell r="B98" t="str">
            <v>2008 EKC Program</v>
          </cell>
        </row>
        <row r="99">
          <cell r="B99" t="str">
            <v>2008 EKC Program</v>
          </cell>
        </row>
        <row r="100">
          <cell r="B100" t="str">
            <v>2008 EKC Program</v>
          </cell>
        </row>
        <row r="101">
          <cell r="B101" t="str">
            <v>2008 EKC Program</v>
          </cell>
        </row>
        <row r="102">
          <cell r="B102" t="str">
            <v>2008 EKC Program</v>
          </cell>
        </row>
        <row r="103">
          <cell r="B103" t="str">
            <v>2008 EKC Program</v>
          </cell>
        </row>
        <row r="104">
          <cell r="B104" t="str">
            <v>2008 EKC Program</v>
          </cell>
        </row>
        <row r="105">
          <cell r="B105" t="str">
            <v>2008 EKC Program</v>
          </cell>
        </row>
        <row r="106">
          <cell r="B106" t="str">
            <v>2008 EKC Program</v>
          </cell>
        </row>
        <row r="107">
          <cell r="B107" t="str">
            <v>2008 EKC Program</v>
          </cell>
        </row>
        <row r="108">
          <cell r="B108" t="str">
            <v>2008 EKC Program</v>
          </cell>
        </row>
        <row r="109">
          <cell r="B109" t="str">
            <v>2008 peaksaver®</v>
          </cell>
        </row>
        <row r="110">
          <cell r="B110" t="str">
            <v>2008 peaksaver®</v>
          </cell>
        </row>
        <row r="111">
          <cell r="B111" t="str">
            <v>2008 peaksaver®</v>
          </cell>
        </row>
        <row r="112">
          <cell r="B112" t="str">
            <v>2008 Renewable Energy Standard Offer</v>
          </cell>
        </row>
        <row r="113">
          <cell r="B113" t="str">
            <v>2008 Electricity Retrofit Incentive</v>
          </cell>
        </row>
        <row r="114">
          <cell r="B114" t="str">
            <v>2008 High Performance New Construction</v>
          </cell>
        </row>
        <row r="115">
          <cell r="B115" t="str">
            <v>2006 CFL Distributed by Hydro One Brampton</v>
          </cell>
        </row>
        <row r="116">
          <cell r="B116" t="str">
            <v>2007 CFL Distributed by Hydro One Brampton</v>
          </cell>
        </row>
        <row r="117">
          <cell r="B117" t="str">
            <v>2007 C/I Load Control Program</v>
          </cell>
        </row>
        <row r="118">
          <cell r="B118" t="str">
            <v>2007 C/I Load Control Program</v>
          </cell>
        </row>
        <row r="119">
          <cell r="B119" t="str">
            <v>2007 C/I Load Control Program</v>
          </cell>
        </row>
        <row r="120">
          <cell r="B120" t="str">
            <v>2007 C/I Load Control Program</v>
          </cell>
        </row>
        <row r="121">
          <cell r="B121" t="str">
            <v>2007 C/I Load Control Program</v>
          </cell>
        </row>
        <row r="122">
          <cell r="B122" t="str">
            <v>2007 C/I Load Control Program</v>
          </cell>
        </row>
        <row r="123">
          <cell r="B123" t="str">
            <v>2007 C/I Load Control Program</v>
          </cell>
        </row>
        <row r="124">
          <cell r="B124" t="str">
            <v>2007 C/I Load Control Program</v>
          </cell>
        </row>
        <row r="125">
          <cell r="B125" t="str">
            <v>2007 C/I Load Control Program</v>
          </cell>
        </row>
        <row r="126">
          <cell r="B126" t="str">
            <v>2007 C/I Load Control Program</v>
          </cell>
        </row>
        <row r="127">
          <cell r="B127" t="str">
            <v>2007 C/I Load Control Program</v>
          </cell>
        </row>
        <row r="128">
          <cell r="B128" t="str">
            <v>2007 C/I Load Control Program</v>
          </cell>
        </row>
        <row r="129">
          <cell r="B129" t="str">
            <v>2007 C/I Load Control Program</v>
          </cell>
        </row>
        <row r="130">
          <cell r="B130" t="str">
            <v>2007 C/I Load Control Program</v>
          </cell>
        </row>
        <row r="131">
          <cell r="B131" t="str">
            <v>2007 C/I Load Control Program</v>
          </cell>
        </row>
        <row r="132">
          <cell r="B132" t="str">
            <v>2007 C/I Load Control Program</v>
          </cell>
        </row>
        <row r="133">
          <cell r="B133" t="str">
            <v>2007 C/I Load Control Program</v>
          </cell>
        </row>
        <row r="134">
          <cell r="B134" t="str">
            <v>2007 C/I Load Control Program</v>
          </cell>
        </row>
        <row r="135">
          <cell r="B135" t="str">
            <v>2007 C/I Load Control Program</v>
          </cell>
        </row>
        <row r="136">
          <cell r="B136" t="str">
            <v>2007 C/I Load Control Program</v>
          </cell>
        </row>
        <row r="137">
          <cell r="B137" t="str">
            <v>2007 C/I Load Control Program</v>
          </cell>
        </row>
        <row r="138">
          <cell r="B138" t="str">
            <v>2007 C/I Load Control Program</v>
          </cell>
        </row>
        <row r="139">
          <cell r="B139" t="str">
            <v>2007 C/I Load Control Program</v>
          </cell>
        </row>
        <row r="140">
          <cell r="B140" t="str">
            <v>2007 C/I Load Control Program</v>
          </cell>
        </row>
        <row r="141">
          <cell r="B141" t="str">
            <v>2007 C/I Load Control Program</v>
          </cell>
        </row>
        <row r="142">
          <cell r="B142" t="str">
            <v>2007 C/I Load Control Program</v>
          </cell>
        </row>
        <row r="143">
          <cell r="B143" t="str">
            <v>2007 C/I Load Control Program</v>
          </cell>
        </row>
        <row r="144">
          <cell r="B144" t="str">
            <v>2007 C/I Load Control Program</v>
          </cell>
        </row>
        <row r="145">
          <cell r="B145" t="str">
            <v>2007 C/I Load Control Program</v>
          </cell>
        </row>
        <row r="146">
          <cell r="B146" t="str">
            <v>2007 C/I Load Control Program</v>
          </cell>
        </row>
        <row r="147">
          <cell r="B147" t="str">
            <v>2007 C/I Load Control Program</v>
          </cell>
        </row>
        <row r="148">
          <cell r="B148" t="str">
            <v>2007 C/I Load Control Program</v>
          </cell>
        </row>
        <row r="149">
          <cell r="B149" t="str">
            <v>2007 C/I Load Control Program</v>
          </cell>
        </row>
        <row r="150">
          <cell r="B150" t="str">
            <v>2007 C/I Load Control Program</v>
          </cell>
        </row>
        <row r="151">
          <cell r="B151" t="str">
            <v>2007 C/I Load Control Program</v>
          </cell>
        </row>
        <row r="152">
          <cell r="B152" t="str">
            <v>2007 C/I Load Control Program</v>
          </cell>
        </row>
        <row r="153">
          <cell r="B153" t="str">
            <v>2007 C/I Load Control Program</v>
          </cell>
        </row>
        <row r="154">
          <cell r="B154" t="str">
            <v>2007 C/I Load Control Program</v>
          </cell>
        </row>
        <row r="155">
          <cell r="B155" t="str">
            <v>2007 C/I Load Control Program</v>
          </cell>
        </row>
        <row r="156">
          <cell r="B156" t="str">
            <v>2007 C/I Load Control Program</v>
          </cell>
        </row>
        <row r="157">
          <cell r="B157" t="str">
            <v>2007 C/I Load Control Program</v>
          </cell>
        </row>
        <row r="158">
          <cell r="B158" t="str">
            <v>2007 C/I Load Control Program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43"/>
  <sheetViews>
    <sheetView topLeftCell="B1" zoomScaleNormal="100" workbookViewId="0">
      <pane ySplit="3" topLeftCell="A127" activePane="bottomLeft" state="frozen"/>
      <selection activeCell="O30" sqref="O30"/>
      <selection pane="bottomLeft" activeCell="E119" sqref="E119"/>
    </sheetView>
  </sheetViews>
  <sheetFormatPr defaultColWidth="9.140625" defaultRowHeight="12.75"/>
  <cols>
    <col min="1" max="1" width="2.140625" style="89" customWidth="1"/>
    <col min="2" max="2" width="94.28515625" style="90" customWidth="1"/>
    <col min="3" max="3" width="6.140625" style="90" customWidth="1"/>
    <col min="4" max="4" width="10.28515625" style="90" customWidth="1"/>
    <col min="5" max="5" width="10.42578125" style="90" customWidth="1"/>
    <col min="6" max="6" width="4" style="90" customWidth="1"/>
    <col min="7" max="7" width="9" style="90" bestFit="1" customWidth="1"/>
    <col min="8" max="8" width="18.140625" style="90" bestFit="1" customWidth="1"/>
    <col min="9" max="11" width="9.140625" style="90"/>
    <col min="12" max="12" width="14.85546875" style="90" bestFit="1" customWidth="1"/>
    <col min="13" max="16384" width="9.140625" style="90"/>
  </cols>
  <sheetData>
    <row r="1" spans="1:10" s="217" customFormat="1" ht="12">
      <c r="A1" s="216"/>
      <c r="B1" s="234"/>
      <c r="D1" s="218">
        <v>3.4099999999999998E-2</v>
      </c>
      <c r="E1" s="218">
        <v>3.4099999999999998E-2</v>
      </c>
    </row>
    <row r="2" spans="1:10" s="94" customFormat="1" ht="33.75">
      <c r="A2" s="91"/>
      <c r="B2" s="215" t="s">
        <v>147</v>
      </c>
      <c r="C2" s="92"/>
      <c r="D2" s="214" t="s">
        <v>144</v>
      </c>
      <c r="E2" s="214" t="s">
        <v>146</v>
      </c>
      <c r="F2" s="214"/>
      <c r="H2" s="93"/>
      <c r="I2" s="93"/>
      <c r="J2" s="93"/>
    </row>
    <row r="3" spans="1:10" s="98" customFormat="1" ht="15">
      <c r="A3" s="95"/>
      <c r="B3" s="96" t="s">
        <v>52</v>
      </c>
      <c r="C3" s="96" t="s">
        <v>53</v>
      </c>
      <c r="D3" s="96" t="s">
        <v>54</v>
      </c>
      <c r="E3" s="96" t="s">
        <v>54</v>
      </c>
      <c r="F3" s="96"/>
      <c r="G3" s="97"/>
      <c r="H3" s="97"/>
      <c r="I3" s="97"/>
      <c r="J3" s="97"/>
    </row>
    <row r="4" spans="1:10" s="102" customFormat="1" ht="15">
      <c r="A4" s="99"/>
      <c r="B4" s="100" t="s">
        <v>55</v>
      </c>
      <c r="C4" s="156"/>
      <c r="D4" s="156"/>
      <c r="E4" s="156"/>
      <c r="F4" s="101"/>
    </row>
    <row r="5" spans="1:10" s="102" customFormat="1">
      <c r="A5" s="99"/>
      <c r="B5" s="103" t="s">
        <v>56</v>
      </c>
      <c r="C5" s="104" t="s">
        <v>57</v>
      </c>
      <c r="D5" s="209">
        <v>11.07</v>
      </c>
      <c r="E5" s="231">
        <v>14.252909999999998</v>
      </c>
      <c r="F5" s="106"/>
    </row>
    <row r="6" spans="1:10" s="102" customFormat="1">
      <c r="A6" s="99"/>
      <c r="B6" s="103" t="s">
        <v>58</v>
      </c>
      <c r="C6" s="104" t="s">
        <v>57</v>
      </c>
      <c r="D6" s="210"/>
      <c r="E6" s="157"/>
      <c r="F6" s="107"/>
    </row>
    <row r="7" spans="1:10" s="102" customFormat="1" ht="22.5">
      <c r="A7" s="99"/>
      <c r="B7" s="103" t="s">
        <v>59</v>
      </c>
      <c r="C7" s="104" t="s">
        <v>57</v>
      </c>
      <c r="D7" s="210"/>
      <c r="E7" s="157"/>
      <c r="F7" s="107"/>
    </row>
    <row r="8" spans="1:10" s="102" customFormat="1">
      <c r="A8" s="99"/>
      <c r="B8" s="103" t="s">
        <v>60</v>
      </c>
      <c r="C8" s="104" t="s">
        <v>57</v>
      </c>
      <c r="D8" s="210"/>
      <c r="E8" s="157"/>
      <c r="F8" s="107"/>
    </row>
    <row r="9" spans="1:10" s="102" customFormat="1">
      <c r="A9" s="99"/>
      <c r="B9" s="103" t="s">
        <v>61</v>
      </c>
      <c r="C9" s="104" t="s">
        <v>57</v>
      </c>
      <c r="D9" s="209">
        <v>0.79</v>
      </c>
      <c r="E9" s="209">
        <f t="shared" ref="E9" si="0">+D9</f>
        <v>0.79</v>
      </c>
      <c r="F9" s="106"/>
    </row>
    <row r="10" spans="1:10" s="102" customFormat="1">
      <c r="A10" s="99"/>
      <c r="B10" s="103" t="s">
        <v>26</v>
      </c>
      <c r="C10" s="104" t="s">
        <v>62</v>
      </c>
      <c r="D10" s="211">
        <v>1.55E-2</v>
      </c>
      <c r="E10" s="232">
        <v>1.1750799999999999E-2</v>
      </c>
      <c r="F10" s="109"/>
    </row>
    <row r="11" spans="1:10" s="102" customFormat="1">
      <c r="A11" s="99"/>
      <c r="B11" s="103" t="s">
        <v>63</v>
      </c>
      <c r="C11" s="104" t="s">
        <v>62</v>
      </c>
      <c r="D11" s="211">
        <v>-1.2999999999999999E-3</v>
      </c>
      <c r="E11" s="157"/>
      <c r="F11" s="109"/>
    </row>
    <row r="12" spans="1:10" s="102" customFormat="1" ht="22.5">
      <c r="A12" s="99"/>
      <c r="B12" s="103" t="s">
        <v>64</v>
      </c>
      <c r="C12" s="104" t="s">
        <v>62</v>
      </c>
      <c r="D12" s="211">
        <v>4.0000000000000002E-4</v>
      </c>
      <c r="E12" s="157"/>
      <c r="F12" s="109"/>
    </row>
    <row r="13" spans="1:10" s="102" customFormat="1" ht="22.5">
      <c r="A13" s="99"/>
      <c r="B13" s="208" t="s">
        <v>65</v>
      </c>
      <c r="C13" s="110" t="s">
        <v>62</v>
      </c>
      <c r="D13" s="211">
        <v>1.8E-3</v>
      </c>
      <c r="E13" s="157"/>
      <c r="F13" s="109"/>
    </row>
    <row r="14" spans="1:10" s="102" customFormat="1">
      <c r="A14" s="99"/>
      <c r="B14" s="208" t="s">
        <v>145</v>
      </c>
      <c r="C14" s="110" t="s">
        <v>62</v>
      </c>
      <c r="D14" s="211">
        <v>-5.0000000000000001E-4</v>
      </c>
      <c r="E14" s="157"/>
      <c r="F14" s="109"/>
    </row>
    <row r="15" spans="1:10" s="102" customFormat="1">
      <c r="A15" s="99"/>
      <c r="B15" s="208" t="s">
        <v>67</v>
      </c>
      <c r="C15" s="110" t="s">
        <v>62</v>
      </c>
      <c r="D15" s="211">
        <v>2.0000000000000001E-4</v>
      </c>
      <c r="E15" s="109"/>
      <c r="F15" s="109"/>
    </row>
    <row r="16" spans="1:10" s="102" customFormat="1">
      <c r="A16" s="99"/>
      <c r="B16" s="208" t="s">
        <v>68</v>
      </c>
      <c r="C16" s="110" t="s">
        <v>62</v>
      </c>
      <c r="D16" s="211">
        <v>5.0000000000000001E-4</v>
      </c>
      <c r="E16" s="211">
        <v>5.0000000000000001E-4</v>
      </c>
      <c r="F16" s="109"/>
    </row>
    <row r="17" spans="1:7" s="102" customFormat="1">
      <c r="A17" s="99"/>
      <c r="B17" s="208" t="s">
        <v>69</v>
      </c>
      <c r="C17" s="110" t="s">
        <v>57</v>
      </c>
      <c r="D17" s="209">
        <v>0.13</v>
      </c>
      <c r="E17" s="106"/>
      <c r="F17" s="109"/>
    </row>
    <row r="18" spans="1:7" s="102" customFormat="1">
      <c r="A18" s="99"/>
      <c r="B18" s="103" t="s">
        <v>70</v>
      </c>
      <c r="C18" s="104" t="s">
        <v>62</v>
      </c>
      <c r="D18" s="211">
        <v>8.0999999999999996E-3</v>
      </c>
      <c r="E18" s="232">
        <v>7.7542588660703925E-3</v>
      </c>
      <c r="F18" s="109"/>
      <c r="G18" s="111"/>
    </row>
    <row r="19" spans="1:7" s="102" customFormat="1">
      <c r="A19" s="99"/>
      <c r="B19" s="103" t="s">
        <v>71</v>
      </c>
      <c r="C19" s="104" t="s">
        <v>62</v>
      </c>
      <c r="D19" s="211">
        <v>5.7999999999999996E-3</v>
      </c>
      <c r="E19" s="232">
        <v>5.7273426002223283E-3</v>
      </c>
      <c r="F19" s="108"/>
      <c r="G19" s="111"/>
    </row>
    <row r="20" spans="1:7" s="102" customFormat="1">
      <c r="A20" s="99"/>
      <c r="B20" s="103" t="s">
        <v>72</v>
      </c>
      <c r="C20" s="104" t="s">
        <v>62</v>
      </c>
      <c r="D20" s="211">
        <v>4.4000000000000003E-3</v>
      </c>
      <c r="E20" s="211">
        <f>+D20</f>
        <v>4.4000000000000003E-3</v>
      </c>
      <c r="F20" s="108"/>
    </row>
    <row r="21" spans="1:7" s="102" customFormat="1">
      <c r="A21" s="99"/>
      <c r="B21" s="103" t="s">
        <v>73</v>
      </c>
      <c r="C21" s="104" t="s">
        <v>62</v>
      </c>
      <c r="D21" s="211">
        <v>1.2999999999999999E-3</v>
      </c>
      <c r="E21" s="211">
        <f t="shared" ref="E21:E22" si="1">+D21</f>
        <v>1.2999999999999999E-3</v>
      </c>
      <c r="F21" s="108"/>
    </row>
    <row r="22" spans="1:7" s="102" customFormat="1">
      <c r="A22" s="99"/>
      <c r="B22" s="103" t="s">
        <v>74</v>
      </c>
      <c r="C22" s="104" t="s">
        <v>57</v>
      </c>
      <c r="D22" s="209">
        <v>0.25</v>
      </c>
      <c r="E22" s="209">
        <f t="shared" si="1"/>
        <v>0.25</v>
      </c>
      <c r="F22" s="105"/>
    </row>
    <row r="23" spans="1:7" s="102" customFormat="1" ht="15">
      <c r="A23" s="99"/>
      <c r="B23" s="100" t="s">
        <v>75</v>
      </c>
      <c r="C23" s="156"/>
      <c r="D23" s="156"/>
      <c r="E23" s="156"/>
      <c r="F23" s="101"/>
    </row>
    <row r="24" spans="1:7" s="102" customFormat="1">
      <c r="A24" s="99"/>
      <c r="B24" s="103" t="s">
        <v>56</v>
      </c>
      <c r="C24" s="104" t="s">
        <v>57</v>
      </c>
      <c r="D24" s="209">
        <v>24.39</v>
      </c>
      <c r="E24" s="231">
        <v>24.64629</v>
      </c>
      <c r="F24" s="106"/>
    </row>
    <row r="25" spans="1:7" s="102" customFormat="1">
      <c r="A25" s="99"/>
      <c r="B25" s="103" t="s">
        <v>58</v>
      </c>
      <c r="C25" s="104" t="s">
        <v>57</v>
      </c>
      <c r="D25" s="209"/>
      <c r="E25" s="157"/>
      <c r="F25" s="107"/>
    </row>
    <row r="26" spans="1:7" s="102" customFormat="1" ht="22.5">
      <c r="A26" s="99"/>
      <c r="B26" s="103" t="s">
        <v>59</v>
      </c>
      <c r="C26" s="104" t="s">
        <v>57</v>
      </c>
      <c r="D26" s="209"/>
      <c r="E26" s="157"/>
      <c r="F26" s="107"/>
    </row>
    <row r="27" spans="1:7" s="102" customFormat="1">
      <c r="A27" s="99"/>
      <c r="B27" s="103" t="s">
        <v>60</v>
      </c>
      <c r="C27" s="104" t="s">
        <v>57</v>
      </c>
      <c r="D27" s="209"/>
      <c r="E27" s="157"/>
      <c r="F27" s="107"/>
    </row>
    <row r="28" spans="1:7" s="102" customFormat="1">
      <c r="A28" s="99"/>
      <c r="B28" s="103" t="s">
        <v>61</v>
      </c>
      <c r="C28" s="104" t="s">
        <v>57</v>
      </c>
      <c r="D28" s="209">
        <v>0.79</v>
      </c>
      <c r="E28" s="209">
        <v>0.79</v>
      </c>
      <c r="F28" s="105"/>
    </row>
    <row r="29" spans="1:7" s="102" customFormat="1">
      <c r="A29" s="99"/>
      <c r="B29" s="103" t="s">
        <v>26</v>
      </c>
      <c r="C29" s="104" t="s">
        <v>62</v>
      </c>
      <c r="D29" s="211">
        <v>1.61E-2</v>
      </c>
      <c r="E29" s="232">
        <v>1.6309299999999999E-2</v>
      </c>
      <c r="F29" s="108"/>
    </row>
    <row r="30" spans="1:7" s="102" customFormat="1">
      <c r="A30" s="99"/>
      <c r="B30" s="103" t="s">
        <v>63</v>
      </c>
      <c r="C30" s="104" t="s">
        <v>62</v>
      </c>
      <c r="D30" s="211">
        <v>-1.2999999999999999E-3</v>
      </c>
      <c r="E30" s="108"/>
      <c r="F30" s="108"/>
    </row>
    <row r="31" spans="1:7" s="102" customFormat="1" ht="22.5">
      <c r="A31" s="99"/>
      <c r="B31" s="103" t="s">
        <v>64</v>
      </c>
      <c r="C31" s="104" t="s">
        <v>62</v>
      </c>
      <c r="D31" s="211">
        <v>4.0000000000000002E-4</v>
      </c>
      <c r="E31" s="109"/>
      <c r="F31" s="108"/>
    </row>
    <row r="32" spans="1:7" s="102" customFormat="1" ht="22.5">
      <c r="A32" s="99"/>
      <c r="B32" s="208" t="s">
        <v>65</v>
      </c>
      <c r="C32" s="104" t="s">
        <v>62</v>
      </c>
      <c r="D32" s="213">
        <v>1.8E-3</v>
      </c>
      <c r="E32" s="109"/>
      <c r="F32" s="109"/>
    </row>
    <row r="33" spans="1:7" s="102" customFormat="1">
      <c r="A33" s="99"/>
      <c r="B33" s="208" t="s">
        <v>145</v>
      </c>
      <c r="C33" s="110" t="s">
        <v>62</v>
      </c>
      <c r="D33" s="213">
        <v>-5.9999999999999995E-4</v>
      </c>
      <c r="E33" s="109"/>
      <c r="F33" s="109"/>
    </row>
    <row r="34" spans="1:7" s="102" customFormat="1">
      <c r="A34" s="99"/>
      <c r="B34" s="208" t="s">
        <v>68</v>
      </c>
      <c r="C34" s="110" t="s">
        <v>62</v>
      </c>
      <c r="D34" s="213">
        <v>5.0000000000000001E-4</v>
      </c>
      <c r="E34" s="211">
        <v>5.0000000000000001E-4</v>
      </c>
      <c r="F34" s="109"/>
    </row>
    <row r="35" spans="1:7" s="102" customFormat="1">
      <c r="A35" s="99"/>
      <c r="B35" s="208" t="s">
        <v>69</v>
      </c>
      <c r="C35" s="110" t="s">
        <v>57</v>
      </c>
      <c r="D35" s="210">
        <v>2.36</v>
      </c>
      <c r="E35" s="106"/>
      <c r="F35" s="109"/>
    </row>
    <row r="36" spans="1:7" s="102" customFormat="1">
      <c r="A36" s="99"/>
      <c r="B36" s="208" t="s">
        <v>70</v>
      </c>
      <c r="C36" s="104" t="s">
        <v>62</v>
      </c>
      <c r="D36" s="211">
        <v>7.1999999999999998E-3</v>
      </c>
      <c r="E36" s="233">
        <v>6.892674542932525E-3</v>
      </c>
      <c r="F36" s="108"/>
      <c r="G36" s="111"/>
    </row>
    <row r="37" spans="1:7" s="102" customFormat="1">
      <c r="A37" s="99"/>
      <c r="B37" s="103" t="s">
        <v>71</v>
      </c>
      <c r="C37" s="104" t="s">
        <v>62</v>
      </c>
      <c r="D37" s="211">
        <v>4.8999999999999998E-3</v>
      </c>
      <c r="E37" s="233">
        <v>4.8386170347788507E-3</v>
      </c>
      <c r="F37" s="108"/>
      <c r="G37" s="111"/>
    </row>
    <row r="38" spans="1:7" s="102" customFormat="1">
      <c r="A38" s="99"/>
      <c r="B38" s="103" t="s">
        <v>72</v>
      </c>
      <c r="C38" s="104" t="s">
        <v>62</v>
      </c>
      <c r="D38" s="211">
        <v>4.4000000000000003E-3</v>
      </c>
      <c r="E38" s="211">
        <f>+D38</f>
        <v>4.4000000000000003E-3</v>
      </c>
      <c r="F38" s="108"/>
    </row>
    <row r="39" spans="1:7" s="102" customFormat="1">
      <c r="A39" s="99"/>
      <c r="B39" s="103" t="s">
        <v>73</v>
      </c>
      <c r="C39" s="104" t="s">
        <v>62</v>
      </c>
      <c r="D39" s="211">
        <v>1.2999999999999999E-3</v>
      </c>
      <c r="E39" s="211">
        <f t="shared" ref="E39" si="2">+D39</f>
        <v>1.2999999999999999E-3</v>
      </c>
      <c r="F39" s="108"/>
    </row>
    <row r="40" spans="1:7" s="102" customFormat="1">
      <c r="A40" s="99"/>
      <c r="B40" s="103" t="s">
        <v>74</v>
      </c>
      <c r="C40" s="104" t="s">
        <v>57</v>
      </c>
      <c r="D40" s="209">
        <v>0.25</v>
      </c>
      <c r="E40" s="209">
        <v>0.25</v>
      </c>
      <c r="F40" s="105"/>
    </row>
    <row r="41" spans="1:7" s="102" customFormat="1" ht="15">
      <c r="A41" s="99"/>
      <c r="B41" s="100" t="s">
        <v>76</v>
      </c>
      <c r="C41" s="156"/>
      <c r="D41" s="156"/>
      <c r="E41" s="156"/>
      <c r="F41" s="101"/>
    </row>
    <row r="42" spans="1:7" s="102" customFormat="1">
      <c r="A42" s="99"/>
      <c r="B42" s="103" t="s">
        <v>56</v>
      </c>
      <c r="C42" s="104" t="s">
        <v>57</v>
      </c>
      <c r="D42" s="209">
        <v>121.18</v>
      </c>
      <c r="E42" s="231">
        <v>122.75533999999999</v>
      </c>
      <c r="F42" s="105"/>
    </row>
    <row r="43" spans="1:7" s="102" customFormat="1">
      <c r="A43" s="99"/>
      <c r="B43" s="103" t="s">
        <v>58</v>
      </c>
      <c r="C43" s="104" t="s">
        <v>57</v>
      </c>
      <c r="D43" s="209"/>
      <c r="E43" s="157"/>
      <c r="F43" s="107"/>
    </row>
    <row r="44" spans="1:7" s="102" customFormat="1" ht="22.5">
      <c r="A44" s="99"/>
      <c r="B44" s="103" t="s">
        <v>59</v>
      </c>
      <c r="C44" s="104" t="s">
        <v>57</v>
      </c>
      <c r="D44" s="209"/>
      <c r="E44" s="157"/>
      <c r="F44" s="107"/>
    </row>
    <row r="45" spans="1:7" s="102" customFormat="1">
      <c r="A45" s="99"/>
      <c r="B45" s="103" t="s">
        <v>60</v>
      </c>
      <c r="C45" s="104" t="s">
        <v>57</v>
      </c>
      <c r="D45" s="209"/>
      <c r="E45" s="157"/>
      <c r="F45" s="107"/>
    </row>
    <row r="46" spans="1:7" s="102" customFormat="1">
      <c r="A46" s="99"/>
      <c r="B46" s="103" t="s">
        <v>26</v>
      </c>
      <c r="C46" s="104" t="s">
        <v>77</v>
      </c>
      <c r="D46" s="211">
        <v>2.7446000000000002</v>
      </c>
      <c r="E46" s="232">
        <v>2.7802797999999997</v>
      </c>
      <c r="F46" s="108"/>
    </row>
    <row r="47" spans="1:7" s="102" customFormat="1">
      <c r="A47" s="99"/>
      <c r="B47" s="103" t="s">
        <v>63</v>
      </c>
      <c r="C47" s="104" t="s">
        <v>77</v>
      </c>
      <c r="D47" s="211">
        <v>-0.47499999999999998</v>
      </c>
      <c r="E47" s="108"/>
      <c r="F47" s="108"/>
    </row>
    <row r="48" spans="1:7" s="102" customFormat="1" ht="22.5">
      <c r="A48" s="99"/>
      <c r="B48" s="103" t="s">
        <v>64</v>
      </c>
      <c r="C48" s="104" t="s">
        <v>77</v>
      </c>
      <c r="D48" s="211">
        <v>0.1479</v>
      </c>
      <c r="E48" s="108"/>
      <c r="F48" s="108"/>
    </row>
    <row r="49" spans="1:7" s="102" customFormat="1" ht="22.5">
      <c r="A49" s="99"/>
      <c r="B49" s="208" t="s">
        <v>65</v>
      </c>
      <c r="C49" s="104" t="s">
        <v>77</v>
      </c>
      <c r="D49" s="213">
        <v>0.63380000000000003</v>
      </c>
      <c r="E49" s="109"/>
      <c r="F49" s="109"/>
    </row>
    <row r="50" spans="1:7" s="102" customFormat="1">
      <c r="A50" s="99"/>
      <c r="B50" s="208" t="s">
        <v>145</v>
      </c>
      <c r="C50" s="104" t="s">
        <v>77</v>
      </c>
      <c r="D50" s="213">
        <v>-0.21179999999999999</v>
      </c>
      <c r="E50" s="109"/>
      <c r="F50" s="109"/>
    </row>
    <row r="51" spans="1:7" s="102" customFormat="1">
      <c r="A51" s="99"/>
      <c r="B51" s="208" t="s">
        <v>67</v>
      </c>
      <c r="C51" s="104" t="s">
        <v>77</v>
      </c>
      <c r="D51" s="213">
        <v>6.8699999999999997E-2</v>
      </c>
      <c r="E51" s="109"/>
      <c r="F51" s="109"/>
    </row>
    <row r="52" spans="1:7" s="102" customFormat="1">
      <c r="A52" s="99"/>
      <c r="B52" s="208" t="s">
        <v>68</v>
      </c>
      <c r="C52" s="104" t="s">
        <v>77</v>
      </c>
      <c r="D52" s="213">
        <v>0.17710000000000001</v>
      </c>
      <c r="E52" s="211">
        <v>0.17710000000000001</v>
      </c>
      <c r="F52" s="109"/>
    </row>
    <row r="53" spans="1:7" s="102" customFormat="1">
      <c r="A53" s="99"/>
      <c r="B53" s="208" t="s">
        <v>69</v>
      </c>
      <c r="C53" s="104" t="s">
        <v>57</v>
      </c>
      <c r="D53" s="210">
        <v>2.92</v>
      </c>
      <c r="E53" s="109"/>
      <c r="F53" s="109"/>
    </row>
    <row r="54" spans="1:7" s="102" customFormat="1">
      <c r="A54" s="99"/>
      <c r="B54" s="103" t="s">
        <v>70</v>
      </c>
      <c r="C54" s="104" t="s">
        <v>77</v>
      </c>
      <c r="D54" s="211">
        <v>2.8136999999999999</v>
      </c>
      <c r="E54" s="232">
        <v>2.6935997726555061</v>
      </c>
      <c r="F54" s="108"/>
      <c r="G54" s="111"/>
    </row>
    <row r="55" spans="1:7" s="102" customFormat="1">
      <c r="A55" s="99"/>
      <c r="B55" s="103" t="s">
        <v>71</v>
      </c>
      <c r="C55" s="104" t="s">
        <v>77</v>
      </c>
      <c r="D55" s="211">
        <v>1.9265000000000001</v>
      </c>
      <c r="E55" s="232">
        <v>1.9023664697186096</v>
      </c>
      <c r="F55" s="108"/>
      <c r="G55" s="111"/>
    </row>
    <row r="56" spans="1:7" s="102" customFormat="1">
      <c r="A56" s="99"/>
      <c r="B56" s="103" t="s">
        <v>72</v>
      </c>
      <c r="C56" s="104" t="s">
        <v>62</v>
      </c>
      <c r="D56" s="211">
        <v>4.4000000000000003E-3</v>
      </c>
      <c r="E56" s="211">
        <f>+D56</f>
        <v>4.4000000000000003E-3</v>
      </c>
      <c r="F56" s="108"/>
    </row>
    <row r="57" spans="1:7" s="102" customFormat="1">
      <c r="A57" s="99"/>
      <c r="B57" s="103" t="s">
        <v>73</v>
      </c>
      <c r="C57" s="104" t="s">
        <v>62</v>
      </c>
      <c r="D57" s="211">
        <v>1.2999999999999999E-3</v>
      </c>
      <c r="E57" s="211">
        <f t="shared" ref="E57" si="3">+D57</f>
        <v>1.2999999999999999E-3</v>
      </c>
      <c r="F57" s="108"/>
    </row>
    <row r="58" spans="1:7" s="102" customFormat="1">
      <c r="A58" s="99"/>
      <c r="B58" s="103" t="s">
        <v>74</v>
      </c>
      <c r="C58" s="104" t="s">
        <v>57</v>
      </c>
      <c r="D58" s="209">
        <v>0.25</v>
      </c>
      <c r="E58" s="209">
        <v>0.25</v>
      </c>
      <c r="F58" s="105"/>
    </row>
    <row r="59" spans="1:7" s="102" customFormat="1" ht="15">
      <c r="A59" s="99"/>
      <c r="B59" s="100" t="s">
        <v>78</v>
      </c>
      <c r="C59" s="156"/>
      <c r="D59" s="156"/>
      <c r="E59" s="156"/>
      <c r="F59" s="101"/>
    </row>
    <row r="60" spans="1:7" s="102" customFormat="1">
      <c r="A60" s="99"/>
      <c r="B60" s="103" t="s">
        <v>56</v>
      </c>
      <c r="C60" s="104" t="s">
        <v>57</v>
      </c>
      <c r="D60" s="209">
        <v>1093.3496</v>
      </c>
      <c r="E60" s="231">
        <v>1107.5631447999999</v>
      </c>
    </row>
    <row r="61" spans="1:7" s="102" customFormat="1">
      <c r="A61" s="99"/>
      <c r="B61" s="103" t="s">
        <v>26</v>
      </c>
      <c r="C61" s="104" t="s">
        <v>77</v>
      </c>
      <c r="D61" s="211">
        <v>3.1861000000000002</v>
      </c>
      <c r="E61" s="232">
        <v>3.2275193</v>
      </c>
    </row>
    <row r="62" spans="1:7" s="102" customFormat="1">
      <c r="A62" s="99"/>
      <c r="B62" s="103" t="s">
        <v>60</v>
      </c>
      <c r="C62" s="104" t="s">
        <v>57</v>
      </c>
      <c r="D62" s="209"/>
      <c r="E62" s="157">
        <v>0</v>
      </c>
    </row>
    <row r="63" spans="1:7" s="102" customFormat="1">
      <c r="A63" s="99"/>
      <c r="B63" s="103" t="s">
        <v>63</v>
      </c>
      <c r="C63" s="104" t="s">
        <v>77</v>
      </c>
      <c r="D63" s="211">
        <v>-0.58709999999999996</v>
      </c>
      <c r="E63" s="108"/>
      <c r="F63" s="108"/>
    </row>
    <row r="64" spans="1:7" s="102" customFormat="1" ht="22.5">
      <c r="A64" s="99"/>
      <c r="B64" s="208" t="s">
        <v>64</v>
      </c>
      <c r="C64" s="110" t="s">
        <v>77</v>
      </c>
      <c r="D64" s="211">
        <v>0.183</v>
      </c>
      <c r="E64" s="109"/>
    </row>
    <row r="65" spans="1:7" s="102" customFormat="1" ht="22.5">
      <c r="A65" s="99"/>
      <c r="B65" s="208" t="s">
        <v>65</v>
      </c>
      <c r="C65" s="110" t="s">
        <v>77</v>
      </c>
      <c r="D65" s="213">
        <v>0.76149999999999995</v>
      </c>
      <c r="E65" s="109"/>
      <c r="F65" s="109"/>
    </row>
    <row r="66" spans="1:7" s="102" customFormat="1">
      <c r="A66" s="99"/>
      <c r="B66" s="208" t="s">
        <v>145</v>
      </c>
      <c r="C66" s="110" t="s">
        <v>77</v>
      </c>
      <c r="D66" s="213">
        <v>-0.24299999999999999</v>
      </c>
      <c r="E66" s="109"/>
      <c r="F66" s="109"/>
    </row>
    <row r="67" spans="1:7" s="102" customFormat="1">
      <c r="A67" s="99"/>
      <c r="B67" s="208" t="s">
        <v>67</v>
      </c>
      <c r="C67" s="110" t="s">
        <v>77</v>
      </c>
      <c r="D67" s="213">
        <v>6.5100000000000005E-2</v>
      </c>
      <c r="E67" s="109"/>
      <c r="F67" s="109"/>
    </row>
    <row r="68" spans="1:7" s="102" customFormat="1">
      <c r="A68" s="99"/>
      <c r="B68" s="208" t="s">
        <v>68</v>
      </c>
      <c r="C68" s="110" t="s">
        <v>77</v>
      </c>
      <c r="D68" s="213">
        <v>0.2029</v>
      </c>
      <c r="E68" s="211">
        <v>0.2029</v>
      </c>
      <c r="F68" s="109"/>
    </row>
    <row r="69" spans="1:7" s="102" customFormat="1">
      <c r="A69" s="99"/>
      <c r="B69" s="103" t="s">
        <v>70</v>
      </c>
      <c r="C69" s="104" t="s">
        <v>77</v>
      </c>
      <c r="D69" s="211">
        <v>3.1555</v>
      </c>
      <c r="E69" s="232">
        <v>3.0208103537364788</v>
      </c>
      <c r="G69" s="111"/>
    </row>
    <row r="70" spans="1:7" s="102" customFormat="1">
      <c r="A70" s="99"/>
      <c r="B70" s="103" t="s">
        <v>71</v>
      </c>
      <c r="C70" s="104" t="s">
        <v>77</v>
      </c>
      <c r="D70" s="211">
        <v>2.0708000000000002</v>
      </c>
      <c r="E70" s="232">
        <v>2.0448588013753439</v>
      </c>
      <c r="G70" s="111"/>
    </row>
    <row r="71" spans="1:7" s="102" customFormat="1">
      <c r="A71" s="99"/>
      <c r="B71" s="103" t="s">
        <v>72</v>
      </c>
      <c r="C71" s="104" t="s">
        <v>62</v>
      </c>
      <c r="D71" s="211">
        <v>4.4000000000000003E-3</v>
      </c>
      <c r="E71" s="211">
        <f>+D71</f>
        <v>4.4000000000000003E-3</v>
      </c>
      <c r="F71" s="108"/>
    </row>
    <row r="72" spans="1:7" s="102" customFormat="1">
      <c r="A72" s="99"/>
      <c r="B72" s="103" t="s">
        <v>73</v>
      </c>
      <c r="C72" s="104" t="s">
        <v>62</v>
      </c>
      <c r="D72" s="211">
        <v>1.2999999999999999E-3</v>
      </c>
      <c r="E72" s="211">
        <f t="shared" ref="E72" si="4">+D72</f>
        <v>1.2999999999999999E-3</v>
      </c>
      <c r="F72" s="108"/>
    </row>
    <row r="73" spans="1:7" s="102" customFormat="1">
      <c r="A73" s="99"/>
      <c r="B73" s="103" t="s">
        <v>74</v>
      </c>
      <c r="C73" s="104" t="s">
        <v>57</v>
      </c>
      <c r="D73" s="209">
        <v>0.25</v>
      </c>
      <c r="E73" s="209">
        <v>0.25</v>
      </c>
      <c r="F73" s="105"/>
    </row>
    <row r="74" spans="1:7" s="102" customFormat="1" ht="15">
      <c r="A74" s="99"/>
      <c r="B74" s="100" t="s">
        <v>79</v>
      </c>
      <c r="C74" s="156"/>
      <c r="D74" s="156"/>
      <c r="E74" s="156"/>
      <c r="F74" s="101"/>
    </row>
    <row r="75" spans="1:7" s="102" customFormat="1">
      <c r="A75" s="99"/>
      <c r="B75" s="103" t="s">
        <v>56</v>
      </c>
      <c r="C75" s="104" t="s">
        <v>57</v>
      </c>
      <c r="D75" s="209">
        <v>4549.67</v>
      </c>
      <c r="E75" s="231">
        <v>4608.8157099999999</v>
      </c>
    </row>
    <row r="76" spans="1:7" s="102" customFormat="1">
      <c r="A76" s="99"/>
      <c r="B76" s="103" t="s">
        <v>60</v>
      </c>
      <c r="C76" s="104" t="s">
        <v>57</v>
      </c>
      <c r="D76" s="157">
        <v>0</v>
      </c>
      <c r="E76" s="157">
        <v>0</v>
      </c>
    </row>
    <row r="77" spans="1:7" s="102" customFormat="1">
      <c r="A77" s="99"/>
      <c r="B77" s="103" t="s">
        <v>26</v>
      </c>
      <c r="C77" s="104" t="s">
        <v>77</v>
      </c>
      <c r="D77" s="211">
        <v>2.4121999999999999</v>
      </c>
      <c r="E77" s="232">
        <v>2.4435585999999998</v>
      </c>
    </row>
    <row r="78" spans="1:7" s="102" customFormat="1">
      <c r="A78" s="99"/>
      <c r="B78" s="103" t="s">
        <v>63</v>
      </c>
      <c r="C78" s="104" t="s">
        <v>77</v>
      </c>
      <c r="D78" s="211">
        <v>-0.72019999999999995</v>
      </c>
      <c r="E78" s="108"/>
    </row>
    <row r="79" spans="1:7" s="102" customFormat="1" ht="22.5">
      <c r="A79" s="99"/>
      <c r="B79" s="103" t="s">
        <v>64</v>
      </c>
      <c r="C79" s="104" t="s">
        <v>77</v>
      </c>
      <c r="D79" s="211">
        <v>0.22439999999999999</v>
      </c>
      <c r="E79" s="108"/>
    </row>
    <row r="80" spans="1:7" s="102" customFormat="1" ht="22.5">
      <c r="A80" s="99"/>
      <c r="B80" s="208" t="s">
        <v>65</v>
      </c>
      <c r="C80" s="110" t="s">
        <v>77</v>
      </c>
      <c r="D80" s="211">
        <v>0.95069999999999999</v>
      </c>
      <c r="E80" s="109"/>
      <c r="F80" s="109"/>
    </row>
    <row r="81" spans="1:7" s="102" customFormat="1">
      <c r="A81" s="99"/>
      <c r="B81" s="208" t="s">
        <v>145</v>
      </c>
      <c r="C81" s="110" t="s">
        <v>77</v>
      </c>
      <c r="D81" s="211">
        <v>-0.31540000000000001</v>
      </c>
      <c r="E81" s="109"/>
      <c r="F81" s="109"/>
    </row>
    <row r="82" spans="1:7" s="102" customFormat="1">
      <c r="A82" s="99"/>
      <c r="B82" s="208" t="s">
        <v>67</v>
      </c>
      <c r="C82" s="110" t="s">
        <v>77</v>
      </c>
      <c r="D82" s="211">
        <v>-3.3799999999999997E-2</v>
      </c>
      <c r="E82" s="109"/>
      <c r="F82" s="109"/>
    </row>
    <row r="83" spans="1:7" s="102" customFormat="1">
      <c r="A83" s="99"/>
      <c r="B83" s="208" t="s">
        <v>68</v>
      </c>
      <c r="C83" s="110" t="s">
        <v>77</v>
      </c>
      <c r="D83" s="211">
        <v>0.26340000000000002</v>
      </c>
      <c r="E83" s="211">
        <v>0.26340000000000002</v>
      </c>
      <c r="F83" s="109"/>
    </row>
    <row r="84" spans="1:7" s="102" customFormat="1">
      <c r="A84" s="99"/>
      <c r="B84" s="103" t="s">
        <v>70</v>
      </c>
      <c r="C84" s="104" t="s">
        <v>77</v>
      </c>
      <c r="D84" s="211">
        <v>3.5714000000000001</v>
      </c>
      <c r="E84" s="232">
        <v>3.4189580318147303</v>
      </c>
      <c r="G84" s="111"/>
    </row>
    <row r="85" spans="1:7" s="102" customFormat="1">
      <c r="A85" s="99"/>
      <c r="B85" s="103" t="s">
        <v>71</v>
      </c>
      <c r="C85" s="104" t="s">
        <v>77</v>
      </c>
      <c r="D85" s="211">
        <v>2.3935</v>
      </c>
      <c r="E85" s="232">
        <v>2.3635162942679537</v>
      </c>
      <c r="G85" s="111"/>
    </row>
    <row r="86" spans="1:7" s="102" customFormat="1">
      <c r="A86" s="99"/>
      <c r="B86" s="103" t="s">
        <v>72</v>
      </c>
      <c r="C86" s="104" t="s">
        <v>62</v>
      </c>
      <c r="D86" s="211">
        <v>4.4000000000000003E-3</v>
      </c>
      <c r="E86" s="211">
        <f>+D86</f>
        <v>4.4000000000000003E-3</v>
      </c>
      <c r="F86" s="108"/>
    </row>
    <row r="87" spans="1:7" s="102" customFormat="1">
      <c r="A87" s="99"/>
      <c r="B87" s="103" t="s">
        <v>73</v>
      </c>
      <c r="C87" s="104" t="s">
        <v>62</v>
      </c>
      <c r="D87" s="211">
        <v>1.2999999999999999E-3</v>
      </c>
      <c r="E87" s="211">
        <f t="shared" ref="E87" si="5">+D87</f>
        <v>1.2999999999999999E-3</v>
      </c>
      <c r="F87" s="108"/>
    </row>
    <row r="88" spans="1:7" s="102" customFormat="1">
      <c r="A88" s="99"/>
      <c r="B88" s="103" t="s">
        <v>74</v>
      </c>
      <c r="C88" s="104" t="s">
        <v>57</v>
      </c>
      <c r="D88" s="209">
        <v>0.25</v>
      </c>
      <c r="E88" s="209">
        <v>0.25</v>
      </c>
      <c r="F88" s="105"/>
    </row>
    <row r="89" spans="1:7" s="102" customFormat="1" ht="15">
      <c r="A89" s="99"/>
      <c r="B89" s="100" t="s">
        <v>80</v>
      </c>
      <c r="C89" s="156"/>
      <c r="D89" s="156"/>
      <c r="E89" s="156"/>
      <c r="F89" s="101"/>
    </row>
    <row r="90" spans="1:7" s="102" customFormat="1">
      <c r="A90" s="99"/>
      <c r="B90" s="103" t="s">
        <v>81</v>
      </c>
      <c r="C90" s="104" t="s">
        <v>57</v>
      </c>
      <c r="D90" s="209">
        <v>1.05</v>
      </c>
      <c r="E90" s="231">
        <v>1.06365</v>
      </c>
    </row>
    <row r="91" spans="1:7" s="102" customFormat="1">
      <c r="A91" s="99"/>
      <c r="B91" s="103" t="s">
        <v>26</v>
      </c>
      <c r="C91" s="104" t="s">
        <v>62</v>
      </c>
      <c r="D91" s="211">
        <v>1.9199999999999998E-2</v>
      </c>
      <c r="E91" s="232">
        <v>1.9449599999999997E-2</v>
      </c>
    </row>
    <row r="92" spans="1:7" s="102" customFormat="1">
      <c r="A92" s="99"/>
      <c r="B92" s="103" t="s">
        <v>63</v>
      </c>
      <c r="C92" s="104" t="s">
        <v>62</v>
      </c>
      <c r="D92" s="211">
        <v>-1.2999999999999999E-3</v>
      </c>
      <c r="E92" s="108"/>
    </row>
    <row r="93" spans="1:7" s="102" customFormat="1" ht="22.5">
      <c r="A93" s="99"/>
      <c r="B93" s="103" t="s">
        <v>64</v>
      </c>
      <c r="C93" s="104" t="s">
        <v>62</v>
      </c>
      <c r="D93" s="211">
        <v>4.0000000000000002E-4</v>
      </c>
      <c r="E93" s="108"/>
    </row>
    <row r="94" spans="1:7" s="102" customFormat="1" ht="22.5">
      <c r="A94" s="99"/>
      <c r="B94" s="208" t="s">
        <v>65</v>
      </c>
      <c r="C94" s="104" t="s">
        <v>62</v>
      </c>
      <c r="D94" s="213">
        <v>1.8E-3</v>
      </c>
      <c r="E94" s="109"/>
      <c r="F94" s="109"/>
    </row>
    <row r="95" spans="1:7" s="102" customFormat="1">
      <c r="A95" s="99"/>
      <c r="B95" s="208" t="s">
        <v>145</v>
      </c>
      <c r="C95" s="110" t="s">
        <v>62</v>
      </c>
      <c r="D95" s="213">
        <v>-5.0000000000000001E-4</v>
      </c>
      <c r="E95" s="109"/>
      <c r="F95" s="109"/>
    </row>
    <row r="96" spans="1:7" s="102" customFormat="1">
      <c r="A96" s="99"/>
      <c r="B96" s="208" t="s">
        <v>67</v>
      </c>
      <c r="C96" s="110" t="s">
        <v>62</v>
      </c>
      <c r="D96" s="213">
        <v>-2.0000000000000001E-4</v>
      </c>
      <c r="E96" s="212"/>
      <c r="F96" s="109"/>
    </row>
    <row r="97" spans="1:7" s="102" customFormat="1">
      <c r="A97" s="99"/>
      <c r="B97" s="208" t="s">
        <v>68</v>
      </c>
      <c r="C97" s="110" t="s">
        <v>62</v>
      </c>
      <c r="D97" s="213">
        <v>5.0000000000000001E-4</v>
      </c>
      <c r="E97" s="211">
        <v>5.0000000000000001E-4</v>
      </c>
      <c r="F97" s="109"/>
    </row>
    <row r="98" spans="1:7" s="102" customFormat="1">
      <c r="A98" s="99"/>
      <c r="B98" s="103" t="s">
        <v>70</v>
      </c>
      <c r="C98" s="104" t="s">
        <v>62</v>
      </c>
      <c r="D98" s="211">
        <v>7.1999999999999998E-3</v>
      </c>
      <c r="E98" s="232">
        <v>6.8926740742303915E-3</v>
      </c>
      <c r="G98" s="111"/>
    </row>
    <row r="99" spans="1:7" s="102" customFormat="1">
      <c r="A99" s="99"/>
      <c r="B99" s="103" t="s">
        <v>71</v>
      </c>
      <c r="C99" s="104" t="s">
        <v>62</v>
      </c>
      <c r="D99" s="211">
        <v>4.8999999999999998E-3</v>
      </c>
      <c r="E99" s="232">
        <v>4.8386172531326675E-3</v>
      </c>
      <c r="G99" s="111"/>
    </row>
    <row r="100" spans="1:7" s="102" customFormat="1">
      <c r="A100" s="99"/>
      <c r="B100" s="103" t="s">
        <v>72</v>
      </c>
      <c r="C100" s="104" t="s">
        <v>62</v>
      </c>
      <c r="D100" s="211">
        <v>4.4000000000000003E-3</v>
      </c>
      <c r="E100" s="211">
        <f>+D100</f>
        <v>4.4000000000000003E-3</v>
      </c>
      <c r="F100" s="108"/>
    </row>
    <row r="101" spans="1:7" s="102" customFormat="1">
      <c r="A101" s="99"/>
      <c r="B101" s="103" t="s">
        <v>73</v>
      </c>
      <c r="C101" s="104" t="s">
        <v>62</v>
      </c>
      <c r="D101" s="211">
        <v>1.2999999999999999E-3</v>
      </c>
      <c r="E101" s="211">
        <f t="shared" ref="E101" si="6">+D101</f>
        <v>1.2999999999999999E-3</v>
      </c>
      <c r="F101" s="108"/>
    </row>
    <row r="102" spans="1:7" s="102" customFormat="1">
      <c r="A102" s="99"/>
      <c r="B102" s="103" t="s">
        <v>74</v>
      </c>
      <c r="C102" s="104" t="s">
        <v>57</v>
      </c>
      <c r="D102" s="209">
        <v>0.25</v>
      </c>
      <c r="E102" s="209">
        <v>0.25</v>
      </c>
      <c r="F102" s="105"/>
    </row>
    <row r="103" spans="1:7" s="102" customFormat="1" ht="15">
      <c r="A103" s="99"/>
      <c r="B103" s="100" t="s">
        <v>82</v>
      </c>
      <c r="C103" s="156"/>
      <c r="D103" s="156"/>
      <c r="E103" s="156"/>
    </row>
    <row r="104" spans="1:7" s="102" customFormat="1">
      <c r="A104" s="99"/>
      <c r="B104" s="103" t="s">
        <v>148</v>
      </c>
      <c r="C104" s="104" t="s">
        <v>57</v>
      </c>
      <c r="D104" s="209">
        <v>2.2200000000000002</v>
      </c>
      <c r="E104" s="231">
        <v>2.2488600000000001</v>
      </c>
    </row>
    <row r="105" spans="1:7" s="102" customFormat="1">
      <c r="A105" s="99"/>
      <c r="B105" s="103" t="s">
        <v>26</v>
      </c>
      <c r="C105" s="104" t="s">
        <v>77</v>
      </c>
      <c r="D105" s="211">
        <v>11.1563</v>
      </c>
      <c r="E105" s="232">
        <v>11.301331899999999</v>
      </c>
    </row>
    <row r="106" spans="1:7" s="102" customFormat="1">
      <c r="A106" s="99"/>
      <c r="B106" s="103" t="s">
        <v>63</v>
      </c>
      <c r="C106" s="104" t="s">
        <v>77</v>
      </c>
      <c r="D106" s="211">
        <v>-0.43469999999999998</v>
      </c>
      <c r="E106" s="108"/>
    </row>
    <row r="107" spans="1:7" s="102" customFormat="1" ht="22.5">
      <c r="A107" s="99"/>
      <c r="B107" s="103" t="s">
        <v>64</v>
      </c>
      <c r="C107" s="104" t="s">
        <v>77</v>
      </c>
      <c r="D107" s="211">
        <v>0.1353</v>
      </c>
      <c r="E107" s="108"/>
    </row>
    <row r="108" spans="1:7" s="102" customFormat="1" ht="22.5">
      <c r="A108" s="99"/>
      <c r="B108" s="208" t="s">
        <v>65</v>
      </c>
      <c r="C108" s="104" t="s">
        <v>77</v>
      </c>
      <c r="D108" s="213">
        <v>0.58699999999999997</v>
      </c>
      <c r="E108" s="109"/>
      <c r="F108" s="109"/>
    </row>
    <row r="109" spans="1:7" s="102" customFormat="1">
      <c r="A109" s="99"/>
      <c r="B109" s="208" t="s">
        <v>145</v>
      </c>
      <c r="C109" s="104" t="s">
        <v>77</v>
      </c>
      <c r="D109" s="213">
        <v>-0.1004</v>
      </c>
      <c r="E109" s="109"/>
      <c r="F109" s="109"/>
    </row>
    <row r="110" spans="1:7" s="102" customFormat="1">
      <c r="A110" s="99"/>
      <c r="B110" s="208" t="s">
        <v>67</v>
      </c>
      <c r="C110" s="104" t="s">
        <v>77</v>
      </c>
      <c r="D110" s="213">
        <v>3.0200000000000001E-2</v>
      </c>
      <c r="E110" s="109"/>
      <c r="F110" s="109"/>
    </row>
    <row r="111" spans="1:7" s="102" customFormat="1">
      <c r="A111" s="99"/>
      <c r="B111" s="208" t="s">
        <v>68</v>
      </c>
      <c r="C111" s="104" t="s">
        <v>77</v>
      </c>
      <c r="D111" s="213">
        <v>0.16400000000000001</v>
      </c>
      <c r="E111" s="211">
        <v>0.16400000000000001</v>
      </c>
      <c r="F111" s="109"/>
    </row>
    <row r="112" spans="1:7" s="102" customFormat="1">
      <c r="A112" s="99"/>
      <c r="B112" s="103" t="s">
        <v>70</v>
      </c>
      <c r="C112" s="104" t="s">
        <v>77</v>
      </c>
      <c r="D112" s="211">
        <v>2.3428</v>
      </c>
      <c r="E112" s="232">
        <v>2.2427997454740387</v>
      </c>
      <c r="G112" s="111"/>
    </row>
    <row r="113" spans="1:7" s="102" customFormat="1">
      <c r="A113" s="99"/>
      <c r="B113" s="103" t="s">
        <v>71</v>
      </c>
      <c r="C113" s="104" t="s">
        <v>77</v>
      </c>
      <c r="D113" s="211">
        <v>1.6038581281679674</v>
      </c>
      <c r="E113" s="232">
        <v>1.5838076880464176</v>
      </c>
      <c r="G113" s="111"/>
    </row>
    <row r="114" spans="1:7" s="102" customFormat="1">
      <c r="A114" s="99"/>
      <c r="B114" s="103" t="s">
        <v>72</v>
      </c>
      <c r="C114" s="104" t="s">
        <v>62</v>
      </c>
      <c r="D114" s="211">
        <v>4.4000000000000003E-3</v>
      </c>
      <c r="E114" s="211">
        <f>+D114</f>
        <v>4.4000000000000003E-3</v>
      </c>
      <c r="F114" s="108"/>
    </row>
    <row r="115" spans="1:7" s="102" customFormat="1">
      <c r="A115" s="99"/>
      <c r="B115" s="103" t="s">
        <v>73</v>
      </c>
      <c r="C115" s="104" t="s">
        <v>62</v>
      </c>
      <c r="D115" s="211">
        <v>1.2999999999999999E-3</v>
      </c>
      <c r="E115" s="211">
        <f t="shared" ref="E115" si="7">+D115</f>
        <v>1.2999999999999999E-3</v>
      </c>
      <c r="F115" s="108"/>
    </row>
    <row r="116" spans="1:7" s="102" customFormat="1">
      <c r="A116" s="99"/>
      <c r="B116" s="103" t="s">
        <v>74</v>
      </c>
      <c r="C116" s="104" t="s">
        <v>57</v>
      </c>
      <c r="D116" s="209">
        <v>0.25</v>
      </c>
      <c r="E116" s="209">
        <v>0.25</v>
      </c>
      <c r="F116" s="105"/>
    </row>
    <row r="117" spans="1:7" s="102" customFormat="1" ht="15">
      <c r="A117" s="99"/>
      <c r="B117" s="100" t="s">
        <v>83</v>
      </c>
      <c r="C117" s="156"/>
      <c r="D117" s="156"/>
      <c r="E117" s="156"/>
      <c r="F117" s="101"/>
    </row>
    <row r="118" spans="1:7" s="102" customFormat="1">
      <c r="A118" s="99"/>
      <c r="B118" s="103" t="s">
        <v>84</v>
      </c>
      <c r="C118" s="104" t="s">
        <v>57</v>
      </c>
      <c r="D118" s="209"/>
      <c r="E118" s="105"/>
    </row>
    <row r="119" spans="1:7" s="102" customFormat="1">
      <c r="A119" s="99"/>
      <c r="B119" s="103" t="s">
        <v>26</v>
      </c>
      <c r="C119" s="104" t="s">
        <v>77</v>
      </c>
      <c r="D119" s="211">
        <v>1.6224000000000001</v>
      </c>
      <c r="E119" s="109">
        <v>1.6434911999999999</v>
      </c>
    </row>
    <row r="120" spans="1:7" s="102" customFormat="1" ht="15">
      <c r="A120" s="99"/>
      <c r="B120" s="100" t="s">
        <v>85</v>
      </c>
      <c r="C120" s="156"/>
      <c r="D120" s="156"/>
      <c r="E120" s="156"/>
      <c r="F120" s="101"/>
    </row>
    <row r="121" spans="1:7" s="102" customFormat="1">
      <c r="A121" s="99"/>
      <c r="B121" s="103" t="s">
        <v>84</v>
      </c>
      <c r="C121" s="104" t="s">
        <v>57</v>
      </c>
      <c r="D121" s="209">
        <v>4021.92</v>
      </c>
      <c r="E121" s="106">
        <v>4074.2049599999996</v>
      </c>
    </row>
    <row r="122" spans="1:7" s="102" customFormat="1">
      <c r="A122" s="99"/>
      <c r="B122" s="103" t="s">
        <v>26</v>
      </c>
      <c r="C122" s="104" t="s">
        <v>77</v>
      </c>
      <c r="D122" s="211"/>
      <c r="E122" s="109"/>
    </row>
    <row r="123" spans="1:7" s="102" customFormat="1">
      <c r="A123" s="99"/>
      <c r="B123" s="103" t="s">
        <v>70</v>
      </c>
      <c r="C123" s="104" t="s">
        <v>77</v>
      </c>
      <c r="D123" s="211">
        <v>3.1555</v>
      </c>
      <c r="E123" s="109">
        <v>3.0208102680718385</v>
      </c>
      <c r="G123" s="111"/>
    </row>
    <row r="124" spans="1:7" s="102" customFormat="1">
      <c r="A124" s="99"/>
      <c r="B124" s="103" t="s">
        <v>71</v>
      </c>
      <c r="C124" s="104" t="s">
        <v>77</v>
      </c>
      <c r="D124" s="211">
        <v>2.0708000000000002</v>
      </c>
      <c r="E124" s="109">
        <v>2.0448589167880162</v>
      </c>
      <c r="G124" s="111"/>
    </row>
    <row r="125" spans="1:7" s="102" customFormat="1">
      <c r="A125" s="99"/>
      <c r="B125" s="103" t="s">
        <v>72</v>
      </c>
      <c r="C125" s="104" t="s">
        <v>62</v>
      </c>
      <c r="D125" s="211">
        <v>4.4000000000000003E-3</v>
      </c>
      <c r="E125" s="211">
        <f>+D125</f>
        <v>4.4000000000000003E-3</v>
      </c>
    </row>
    <row r="126" spans="1:7" s="102" customFormat="1">
      <c r="A126" s="99"/>
      <c r="B126" s="103" t="s">
        <v>73</v>
      </c>
      <c r="C126" s="104" t="s">
        <v>62</v>
      </c>
      <c r="D126" s="211">
        <v>1.2999999999999999E-3</v>
      </c>
      <c r="E126" s="211">
        <f t="shared" ref="E126" si="8">+D126</f>
        <v>1.2999999999999999E-3</v>
      </c>
    </row>
    <row r="127" spans="1:7" s="102" customFormat="1">
      <c r="A127" s="99"/>
      <c r="B127" s="103" t="s">
        <v>74</v>
      </c>
      <c r="C127" s="104" t="s">
        <v>57</v>
      </c>
      <c r="D127" s="209">
        <v>0.25</v>
      </c>
      <c r="E127" s="209">
        <v>0.25</v>
      </c>
    </row>
    <row r="128" spans="1:7" s="102" customFormat="1" ht="15">
      <c r="A128" s="99"/>
      <c r="B128" s="100" t="s">
        <v>86</v>
      </c>
      <c r="C128" s="156"/>
      <c r="D128" s="156"/>
      <c r="E128" s="156"/>
      <c r="F128" s="101"/>
    </row>
    <row r="129" spans="1:7">
      <c r="B129" s="103" t="s">
        <v>56</v>
      </c>
      <c r="C129" s="104" t="s">
        <v>57</v>
      </c>
      <c r="D129" s="209">
        <v>55.59</v>
      </c>
      <c r="E129" s="106">
        <v>82.346769999999992</v>
      </c>
      <c r="F129" s="102"/>
    </row>
    <row r="130" spans="1:7">
      <c r="B130" s="103" t="s">
        <v>26</v>
      </c>
      <c r="C130" s="104" t="s">
        <v>62</v>
      </c>
      <c r="D130" s="211"/>
      <c r="E130" s="108"/>
    </row>
    <row r="131" spans="1:7" s="99" customFormat="1">
      <c r="B131" s="208" t="s">
        <v>63</v>
      </c>
      <c r="C131" s="110" t="s">
        <v>62</v>
      </c>
      <c r="D131" s="211">
        <v>-1.2999999999999999E-3</v>
      </c>
      <c r="E131" s="109"/>
      <c r="F131" s="109"/>
      <c r="G131" s="219"/>
    </row>
    <row r="132" spans="1:7" s="99" customFormat="1" ht="22.5">
      <c r="B132" s="208" t="s">
        <v>64</v>
      </c>
      <c r="C132" s="110" t="s">
        <v>62</v>
      </c>
      <c r="D132" s="211">
        <v>4.0000000000000002E-4</v>
      </c>
      <c r="E132" s="109"/>
      <c r="F132" s="109"/>
      <c r="G132" s="219"/>
    </row>
    <row r="133" spans="1:7" s="99" customFormat="1">
      <c r="B133" s="208" t="s">
        <v>66</v>
      </c>
      <c r="C133" s="110" t="s">
        <v>77</v>
      </c>
      <c r="D133" s="213">
        <v>-4.0000000000000002E-4</v>
      </c>
      <c r="E133" s="109"/>
      <c r="F133" s="109"/>
    </row>
    <row r="134" spans="1:7" s="99" customFormat="1" ht="22.5">
      <c r="B134" s="208" t="s">
        <v>65</v>
      </c>
      <c r="C134" s="110" t="s">
        <v>77</v>
      </c>
      <c r="D134" s="213">
        <v>1.8E-3</v>
      </c>
      <c r="E134" s="109"/>
      <c r="F134" s="109"/>
    </row>
    <row r="135" spans="1:7" s="99" customFormat="1">
      <c r="B135" s="208" t="s">
        <v>68</v>
      </c>
      <c r="C135" s="110" t="s">
        <v>77</v>
      </c>
      <c r="D135" s="213">
        <v>5.0000000000000001E-4</v>
      </c>
      <c r="E135" s="211">
        <f>+D135</f>
        <v>5.0000000000000001E-4</v>
      </c>
      <c r="F135" s="109"/>
    </row>
    <row r="136" spans="1:7" s="102" customFormat="1">
      <c r="A136" s="99"/>
      <c r="B136" s="103" t="s">
        <v>70</v>
      </c>
      <c r="C136" s="104" t="s">
        <v>62</v>
      </c>
      <c r="D136" s="211">
        <v>7.1999999999999998E-3</v>
      </c>
      <c r="E136" s="109">
        <v>6.892737109948208E-3</v>
      </c>
      <c r="G136" s="111"/>
    </row>
    <row r="137" spans="1:7" s="102" customFormat="1">
      <c r="A137" s="99"/>
      <c r="B137" s="103" t="s">
        <v>71</v>
      </c>
      <c r="C137" s="104" t="s">
        <v>62</v>
      </c>
      <c r="D137" s="211">
        <v>4.8999999999999998E-3</v>
      </c>
      <c r="E137" s="109">
        <v>4.8386009277086106E-3</v>
      </c>
      <c r="G137" s="111"/>
    </row>
    <row r="138" spans="1:7" s="102" customFormat="1">
      <c r="A138" s="99"/>
      <c r="B138" s="103" t="s">
        <v>72</v>
      </c>
      <c r="C138" s="104" t="s">
        <v>62</v>
      </c>
      <c r="D138" s="211">
        <v>4.4000000000000003E-3</v>
      </c>
      <c r="E138" s="211">
        <f>+D138</f>
        <v>4.4000000000000003E-3</v>
      </c>
    </row>
    <row r="139" spans="1:7" s="102" customFormat="1">
      <c r="A139" s="99"/>
      <c r="B139" s="103" t="s">
        <v>73</v>
      </c>
      <c r="C139" s="104" t="s">
        <v>62</v>
      </c>
      <c r="D139" s="211">
        <v>1.2999999999999999E-3</v>
      </c>
      <c r="E139" s="211">
        <f t="shared" ref="E139" si="9">+D139</f>
        <v>1.2999999999999999E-3</v>
      </c>
    </row>
    <row r="140" spans="1:7" s="102" customFormat="1">
      <c r="A140" s="99"/>
      <c r="B140" s="103" t="s">
        <v>74</v>
      </c>
      <c r="C140" s="104" t="s">
        <v>57</v>
      </c>
      <c r="D140" s="209">
        <v>0.25</v>
      </c>
      <c r="E140" s="209">
        <v>0.25</v>
      </c>
    </row>
    <row r="141" spans="1:7" s="102" customFormat="1" ht="15">
      <c r="A141" s="99"/>
      <c r="B141" s="100" t="s">
        <v>87</v>
      </c>
      <c r="C141" s="156"/>
      <c r="D141" s="156"/>
      <c r="E141" s="156"/>
      <c r="F141" s="101"/>
    </row>
    <row r="142" spans="1:7">
      <c r="B142" s="103" t="s">
        <v>56</v>
      </c>
      <c r="C142" s="104" t="s">
        <v>57</v>
      </c>
      <c r="D142" s="209">
        <v>61</v>
      </c>
      <c r="E142" s="106">
        <v>61.792999999999992</v>
      </c>
      <c r="F142" s="102"/>
    </row>
    <row r="143" spans="1:7">
      <c r="B143" s="103" t="s">
        <v>26</v>
      </c>
      <c r="C143" s="104" t="s">
        <v>62</v>
      </c>
      <c r="D143" s="211"/>
      <c r="E143" s="108"/>
    </row>
  </sheetData>
  <pageMargins left="0.7" right="2.04" top="0.75" bottom="0.75" header="0.3" footer="0.3"/>
  <pageSetup scale="72" fitToHeight="2" orientation="portrait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59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47.28515625" customWidth="1"/>
    <col min="3" max="3" width="2.28515625" customWidth="1"/>
    <col min="4" max="4" width="9.7109375" customWidth="1"/>
    <col min="5" max="5" width="4.140625" customWidth="1"/>
    <col min="6" max="6" width="10" bestFit="1" customWidth="1"/>
    <col min="9" max="9" width="1.5703125" customWidth="1"/>
    <col min="10" max="10" width="10" bestFit="1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7" t="s">
        <v>10</v>
      </c>
      <c r="C16" s="1"/>
      <c r="D16" s="87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75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88">
        <v>2000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41" t="s">
        <v>14</v>
      </c>
      <c r="G20" s="242"/>
      <c r="H20" s="243"/>
      <c r="I20" s="1"/>
      <c r="J20" s="241" t="s">
        <v>15</v>
      </c>
      <c r="K20" s="242"/>
      <c r="L20" s="243"/>
      <c r="M20" s="1"/>
      <c r="N20" s="241" t="s">
        <v>16</v>
      </c>
      <c r="O20" s="243"/>
    </row>
    <row r="21" spans="2:15">
      <c r="B21" s="29"/>
      <c r="C21" s="1"/>
      <c r="D21" s="248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50" t="s">
        <v>21</v>
      </c>
      <c r="O21" s="252" t="s">
        <v>22</v>
      </c>
    </row>
    <row r="22" spans="2:15">
      <c r="B22" s="29"/>
      <c r="C22" s="1"/>
      <c r="D22" s="249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51"/>
      <c r="O22" s="253"/>
    </row>
    <row r="23" spans="2:15">
      <c r="B23" s="13" t="s">
        <v>24</v>
      </c>
      <c r="C23" s="12"/>
      <c r="D23" s="138" t="s">
        <v>25</v>
      </c>
      <c r="E23" s="13"/>
      <c r="F23" s="132">
        <f>+Rates!D5</f>
        <v>11.07</v>
      </c>
      <c r="G23" s="16">
        <v>1</v>
      </c>
      <c r="H23" s="30">
        <f>+F23*G23</f>
        <v>11.07</v>
      </c>
      <c r="I23" s="14"/>
      <c r="J23" s="133">
        <f>+Rates!E5</f>
        <v>14.252909999999998</v>
      </c>
      <c r="K23" s="17">
        <v>1</v>
      </c>
      <c r="L23" s="30">
        <f>+J23*K23</f>
        <v>14.252909999999998</v>
      </c>
      <c r="M23" s="14"/>
      <c r="N23" s="18">
        <f>+L23-H23</f>
        <v>3.1829099999999979</v>
      </c>
      <c r="O23" s="31">
        <f>+N23/H23</f>
        <v>0.28752574525745239</v>
      </c>
    </row>
    <row r="24" spans="2:15">
      <c r="B24" s="13" t="s">
        <v>88</v>
      </c>
      <c r="C24" s="12"/>
      <c r="D24" s="138" t="s">
        <v>25</v>
      </c>
      <c r="E24" s="13"/>
      <c r="F24" s="132">
        <f>+Rates!D6</f>
        <v>0</v>
      </c>
      <c r="G24" s="16">
        <v>1</v>
      </c>
      <c r="H24" s="30">
        <f t="shared" ref="H24:H29" si="0">+F24*G24</f>
        <v>0</v>
      </c>
      <c r="I24" s="14"/>
      <c r="J24" s="134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0</v>
      </c>
      <c r="O24" s="31" t="e">
        <f>+N24/H24</f>
        <v>#DIV/0!</v>
      </c>
    </row>
    <row r="25" spans="2:15">
      <c r="B25" s="13" t="s">
        <v>90</v>
      </c>
      <c r="C25" s="12"/>
      <c r="D25" s="138" t="s">
        <v>25</v>
      </c>
      <c r="E25" s="13"/>
      <c r="F25" s="132">
        <f>+Rates!D8</f>
        <v>0</v>
      </c>
      <c r="G25" s="16">
        <v>1</v>
      </c>
      <c r="H25" s="30">
        <f t="shared" si="0"/>
        <v>0</v>
      </c>
      <c r="I25" s="14"/>
      <c r="J25" s="134">
        <v>0</v>
      </c>
      <c r="K25" s="17">
        <v>1</v>
      </c>
      <c r="L25" s="30">
        <f t="shared" si="1"/>
        <v>0</v>
      </c>
      <c r="M25" s="14"/>
      <c r="N25" s="18">
        <f t="shared" si="2"/>
        <v>0</v>
      </c>
      <c r="O25" s="31" t="e">
        <f>+N25/H25</f>
        <v>#DIV/0!</v>
      </c>
    </row>
    <row r="26" spans="2:15">
      <c r="B26" s="13" t="s">
        <v>89</v>
      </c>
      <c r="C26" s="12"/>
      <c r="D26" s="138" t="s">
        <v>25</v>
      </c>
      <c r="E26" s="13"/>
      <c r="F26" s="132">
        <f>+Rates!D17</f>
        <v>0.13</v>
      </c>
      <c r="G26" s="16">
        <v>1</v>
      </c>
      <c r="H26" s="30">
        <f t="shared" si="0"/>
        <v>0.13</v>
      </c>
      <c r="I26" s="14"/>
      <c r="J26" s="133">
        <f>+Rates!E17</f>
        <v>0</v>
      </c>
      <c r="K26" s="17">
        <v>1</v>
      </c>
      <c r="L26" s="30">
        <f t="shared" si="1"/>
        <v>0</v>
      </c>
      <c r="M26" s="14"/>
      <c r="N26" s="18">
        <f t="shared" si="2"/>
        <v>-0.13</v>
      </c>
      <c r="O26" s="31">
        <f>+N26/H26</f>
        <v>-1</v>
      </c>
    </row>
    <row r="27" spans="2:15">
      <c r="B27" s="13" t="s">
        <v>26</v>
      </c>
      <c r="C27" s="12"/>
      <c r="D27" s="138" t="s">
        <v>27</v>
      </c>
      <c r="E27" s="13"/>
      <c r="F27" s="122">
        <f>+Rates!D10</f>
        <v>1.55E-2</v>
      </c>
      <c r="G27" s="76">
        <f>+$F$18</f>
        <v>2000</v>
      </c>
      <c r="H27" s="30">
        <f t="shared" si="0"/>
        <v>31</v>
      </c>
      <c r="I27" s="14"/>
      <c r="J27" s="134">
        <f>+Rates!E10</f>
        <v>1.1750799999999999E-2</v>
      </c>
      <c r="K27" s="76">
        <f>+$F$18</f>
        <v>2000</v>
      </c>
      <c r="L27" s="30">
        <f t="shared" si="1"/>
        <v>23.501599999999996</v>
      </c>
      <c r="M27" s="14"/>
      <c r="N27" s="18">
        <f t="shared" si="2"/>
        <v>-7.4984000000000037</v>
      </c>
      <c r="O27" s="31">
        <f t="shared" ref="O27:O29" si="3">+N27/H27</f>
        <v>-0.24188387096774205</v>
      </c>
    </row>
    <row r="28" spans="2:15">
      <c r="B28" s="13" t="s">
        <v>28</v>
      </c>
      <c r="C28" s="12"/>
      <c r="D28" s="138" t="s">
        <v>27</v>
      </c>
      <c r="E28" s="13"/>
      <c r="F28" s="122">
        <f>+Rates!D15</f>
        <v>2.0000000000000001E-4</v>
      </c>
      <c r="G28" s="76">
        <f t="shared" ref="G28:G29" si="4">+$F$18</f>
        <v>2000</v>
      </c>
      <c r="H28" s="30">
        <f t="shared" si="0"/>
        <v>0.4</v>
      </c>
      <c r="I28" s="14"/>
      <c r="J28" s="134">
        <f>+Rates!E15</f>
        <v>0</v>
      </c>
      <c r="K28" s="76">
        <f t="shared" ref="K28:K29" si="5">+$F$18</f>
        <v>2000</v>
      </c>
      <c r="L28" s="30">
        <f t="shared" si="1"/>
        <v>0</v>
      </c>
      <c r="M28" s="14"/>
      <c r="N28" s="18">
        <f t="shared" si="2"/>
        <v>-0.4</v>
      </c>
      <c r="O28" s="31">
        <f t="shared" si="3"/>
        <v>-1</v>
      </c>
    </row>
    <row r="29" spans="2:15">
      <c r="B29" s="13" t="s">
        <v>93</v>
      </c>
      <c r="C29" s="12"/>
      <c r="D29" s="138" t="s">
        <v>27</v>
      </c>
      <c r="E29" s="13"/>
      <c r="F29" s="122">
        <f>+Rates!D16</f>
        <v>5.0000000000000001E-4</v>
      </c>
      <c r="G29" s="76">
        <f t="shared" si="4"/>
        <v>2000</v>
      </c>
      <c r="H29" s="30">
        <f t="shared" si="0"/>
        <v>1</v>
      </c>
      <c r="I29" s="14"/>
      <c r="J29" s="134">
        <f>+Rates!E16</f>
        <v>5.0000000000000001E-4</v>
      </c>
      <c r="K29" s="76">
        <f t="shared" si="5"/>
        <v>2000</v>
      </c>
      <c r="L29" s="30">
        <f t="shared" si="1"/>
        <v>1</v>
      </c>
      <c r="M29" s="14"/>
      <c r="N29" s="18">
        <f t="shared" si="2"/>
        <v>0</v>
      </c>
      <c r="O29" s="31">
        <f t="shared" si="3"/>
        <v>0</v>
      </c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43.6</v>
      </c>
      <c r="I30" s="15"/>
      <c r="J30" s="70"/>
      <c r="K30" s="71"/>
      <c r="L30" s="72">
        <f>SUM(L23:L29)</f>
        <v>38.754509999999996</v>
      </c>
      <c r="M30" s="67"/>
      <c r="N30" s="68">
        <f>+L30-H30</f>
        <v>-4.8454900000000052</v>
      </c>
      <c r="O30" s="69">
        <f t="shared" ref="O30:O38" si="6">+N30/H30</f>
        <v>-0.11113509174311938</v>
      </c>
    </row>
    <row r="31" spans="2:15" s="112" customFormat="1" ht="16.5" customHeight="1">
      <c r="B31" s="130" t="s">
        <v>91</v>
      </c>
      <c r="C31" s="14"/>
      <c r="D31" s="138" t="s">
        <v>27</v>
      </c>
      <c r="E31" s="15"/>
      <c r="F31" s="134">
        <f>+Rates!D11</f>
        <v>-1.2999999999999999E-3</v>
      </c>
      <c r="G31" s="76">
        <f>+$F$18</f>
        <v>2000</v>
      </c>
      <c r="H31" s="30">
        <f>+F31*G31</f>
        <v>-2.6</v>
      </c>
      <c r="I31" s="14"/>
      <c r="J31" s="134">
        <f>+Rates!E11</f>
        <v>0</v>
      </c>
      <c r="K31" s="76">
        <f>+$F$18</f>
        <v>2000</v>
      </c>
      <c r="L31" s="30">
        <f>+J31*K31</f>
        <v>0</v>
      </c>
      <c r="M31" s="14"/>
      <c r="N31" s="18">
        <f>+L31-H31</f>
        <v>2.6</v>
      </c>
      <c r="O31" s="31">
        <f t="shared" si="6"/>
        <v>-1</v>
      </c>
    </row>
    <row r="32" spans="2:15" s="112" customFormat="1" ht="15.75" customHeight="1">
      <c r="B32" s="130" t="s">
        <v>92</v>
      </c>
      <c r="C32" s="14"/>
      <c r="D32" s="138" t="s">
        <v>27</v>
      </c>
      <c r="E32" s="15"/>
      <c r="F32" s="134">
        <f>+Rates!D14</f>
        <v>-5.0000000000000001E-4</v>
      </c>
      <c r="G32" s="76">
        <f>+$F$18</f>
        <v>2000</v>
      </c>
      <c r="H32" s="30">
        <f t="shared" ref="H32:H33" si="7">+F32*G32</f>
        <v>-1</v>
      </c>
      <c r="I32" s="38"/>
      <c r="J32" s="134">
        <f>+Rates!E14</f>
        <v>0</v>
      </c>
      <c r="K32" s="76">
        <f>+$F$18</f>
        <v>2000</v>
      </c>
      <c r="L32" s="30">
        <f t="shared" ref="L32:L33" si="8">+J32*K32</f>
        <v>0</v>
      </c>
      <c r="M32" s="39"/>
      <c r="N32" s="18">
        <f t="shared" ref="N32:N34" si="9">+L32-H32</f>
        <v>1</v>
      </c>
      <c r="O32" s="31">
        <f t="shared" si="6"/>
        <v>-1</v>
      </c>
    </row>
    <row r="33" spans="2:19">
      <c r="B33" s="131" t="s">
        <v>30</v>
      </c>
      <c r="C33" s="12"/>
      <c r="D33" s="138" t="s">
        <v>27</v>
      </c>
      <c r="E33" s="13"/>
      <c r="F33" s="122">
        <f>IF(ISBLANK(D16)=TRUE, 0, IF(D16="TOU", 0.64*$F$43+0.18*$F$44+0.18*$F$45, IF(AND(D16="non-TOU",#REF!&gt; 0),#REF!, 46)))</f>
        <v>0.10214000000000001</v>
      </c>
      <c r="G33" s="16">
        <f>+($F$18*(1+$F$54)-$F$18)</f>
        <v>68.199999999999818</v>
      </c>
      <c r="H33" s="30">
        <f t="shared" si="7"/>
        <v>6.9659479999999823</v>
      </c>
      <c r="I33" s="14"/>
      <c r="J33" s="122">
        <f>IF(ISBLANK(D16)=TRUE, 0, IF(D16="TOU", 0.64*$F$43+0.18*$F$44+0.18*$F$45, IF(AND(D16="non-TOU",#REF!&gt; 0),#REF!, 46)))</f>
        <v>0.10214000000000001</v>
      </c>
      <c r="K33" s="16">
        <f>+($F$18*(1+$J$54)-$F$18)</f>
        <v>68.199999999999818</v>
      </c>
      <c r="L33" s="30">
        <f t="shared" si="8"/>
        <v>6.9659479999999823</v>
      </c>
      <c r="M33" s="14"/>
      <c r="N33" s="18">
        <f t="shared" si="9"/>
        <v>0</v>
      </c>
      <c r="O33" s="31">
        <f t="shared" si="6"/>
        <v>0</v>
      </c>
    </row>
    <row r="34" spans="2:19">
      <c r="B34" s="131" t="s">
        <v>31</v>
      </c>
      <c r="C34" s="12"/>
      <c r="D34" s="138" t="s">
        <v>25</v>
      </c>
      <c r="E34" s="13"/>
      <c r="F34" s="132">
        <f>+Rates!D9</f>
        <v>0.79</v>
      </c>
      <c r="G34" s="16">
        <v>1</v>
      </c>
      <c r="H34" s="30">
        <f>+F34*G34</f>
        <v>0.79</v>
      </c>
      <c r="I34" s="14"/>
      <c r="J34" s="132">
        <f>+Rates!E9</f>
        <v>0.79</v>
      </c>
      <c r="K34" s="16">
        <v>1</v>
      </c>
      <c r="L34" s="30">
        <f>+J34*K34</f>
        <v>0.79</v>
      </c>
      <c r="M34" s="14"/>
      <c r="N34" s="18">
        <f t="shared" si="9"/>
        <v>0</v>
      </c>
      <c r="O34" s="31">
        <f t="shared" si="6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47.755947999999982</v>
      </c>
      <c r="I35" s="15"/>
      <c r="J35" s="70"/>
      <c r="K35" s="71"/>
      <c r="L35" s="72">
        <f>SUM(L30:L34)</f>
        <v>46.510457999999979</v>
      </c>
      <c r="M35" s="67"/>
      <c r="N35" s="68">
        <f>+L35-H35</f>
        <v>-1.2454900000000038</v>
      </c>
      <c r="O35" s="69">
        <f t="shared" si="6"/>
        <v>-2.608031150381528E-2</v>
      </c>
    </row>
    <row r="36" spans="2:19">
      <c r="B36" s="14" t="s">
        <v>33</v>
      </c>
      <c r="C36" s="14"/>
      <c r="D36" s="139" t="s">
        <v>27</v>
      </c>
      <c r="E36" s="15"/>
      <c r="F36" s="134">
        <f>+Rates!D18</f>
        <v>8.0999999999999996E-3</v>
      </c>
      <c r="G36" s="76">
        <f>+$F$18*(1+$F$54)</f>
        <v>2068.1999999999998</v>
      </c>
      <c r="H36" s="30">
        <f>+F36*G36</f>
        <v>16.752419999999997</v>
      </c>
      <c r="I36" s="14"/>
      <c r="J36" s="134">
        <f>+Rates!E18</f>
        <v>7.7542588660703925E-3</v>
      </c>
      <c r="K36" s="76">
        <f>+$F$18*(1+$J$54)</f>
        <v>2068.1999999999998</v>
      </c>
      <c r="L36" s="30">
        <f>+J36*K36</f>
        <v>16.037358186806784</v>
      </c>
      <c r="M36" s="14"/>
      <c r="N36" s="18">
        <f>+L36-H36</f>
        <v>-0.71506181319321271</v>
      </c>
      <c r="O36" s="31">
        <f t="shared" si="6"/>
        <v>-4.2684090608593434E-2</v>
      </c>
    </row>
    <row r="37" spans="2:19">
      <c r="B37" s="19" t="s">
        <v>34</v>
      </c>
      <c r="C37" s="14"/>
      <c r="D37" s="139" t="s">
        <v>27</v>
      </c>
      <c r="E37" s="15"/>
      <c r="F37" s="134">
        <f>+Rates!D19</f>
        <v>5.7999999999999996E-3</v>
      </c>
      <c r="G37" s="76">
        <f>+$F$18*(1+$F$54)</f>
        <v>2068.1999999999998</v>
      </c>
      <c r="H37" s="30">
        <f>+F37*G37</f>
        <v>11.995559999999998</v>
      </c>
      <c r="I37" s="14"/>
      <c r="J37" s="134">
        <f>+Rates!E19</f>
        <v>5.7273426002223283E-3</v>
      </c>
      <c r="K37" s="76">
        <f>+$F$18*(1+$J$54)</f>
        <v>2068.1999999999998</v>
      </c>
      <c r="L37" s="30">
        <f>+J37*K37</f>
        <v>11.845289965779818</v>
      </c>
      <c r="M37" s="14"/>
      <c r="N37" s="18">
        <f>+L37-H37</f>
        <v>-0.15027003422017948</v>
      </c>
      <c r="O37" s="31">
        <f t="shared" si="6"/>
        <v>-1.2527137892701925E-2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76.503927999999974</v>
      </c>
      <c r="I38" s="15"/>
      <c r="J38" s="70"/>
      <c r="K38" s="71"/>
      <c r="L38" s="72">
        <f>SUM(L35:L37)</f>
        <v>74.393106152586583</v>
      </c>
      <c r="M38" s="67"/>
      <c r="N38" s="68">
        <f>+L38-H38</f>
        <v>-2.1108218474133906</v>
      </c>
      <c r="O38" s="69">
        <f t="shared" si="6"/>
        <v>-2.7591025749859423E-2</v>
      </c>
    </row>
    <row r="39" spans="2:19" s="112" customFormat="1" ht="17.25" customHeight="1">
      <c r="B39" s="19" t="s">
        <v>36</v>
      </c>
      <c r="C39" s="14"/>
      <c r="D39" s="139" t="s">
        <v>27</v>
      </c>
      <c r="E39" s="15"/>
      <c r="F39" s="135">
        <f>+Rates!D20</f>
        <v>4.4000000000000003E-3</v>
      </c>
      <c r="G39" s="76">
        <f>+$F$18*(1+$F$54)</f>
        <v>2068.1999999999998</v>
      </c>
      <c r="H39" s="40">
        <f>+F39*G39</f>
        <v>9.1000800000000002</v>
      </c>
      <c r="I39" s="14"/>
      <c r="J39" s="135">
        <f>+Rates!E20</f>
        <v>4.4000000000000003E-3</v>
      </c>
      <c r="K39" s="76">
        <f>+$F$18*(1+$J$54)</f>
        <v>2068.1999999999998</v>
      </c>
      <c r="L39" s="40">
        <f>+J39*K39</f>
        <v>9.1000800000000002</v>
      </c>
      <c r="M39" s="14"/>
      <c r="N39" s="18">
        <f>+L39-H39</f>
        <v>0</v>
      </c>
      <c r="O39" s="41">
        <v>0</v>
      </c>
      <c r="P39" s="113"/>
      <c r="Q39" s="113"/>
      <c r="R39" s="113"/>
      <c r="S39" s="113"/>
    </row>
    <row r="40" spans="2:19" s="112" customFormat="1">
      <c r="B40" s="19" t="s">
        <v>37</v>
      </c>
      <c r="C40" s="14"/>
      <c r="D40" s="139" t="s">
        <v>27</v>
      </c>
      <c r="E40" s="15"/>
      <c r="F40" s="135">
        <f>+Rates!D21</f>
        <v>1.2999999999999999E-3</v>
      </c>
      <c r="G40" s="76">
        <f>+$F$18*(1+$F$54)</f>
        <v>2068.1999999999998</v>
      </c>
      <c r="H40" s="40">
        <f t="shared" ref="H40:H45" si="10">+F40*G40</f>
        <v>2.6886599999999996</v>
      </c>
      <c r="I40" s="14"/>
      <c r="J40" s="135">
        <f>+Rates!E21</f>
        <v>1.2999999999999999E-3</v>
      </c>
      <c r="K40" s="76">
        <f>+$F$18*(1+$J$54)</f>
        <v>2068.1999999999998</v>
      </c>
      <c r="L40" s="40">
        <f t="shared" ref="L40:L45" si="11">+J40*K40</f>
        <v>2.6886599999999996</v>
      </c>
      <c r="M40" s="14"/>
      <c r="N40" s="18">
        <f t="shared" ref="N40:N45" si="12">+L40-H40</f>
        <v>0</v>
      </c>
      <c r="O40" s="41">
        <v>0</v>
      </c>
      <c r="P40" s="113"/>
      <c r="Q40" s="113"/>
      <c r="R40" s="113"/>
      <c r="S40" s="113"/>
    </row>
    <row r="41" spans="2:19">
      <c r="B41" s="12" t="s">
        <v>38</v>
      </c>
      <c r="C41" s="12"/>
      <c r="D41" s="139" t="s">
        <v>27</v>
      </c>
      <c r="E41" s="13"/>
      <c r="F41" s="136">
        <f>+Rates!D22</f>
        <v>0.25</v>
      </c>
      <c r="G41" s="16">
        <v>1</v>
      </c>
      <c r="H41" s="40">
        <f t="shared" si="10"/>
        <v>0.25</v>
      </c>
      <c r="I41" s="14"/>
      <c r="J41" s="136">
        <f>+Rates!E22</f>
        <v>0.25</v>
      </c>
      <c r="K41" s="17">
        <v>1</v>
      </c>
      <c r="L41" s="40">
        <f t="shared" si="11"/>
        <v>0.25</v>
      </c>
      <c r="M41" s="14"/>
      <c r="N41" s="18">
        <f t="shared" si="12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39" t="s">
        <v>27</v>
      </c>
      <c r="E42" s="13"/>
      <c r="F42" s="137">
        <v>7.0000000000000001E-3</v>
      </c>
      <c r="G42" s="76">
        <f>+$F$18</f>
        <v>2000</v>
      </c>
      <c r="H42" s="40">
        <f t="shared" si="10"/>
        <v>14</v>
      </c>
      <c r="I42" s="14"/>
      <c r="J42" s="224"/>
      <c r="K42" s="225"/>
      <c r="L42" s="226"/>
      <c r="M42" s="227"/>
      <c r="N42" s="228"/>
      <c r="O42" s="229"/>
      <c r="P42" s="1"/>
      <c r="Q42" s="1"/>
      <c r="R42" s="1"/>
      <c r="S42" s="1"/>
    </row>
    <row r="43" spans="2:19">
      <c r="B43" s="37" t="s">
        <v>40</v>
      </c>
      <c r="C43" s="12"/>
      <c r="D43" s="139" t="s">
        <v>27</v>
      </c>
      <c r="E43" s="13"/>
      <c r="F43" s="122">
        <f>+'Residential, 100 kWh'!F43</f>
        <v>0.08</v>
      </c>
      <c r="G43" s="86">
        <f>0.64*$F$18</f>
        <v>1280</v>
      </c>
      <c r="H43" s="40">
        <f t="shared" si="10"/>
        <v>102.4</v>
      </c>
      <c r="I43" s="14"/>
      <c r="J43" s="122">
        <f>+F43</f>
        <v>0.08</v>
      </c>
      <c r="K43" s="86">
        <f>+G43</f>
        <v>1280</v>
      </c>
      <c r="L43" s="40">
        <f t="shared" si="11"/>
        <v>102.4</v>
      </c>
      <c r="M43" s="14"/>
      <c r="N43" s="18">
        <f t="shared" si="12"/>
        <v>0</v>
      </c>
      <c r="O43" s="41">
        <v>0</v>
      </c>
      <c r="P43" s="1"/>
      <c r="Q43" s="1"/>
      <c r="R43" s="1"/>
      <c r="S43" s="84"/>
    </row>
    <row r="44" spans="2:19">
      <c r="B44" s="37" t="s">
        <v>41</v>
      </c>
      <c r="C44" s="12"/>
      <c r="D44" s="139" t="s">
        <v>27</v>
      </c>
      <c r="E44" s="13"/>
      <c r="F44" s="122">
        <f>+'Residential, 100 kWh'!F44</f>
        <v>0.122</v>
      </c>
      <c r="G44" s="86">
        <f>0.18*$F$18</f>
        <v>360</v>
      </c>
      <c r="H44" s="40">
        <f t="shared" si="10"/>
        <v>43.92</v>
      </c>
      <c r="I44" s="14"/>
      <c r="J44" s="122">
        <f t="shared" ref="J44:K45" si="13">+F44</f>
        <v>0.122</v>
      </c>
      <c r="K44" s="86">
        <f t="shared" si="13"/>
        <v>360</v>
      </c>
      <c r="L44" s="40">
        <f t="shared" si="11"/>
        <v>43.92</v>
      </c>
      <c r="M44" s="14"/>
      <c r="N44" s="18">
        <f t="shared" si="12"/>
        <v>0</v>
      </c>
      <c r="O44" s="41">
        <v>0</v>
      </c>
      <c r="P44" s="1"/>
      <c r="Q44" s="1"/>
      <c r="R44" s="1"/>
      <c r="S44" s="84"/>
    </row>
    <row r="45" spans="2:19" ht="15.75" thickBot="1">
      <c r="B45" s="29" t="s">
        <v>42</v>
      </c>
      <c r="C45" s="12"/>
      <c r="D45" s="139" t="s">
        <v>27</v>
      </c>
      <c r="E45" s="13"/>
      <c r="F45" s="122">
        <f>+'Residential, 100 kWh'!F45</f>
        <v>0.161</v>
      </c>
      <c r="G45" s="86">
        <f>0.18*$F$18</f>
        <v>360</v>
      </c>
      <c r="H45" s="40">
        <f t="shared" si="10"/>
        <v>57.96</v>
      </c>
      <c r="I45" s="14"/>
      <c r="J45" s="122">
        <f t="shared" si="13"/>
        <v>0.161</v>
      </c>
      <c r="K45" s="86">
        <f t="shared" si="13"/>
        <v>360</v>
      </c>
      <c r="L45" s="40">
        <f t="shared" si="11"/>
        <v>57.96</v>
      </c>
      <c r="M45" s="14"/>
      <c r="N45" s="18">
        <f t="shared" si="12"/>
        <v>0</v>
      </c>
      <c r="O45" s="41">
        <v>0</v>
      </c>
      <c r="P45" s="1"/>
      <c r="Q45" s="1"/>
      <c r="R45" s="1"/>
      <c r="S45" s="84"/>
    </row>
    <row r="46" spans="2:19" ht="15.75" thickBot="1"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  <c r="P46" s="1"/>
      <c r="Q46" s="1"/>
      <c r="R46" s="1"/>
      <c r="S46" s="1"/>
    </row>
    <row r="47" spans="2:19">
      <c r="B47" s="20" t="s">
        <v>43</v>
      </c>
      <c r="C47" s="12"/>
      <c r="D47" s="12"/>
      <c r="E47" s="12"/>
      <c r="F47" s="64"/>
      <c r="G47" s="55"/>
      <c r="H47" s="58">
        <f>SUM(H38:H45)</f>
        <v>306.82266799999996</v>
      </c>
      <c r="I47" s="62"/>
      <c r="J47" s="63"/>
      <c r="K47" s="63"/>
      <c r="L47" s="61">
        <f>SUM(L38:L45)</f>
        <v>290.71184615258659</v>
      </c>
      <c r="M47" s="57"/>
      <c r="N47" s="61">
        <f>+L47-H47</f>
        <v>-16.110821847413376</v>
      </c>
      <c r="O47" s="59">
        <f>+N47/H47</f>
        <v>-5.2508577519485553E-2</v>
      </c>
      <c r="P47" s="1"/>
      <c r="Q47" s="1"/>
      <c r="R47" s="1"/>
      <c r="S47" s="84"/>
    </row>
    <row r="48" spans="2:19">
      <c r="B48" s="53" t="s">
        <v>44</v>
      </c>
      <c r="C48" s="12"/>
      <c r="D48" s="12"/>
      <c r="E48" s="12"/>
      <c r="F48" s="43">
        <v>0.13</v>
      </c>
      <c r="G48" s="56"/>
      <c r="H48" s="78">
        <f>+H47*F48</f>
        <v>39.88694684</v>
      </c>
      <c r="I48" s="42"/>
      <c r="J48" s="79">
        <v>0.13</v>
      </c>
      <c r="K48" s="42"/>
      <c r="L48" s="81">
        <f>+L47*J48</f>
        <v>37.792539999836258</v>
      </c>
      <c r="M48" s="80"/>
      <c r="N48" s="81">
        <f t="shared" ref="N48:N51" si="14">+L48-H48</f>
        <v>-2.0944068401637423</v>
      </c>
      <c r="O48" s="82">
        <f>+N48/H48</f>
        <v>-5.2508577519485629E-2</v>
      </c>
      <c r="P48" s="1"/>
      <c r="Q48" s="1"/>
      <c r="R48" s="1"/>
      <c r="S48" s="84"/>
    </row>
    <row r="49" spans="1:19">
      <c r="B49" s="54" t="s">
        <v>45</v>
      </c>
      <c r="C49" s="12"/>
      <c r="D49" s="12"/>
      <c r="E49" s="12"/>
      <c r="F49" s="60"/>
      <c r="G49" s="56"/>
      <c r="H49" s="78">
        <f>SUM(H47:H48)</f>
        <v>346.70961483999997</v>
      </c>
      <c r="I49" s="42"/>
      <c r="J49" s="42"/>
      <c r="K49" s="42"/>
      <c r="L49" s="81">
        <f>SUM(L47:L48)</f>
        <v>328.50438615242285</v>
      </c>
      <c r="M49" s="80"/>
      <c r="N49" s="81">
        <f t="shared" si="14"/>
        <v>-18.205228687577119</v>
      </c>
      <c r="O49" s="82">
        <f t="shared" ref="O49" si="15">+N49/H49</f>
        <v>-5.2508577519485559E-2</v>
      </c>
      <c r="P49" s="1"/>
      <c r="Q49" s="1"/>
      <c r="R49" s="1"/>
      <c r="S49" s="84"/>
    </row>
    <row r="50" spans="1:19">
      <c r="B50" s="246" t="s">
        <v>46</v>
      </c>
      <c r="C50" s="246"/>
      <c r="D50" s="246"/>
      <c r="E50" s="12"/>
      <c r="F50" s="60"/>
      <c r="G50" s="56"/>
      <c r="H50" s="83">
        <f>-H49*10%</f>
        <v>-34.670961483999996</v>
      </c>
      <c r="I50" s="42"/>
      <c r="J50" s="220"/>
      <c r="K50" s="220"/>
      <c r="L50" s="221"/>
      <c r="M50" s="222"/>
      <c r="N50" s="221"/>
      <c r="O50" s="223"/>
      <c r="P50" s="1"/>
      <c r="Q50" s="1"/>
      <c r="R50" s="1"/>
      <c r="S50" s="1"/>
    </row>
    <row r="51" spans="1:19" ht="15.75" thickBot="1">
      <c r="A51" s="1"/>
      <c r="B51" s="247" t="s">
        <v>47</v>
      </c>
      <c r="C51" s="247"/>
      <c r="D51" s="247"/>
      <c r="E51" s="65"/>
      <c r="F51" s="114"/>
      <c r="G51" s="115"/>
      <c r="H51" s="116">
        <f>SUM(H49:H50)</f>
        <v>312.038653356</v>
      </c>
      <c r="I51" s="117"/>
      <c r="J51" s="117"/>
      <c r="K51" s="117"/>
      <c r="L51" s="118">
        <f>SUM(L49:L50)</f>
        <v>328.50438615242285</v>
      </c>
      <c r="M51" s="119"/>
      <c r="N51" s="118">
        <f t="shared" si="14"/>
        <v>16.465732796422856</v>
      </c>
      <c r="O51" s="66">
        <f>+N51/H51</f>
        <v>5.2768247200571529E-2</v>
      </c>
    </row>
    <row r="52" spans="1:19" ht="15.75" thickBot="1">
      <c r="A52" s="85"/>
      <c r="B52" s="44"/>
      <c r="C52" s="45"/>
      <c r="D52" s="46"/>
      <c r="E52" s="45"/>
      <c r="F52" s="47"/>
      <c r="G52" s="48"/>
      <c r="H52" s="49"/>
      <c r="I52" s="50"/>
      <c r="J52" s="47"/>
      <c r="K52" s="51"/>
      <c r="L52" s="120"/>
      <c r="M52" s="50"/>
      <c r="N52" s="121"/>
      <c r="O52" s="52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84"/>
      <c r="M53" s="1"/>
      <c r="N53" s="1"/>
      <c r="O53" s="1"/>
    </row>
    <row r="54" spans="1:19">
      <c r="A54" s="1"/>
      <c r="B54" s="3" t="s">
        <v>48</v>
      </c>
      <c r="C54" s="1"/>
      <c r="D54" s="1"/>
      <c r="E54" s="1"/>
      <c r="F54" s="143">
        <f>+Rates!$D$1</f>
        <v>3.4099999999999998E-2</v>
      </c>
      <c r="G54" s="124"/>
      <c r="H54" s="124"/>
      <c r="I54" s="124"/>
      <c r="J54" s="143">
        <f>+Rates!$E$1</f>
        <v>3.4099999999999998E-2</v>
      </c>
      <c r="K54" s="1"/>
      <c r="L54" s="1"/>
      <c r="M54" s="1"/>
      <c r="N54" s="1"/>
      <c r="O54" s="1"/>
    </row>
    <row r="55" spans="1:19">
      <c r="A55" s="1"/>
      <c r="B55" s="12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3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9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9">
      <c r="A59" s="2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12">
    <mergeCell ref="D21:D22"/>
    <mergeCell ref="N21:N22"/>
    <mergeCell ref="O21:O22"/>
    <mergeCell ref="B50:D50"/>
    <mergeCell ref="B51:D51"/>
    <mergeCell ref="A3:K3"/>
    <mergeCell ref="B10:O10"/>
    <mergeCell ref="B11:O11"/>
    <mergeCell ref="D14:O14"/>
    <mergeCell ref="F20:H20"/>
    <mergeCell ref="J20:L20"/>
    <mergeCell ref="N20:O20"/>
  </mergeCells>
  <pageMargins left="0.7" right="0.7" top="0.75" bottom="0.75" header="0.3" footer="0.3"/>
  <pageSetup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59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47.28515625" customWidth="1"/>
    <col min="3" max="3" width="2.28515625" customWidth="1"/>
    <col min="4" max="4" width="11" customWidth="1"/>
    <col min="5" max="5" width="4.140625" customWidth="1"/>
    <col min="6" max="6" width="10" bestFit="1" customWidth="1"/>
    <col min="9" max="9" width="1.5703125" customWidth="1"/>
    <col min="10" max="10" width="10" bestFit="1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94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7" t="s">
        <v>10</v>
      </c>
      <c r="C16" s="1"/>
      <c r="D16" s="87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75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88">
        <v>1000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41" t="s">
        <v>14</v>
      </c>
      <c r="G20" s="242"/>
      <c r="H20" s="243"/>
      <c r="I20" s="1"/>
      <c r="J20" s="241" t="s">
        <v>15</v>
      </c>
      <c r="K20" s="242"/>
      <c r="L20" s="243"/>
      <c r="M20" s="1"/>
      <c r="N20" s="241" t="s">
        <v>16</v>
      </c>
      <c r="O20" s="243"/>
    </row>
    <row r="21" spans="2:15">
      <c r="B21" s="29"/>
      <c r="C21" s="1"/>
      <c r="D21" s="248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50" t="s">
        <v>21</v>
      </c>
      <c r="O21" s="252" t="s">
        <v>22</v>
      </c>
    </row>
    <row r="22" spans="2:15">
      <c r="B22" s="29"/>
      <c r="C22" s="1"/>
      <c r="D22" s="249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51"/>
      <c r="O22" s="253"/>
    </row>
    <row r="23" spans="2:15">
      <c r="B23" s="13" t="s">
        <v>24</v>
      </c>
      <c r="C23" s="13"/>
      <c r="D23" s="138" t="s">
        <v>25</v>
      </c>
      <c r="E23" s="13"/>
      <c r="F23" s="132">
        <f>+Rates!D24</f>
        <v>24.39</v>
      </c>
      <c r="G23" s="16">
        <v>1</v>
      </c>
      <c r="H23" s="30">
        <f>+F23*G23</f>
        <v>24.39</v>
      </c>
      <c r="I23" s="14"/>
      <c r="J23" s="133">
        <f>+Rates!E24</f>
        <v>24.64629</v>
      </c>
      <c r="K23" s="17">
        <v>1</v>
      </c>
      <c r="L23" s="30">
        <f>+J23*K23</f>
        <v>24.64629</v>
      </c>
      <c r="M23" s="14"/>
      <c r="N23" s="18">
        <f>+L23-H23</f>
        <v>0.25628999999999991</v>
      </c>
      <c r="O23" s="31">
        <f>+N23/H23</f>
        <v>1.0507995079950795E-2</v>
      </c>
    </row>
    <row r="24" spans="2:15">
      <c r="B24" s="13" t="s">
        <v>88</v>
      </c>
      <c r="C24" s="13"/>
      <c r="D24" s="138" t="s">
        <v>25</v>
      </c>
      <c r="E24" s="13"/>
      <c r="F24" s="132">
        <f>+Rates!D25</f>
        <v>0</v>
      </c>
      <c r="G24" s="16">
        <v>1</v>
      </c>
      <c r="H24" s="30">
        <f t="shared" ref="H24:H29" si="0">+F24*G24</f>
        <v>0</v>
      </c>
      <c r="I24" s="14"/>
      <c r="J24" s="132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0</v>
      </c>
      <c r="O24" s="31" t="e">
        <f t="shared" ref="O24:O29" si="3">+N24/H24</f>
        <v>#DIV/0!</v>
      </c>
    </row>
    <row r="25" spans="2:15">
      <c r="B25" s="13" t="s">
        <v>90</v>
      </c>
      <c r="C25" s="13"/>
      <c r="D25" s="138" t="s">
        <v>25</v>
      </c>
      <c r="E25" s="13"/>
      <c r="F25" s="132">
        <f>+Rates!D27</f>
        <v>0</v>
      </c>
      <c r="G25" s="16">
        <v>1</v>
      </c>
      <c r="H25" s="30">
        <f t="shared" si="0"/>
        <v>0</v>
      </c>
      <c r="I25" s="14"/>
      <c r="J25" s="134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0</v>
      </c>
      <c r="O25" s="31" t="e">
        <f t="shared" si="3"/>
        <v>#DIV/0!</v>
      </c>
    </row>
    <row r="26" spans="2:15">
      <c r="B26" s="13" t="s">
        <v>89</v>
      </c>
      <c r="C26" s="13"/>
      <c r="D26" s="138" t="s">
        <v>25</v>
      </c>
      <c r="E26" s="13"/>
      <c r="F26" s="132">
        <f>+Rates!D35</f>
        <v>2.36</v>
      </c>
      <c r="G26" s="16">
        <v>1</v>
      </c>
      <c r="H26" s="30">
        <f t="shared" si="0"/>
        <v>2.36</v>
      </c>
      <c r="I26" s="14"/>
      <c r="J26" s="133">
        <f>+Rates!E35</f>
        <v>0</v>
      </c>
      <c r="K26" s="17">
        <v>1</v>
      </c>
      <c r="L26" s="30">
        <f t="shared" si="1"/>
        <v>0</v>
      </c>
      <c r="M26" s="14"/>
      <c r="N26" s="18">
        <f t="shared" si="2"/>
        <v>-2.36</v>
      </c>
      <c r="O26" s="31">
        <f t="shared" si="3"/>
        <v>-1</v>
      </c>
    </row>
    <row r="27" spans="2:15">
      <c r="B27" s="13" t="s">
        <v>26</v>
      </c>
      <c r="C27" s="13"/>
      <c r="D27" s="138" t="s">
        <v>27</v>
      </c>
      <c r="E27" s="13"/>
      <c r="F27" s="122">
        <f>+Rates!D29</f>
        <v>1.61E-2</v>
      </c>
      <c r="G27" s="76">
        <f>+$F$18</f>
        <v>1000</v>
      </c>
      <c r="H27" s="30">
        <f t="shared" si="0"/>
        <v>16.100000000000001</v>
      </c>
      <c r="I27" s="14"/>
      <c r="J27" s="134">
        <f>+Rates!E29</f>
        <v>1.6309299999999999E-2</v>
      </c>
      <c r="K27" s="76">
        <f>+$F$18</f>
        <v>1000</v>
      </c>
      <c r="L27" s="30">
        <f t="shared" si="1"/>
        <v>16.3093</v>
      </c>
      <c r="M27" s="14"/>
      <c r="N27" s="18">
        <f t="shared" si="2"/>
        <v>0.20929999999999893</v>
      </c>
      <c r="O27" s="31">
        <f t="shared" si="3"/>
        <v>1.2999999999999932E-2</v>
      </c>
    </row>
    <row r="28" spans="2:15">
      <c r="B28" s="13" t="s">
        <v>28</v>
      </c>
      <c r="C28" s="13"/>
      <c r="D28" s="138" t="s">
        <v>27</v>
      </c>
      <c r="E28" s="13"/>
      <c r="F28" s="122">
        <v>0</v>
      </c>
      <c r="G28" s="76">
        <f t="shared" ref="G28:G29" si="4">+$F$18</f>
        <v>1000</v>
      </c>
      <c r="H28" s="30">
        <f t="shared" si="0"/>
        <v>0</v>
      </c>
      <c r="I28" s="14"/>
      <c r="J28" s="134">
        <v>0</v>
      </c>
      <c r="K28" s="76">
        <f t="shared" ref="K28:K29" si="5">+$F$18</f>
        <v>1000</v>
      </c>
      <c r="L28" s="30">
        <f t="shared" si="1"/>
        <v>0</v>
      </c>
      <c r="M28" s="14"/>
      <c r="N28" s="18">
        <f t="shared" si="2"/>
        <v>0</v>
      </c>
      <c r="O28" s="31" t="e">
        <f t="shared" si="3"/>
        <v>#DIV/0!</v>
      </c>
    </row>
    <row r="29" spans="2:15">
      <c r="B29" s="13" t="s">
        <v>93</v>
      </c>
      <c r="C29" s="13"/>
      <c r="D29" s="138" t="s">
        <v>27</v>
      </c>
      <c r="E29" s="13"/>
      <c r="F29" s="122">
        <f>+Rates!D34</f>
        <v>5.0000000000000001E-4</v>
      </c>
      <c r="G29" s="76">
        <f t="shared" si="4"/>
        <v>1000</v>
      </c>
      <c r="H29" s="30">
        <f t="shared" si="0"/>
        <v>0.5</v>
      </c>
      <c r="I29" s="14"/>
      <c r="J29" s="134">
        <f>+Rates!E34</f>
        <v>5.0000000000000001E-4</v>
      </c>
      <c r="K29" s="76">
        <f t="shared" si="5"/>
        <v>1000</v>
      </c>
      <c r="L29" s="30">
        <f t="shared" si="1"/>
        <v>0.5</v>
      </c>
      <c r="M29" s="14"/>
      <c r="N29" s="18">
        <f t="shared" si="2"/>
        <v>0</v>
      </c>
      <c r="O29" s="31">
        <f t="shared" si="3"/>
        <v>0</v>
      </c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43.35</v>
      </c>
      <c r="I30" s="15"/>
      <c r="J30" s="70"/>
      <c r="K30" s="71"/>
      <c r="L30" s="72">
        <f>SUM(L23:L29)</f>
        <v>41.455590000000001</v>
      </c>
      <c r="M30" s="67"/>
      <c r="N30" s="68">
        <f>+L30-H30</f>
        <v>-1.8944100000000006</v>
      </c>
      <c r="O30" s="69">
        <f>+N30/H30</f>
        <v>-4.3700346020761255E-2</v>
      </c>
    </row>
    <row r="31" spans="2:15" s="112" customFormat="1" ht="16.5" customHeight="1">
      <c r="B31" s="130" t="s">
        <v>91</v>
      </c>
      <c r="C31" s="15"/>
      <c r="D31" s="138" t="s">
        <v>27</v>
      </c>
      <c r="E31" s="15"/>
      <c r="F31" s="134">
        <f>+Rates!D30</f>
        <v>-1.2999999999999999E-3</v>
      </c>
      <c r="G31" s="76">
        <f>+$F$18</f>
        <v>1000</v>
      </c>
      <c r="H31" s="30">
        <f>+F31*G31</f>
        <v>-1.3</v>
      </c>
      <c r="I31" s="14"/>
      <c r="J31" s="134">
        <f>+Rates!E30</f>
        <v>0</v>
      </c>
      <c r="K31" s="76">
        <f>+$F$18</f>
        <v>1000</v>
      </c>
      <c r="L31" s="30">
        <f>+J31*K31</f>
        <v>0</v>
      </c>
      <c r="M31" s="14"/>
      <c r="N31" s="18">
        <f>+L31-H31</f>
        <v>1.3</v>
      </c>
      <c r="O31" s="31">
        <f>+N31/H31</f>
        <v>-1</v>
      </c>
    </row>
    <row r="32" spans="2:15" s="112" customFormat="1" ht="15.75" customHeight="1">
      <c r="B32" s="130" t="s">
        <v>92</v>
      </c>
      <c r="C32" s="15"/>
      <c r="D32" s="138" t="s">
        <v>27</v>
      </c>
      <c r="E32" s="15"/>
      <c r="F32" s="134">
        <f>+Rates!D33</f>
        <v>-5.9999999999999995E-4</v>
      </c>
      <c r="G32" s="76">
        <f>+$F$18</f>
        <v>1000</v>
      </c>
      <c r="H32" s="30">
        <f t="shared" ref="H32:H33" si="6">+F32*G32</f>
        <v>-0.6</v>
      </c>
      <c r="I32" s="38"/>
      <c r="J32" s="134">
        <f>+Rates!E33</f>
        <v>0</v>
      </c>
      <c r="K32" s="76">
        <f>+$F$18</f>
        <v>1000</v>
      </c>
      <c r="L32" s="30">
        <f t="shared" ref="L32:L33" si="7">+J32*K32</f>
        <v>0</v>
      </c>
      <c r="M32" s="39"/>
      <c r="N32" s="18">
        <f t="shared" ref="N32:N34" si="8">+L32-H32</f>
        <v>0.6</v>
      </c>
      <c r="O32" s="31">
        <f t="shared" ref="O32:O34" si="9">+N32/H32</f>
        <v>-1</v>
      </c>
    </row>
    <row r="33" spans="2:19">
      <c r="B33" s="131" t="s">
        <v>30</v>
      </c>
      <c r="C33" s="13"/>
      <c r="D33" s="138" t="s">
        <v>27</v>
      </c>
      <c r="E33" s="13"/>
      <c r="F33" s="122">
        <f>IF(ISBLANK(D16)=TRUE, 0, IF(D16="TOU", 0.64*$F$43+0.18*$F$44+0.18*$F$45, IF(AND(D16="non-TOU",#REF!&gt; 0),#REF!, 46)))</f>
        <v>0.10214000000000001</v>
      </c>
      <c r="G33" s="16">
        <f>+($F$18*(1+$F$54)-$F$18)</f>
        <v>34.099999999999909</v>
      </c>
      <c r="H33" s="30">
        <f t="shared" si="6"/>
        <v>3.4829739999999911</v>
      </c>
      <c r="I33" s="14"/>
      <c r="J33" s="122">
        <f>IF(ISBLANK(D16)=TRUE, 0, IF(D16="TOU", 0.64*$F$43+0.18*$F$44+0.18*$F$45, IF(AND(D16="non-TOU",#REF!&gt; 0),#REF!, 46)))</f>
        <v>0.10214000000000001</v>
      </c>
      <c r="K33" s="16">
        <f>+($F$18*(1+$J$54)-$F$18)</f>
        <v>34.099999999999909</v>
      </c>
      <c r="L33" s="30">
        <f t="shared" si="7"/>
        <v>3.4829739999999911</v>
      </c>
      <c r="M33" s="14"/>
      <c r="N33" s="18">
        <f t="shared" si="8"/>
        <v>0</v>
      </c>
      <c r="O33" s="31">
        <f t="shared" si="9"/>
        <v>0</v>
      </c>
    </row>
    <row r="34" spans="2:19">
      <c r="B34" s="131" t="s">
        <v>31</v>
      </c>
      <c r="C34" s="13"/>
      <c r="D34" s="138" t="s">
        <v>25</v>
      </c>
      <c r="E34" s="13"/>
      <c r="F34" s="132">
        <f>+Rates!D28</f>
        <v>0.79</v>
      </c>
      <c r="G34" s="16">
        <v>1</v>
      </c>
      <c r="H34" s="30">
        <f>+F34*G34</f>
        <v>0.79</v>
      </c>
      <c r="I34" s="14"/>
      <c r="J34" s="132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45.722973999999994</v>
      </c>
      <c r="I35" s="15"/>
      <c r="J35" s="70"/>
      <c r="K35" s="71"/>
      <c r="L35" s="72">
        <f>SUM(L30:L34)</f>
        <v>45.728563999999992</v>
      </c>
      <c r="M35" s="67"/>
      <c r="N35" s="68">
        <f>+L35-H35</f>
        <v>5.5899999999979855E-3</v>
      </c>
      <c r="O35" s="69">
        <f>+N35/H35</f>
        <v>1.2225801410026361E-4</v>
      </c>
    </row>
    <row r="36" spans="2:19">
      <c r="B36" s="15" t="s">
        <v>33</v>
      </c>
      <c r="C36" s="15"/>
      <c r="D36" s="139" t="s">
        <v>27</v>
      </c>
      <c r="E36" s="15"/>
      <c r="F36" s="134">
        <f>+Rates!D36</f>
        <v>7.1999999999999998E-3</v>
      </c>
      <c r="G36" s="76">
        <f>+$F$18*(1+$F$54)</f>
        <v>1034.0999999999999</v>
      </c>
      <c r="H36" s="30">
        <f>+F36*G36</f>
        <v>7.4455199999999992</v>
      </c>
      <c r="I36" s="14"/>
      <c r="J36" s="134">
        <f>+Rates!E36</f>
        <v>6.892674542932525E-3</v>
      </c>
      <c r="K36" s="76">
        <f>+$F$18*(1+$J$54)</f>
        <v>1034.0999999999999</v>
      </c>
      <c r="L36" s="30">
        <f>+J36*K36</f>
        <v>7.1277147448465232</v>
      </c>
      <c r="M36" s="14"/>
      <c r="N36" s="18">
        <f>+L36-H36</f>
        <v>-0.31780525515347602</v>
      </c>
      <c r="O36" s="31">
        <f>+N36/H36</f>
        <v>-4.2684091259371545E-2</v>
      </c>
    </row>
    <row r="37" spans="2:19">
      <c r="B37" s="140" t="s">
        <v>34</v>
      </c>
      <c r="C37" s="15"/>
      <c r="D37" s="139" t="s">
        <v>27</v>
      </c>
      <c r="E37" s="15"/>
      <c r="F37" s="134">
        <f>+Rates!D37</f>
        <v>4.8999999999999998E-3</v>
      </c>
      <c r="G37" s="76">
        <f>+$F$18*(1+$F$54)</f>
        <v>1034.0999999999999</v>
      </c>
      <c r="H37" s="30">
        <f>+F37*G37</f>
        <v>5.0670899999999994</v>
      </c>
      <c r="I37" s="14"/>
      <c r="J37" s="134">
        <f>+Rates!E37</f>
        <v>4.8386170347788507E-3</v>
      </c>
      <c r="K37" s="76">
        <f>+$F$18*(1+$J$54)</f>
        <v>1034.0999999999999</v>
      </c>
      <c r="L37" s="30">
        <f>+J37*K37</f>
        <v>5.0036138756648088</v>
      </c>
      <c r="M37" s="14"/>
      <c r="N37" s="18">
        <f>+L37-H37</f>
        <v>-6.3476124335190676E-2</v>
      </c>
      <c r="O37" s="31">
        <f>+N37/H37</f>
        <v>-1.2527135759418263E-2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58.235583999999996</v>
      </c>
      <c r="I38" s="15"/>
      <c r="J38" s="70"/>
      <c r="K38" s="71"/>
      <c r="L38" s="72">
        <f>SUM(L35:L37)</f>
        <v>57.859892620511324</v>
      </c>
      <c r="M38" s="67"/>
      <c r="N38" s="68">
        <f>+L38-H38</f>
        <v>-0.37569137948867137</v>
      </c>
      <c r="O38" s="69">
        <f>+N38/H38</f>
        <v>-6.4512339996224887E-3</v>
      </c>
    </row>
    <row r="39" spans="2:19" s="112" customFormat="1" ht="17.25" customHeight="1">
      <c r="B39" s="140" t="s">
        <v>36</v>
      </c>
      <c r="C39" s="15"/>
      <c r="D39" s="139" t="s">
        <v>27</v>
      </c>
      <c r="E39" s="15"/>
      <c r="F39" s="135">
        <f>+Rates!D38</f>
        <v>4.4000000000000003E-3</v>
      </c>
      <c r="G39" s="76">
        <f>+$F$18*(1+$F$54)</f>
        <v>1034.0999999999999</v>
      </c>
      <c r="H39" s="40">
        <f>+F39*G39</f>
        <v>4.5500400000000001</v>
      </c>
      <c r="I39" s="14"/>
      <c r="J39" s="135">
        <f>+Rates!E38</f>
        <v>4.4000000000000003E-3</v>
      </c>
      <c r="K39" s="76">
        <f>+$F$18*(1+$J$54)</f>
        <v>1034.0999999999999</v>
      </c>
      <c r="L39" s="40">
        <f>+J39*K39</f>
        <v>4.5500400000000001</v>
      </c>
      <c r="M39" s="14"/>
      <c r="N39" s="18">
        <f>+L39-H39</f>
        <v>0</v>
      </c>
      <c r="O39" s="31">
        <f>+N39/H39</f>
        <v>0</v>
      </c>
      <c r="P39" s="113"/>
      <c r="Q39" s="113"/>
      <c r="R39" s="113"/>
      <c r="S39" s="113"/>
    </row>
    <row r="40" spans="2:19" s="112" customFormat="1">
      <c r="B40" s="140" t="s">
        <v>37</v>
      </c>
      <c r="C40" s="15"/>
      <c r="D40" s="139" t="s">
        <v>27</v>
      </c>
      <c r="E40" s="15"/>
      <c r="F40" s="135">
        <f>+Rates!D39</f>
        <v>1.2999999999999999E-3</v>
      </c>
      <c r="G40" s="76">
        <f>+$F$18*(1+$F$54)</f>
        <v>1034.0999999999999</v>
      </c>
      <c r="H40" s="40">
        <f t="shared" ref="H40:H45" si="10">+F40*G40</f>
        <v>1.3443299999999998</v>
      </c>
      <c r="I40" s="14"/>
      <c r="J40" s="135">
        <f>+Rates!E39</f>
        <v>1.2999999999999999E-3</v>
      </c>
      <c r="K40" s="76">
        <f>+$F$18*(1+$J$54)</f>
        <v>1034.0999999999999</v>
      </c>
      <c r="L40" s="40">
        <f t="shared" ref="L40:L45" si="11">+J40*K40</f>
        <v>1.3443299999999998</v>
      </c>
      <c r="M40" s="14"/>
      <c r="N40" s="18">
        <f t="shared" ref="N40:N45" si="12">+L40-H40</f>
        <v>0</v>
      </c>
      <c r="O40" s="31">
        <f t="shared" ref="O40:O45" si="13">+N40/H40</f>
        <v>0</v>
      </c>
      <c r="P40" s="113"/>
      <c r="Q40" s="113"/>
      <c r="R40" s="113"/>
      <c r="S40" s="113"/>
    </row>
    <row r="41" spans="2:19">
      <c r="B41" s="13" t="s">
        <v>38</v>
      </c>
      <c r="C41" s="13"/>
      <c r="D41" s="139" t="s">
        <v>27</v>
      </c>
      <c r="E41" s="13"/>
      <c r="F41" s="136">
        <f>+Rates!D40</f>
        <v>0.25</v>
      </c>
      <c r="G41" s="16">
        <v>1</v>
      </c>
      <c r="H41" s="40">
        <f t="shared" si="10"/>
        <v>0.25</v>
      </c>
      <c r="I41" s="14"/>
      <c r="J41" s="136">
        <f>+Rates!E40</f>
        <v>0.25</v>
      </c>
      <c r="K41" s="17">
        <v>1</v>
      </c>
      <c r="L41" s="40">
        <f t="shared" si="11"/>
        <v>0.25</v>
      </c>
      <c r="M41" s="14"/>
      <c r="N41" s="18">
        <f t="shared" si="12"/>
        <v>0</v>
      </c>
      <c r="O41" s="31">
        <f t="shared" si="13"/>
        <v>0</v>
      </c>
      <c r="P41" s="1"/>
      <c r="Q41" s="1"/>
      <c r="R41" s="1"/>
      <c r="S41" s="1"/>
    </row>
    <row r="42" spans="2:19">
      <c r="B42" s="13" t="s">
        <v>39</v>
      </c>
      <c r="C42" s="13"/>
      <c r="D42" s="139" t="s">
        <v>27</v>
      </c>
      <c r="E42" s="13"/>
      <c r="F42" s="137">
        <v>7.0000000000000001E-3</v>
      </c>
      <c r="G42" s="76">
        <f>+$F$18</f>
        <v>1000</v>
      </c>
      <c r="H42" s="40">
        <f t="shared" si="10"/>
        <v>7</v>
      </c>
      <c r="I42" s="14"/>
      <c r="J42" s="135">
        <v>7.0000000000000001E-3</v>
      </c>
      <c r="K42" s="77">
        <f>+$F$18</f>
        <v>1000</v>
      </c>
      <c r="L42" s="40">
        <f t="shared" si="11"/>
        <v>7</v>
      </c>
      <c r="M42" s="14"/>
      <c r="N42" s="18">
        <f t="shared" si="12"/>
        <v>0</v>
      </c>
      <c r="O42" s="31">
        <f t="shared" si="13"/>
        <v>0</v>
      </c>
      <c r="P42" s="1"/>
      <c r="Q42" s="1"/>
      <c r="R42" s="1"/>
      <c r="S42" s="1"/>
    </row>
    <row r="43" spans="2:19">
      <c r="B43" s="131" t="s">
        <v>40</v>
      </c>
      <c r="C43" s="13"/>
      <c r="D43" s="139" t="s">
        <v>27</v>
      </c>
      <c r="E43" s="13"/>
      <c r="F43" s="122">
        <f>+'Residential, 100 kWh'!F43</f>
        <v>0.08</v>
      </c>
      <c r="G43" s="86">
        <f>0.64*$F$18</f>
        <v>640</v>
      </c>
      <c r="H43" s="40">
        <f t="shared" si="10"/>
        <v>51.2</v>
      </c>
      <c r="I43" s="14"/>
      <c r="J43" s="122">
        <f>+F43</f>
        <v>0.08</v>
      </c>
      <c r="K43" s="86">
        <f>+G43</f>
        <v>640</v>
      </c>
      <c r="L43" s="40">
        <f t="shared" si="11"/>
        <v>51.2</v>
      </c>
      <c r="M43" s="14"/>
      <c r="N43" s="18">
        <f t="shared" si="12"/>
        <v>0</v>
      </c>
      <c r="O43" s="31">
        <f t="shared" si="13"/>
        <v>0</v>
      </c>
      <c r="P43" s="1"/>
      <c r="Q43" s="1"/>
      <c r="R43" s="1"/>
      <c r="S43" s="84"/>
    </row>
    <row r="44" spans="2:19">
      <c r="B44" s="131" t="s">
        <v>41</v>
      </c>
      <c r="C44" s="13"/>
      <c r="D44" s="139" t="s">
        <v>27</v>
      </c>
      <c r="E44" s="13"/>
      <c r="F44" s="122">
        <f>+'Residential, 100 kWh'!F44</f>
        <v>0.122</v>
      </c>
      <c r="G44" s="86">
        <f>0.18*$F$18</f>
        <v>180</v>
      </c>
      <c r="H44" s="40">
        <f t="shared" si="10"/>
        <v>21.96</v>
      </c>
      <c r="I44" s="14"/>
      <c r="J44" s="122">
        <f t="shared" ref="J44:K45" si="14">+F44</f>
        <v>0.122</v>
      </c>
      <c r="K44" s="86">
        <f t="shared" si="14"/>
        <v>180</v>
      </c>
      <c r="L44" s="40">
        <f t="shared" si="11"/>
        <v>21.96</v>
      </c>
      <c r="M44" s="14"/>
      <c r="N44" s="18">
        <f t="shared" si="12"/>
        <v>0</v>
      </c>
      <c r="O44" s="31">
        <f t="shared" si="13"/>
        <v>0</v>
      </c>
      <c r="P44" s="1"/>
      <c r="Q44" s="1"/>
      <c r="R44" s="1"/>
      <c r="S44" s="84"/>
    </row>
    <row r="45" spans="2:19" ht="15.75" thickBot="1">
      <c r="B45" s="141" t="s">
        <v>42</v>
      </c>
      <c r="C45" s="13"/>
      <c r="D45" s="139" t="s">
        <v>27</v>
      </c>
      <c r="E45" s="13"/>
      <c r="F45" s="122">
        <f>+'Residential, 100 kWh'!F45</f>
        <v>0.161</v>
      </c>
      <c r="G45" s="86">
        <f>0.18*$F$18</f>
        <v>180</v>
      </c>
      <c r="H45" s="40">
        <f t="shared" si="10"/>
        <v>28.98</v>
      </c>
      <c r="I45" s="14"/>
      <c r="J45" s="122">
        <f t="shared" si="14"/>
        <v>0.161</v>
      </c>
      <c r="K45" s="86">
        <f t="shared" si="14"/>
        <v>180</v>
      </c>
      <c r="L45" s="40">
        <f t="shared" si="11"/>
        <v>28.98</v>
      </c>
      <c r="M45" s="14"/>
      <c r="N45" s="18">
        <f t="shared" si="12"/>
        <v>0</v>
      </c>
      <c r="O45" s="31">
        <f t="shared" si="13"/>
        <v>0</v>
      </c>
      <c r="P45" s="1"/>
      <c r="Q45" s="1"/>
      <c r="R45" s="1"/>
      <c r="S45" s="84"/>
    </row>
    <row r="46" spans="2:19" ht="15.75" thickBot="1"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  <c r="P46" s="1"/>
      <c r="Q46" s="1"/>
      <c r="R46" s="1"/>
      <c r="S46" s="1"/>
    </row>
    <row r="47" spans="2:19">
      <c r="B47" s="20" t="s">
        <v>43</v>
      </c>
      <c r="C47" s="12"/>
      <c r="D47" s="12"/>
      <c r="E47" s="12"/>
      <c r="F47" s="64"/>
      <c r="G47" s="55"/>
      <c r="H47" s="58">
        <f>SUM(H38:H45)</f>
        <v>173.51995399999998</v>
      </c>
      <c r="I47" s="62"/>
      <c r="J47" s="63"/>
      <c r="K47" s="63"/>
      <c r="L47" s="61">
        <f>SUM(L38:L45)</f>
        <v>173.14426262051131</v>
      </c>
      <c r="M47" s="57"/>
      <c r="N47" s="61">
        <f>+L47-H47</f>
        <v>-0.37569137948867137</v>
      </c>
      <c r="O47" s="59">
        <f>+N47/H47</f>
        <v>-2.1651191740672741E-3</v>
      </c>
      <c r="P47" s="1"/>
      <c r="Q47" s="1"/>
      <c r="R47" s="1"/>
      <c r="S47" s="84"/>
    </row>
    <row r="48" spans="2:19">
      <c r="B48" s="53" t="s">
        <v>44</v>
      </c>
      <c r="C48" s="12"/>
      <c r="D48" s="12"/>
      <c r="E48" s="12"/>
      <c r="F48" s="43">
        <v>0.13</v>
      </c>
      <c r="G48" s="56"/>
      <c r="H48" s="78">
        <f>+H47*F48</f>
        <v>22.55759402</v>
      </c>
      <c r="I48" s="42"/>
      <c r="J48" s="79">
        <v>0.13</v>
      </c>
      <c r="K48" s="42"/>
      <c r="L48" s="81">
        <f>+L47*J48</f>
        <v>22.508754140666472</v>
      </c>
      <c r="M48" s="80"/>
      <c r="N48" s="81">
        <f t="shared" ref="N48:N51" si="15">+L48-H48</f>
        <v>-4.8839879333527847E-2</v>
      </c>
      <c r="O48" s="82">
        <f>+N48/H48</f>
        <v>-2.1651191740672993E-3</v>
      </c>
      <c r="P48" s="1"/>
      <c r="Q48" s="1"/>
      <c r="R48" s="1"/>
      <c r="S48" s="84"/>
    </row>
    <row r="49" spans="1:19">
      <c r="B49" s="54" t="s">
        <v>45</v>
      </c>
      <c r="C49" s="12"/>
      <c r="D49" s="12"/>
      <c r="E49" s="12"/>
      <c r="F49" s="60"/>
      <c r="G49" s="56"/>
      <c r="H49" s="78">
        <f>SUM(H47:H48)</f>
        <v>196.07754801999999</v>
      </c>
      <c r="I49" s="42"/>
      <c r="J49" s="42"/>
      <c r="K49" s="42"/>
      <c r="L49" s="81">
        <f>SUM(L47:L48)</f>
        <v>195.65301676117778</v>
      </c>
      <c r="M49" s="80"/>
      <c r="N49" s="81">
        <f t="shared" si="15"/>
        <v>-0.42453125882221343</v>
      </c>
      <c r="O49" s="82">
        <f t="shared" ref="O49" si="16">+N49/H49</f>
        <v>-2.1651191740673496E-3</v>
      </c>
      <c r="P49" s="1"/>
      <c r="Q49" s="1"/>
      <c r="R49" s="1"/>
      <c r="S49" s="84"/>
    </row>
    <row r="50" spans="1:19">
      <c r="B50" s="246" t="s">
        <v>46</v>
      </c>
      <c r="C50" s="246"/>
      <c r="D50" s="246"/>
      <c r="E50" s="12"/>
      <c r="F50" s="60"/>
      <c r="G50" s="56"/>
      <c r="H50" s="83">
        <f>-H49*10%</f>
        <v>-19.607754802000002</v>
      </c>
      <c r="I50" s="42"/>
      <c r="J50" s="220"/>
      <c r="K50" s="220"/>
      <c r="L50" s="221"/>
      <c r="M50" s="222"/>
      <c r="N50" s="221"/>
      <c r="O50" s="223"/>
      <c r="P50" s="1"/>
      <c r="Q50" s="1"/>
      <c r="R50" s="1"/>
      <c r="S50" s="1"/>
    </row>
    <row r="51" spans="1:19" ht="15.75" thickBot="1">
      <c r="A51" s="1"/>
      <c r="B51" s="247" t="s">
        <v>47</v>
      </c>
      <c r="C51" s="247"/>
      <c r="D51" s="247"/>
      <c r="E51" s="65"/>
      <c r="F51" s="114"/>
      <c r="G51" s="115"/>
      <c r="H51" s="116">
        <f>SUM(H49:H50)</f>
        <v>176.46979321800001</v>
      </c>
      <c r="I51" s="117"/>
      <c r="J51" s="117"/>
      <c r="K51" s="117"/>
      <c r="L51" s="118">
        <f>SUM(L49:L50)</f>
        <v>195.65301676117778</v>
      </c>
      <c r="M51" s="119"/>
      <c r="N51" s="118">
        <f t="shared" si="15"/>
        <v>19.183223543177775</v>
      </c>
      <c r="O51" s="66">
        <f>+N51/H51</f>
        <v>0.10870542313992509</v>
      </c>
    </row>
    <row r="52" spans="1:19" ht="15.75" thickBot="1">
      <c r="A52" s="85"/>
      <c r="B52" s="44"/>
      <c r="C52" s="45"/>
      <c r="D52" s="46"/>
      <c r="E52" s="45"/>
      <c r="F52" s="47"/>
      <c r="G52" s="48"/>
      <c r="H52" s="49"/>
      <c r="I52" s="50"/>
      <c r="J52" s="47"/>
      <c r="K52" s="51"/>
      <c r="L52" s="120"/>
      <c r="M52" s="50"/>
      <c r="N52" s="121"/>
      <c r="O52" s="52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84"/>
      <c r="M53" s="1"/>
      <c r="N53" s="1"/>
      <c r="O53" s="1"/>
    </row>
    <row r="54" spans="1:19">
      <c r="A54" s="1"/>
      <c r="B54" s="3" t="s">
        <v>48</v>
      </c>
      <c r="C54" s="1"/>
      <c r="D54" s="1"/>
      <c r="E54" s="1"/>
      <c r="F54" s="143">
        <f>+Rates!$D$1</f>
        <v>3.4099999999999998E-2</v>
      </c>
      <c r="G54" s="124"/>
      <c r="H54" s="124"/>
      <c r="I54" s="124"/>
      <c r="J54" s="143">
        <f>+Rates!$E$1</f>
        <v>3.4099999999999998E-2</v>
      </c>
      <c r="K54" s="1"/>
      <c r="L54" s="1"/>
      <c r="M54" s="1"/>
      <c r="N54" s="1"/>
      <c r="O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3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9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9">
      <c r="A59" s="2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12">
    <mergeCell ref="D21:D22"/>
    <mergeCell ref="N21:N22"/>
    <mergeCell ref="O21:O22"/>
    <mergeCell ref="B50:D50"/>
    <mergeCell ref="B51:D51"/>
    <mergeCell ref="A3:K3"/>
    <mergeCell ref="B10:O10"/>
    <mergeCell ref="B11:O11"/>
    <mergeCell ref="D14:O14"/>
    <mergeCell ref="F20:H20"/>
    <mergeCell ref="J20:L20"/>
    <mergeCell ref="N20:O20"/>
  </mergeCells>
  <pageMargins left="0.7" right="0.7" top="0.75" bottom="0.75" header="0.3" footer="0.3"/>
  <pageSetup scale="60" orientation="portrait" r:id="rId1"/>
  <ignoredErrors>
    <ignoredError sqref="F24:M29 F52:O52 F30:G34 M35:O35 F23:M23 O23 M30 O30 M31 O31 M32:M34 M46:O49 M40:M45 M38:O38 M36:N36 M37:N37 M39:N39 M51:O51 F53:O59 F46:G51 F36:G45 F35" unlockedFormula="1"/>
    <ignoredError sqref="H30:L45 H48:L49 I47:K47 H51:L51 H50:I50 H46:L46" formula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59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47.28515625" customWidth="1"/>
    <col min="3" max="3" width="2.28515625" customWidth="1"/>
    <col min="4" max="4" width="11" customWidth="1"/>
    <col min="5" max="5" width="4.140625" customWidth="1"/>
    <col min="6" max="6" width="10" bestFit="1" customWidth="1"/>
    <col min="9" max="9" width="1.5703125" customWidth="1"/>
    <col min="10" max="10" width="10" bestFit="1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94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7" t="s">
        <v>10</v>
      </c>
      <c r="C16" s="1"/>
      <c r="D16" s="87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75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88">
        <v>2000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41" t="s">
        <v>14</v>
      </c>
      <c r="G20" s="242"/>
      <c r="H20" s="243"/>
      <c r="I20" s="1"/>
      <c r="J20" s="241" t="s">
        <v>15</v>
      </c>
      <c r="K20" s="242"/>
      <c r="L20" s="243"/>
      <c r="M20" s="1"/>
      <c r="N20" s="241" t="s">
        <v>16</v>
      </c>
      <c r="O20" s="243"/>
    </row>
    <row r="21" spans="2:15">
      <c r="B21" s="29"/>
      <c r="C21" s="1"/>
      <c r="D21" s="248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50" t="s">
        <v>21</v>
      </c>
      <c r="O21" s="252" t="s">
        <v>22</v>
      </c>
    </row>
    <row r="22" spans="2:15">
      <c r="B22" s="29"/>
      <c r="C22" s="1"/>
      <c r="D22" s="249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51"/>
      <c r="O22" s="253"/>
    </row>
    <row r="23" spans="2:15">
      <c r="B23" s="13" t="s">
        <v>24</v>
      </c>
      <c r="C23" s="13"/>
      <c r="D23" s="138" t="s">
        <v>25</v>
      </c>
      <c r="E23" s="13"/>
      <c r="F23" s="132">
        <f>+Rates!D24</f>
        <v>24.39</v>
      </c>
      <c r="G23" s="16">
        <v>1</v>
      </c>
      <c r="H23" s="30">
        <f>+F23*G23</f>
        <v>24.39</v>
      </c>
      <c r="I23" s="14"/>
      <c r="J23" s="133">
        <f>+Rates!E24</f>
        <v>24.64629</v>
      </c>
      <c r="K23" s="17">
        <v>1</v>
      </c>
      <c r="L23" s="30">
        <f>+J23*K23</f>
        <v>24.64629</v>
      </c>
      <c r="M23" s="14"/>
      <c r="N23" s="18">
        <f>+L23-H23</f>
        <v>0.25628999999999991</v>
      </c>
      <c r="O23" s="31">
        <f>+N23/H23</f>
        <v>1.0507995079950795E-2</v>
      </c>
    </row>
    <row r="24" spans="2:15">
      <c r="B24" s="13" t="s">
        <v>88</v>
      </c>
      <c r="C24" s="13"/>
      <c r="D24" s="138" t="s">
        <v>25</v>
      </c>
      <c r="E24" s="13"/>
      <c r="F24" s="132">
        <f>+Rates!D25</f>
        <v>0</v>
      </c>
      <c r="G24" s="16">
        <v>1</v>
      </c>
      <c r="H24" s="30">
        <f t="shared" ref="H24:H29" si="0">+F24*G24</f>
        <v>0</v>
      </c>
      <c r="I24" s="14"/>
      <c r="J24" s="132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0</v>
      </c>
      <c r="O24" s="31" t="e">
        <f t="shared" ref="O24:O29" si="3">+N24/H24</f>
        <v>#DIV/0!</v>
      </c>
    </row>
    <row r="25" spans="2:15">
      <c r="B25" s="13" t="s">
        <v>90</v>
      </c>
      <c r="C25" s="13"/>
      <c r="D25" s="138" t="s">
        <v>25</v>
      </c>
      <c r="E25" s="13"/>
      <c r="F25" s="132">
        <f>+Rates!D27</f>
        <v>0</v>
      </c>
      <c r="G25" s="16">
        <v>1</v>
      </c>
      <c r="H25" s="30">
        <f t="shared" si="0"/>
        <v>0</v>
      </c>
      <c r="I25" s="14"/>
      <c r="J25" s="134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0</v>
      </c>
      <c r="O25" s="31" t="e">
        <f t="shared" si="3"/>
        <v>#DIV/0!</v>
      </c>
    </row>
    <row r="26" spans="2:15">
      <c r="B26" s="13" t="s">
        <v>89</v>
      </c>
      <c r="C26" s="13"/>
      <c r="D26" s="138" t="s">
        <v>25</v>
      </c>
      <c r="E26" s="13"/>
      <c r="F26" s="132">
        <f>+Rates!D35</f>
        <v>2.36</v>
      </c>
      <c r="G26" s="16">
        <v>1</v>
      </c>
      <c r="H26" s="30">
        <f t="shared" si="0"/>
        <v>2.36</v>
      </c>
      <c r="I26" s="14"/>
      <c r="J26" s="133">
        <f>+Rates!E35</f>
        <v>0</v>
      </c>
      <c r="K26" s="17">
        <v>1</v>
      </c>
      <c r="L26" s="30">
        <f t="shared" si="1"/>
        <v>0</v>
      </c>
      <c r="M26" s="14"/>
      <c r="N26" s="18">
        <f t="shared" si="2"/>
        <v>-2.36</v>
      </c>
      <c r="O26" s="31">
        <f t="shared" si="3"/>
        <v>-1</v>
      </c>
    </row>
    <row r="27" spans="2:15">
      <c r="B27" s="13" t="s">
        <v>26</v>
      </c>
      <c r="C27" s="13"/>
      <c r="D27" s="138" t="s">
        <v>27</v>
      </c>
      <c r="E27" s="13"/>
      <c r="F27" s="122">
        <f>+Rates!D29</f>
        <v>1.61E-2</v>
      </c>
      <c r="G27" s="76">
        <f>+$F$18</f>
        <v>2000</v>
      </c>
      <c r="H27" s="30">
        <f t="shared" si="0"/>
        <v>32.200000000000003</v>
      </c>
      <c r="I27" s="14"/>
      <c r="J27" s="134">
        <f>+Rates!E29</f>
        <v>1.6309299999999999E-2</v>
      </c>
      <c r="K27" s="76">
        <f>+$F$18</f>
        <v>2000</v>
      </c>
      <c r="L27" s="30">
        <f t="shared" si="1"/>
        <v>32.618600000000001</v>
      </c>
      <c r="M27" s="14"/>
      <c r="N27" s="18">
        <f t="shared" si="2"/>
        <v>0.41859999999999786</v>
      </c>
      <c r="O27" s="31">
        <f t="shared" si="3"/>
        <v>1.2999999999999932E-2</v>
      </c>
    </row>
    <row r="28" spans="2:15">
      <c r="B28" s="13" t="s">
        <v>28</v>
      </c>
      <c r="C28" s="13"/>
      <c r="D28" s="138" t="s">
        <v>27</v>
      </c>
      <c r="E28" s="13"/>
      <c r="F28" s="122">
        <v>0</v>
      </c>
      <c r="G28" s="76">
        <f t="shared" ref="G28:G29" si="4">+$F$18</f>
        <v>2000</v>
      </c>
      <c r="H28" s="30">
        <f t="shared" si="0"/>
        <v>0</v>
      </c>
      <c r="I28" s="14"/>
      <c r="J28" s="134">
        <v>0</v>
      </c>
      <c r="K28" s="76">
        <f t="shared" ref="K28:K29" si="5">+$F$18</f>
        <v>2000</v>
      </c>
      <c r="L28" s="30">
        <f t="shared" si="1"/>
        <v>0</v>
      </c>
      <c r="M28" s="14"/>
      <c r="N28" s="18">
        <f t="shared" si="2"/>
        <v>0</v>
      </c>
      <c r="O28" s="31" t="e">
        <f t="shared" si="3"/>
        <v>#DIV/0!</v>
      </c>
    </row>
    <row r="29" spans="2:15">
      <c r="B29" s="13" t="s">
        <v>93</v>
      </c>
      <c r="C29" s="13"/>
      <c r="D29" s="138" t="s">
        <v>27</v>
      </c>
      <c r="E29" s="13"/>
      <c r="F29" s="122">
        <f>+Rates!D34</f>
        <v>5.0000000000000001E-4</v>
      </c>
      <c r="G29" s="76">
        <f t="shared" si="4"/>
        <v>2000</v>
      </c>
      <c r="H29" s="30">
        <f t="shared" si="0"/>
        <v>1</v>
      </c>
      <c r="I29" s="14"/>
      <c r="J29" s="134">
        <f>+Rates!E34</f>
        <v>5.0000000000000001E-4</v>
      </c>
      <c r="K29" s="76">
        <f t="shared" si="5"/>
        <v>2000</v>
      </c>
      <c r="L29" s="30">
        <f t="shared" si="1"/>
        <v>1</v>
      </c>
      <c r="M29" s="14"/>
      <c r="N29" s="18">
        <f t="shared" si="2"/>
        <v>0</v>
      </c>
      <c r="O29" s="31">
        <f t="shared" si="3"/>
        <v>0</v>
      </c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59.95</v>
      </c>
      <c r="I30" s="15"/>
      <c r="J30" s="70"/>
      <c r="K30" s="71"/>
      <c r="L30" s="72">
        <f>SUM(L23:L29)</f>
        <v>58.264890000000001</v>
      </c>
      <c r="M30" s="67"/>
      <c r="N30" s="68">
        <f>+L30-H30</f>
        <v>-1.6851100000000017</v>
      </c>
      <c r="O30" s="69">
        <f>+N30/H30</f>
        <v>-2.8108590492076757E-2</v>
      </c>
    </row>
    <row r="31" spans="2:15" s="112" customFormat="1" ht="16.5" customHeight="1">
      <c r="B31" s="130" t="s">
        <v>91</v>
      </c>
      <c r="C31" s="15"/>
      <c r="D31" s="138" t="s">
        <v>27</v>
      </c>
      <c r="E31" s="15"/>
      <c r="F31" s="134">
        <f>+Rates!D30</f>
        <v>-1.2999999999999999E-3</v>
      </c>
      <c r="G31" s="76">
        <f>+$F$18</f>
        <v>2000</v>
      </c>
      <c r="H31" s="30">
        <f>+F31*G31</f>
        <v>-2.6</v>
      </c>
      <c r="I31" s="14"/>
      <c r="J31" s="134">
        <f>+Rates!E30</f>
        <v>0</v>
      </c>
      <c r="K31" s="76">
        <f>+$F$18</f>
        <v>2000</v>
      </c>
      <c r="L31" s="30">
        <f>+J31*K31</f>
        <v>0</v>
      </c>
      <c r="M31" s="14"/>
      <c r="N31" s="18">
        <f>+L31-H31</f>
        <v>2.6</v>
      </c>
      <c r="O31" s="31">
        <f>+N31/H31</f>
        <v>-1</v>
      </c>
    </row>
    <row r="32" spans="2:15" s="112" customFormat="1" ht="15.75" customHeight="1">
      <c r="B32" s="130" t="s">
        <v>92</v>
      </c>
      <c r="C32" s="15"/>
      <c r="D32" s="138" t="s">
        <v>27</v>
      </c>
      <c r="E32" s="15"/>
      <c r="F32" s="134">
        <f>+Rates!D33</f>
        <v>-5.9999999999999995E-4</v>
      </c>
      <c r="G32" s="76">
        <f>+$F$18</f>
        <v>2000</v>
      </c>
      <c r="H32" s="30">
        <f t="shared" ref="H32:H33" si="6">+F32*G32</f>
        <v>-1.2</v>
      </c>
      <c r="I32" s="38"/>
      <c r="J32" s="134">
        <f>+Rates!E33</f>
        <v>0</v>
      </c>
      <c r="K32" s="76">
        <f>+$F$18</f>
        <v>2000</v>
      </c>
      <c r="L32" s="30">
        <f t="shared" ref="L32:L33" si="7">+J32*K32</f>
        <v>0</v>
      </c>
      <c r="M32" s="39"/>
      <c r="N32" s="18">
        <f t="shared" ref="N32:N34" si="8">+L32-H32</f>
        <v>1.2</v>
      </c>
      <c r="O32" s="31">
        <f t="shared" ref="O32:O34" si="9">+N32/H32</f>
        <v>-1</v>
      </c>
    </row>
    <row r="33" spans="2:19">
      <c r="B33" s="131" t="s">
        <v>30</v>
      </c>
      <c r="C33" s="13"/>
      <c r="D33" s="138" t="s">
        <v>27</v>
      </c>
      <c r="E33" s="13"/>
      <c r="F33" s="122">
        <f>IF(ISBLANK(D16)=TRUE, 0, IF(D16="TOU", 0.64*$F$43+0.18*$F$44+0.18*$F$45, IF(AND(D16="non-TOU",#REF!&gt; 0),#REF!, 46)))</f>
        <v>0.10214000000000001</v>
      </c>
      <c r="G33" s="16">
        <f>+($F$18*(1+$F$54)-$F$18)</f>
        <v>68.199999999999818</v>
      </c>
      <c r="H33" s="30">
        <f t="shared" si="6"/>
        <v>6.9659479999999823</v>
      </c>
      <c r="I33" s="14"/>
      <c r="J33" s="122">
        <f>IF(ISBLANK(D16)=TRUE, 0, IF(D16="TOU", 0.64*$F$43+0.18*$F$44+0.18*$F$45, IF(AND(D16="non-TOU",#REF!&gt; 0),#REF!, 46)))</f>
        <v>0.10214000000000001</v>
      </c>
      <c r="K33" s="16">
        <f>+($F$18*(1+$J$54)-$F$18)</f>
        <v>68.199999999999818</v>
      </c>
      <c r="L33" s="30">
        <f t="shared" si="7"/>
        <v>6.9659479999999823</v>
      </c>
      <c r="M33" s="14"/>
      <c r="N33" s="18">
        <f t="shared" si="8"/>
        <v>0</v>
      </c>
      <c r="O33" s="31">
        <f t="shared" si="9"/>
        <v>0</v>
      </c>
    </row>
    <row r="34" spans="2:19">
      <c r="B34" s="131" t="s">
        <v>31</v>
      </c>
      <c r="C34" s="13"/>
      <c r="D34" s="138" t="s">
        <v>25</v>
      </c>
      <c r="E34" s="13"/>
      <c r="F34" s="132">
        <f>+Rates!D28</f>
        <v>0.79</v>
      </c>
      <c r="G34" s="16">
        <v>1</v>
      </c>
      <c r="H34" s="30">
        <f>+F34*G34</f>
        <v>0.79</v>
      </c>
      <c r="I34" s="14"/>
      <c r="J34" s="132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63.905947999999981</v>
      </c>
      <c r="I35" s="15"/>
      <c r="J35" s="70"/>
      <c r="K35" s="71"/>
      <c r="L35" s="72">
        <f>SUM(L30:L34)</f>
        <v>66.020837999999983</v>
      </c>
      <c r="M35" s="67"/>
      <c r="N35" s="68">
        <f>+L35-H35</f>
        <v>2.1148900000000026</v>
      </c>
      <c r="O35" s="69">
        <f>+N35/H35</f>
        <v>3.3093789642241175E-2</v>
      </c>
    </row>
    <row r="36" spans="2:19">
      <c r="B36" s="15" t="s">
        <v>33</v>
      </c>
      <c r="C36" s="15"/>
      <c r="D36" s="139" t="s">
        <v>27</v>
      </c>
      <c r="E36" s="15"/>
      <c r="F36" s="134">
        <f>+Rates!D36</f>
        <v>7.1999999999999998E-3</v>
      </c>
      <c r="G36" s="76">
        <f>+$F$18*(1+$F$54)</f>
        <v>2068.1999999999998</v>
      </c>
      <c r="H36" s="30">
        <f>+F36*G36</f>
        <v>14.891039999999998</v>
      </c>
      <c r="I36" s="14"/>
      <c r="J36" s="134">
        <f>+Rates!E36</f>
        <v>6.892674542932525E-3</v>
      </c>
      <c r="K36" s="76">
        <f>+$F$18*(1+$J$54)</f>
        <v>2068.1999999999998</v>
      </c>
      <c r="L36" s="30">
        <f>+J36*K36</f>
        <v>14.255429489693046</v>
      </c>
      <c r="M36" s="14"/>
      <c r="N36" s="18">
        <f>+L36-H36</f>
        <v>-0.63561051030695204</v>
      </c>
      <c r="O36" s="31">
        <f>+N36/H36</f>
        <v>-4.2684091259371545E-2</v>
      </c>
    </row>
    <row r="37" spans="2:19">
      <c r="B37" s="140" t="s">
        <v>34</v>
      </c>
      <c r="C37" s="15"/>
      <c r="D37" s="139" t="s">
        <v>27</v>
      </c>
      <c r="E37" s="15"/>
      <c r="F37" s="134">
        <f>+Rates!D37</f>
        <v>4.8999999999999998E-3</v>
      </c>
      <c r="G37" s="76">
        <f>+$F$18*(1+$F$54)</f>
        <v>2068.1999999999998</v>
      </c>
      <c r="H37" s="30">
        <f>+F37*G37</f>
        <v>10.134179999999999</v>
      </c>
      <c r="I37" s="14"/>
      <c r="J37" s="134">
        <f>+Rates!E37</f>
        <v>4.8386170347788507E-3</v>
      </c>
      <c r="K37" s="76">
        <f>+$F$18*(1+$J$54)</f>
        <v>2068.1999999999998</v>
      </c>
      <c r="L37" s="30">
        <f>+J37*K37</f>
        <v>10.007227751329618</v>
      </c>
      <c r="M37" s="14"/>
      <c r="N37" s="18">
        <f>+L37-H37</f>
        <v>-0.12695224867038135</v>
      </c>
      <c r="O37" s="31">
        <f>+N37/H37</f>
        <v>-1.2527135759418263E-2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88.931167999999985</v>
      </c>
      <c r="I38" s="15"/>
      <c r="J38" s="70"/>
      <c r="K38" s="71"/>
      <c r="L38" s="72">
        <f>SUM(L35:L37)</f>
        <v>90.283495241022649</v>
      </c>
      <c r="M38" s="67"/>
      <c r="N38" s="68">
        <f>+L38-H38</f>
        <v>1.3523272410226639</v>
      </c>
      <c r="O38" s="69">
        <f>+N38/H38</f>
        <v>1.5206448666261351E-2</v>
      </c>
    </row>
    <row r="39" spans="2:19" s="112" customFormat="1" ht="17.25" customHeight="1">
      <c r="B39" s="140" t="s">
        <v>36</v>
      </c>
      <c r="C39" s="15"/>
      <c r="D39" s="139" t="s">
        <v>27</v>
      </c>
      <c r="E39" s="15"/>
      <c r="F39" s="135">
        <f>+Rates!D38</f>
        <v>4.4000000000000003E-3</v>
      </c>
      <c r="G39" s="76">
        <f>+$F$18*(1+$F$54)</f>
        <v>2068.1999999999998</v>
      </c>
      <c r="H39" s="40">
        <f>+F39*G39</f>
        <v>9.1000800000000002</v>
      </c>
      <c r="I39" s="14"/>
      <c r="J39" s="135">
        <f>+Rates!E38</f>
        <v>4.4000000000000003E-3</v>
      </c>
      <c r="K39" s="76">
        <f>+$F$18*(1+$J$54)</f>
        <v>2068.1999999999998</v>
      </c>
      <c r="L39" s="40">
        <f>+J39*K39</f>
        <v>9.1000800000000002</v>
      </c>
      <c r="M39" s="14"/>
      <c r="N39" s="18">
        <f>+L39-H39</f>
        <v>0</v>
      </c>
      <c r="O39" s="31">
        <f>+N39/H39</f>
        <v>0</v>
      </c>
      <c r="P39" s="113"/>
      <c r="Q39" s="113"/>
      <c r="R39" s="113"/>
      <c r="S39" s="113"/>
    </row>
    <row r="40" spans="2:19" s="112" customFormat="1">
      <c r="B40" s="140" t="s">
        <v>37</v>
      </c>
      <c r="C40" s="15"/>
      <c r="D40" s="139" t="s">
        <v>27</v>
      </c>
      <c r="E40" s="15"/>
      <c r="F40" s="135">
        <f>+Rates!D39</f>
        <v>1.2999999999999999E-3</v>
      </c>
      <c r="G40" s="76">
        <f>+$F$18*(1+$F$54)</f>
        <v>2068.1999999999998</v>
      </c>
      <c r="H40" s="40">
        <f t="shared" ref="H40:H45" si="10">+F40*G40</f>
        <v>2.6886599999999996</v>
      </c>
      <c r="I40" s="14"/>
      <c r="J40" s="135">
        <f>+Rates!E39</f>
        <v>1.2999999999999999E-3</v>
      </c>
      <c r="K40" s="76">
        <f>+$F$18*(1+$J$54)</f>
        <v>2068.1999999999998</v>
      </c>
      <c r="L40" s="40">
        <f t="shared" ref="L40:L45" si="11">+J40*K40</f>
        <v>2.6886599999999996</v>
      </c>
      <c r="M40" s="14"/>
      <c r="N40" s="18">
        <f t="shared" ref="N40:N45" si="12">+L40-H40</f>
        <v>0</v>
      </c>
      <c r="O40" s="31">
        <f t="shared" ref="O40:O45" si="13">+N40/H40</f>
        <v>0</v>
      </c>
      <c r="P40" s="113"/>
      <c r="Q40" s="113"/>
      <c r="R40" s="113"/>
      <c r="S40" s="113"/>
    </row>
    <row r="41" spans="2:19">
      <c r="B41" s="13" t="s">
        <v>38</v>
      </c>
      <c r="C41" s="13"/>
      <c r="D41" s="139" t="s">
        <v>27</v>
      </c>
      <c r="E41" s="13"/>
      <c r="F41" s="136">
        <f>+Rates!D40</f>
        <v>0.25</v>
      </c>
      <c r="G41" s="16">
        <v>1</v>
      </c>
      <c r="H41" s="40">
        <f t="shared" si="10"/>
        <v>0.25</v>
      </c>
      <c r="I41" s="14"/>
      <c r="J41" s="136">
        <f>+Rates!E40</f>
        <v>0.25</v>
      </c>
      <c r="K41" s="17">
        <v>1</v>
      </c>
      <c r="L41" s="40">
        <f t="shared" si="11"/>
        <v>0.25</v>
      </c>
      <c r="M41" s="14"/>
      <c r="N41" s="18">
        <f t="shared" si="12"/>
        <v>0</v>
      </c>
      <c r="O41" s="31">
        <f t="shared" si="13"/>
        <v>0</v>
      </c>
      <c r="P41" s="1"/>
      <c r="Q41" s="1"/>
      <c r="R41" s="1"/>
      <c r="S41" s="1"/>
    </row>
    <row r="42" spans="2:19">
      <c r="B42" s="13" t="s">
        <v>39</v>
      </c>
      <c r="C42" s="13"/>
      <c r="D42" s="139" t="s">
        <v>27</v>
      </c>
      <c r="E42" s="13"/>
      <c r="F42" s="137">
        <v>7.0000000000000001E-3</v>
      </c>
      <c r="G42" s="76">
        <f>+$F$18</f>
        <v>2000</v>
      </c>
      <c r="H42" s="40">
        <f t="shared" si="10"/>
        <v>14</v>
      </c>
      <c r="I42" s="14"/>
      <c r="J42" s="135">
        <v>7.0000000000000001E-3</v>
      </c>
      <c r="K42" s="77">
        <f>+$F$18</f>
        <v>2000</v>
      </c>
      <c r="L42" s="40">
        <f t="shared" si="11"/>
        <v>14</v>
      </c>
      <c r="M42" s="14"/>
      <c r="N42" s="18">
        <f t="shared" si="12"/>
        <v>0</v>
      </c>
      <c r="O42" s="31">
        <f t="shared" si="13"/>
        <v>0</v>
      </c>
      <c r="P42" s="1"/>
      <c r="Q42" s="1"/>
      <c r="R42" s="1"/>
      <c r="S42" s="1"/>
    </row>
    <row r="43" spans="2:19">
      <c r="B43" s="131" t="s">
        <v>40</v>
      </c>
      <c r="C43" s="13"/>
      <c r="D43" s="139" t="s">
        <v>27</v>
      </c>
      <c r="E43" s="13"/>
      <c r="F43" s="122">
        <f>+'Residential, 100 kWh'!F43</f>
        <v>0.08</v>
      </c>
      <c r="G43" s="86">
        <f>0.64*$F$18</f>
        <v>1280</v>
      </c>
      <c r="H43" s="40">
        <f t="shared" si="10"/>
        <v>102.4</v>
      </c>
      <c r="I43" s="14"/>
      <c r="J43" s="122">
        <f>+F43</f>
        <v>0.08</v>
      </c>
      <c r="K43" s="86">
        <f>+G43</f>
        <v>1280</v>
      </c>
      <c r="L43" s="40">
        <f t="shared" si="11"/>
        <v>102.4</v>
      </c>
      <c r="M43" s="14"/>
      <c r="N43" s="18">
        <f t="shared" si="12"/>
        <v>0</v>
      </c>
      <c r="O43" s="31">
        <f t="shared" si="13"/>
        <v>0</v>
      </c>
      <c r="P43" s="1"/>
      <c r="Q43" s="1"/>
      <c r="R43" s="1"/>
      <c r="S43" s="84"/>
    </row>
    <row r="44" spans="2:19">
      <c r="B44" s="131" t="s">
        <v>41</v>
      </c>
      <c r="C44" s="13"/>
      <c r="D44" s="139" t="s">
        <v>27</v>
      </c>
      <c r="E44" s="13"/>
      <c r="F44" s="122">
        <f>+'Residential, 100 kWh'!F44</f>
        <v>0.122</v>
      </c>
      <c r="G44" s="86">
        <f>0.18*$F$18</f>
        <v>360</v>
      </c>
      <c r="H44" s="40">
        <f t="shared" si="10"/>
        <v>43.92</v>
      </c>
      <c r="I44" s="14"/>
      <c r="J44" s="122">
        <f t="shared" ref="J44:K45" si="14">+F44</f>
        <v>0.122</v>
      </c>
      <c r="K44" s="86">
        <f t="shared" si="14"/>
        <v>360</v>
      </c>
      <c r="L44" s="40">
        <f t="shared" si="11"/>
        <v>43.92</v>
      </c>
      <c r="M44" s="14"/>
      <c r="N44" s="18">
        <f t="shared" si="12"/>
        <v>0</v>
      </c>
      <c r="O44" s="31">
        <f t="shared" si="13"/>
        <v>0</v>
      </c>
      <c r="P44" s="1"/>
      <c r="Q44" s="1"/>
      <c r="R44" s="1"/>
      <c r="S44" s="84"/>
    </row>
    <row r="45" spans="2:19" ht="15.75" thickBot="1">
      <c r="B45" s="141" t="s">
        <v>42</v>
      </c>
      <c r="C45" s="13"/>
      <c r="D45" s="139" t="s">
        <v>27</v>
      </c>
      <c r="E45" s="13"/>
      <c r="F45" s="122">
        <f>+'Residential, 100 kWh'!F45</f>
        <v>0.161</v>
      </c>
      <c r="G45" s="86">
        <f>0.18*$F$18</f>
        <v>360</v>
      </c>
      <c r="H45" s="40">
        <f t="shared" si="10"/>
        <v>57.96</v>
      </c>
      <c r="I45" s="14"/>
      <c r="J45" s="122">
        <f t="shared" si="14"/>
        <v>0.161</v>
      </c>
      <c r="K45" s="86">
        <f t="shared" si="14"/>
        <v>360</v>
      </c>
      <c r="L45" s="40">
        <f t="shared" si="11"/>
        <v>57.96</v>
      </c>
      <c r="M45" s="14"/>
      <c r="N45" s="18">
        <f t="shared" si="12"/>
        <v>0</v>
      </c>
      <c r="O45" s="31">
        <f t="shared" si="13"/>
        <v>0</v>
      </c>
      <c r="P45" s="1"/>
      <c r="Q45" s="1"/>
      <c r="R45" s="1"/>
      <c r="S45" s="84"/>
    </row>
    <row r="46" spans="2:19" ht="15.75" thickBot="1"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  <c r="P46" s="1"/>
      <c r="Q46" s="1"/>
      <c r="R46" s="1"/>
      <c r="S46" s="1"/>
    </row>
    <row r="47" spans="2:19">
      <c r="B47" s="20" t="s">
        <v>43</v>
      </c>
      <c r="C47" s="12"/>
      <c r="D47" s="12"/>
      <c r="E47" s="12"/>
      <c r="F47" s="64"/>
      <c r="G47" s="55"/>
      <c r="H47" s="58">
        <f>SUM(H38:H45)</f>
        <v>319.249908</v>
      </c>
      <c r="I47" s="62"/>
      <c r="J47" s="63"/>
      <c r="K47" s="63"/>
      <c r="L47" s="61">
        <f>SUM(L38:L45)</f>
        <v>320.60223524102264</v>
      </c>
      <c r="M47" s="57"/>
      <c r="N47" s="61">
        <f>+L47-H47</f>
        <v>1.3523272410226355</v>
      </c>
      <c r="O47" s="59">
        <f>+N47/H47</f>
        <v>4.2359518581995504E-3</v>
      </c>
      <c r="P47" s="1"/>
      <c r="Q47" s="1"/>
      <c r="R47" s="1"/>
      <c r="S47" s="84"/>
    </row>
    <row r="48" spans="2:19">
      <c r="B48" s="53" t="s">
        <v>44</v>
      </c>
      <c r="C48" s="12"/>
      <c r="D48" s="12"/>
      <c r="E48" s="12"/>
      <c r="F48" s="43">
        <v>0.13</v>
      </c>
      <c r="G48" s="56"/>
      <c r="H48" s="78">
        <f>+H47*F48</f>
        <v>41.502488040000003</v>
      </c>
      <c r="I48" s="42"/>
      <c r="J48" s="79">
        <v>0.13</v>
      </c>
      <c r="K48" s="42"/>
      <c r="L48" s="81">
        <f>+L47*J48</f>
        <v>41.678290581332945</v>
      </c>
      <c r="M48" s="80"/>
      <c r="N48" s="81">
        <f t="shared" ref="N48:N51" si="15">+L48-H48</f>
        <v>0.17580254133294204</v>
      </c>
      <c r="O48" s="82">
        <f>+N48/H48</f>
        <v>4.2359518581995366E-3</v>
      </c>
      <c r="P48" s="1"/>
      <c r="Q48" s="1"/>
      <c r="R48" s="1"/>
      <c r="S48" s="84"/>
    </row>
    <row r="49" spans="1:19">
      <c r="B49" s="54" t="s">
        <v>45</v>
      </c>
      <c r="C49" s="12"/>
      <c r="D49" s="12"/>
      <c r="E49" s="12"/>
      <c r="F49" s="60"/>
      <c r="G49" s="56"/>
      <c r="H49" s="78">
        <f>SUM(H47:H48)</f>
        <v>360.75239604000001</v>
      </c>
      <c r="I49" s="42"/>
      <c r="J49" s="42"/>
      <c r="K49" s="42"/>
      <c r="L49" s="81">
        <f>SUM(L47:L48)</f>
        <v>362.28052582235557</v>
      </c>
      <c r="M49" s="80"/>
      <c r="N49" s="81">
        <f t="shared" si="15"/>
        <v>1.5281297823555633</v>
      </c>
      <c r="O49" s="82">
        <f t="shared" ref="O49" si="16">+N49/H49</f>
        <v>4.2359518581995088E-3</v>
      </c>
      <c r="P49" s="1"/>
      <c r="Q49" s="1"/>
      <c r="R49" s="1"/>
      <c r="S49" s="84"/>
    </row>
    <row r="50" spans="1:19">
      <c r="B50" s="246" t="s">
        <v>46</v>
      </c>
      <c r="C50" s="246"/>
      <c r="D50" s="246"/>
      <c r="E50" s="12"/>
      <c r="F50" s="60"/>
      <c r="G50" s="56"/>
      <c r="H50" s="83">
        <f>-H49*10%</f>
        <v>-36.075239604000004</v>
      </c>
      <c r="I50" s="42"/>
      <c r="J50" s="220"/>
      <c r="K50" s="220"/>
      <c r="L50" s="221"/>
      <c r="M50" s="222"/>
      <c r="N50" s="221"/>
      <c r="O50" s="223"/>
      <c r="P50" s="1"/>
      <c r="Q50" s="1"/>
      <c r="R50" s="1"/>
      <c r="S50" s="1"/>
    </row>
    <row r="51" spans="1:19" ht="15.75" thickBot="1">
      <c r="A51" s="1"/>
      <c r="B51" s="247" t="s">
        <v>47</v>
      </c>
      <c r="C51" s="247"/>
      <c r="D51" s="247"/>
      <c r="E51" s="65"/>
      <c r="F51" s="114"/>
      <c r="G51" s="115"/>
      <c r="H51" s="116">
        <f>SUM(H49:H50)</f>
        <v>324.67715643600002</v>
      </c>
      <c r="I51" s="117"/>
      <c r="J51" s="117"/>
      <c r="K51" s="117"/>
      <c r="L51" s="118">
        <f>SUM(L49:L50)</f>
        <v>362.28052582235557</v>
      </c>
      <c r="M51" s="119"/>
      <c r="N51" s="118">
        <f t="shared" si="15"/>
        <v>37.603369386355553</v>
      </c>
      <c r="O51" s="66">
        <f>+N51/H51</f>
        <v>0.1158177242868883</v>
      </c>
    </row>
    <row r="52" spans="1:19" ht="15.75" thickBot="1">
      <c r="A52" s="85"/>
      <c r="B52" s="44"/>
      <c r="C52" s="45"/>
      <c r="D52" s="46"/>
      <c r="E52" s="45"/>
      <c r="F52" s="47"/>
      <c r="G52" s="48"/>
      <c r="H52" s="49"/>
      <c r="I52" s="50"/>
      <c r="J52" s="47"/>
      <c r="K52" s="51"/>
      <c r="L52" s="120"/>
      <c r="M52" s="50"/>
      <c r="N52" s="121"/>
      <c r="O52" s="52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84"/>
      <c r="M53" s="1"/>
      <c r="N53" s="1"/>
      <c r="O53" s="1"/>
    </row>
    <row r="54" spans="1:19">
      <c r="A54" s="1"/>
      <c r="B54" s="3" t="s">
        <v>48</v>
      </c>
      <c r="C54" s="1"/>
      <c r="D54" s="1"/>
      <c r="E54" s="1"/>
      <c r="F54" s="143">
        <f>+Rates!$D$1</f>
        <v>3.4099999999999998E-2</v>
      </c>
      <c r="G54" s="124"/>
      <c r="H54" s="124"/>
      <c r="I54" s="124"/>
      <c r="J54" s="143">
        <f>+Rates!$E$1</f>
        <v>3.4099999999999998E-2</v>
      </c>
      <c r="K54" s="1"/>
      <c r="L54" s="1"/>
      <c r="M54" s="1"/>
      <c r="N54" s="1"/>
      <c r="O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3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9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9">
      <c r="A59" s="2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12">
    <mergeCell ref="D21:D22"/>
    <mergeCell ref="N21:N22"/>
    <mergeCell ref="O21:O22"/>
    <mergeCell ref="B50:D50"/>
    <mergeCell ref="B51:D51"/>
    <mergeCell ref="A3:K3"/>
    <mergeCell ref="B10:O10"/>
    <mergeCell ref="B11:O11"/>
    <mergeCell ref="D14:O14"/>
    <mergeCell ref="F20:H20"/>
    <mergeCell ref="J20:L20"/>
    <mergeCell ref="N20:O20"/>
  </mergeCells>
  <pageMargins left="0.7" right="0.7" top="0.75" bottom="0.75" header="0.3" footer="0.3"/>
  <pageSetup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59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47.28515625" customWidth="1"/>
    <col min="3" max="3" width="2.28515625" customWidth="1"/>
    <col min="4" max="4" width="11" customWidth="1"/>
    <col min="5" max="5" width="4.140625" customWidth="1"/>
    <col min="6" max="6" width="10" bestFit="1" customWidth="1"/>
    <col min="9" max="9" width="1.5703125" customWidth="1"/>
    <col min="10" max="10" width="10" bestFit="1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94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7" t="s">
        <v>10</v>
      </c>
      <c r="C16" s="1"/>
      <c r="D16" s="87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75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88">
        <v>5000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41" t="s">
        <v>14</v>
      </c>
      <c r="G20" s="242"/>
      <c r="H20" s="243"/>
      <c r="I20" s="1"/>
      <c r="J20" s="241" t="s">
        <v>15</v>
      </c>
      <c r="K20" s="242"/>
      <c r="L20" s="243"/>
      <c r="M20" s="1"/>
      <c r="N20" s="241" t="s">
        <v>16</v>
      </c>
      <c r="O20" s="243"/>
    </row>
    <row r="21" spans="2:15">
      <c r="B21" s="29"/>
      <c r="C21" s="1"/>
      <c r="D21" s="248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50" t="s">
        <v>21</v>
      </c>
      <c r="O21" s="252" t="s">
        <v>22</v>
      </c>
    </row>
    <row r="22" spans="2:15">
      <c r="B22" s="29"/>
      <c r="C22" s="1"/>
      <c r="D22" s="249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51"/>
      <c r="O22" s="253"/>
    </row>
    <row r="23" spans="2:15">
      <c r="B23" s="13" t="s">
        <v>24</v>
      </c>
      <c r="C23" s="13"/>
      <c r="D23" s="138" t="s">
        <v>25</v>
      </c>
      <c r="E23" s="13"/>
      <c r="F23" s="132">
        <f>+Rates!D24</f>
        <v>24.39</v>
      </c>
      <c r="G23" s="16">
        <v>1</v>
      </c>
      <c r="H23" s="30">
        <f>+F23*G23</f>
        <v>24.39</v>
      </c>
      <c r="I23" s="14"/>
      <c r="J23" s="133">
        <f>+Rates!E24</f>
        <v>24.64629</v>
      </c>
      <c r="K23" s="17">
        <v>1</v>
      </c>
      <c r="L23" s="30">
        <f>+J23*K23</f>
        <v>24.64629</v>
      </c>
      <c r="M23" s="14"/>
      <c r="N23" s="18">
        <f>+L23-H23</f>
        <v>0.25628999999999991</v>
      </c>
      <c r="O23" s="31">
        <f>+N23/H23</f>
        <v>1.0507995079950795E-2</v>
      </c>
    </row>
    <row r="24" spans="2:15">
      <c r="B24" s="13" t="s">
        <v>88</v>
      </c>
      <c r="C24" s="13"/>
      <c r="D24" s="138" t="s">
        <v>25</v>
      </c>
      <c r="E24" s="13"/>
      <c r="F24" s="132">
        <f>+Rates!D25</f>
        <v>0</v>
      </c>
      <c r="G24" s="16">
        <v>1</v>
      </c>
      <c r="H24" s="30">
        <f t="shared" ref="H24:H29" si="0">+F24*G24</f>
        <v>0</v>
      </c>
      <c r="I24" s="14"/>
      <c r="J24" s="132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0</v>
      </c>
      <c r="O24" s="31" t="e">
        <f t="shared" ref="O24:O29" si="3">+N24/H24</f>
        <v>#DIV/0!</v>
      </c>
    </row>
    <row r="25" spans="2:15">
      <c r="B25" s="13" t="s">
        <v>90</v>
      </c>
      <c r="C25" s="13"/>
      <c r="D25" s="138" t="s">
        <v>25</v>
      </c>
      <c r="E25" s="13"/>
      <c r="F25" s="132">
        <f>+Rates!D27</f>
        <v>0</v>
      </c>
      <c r="G25" s="16">
        <v>1</v>
      </c>
      <c r="H25" s="30">
        <f t="shared" si="0"/>
        <v>0</v>
      </c>
      <c r="I25" s="14"/>
      <c r="J25" s="134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0</v>
      </c>
      <c r="O25" s="31" t="e">
        <f t="shared" si="3"/>
        <v>#DIV/0!</v>
      </c>
    </row>
    <row r="26" spans="2:15">
      <c r="B26" s="13" t="s">
        <v>89</v>
      </c>
      <c r="C26" s="13"/>
      <c r="D26" s="138" t="s">
        <v>25</v>
      </c>
      <c r="E26" s="13"/>
      <c r="F26" s="132">
        <f>+Rates!D35</f>
        <v>2.36</v>
      </c>
      <c r="G26" s="16">
        <v>1</v>
      </c>
      <c r="H26" s="30">
        <f t="shared" si="0"/>
        <v>2.36</v>
      </c>
      <c r="I26" s="14"/>
      <c r="J26" s="133">
        <f>+Rates!E35</f>
        <v>0</v>
      </c>
      <c r="K26" s="17">
        <v>1</v>
      </c>
      <c r="L26" s="30">
        <f t="shared" si="1"/>
        <v>0</v>
      </c>
      <c r="M26" s="14"/>
      <c r="N26" s="18">
        <f t="shared" si="2"/>
        <v>-2.36</v>
      </c>
      <c r="O26" s="31">
        <f t="shared" si="3"/>
        <v>-1</v>
      </c>
    </row>
    <row r="27" spans="2:15">
      <c r="B27" s="13" t="s">
        <v>26</v>
      </c>
      <c r="C27" s="13"/>
      <c r="D27" s="138" t="s">
        <v>27</v>
      </c>
      <c r="E27" s="13"/>
      <c r="F27" s="122">
        <f>+Rates!D29</f>
        <v>1.61E-2</v>
      </c>
      <c r="G27" s="76">
        <f>+$F$18</f>
        <v>5000</v>
      </c>
      <c r="H27" s="30">
        <f t="shared" si="0"/>
        <v>80.5</v>
      </c>
      <c r="I27" s="14"/>
      <c r="J27" s="134">
        <f>+Rates!E29</f>
        <v>1.6309299999999999E-2</v>
      </c>
      <c r="K27" s="76">
        <f>+$F$18</f>
        <v>5000</v>
      </c>
      <c r="L27" s="30">
        <f t="shared" si="1"/>
        <v>81.546499999999995</v>
      </c>
      <c r="M27" s="14"/>
      <c r="N27" s="18">
        <f t="shared" si="2"/>
        <v>1.0464999999999947</v>
      </c>
      <c r="O27" s="31">
        <f t="shared" si="3"/>
        <v>1.2999999999999933E-2</v>
      </c>
    </row>
    <row r="28" spans="2:15">
      <c r="B28" s="13" t="s">
        <v>28</v>
      </c>
      <c r="C28" s="13"/>
      <c r="D28" s="138" t="s">
        <v>27</v>
      </c>
      <c r="E28" s="13"/>
      <c r="F28" s="122">
        <v>0</v>
      </c>
      <c r="G28" s="76">
        <f t="shared" ref="G28:G29" si="4">+$F$18</f>
        <v>5000</v>
      </c>
      <c r="H28" s="30">
        <f t="shared" si="0"/>
        <v>0</v>
      </c>
      <c r="I28" s="14"/>
      <c r="J28" s="134">
        <v>0</v>
      </c>
      <c r="K28" s="76">
        <f t="shared" ref="K28:K29" si="5">+$F$18</f>
        <v>5000</v>
      </c>
      <c r="L28" s="30">
        <f t="shared" si="1"/>
        <v>0</v>
      </c>
      <c r="M28" s="14"/>
      <c r="N28" s="18">
        <f t="shared" si="2"/>
        <v>0</v>
      </c>
      <c r="O28" s="31" t="e">
        <f t="shared" si="3"/>
        <v>#DIV/0!</v>
      </c>
    </row>
    <row r="29" spans="2:15">
      <c r="B29" s="13" t="s">
        <v>93</v>
      </c>
      <c r="C29" s="13"/>
      <c r="D29" s="138" t="s">
        <v>27</v>
      </c>
      <c r="E29" s="13"/>
      <c r="F29" s="122">
        <f>+Rates!D34</f>
        <v>5.0000000000000001E-4</v>
      </c>
      <c r="G29" s="76">
        <f t="shared" si="4"/>
        <v>5000</v>
      </c>
      <c r="H29" s="30">
        <f t="shared" si="0"/>
        <v>2.5</v>
      </c>
      <c r="I29" s="14"/>
      <c r="J29" s="134">
        <f>+Rates!E34</f>
        <v>5.0000000000000001E-4</v>
      </c>
      <c r="K29" s="76">
        <f t="shared" si="5"/>
        <v>5000</v>
      </c>
      <c r="L29" s="30">
        <f t="shared" si="1"/>
        <v>2.5</v>
      </c>
      <c r="M29" s="14"/>
      <c r="N29" s="18">
        <f t="shared" si="2"/>
        <v>0</v>
      </c>
      <c r="O29" s="31">
        <f t="shared" si="3"/>
        <v>0</v>
      </c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109.75</v>
      </c>
      <c r="I30" s="15"/>
      <c r="J30" s="70"/>
      <c r="K30" s="71"/>
      <c r="L30" s="72">
        <f>SUM(L23:L29)</f>
        <v>108.69279</v>
      </c>
      <c r="M30" s="67"/>
      <c r="N30" s="68">
        <f>+L30-H30</f>
        <v>-1.0572099999999978</v>
      </c>
      <c r="O30" s="69">
        <f>+N30/H30</f>
        <v>-9.6328929384965623E-3</v>
      </c>
    </row>
    <row r="31" spans="2:15" s="112" customFormat="1" ht="16.5" customHeight="1">
      <c r="B31" s="130" t="s">
        <v>91</v>
      </c>
      <c r="C31" s="15"/>
      <c r="D31" s="138" t="s">
        <v>27</v>
      </c>
      <c r="E31" s="15"/>
      <c r="F31" s="134">
        <f>+Rates!D30</f>
        <v>-1.2999999999999999E-3</v>
      </c>
      <c r="G31" s="76">
        <f>+$F$18</f>
        <v>5000</v>
      </c>
      <c r="H31" s="30">
        <f>+F31*G31</f>
        <v>-6.5</v>
      </c>
      <c r="I31" s="14"/>
      <c r="J31" s="134">
        <f>+Rates!E30</f>
        <v>0</v>
      </c>
      <c r="K31" s="76">
        <f>+$F$18</f>
        <v>5000</v>
      </c>
      <c r="L31" s="30">
        <f>+J31*K31</f>
        <v>0</v>
      </c>
      <c r="M31" s="14"/>
      <c r="N31" s="18">
        <f>+L31-H31</f>
        <v>6.5</v>
      </c>
      <c r="O31" s="31">
        <f>+N31/H31</f>
        <v>-1</v>
      </c>
    </row>
    <row r="32" spans="2:15" s="112" customFormat="1" ht="15.75" customHeight="1">
      <c r="B32" s="130" t="s">
        <v>92</v>
      </c>
      <c r="C32" s="15"/>
      <c r="D32" s="138" t="s">
        <v>27</v>
      </c>
      <c r="E32" s="15"/>
      <c r="F32" s="134">
        <f>+Rates!D33</f>
        <v>-5.9999999999999995E-4</v>
      </c>
      <c r="G32" s="76">
        <f>+$F$18</f>
        <v>5000</v>
      </c>
      <c r="H32" s="30">
        <f t="shared" ref="H32:H33" si="6">+F32*G32</f>
        <v>-2.9999999999999996</v>
      </c>
      <c r="I32" s="38"/>
      <c r="J32" s="134">
        <f>+Rates!E33</f>
        <v>0</v>
      </c>
      <c r="K32" s="76">
        <f>+$F$18</f>
        <v>5000</v>
      </c>
      <c r="L32" s="30">
        <f t="shared" ref="L32:L33" si="7">+J32*K32</f>
        <v>0</v>
      </c>
      <c r="M32" s="39"/>
      <c r="N32" s="18">
        <f t="shared" ref="N32:N34" si="8">+L32-H32</f>
        <v>2.9999999999999996</v>
      </c>
      <c r="O32" s="31">
        <f t="shared" ref="O32:O34" si="9">+N32/H32</f>
        <v>-1</v>
      </c>
    </row>
    <row r="33" spans="2:19">
      <c r="B33" s="131" t="s">
        <v>30</v>
      </c>
      <c r="C33" s="13"/>
      <c r="D33" s="138" t="s">
        <v>27</v>
      </c>
      <c r="E33" s="13"/>
      <c r="F33" s="122">
        <f>IF(ISBLANK(D16)=TRUE, 0, IF(D16="TOU", 0.64*$F$43+0.18*$F$44+0.18*$F$45, IF(AND(D16="non-TOU",#REF!&gt; 0),#REF!, 46)))</f>
        <v>0.10214000000000001</v>
      </c>
      <c r="G33" s="16">
        <f>+($F$18*(1+$F$54)-$F$18)</f>
        <v>170.5</v>
      </c>
      <c r="H33" s="30">
        <f t="shared" si="6"/>
        <v>17.414870000000001</v>
      </c>
      <c r="I33" s="14"/>
      <c r="J33" s="122">
        <f>IF(ISBLANK(D16)=TRUE, 0, IF(D16="TOU", 0.64*$F$43+0.18*$F$44+0.18*$F$45, IF(AND(D16="non-TOU",#REF!&gt; 0),#REF!, 46)))</f>
        <v>0.10214000000000001</v>
      </c>
      <c r="K33" s="16">
        <f>+($F$18*(1+$J$54)-$F$18)</f>
        <v>170.5</v>
      </c>
      <c r="L33" s="30">
        <f t="shared" si="7"/>
        <v>17.414870000000001</v>
      </c>
      <c r="M33" s="14"/>
      <c r="N33" s="18">
        <f t="shared" si="8"/>
        <v>0</v>
      </c>
      <c r="O33" s="31">
        <f t="shared" si="9"/>
        <v>0</v>
      </c>
    </row>
    <row r="34" spans="2:19">
      <c r="B34" s="131" t="s">
        <v>31</v>
      </c>
      <c r="C34" s="13"/>
      <c r="D34" s="138" t="s">
        <v>25</v>
      </c>
      <c r="E34" s="13"/>
      <c r="F34" s="132">
        <f>+Rates!D28</f>
        <v>0.79</v>
      </c>
      <c r="G34" s="16">
        <v>1</v>
      </c>
      <c r="H34" s="30">
        <f>+F34*G34</f>
        <v>0.79</v>
      </c>
      <c r="I34" s="14"/>
      <c r="J34" s="132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118.45487000000001</v>
      </c>
      <c r="I35" s="15"/>
      <c r="J35" s="70"/>
      <c r="K35" s="71"/>
      <c r="L35" s="72">
        <f>SUM(L30:L34)</f>
        <v>126.89766000000002</v>
      </c>
      <c r="M35" s="67"/>
      <c r="N35" s="68">
        <f>+L35-H35</f>
        <v>8.4427900000000022</v>
      </c>
      <c r="O35" s="69">
        <f>+N35/H35</f>
        <v>7.1274317383489605E-2</v>
      </c>
    </row>
    <row r="36" spans="2:19">
      <c r="B36" s="15" t="s">
        <v>33</v>
      </c>
      <c r="C36" s="15"/>
      <c r="D36" s="139" t="s">
        <v>27</v>
      </c>
      <c r="E36" s="15"/>
      <c r="F36" s="134">
        <f>+Rates!D36</f>
        <v>7.1999999999999998E-3</v>
      </c>
      <c r="G36" s="76">
        <f>+$F$18*(1+$F$54)</f>
        <v>5170.5</v>
      </c>
      <c r="H36" s="30">
        <f>+F36*G36</f>
        <v>37.227600000000002</v>
      </c>
      <c r="I36" s="14"/>
      <c r="J36" s="134">
        <f>+Rates!E36</f>
        <v>6.892674542932525E-3</v>
      </c>
      <c r="K36" s="76">
        <f>+$F$18*(1+$J$54)</f>
        <v>5170.5</v>
      </c>
      <c r="L36" s="30">
        <f>+J36*K36</f>
        <v>35.638573724232621</v>
      </c>
      <c r="M36" s="14"/>
      <c r="N36" s="18">
        <f>+L36-H36</f>
        <v>-1.589026275767381</v>
      </c>
      <c r="O36" s="31">
        <f>+N36/H36</f>
        <v>-4.2684091259371566E-2</v>
      </c>
    </row>
    <row r="37" spans="2:19">
      <c r="B37" s="140" t="s">
        <v>34</v>
      </c>
      <c r="C37" s="15"/>
      <c r="D37" s="139" t="s">
        <v>27</v>
      </c>
      <c r="E37" s="15"/>
      <c r="F37" s="134">
        <f>+Rates!D37</f>
        <v>4.8999999999999998E-3</v>
      </c>
      <c r="G37" s="76">
        <f>+$F$18*(1+$F$54)</f>
        <v>5170.5</v>
      </c>
      <c r="H37" s="30">
        <f>+F37*G37</f>
        <v>25.335449999999998</v>
      </c>
      <c r="I37" s="14"/>
      <c r="J37" s="134">
        <f>+Rates!E37</f>
        <v>4.8386170347788507E-3</v>
      </c>
      <c r="K37" s="76">
        <f>+$F$18*(1+$J$54)</f>
        <v>5170.5</v>
      </c>
      <c r="L37" s="30">
        <f>+J37*K37</f>
        <v>25.018069378324046</v>
      </c>
      <c r="M37" s="14"/>
      <c r="N37" s="18">
        <f>+L37-H37</f>
        <v>-0.3173806216759516</v>
      </c>
      <c r="O37" s="31">
        <f>+N37/H37</f>
        <v>-1.2527135759418192E-2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181.01792000000003</v>
      </c>
      <c r="I38" s="15"/>
      <c r="J38" s="70"/>
      <c r="K38" s="71"/>
      <c r="L38" s="72">
        <f>SUM(L35:L37)</f>
        <v>187.55430310255667</v>
      </c>
      <c r="M38" s="67"/>
      <c r="N38" s="68">
        <f>+L38-H38</f>
        <v>6.5363831025566412</v>
      </c>
      <c r="O38" s="69">
        <f>+N38/H38</f>
        <v>3.6109038831937966E-2</v>
      </c>
    </row>
    <row r="39" spans="2:19" s="112" customFormat="1" ht="17.25" customHeight="1">
      <c r="B39" s="140" t="s">
        <v>36</v>
      </c>
      <c r="C39" s="15"/>
      <c r="D39" s="139" t="s">
        <v>27</v>
      </c>
      <c r="E39" s="15"/>
      <c r="F39" s="135">
        <f>+Rates!D38</f>
        <v>4.4000000000000003E-3</v>
      </c>
      <c r="G39" s="76">
        <f>+$F$18*(1+$F$54)</f>
        <v>5170.5</v>
      </c>
      <c r="H39" s="40">
        <f>+F39*G39</f>
        <v>22.750200000000003</v>
      </c>
      <c r="I39" s="14"/>
      <c r="J39" s="135">
        <f>+Rates!E38</f>
        <v>4.4000000000000003E-3</v>
      </c>
      <c r="K39" s="76">
        <f>+$F$18*(1+$J$54)</f>
        <v>5170.5</v>
      </c>
      <c r="L39" s="40">
        <f>+J39*K39</f>
        <v>22.750200000000003</v>
      </c>
      <c r="M39" s="14"/>
      <c r="N39" s="18">
        <f>+L39-H39</f>
        <v>0</v>
      </c>
      <c r="O39" s="31">
        <f>+N39/H39</f>
        <v>0</v>
      </c>
      <c r="P39" s="113"/>
      <c r="Q39" s="113"/>
      <c r="R39" s="113"/>
      <c r="S39" s="113"/>
    </row>
    <row r="40" spans="2:19" s="112" customFormat="1">
      <c r="B40" s="140" t="s">
        <v>37</v>
      </c>
      <c r="C40" s="15"/>
      <c r="D40" s="139" t="s">
        <v>27</v>
      </c>
      <c r="E40" s="15"/>
      <c r="F40" s="135">
        <f>+Rates!D39</f>
        <v>1.2999999999999999E-3</v>
      </c>
      <c r="G40" s="76">
        <f>+$F$18*(1+$F$54)</f>
        <v>5170.5</v>
      </c>
      <c r="H40" s="40">
        <f t="shared" ref="H40:H45" si="10">+F40*G40</f>
        <v>6.7216499999999995</v>
      </c>
      <c r="I40" s="14"/>
      <c r="J40" s="135">
        <f>+Rates!E39</f>
        <v>1.2999999999999999E-3</v>
      </c>
      <c r="K40" s="76">
        <f>+$F$18*(1+$J$54)</f>
        <v>5170.5</v>
      </c>
      <c r="L40" s="40">
        <f t="shared" ref="L40:L45" si="11">+J40*K40</f>
        <v>6.7216499999999995</v>
      </c>
      <c r="M40" s="14"/>
      <c r="N40" s="18">
        <f t="shared" ref="N40:N45" si="12">+L40-H40</f>
        <v>0</v>
      </c>
      <c r="O40" s="31">
        <f t="shared" ref="O40:O45" si="13">+N40/H40</f>
        <v>0</v>
      </c>
      <c r="P40" s="113"/>
      <c r="Q40" s="113"/>
      <c r="R40" s="113"/>
      <c r="S40" s="113"/>
    </row>
    <row r="41" spans="2:19">
      <c r="B41" s="13" t="s">
        <v>38</v>
      </c>
      <c r="C41" s="13"/>
      <c r="D41" s="139" t="s">
        <v>27</v>
      </c>
      <c r="E41" s="13"/>
      <c r="F41" s="136">
        <f>+Rates!D40</f>
        <v>0.25</v>
      </c>
      <c r="G41" s="16">
        <v>1</v>
      </c>
      <c r="H41" s="40">
        <f t="shared" si="10"/>
        <v>0.25</v>
      </c>
      <c r="I41" s="14"/>
      <c r="J41" s="136">
        <f>+Rates!E40</f>
        <v>0.25</v>
      </c>
      <c r="K41" s="17">
        <v>1</v>
      </c>
      <c r="L41" s="40">
        <f t="shared" si="11"/>
        <v>0.25</v>
      </c>
      <c r="M41" s="14"/>
      <c r="N41" s="18">
        <f t="shared" si="12"/>
        <v>0</v>
      </c>
      <c r="O41" s="31">
        <f t="shared" si="13"/>
        <v>0</v>
      </c>
      <c r="P41" s="1"/>
      <c r="Q41" s="1"/>
      <c r="R41" s="1"/>
      <c r="S41" s="1"/>
    </row>
    <row r="42" spans="2:19">
      <c r="B42" s="13" t="s">
        <v>39</v>
      </c>
      <c r="C42" s="13"/>
      <c r="D42" s="139" t="s">
        <v>27</v>
      </c>
      <c r="E42" s="13"/>
      <c r="F42" s="137">
        <v>7.0000000000000001E-3</v>
      </c>
      <c r="G42" s="76">
        <f>+$F$18</f>
        <v>5000</v>
      </c>
      <c r="H42" s="40">
        <f t="shared" si="10"/>
        <v>35</v>
      </c>
      <c r="I42" s="14"/>
      <c r="J42" s="135">
        <v>7.0000000000000001E-3</v>
      </c>
      <c r="K42" s="77">
        <f>+$F$18</f>
        <v>5000</v>
      </c>
      <c r="L42" s="40">
        <f t="shared" si="11"/>
        <v>35</v>
      </c>
      <c r="M42" s="14"/>
      <c r="N42" s="18">
        <f t="shared" si="12"/>
        <v>0</v>
      </c>
      <c r="O42" s="31">
        <f t="shared" si="13"/>
        <v>0</v>
      </c>
      <c r="P42" s="1"/>
      <c r="Q42" s="1"/>
      <c r="R42" s="1"/>
      <c r="S42" s="1"/>
    </row>
    <row r="43" spans="2:19">
      <c r="B43" s="131" t="s">
        <v>40</v>
      </c>
      <c r="C43" s="13"/>
      <c r="D43" s="139" t="s">
        <v>27</v>
      </c>
      <c r="E43" s="13"/>
      <c r="F43" s="122">
        <f>+'Residential, 100 kWh'!F43</f>
        <v>0.08</v>
      </c>
      <c r="G43" s="86">
        <f>0.64*$F$18</f>
        <v>3200</v>
      </c>
      <c r="H43" s="40">
        <f t="shared" si="10"/>
        <v>256</v>
      </c>
      <c r="I43" s="14"/>
      <c r="J43" s="122">
        <f>+F43</f>
        <v>0.08</v>
      </c>
      <c r="K43" s="86">
        <f>+G43</f>
        <v>3200</v>
      </c>
      <c r="L43" s="40">
        <f t="shared" si="11"/>
        <v>256</v>
      </c>
      <c r="M43" s="14"/>
      <c r="N43" s="18">
        <f t="shared" si="12"/>
        <v>0</v>
      </c>
      <c r="O43" s="31">
        <f t="shared" si="13"/>
        <v>0</v>
      </c>
      <c r="P43" s="1"/>
      <c r="Q43" s="1"/>
      <c r="R43" s="1"/>
      <c r="S43" s="84"/>
    </row>
    <row r="44" spans="2:19">
      <c r="B44" s="131" t="s">
        <v>41</v>
      </c>
      <c r="C44" s="13"/>
      <c r="D44" s="139" t="s">
        <v>27</v>
      </c>
      <c r="E44" s="13"/>
      <c r="F44" s="122">
        <f>+'Residential, 100 kWh'!F44</f>
        <v>0.122</v>
      </c>
      <c r="G44" s="86">
        <f>0.18*$F$18</f>
        <v>900</v>
      </c>
      <c r="H44" s="40">
        <f t="shared" si="10"/>
        <v>109.8</v>
      </c>
      <c r="I44" s="14"/>
      <c r="J44" s="122">
        <f t="shared" ref="J44:K45" si="14">+F44</f>
        <v>0.122</v>
      </c>
      <c r="K44" s="86">
        <f t="shared" si="14"/>
        <v>900</v>
      </c>
      <c r="L44" s="40">
        <f t="shared" si="11"/>
        <v>109.8</v>
      </c>
      <c r="M44" s="14"/>
      <c r="N44" s="18">
        <f t="shared" si="12"/>
        <v>0</v>
      </c>
      <c r="O44" s="31">
        <f t="shared" si="13"/>
        <v>0</v>
      </c>
      <c r="P44" s="1"/>
      <c r="Q44" s="1"/>
      <c r="R44" s="1"/>
      <c r="S44" s="84"/>
    </row>
    <row r="45" spans="2:19" ht="15.75" thickBot="1">
      <c r="B45" s="141" t="s">
        <v>42</v>
      </c>
      <c r="C45" s="13"/>
      <c r="D45" s="139" t="s">
        <v>27</v>
      </c>
      <c r="E45" s="13"/>
      <c r="F45" s="122">
        <f>+'Residential, 100 kWh'!F45</f>
        <v>0.161</v>
      </c>
      <c r="G45" s="86">
        <f>0.18*$F$18</f>
        <v>900</v>
      </c>
      <c r="H45" s="40">
        <f t="shared" si="10"/>
        <v>144.9</v>
      </c>
      <c r="I45" s="14"/>
      <c r="J45" s="122">
        <f t="shared" si="14"/>
        <v>0.161</v>
      </c>
      <c r="K45" s="86">
        <f t="shared" si="14"/>
        <v>900</v>
      </c>
      <c r="L45" s="40">
        <f t="shared" si="11"/>
        <v>144.9</v>
      </c>
      <c r="M45" s="14"/>
      <c r="N45" s="18">
        <f t="shared" si="12"/>
        <v>0</v>
      </c>
      <c r="O45" s="31">
        <f t="shared" si="13"/>
        <v>0</v>
      </c>
      <c r="P45" s="1"/>
      <c r="Q45" s="1"/>
      <c r="R45" s="1"/>
      <c r="S45" s="84"/>
    </row>
    <row r="46" spans="2:19" ht="15.75" thickBot="1"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  <c r="P46" s="1"/>
      <c r="Q46" s="1"/>
      <c r="R46" s="1"/>
      <c r="S46" s="1"/>
    </row>
    <row r="47" spans="2:19">
      <c r="B47" s="20" t="s">
        <v>43</v>
      </c>
      <c r="C47" s="12"/>
      <c r="D47" s="12"/>
      <c r="E47" s="12"/>
      <c r="F47" s="64"/>
      <c r="G47" s="55"/>
      <c r="H47" s="58">
        <f>SUM(H38:H45)</f>
        <v>756.43976999999995</v>
      </c>
      <c r="I47" s="62"/>
      <c r="J47" s="63"/>
      <c r="K47" s="63"/>
      <c r="L47" s="61">
        <f>SUM(L38:L45)</f>
        <v>762.97615310255662</v>
      </c>
      <c r="M47" s="57"/>
      <c r="N47" s="61">
        <f>+L47-H47</f>
        <v>6.5363831025566697</v>
      </c>
      <c r="O47" s="59">
        <f>+N47/H47</f>
        <v>8.6409828803113691E-3</v>
      </c>
      <c r="P47" s="1"/>
      <c r="Q47" s="1"/>
      <c r="R47" s="1"/>
      <c r="S47" s="84"/>
    </row>
    <row r="48" spans="2:19">
      <c r="B48" s="53" t="s">
        <v>44</v>
      </c>
      <c r="C48" s="12"/>
      <c r="D48" s="12"/>
      <c r="E48" s="12"/>
      <c r="F48" s="43">
        <v>0.13</v>
      </c>
      <c r="G48" s="56"/>
      <c r="H48" s="78">
        <f>+H47*F48</f>
        <v>98.337170099999994</v>
      </c>
      <c r="I48" s="42"/>
      <c r="J48" s="79">
        <v>0.13</v>
      </c>
      <c r="K48" s="42"/>
      <c r="L48" s="81">
        <f>+L47*J48</f>
        <v>99.18689990333236</v>
      </c>
      <c r="M48" s="80"/>
      <c r="N48" s="81">
        <f t="shared" ref="N48:N51" si="15">+L48-H48</f>
        <v>0.84972980333236592</v>
      </c>
      <c r="O48" s="82">
        <f>+N48/H48</f>
        <v>8.6409828803113587E-3</v>
      </c>
      <c r="P48" s="1"/>
      <c r="Q48" s="1"/>
      <c r="R48" s="1"/>
      <c r="S48" s="84"/>
    </row>
    <row r="49" spans="1:19">
      <c r="B49" s="54" t="s">
        <v>45</v>
      </c>
      <c r="C49" s="12"/>
      <c r="D49" s="12"/>
      <c r="E49" s="12"/>
      <c r="F49" s="60"/>
      <c r="G49" s="56"/>
      <c r="H49" s="78">
        <f>SUM(H47:H48)</f>
        <v>854.77694009999993</v>
      </c>
      <c r="I49" s="42"/>
      <c r="J49" s="42"/>
      <c r="K49" s="42"/>
      <c r="L49" s="81">
        <f>SUM(L47:L48)</f>
        <v>862.16305300588897</v>
      </c>
      <c r="M49" s="80"/>
      <c r="N49" s="81">
        <f t="shared" si="15"/>
        <v>7.3861129058890356</v>
      </c>
      <c r="O49" s="82">
        <f t="shared" ref="O49" si="16">+N49/H49</f>
        <v>8.6409828803113691E-3</v>
      </c>
      <c r="P49" s="1"/>
      <c r="Q49" s="1"/>
      <c r="R49" s="1"/>
      <c r="S49" s="84"/>
    </row>
    <row r="50" spans="1:19">
      <c r="B50" s="246" t="s">
        <v>46</v>
      </c>
      <c r="C50" s="246"/>
      <c r="D50" s="246"/>
      <c r="E50" s="12"/>
      <c r="F50" s="60"/>
      <c r="G50" s="56"/>
      <c r="H50" s="83">
        <f>-H49*10%*3000/F18</f>
        <v>-51.286616406</v>
      </c>
      <c r="I50" s="42"/>
      <c r="J50" s="220"/>
      <c r="K50" s="220"/>
      <c r="L50" s="221"/>
      <c r="M50" s="222"/>
      <c r="N50" s="221"/>
      <c r="O50" s="223"/>
      <c r="P50" s="1"/>
      <c r="Q50" s="1"/>
      <c r="R50" s="1"/>
      <c r="S50" s="1"/>
    </row>
    <row r="51" spans="1:19" ht="15.75" thickBot="1">
      <c r="A51" s="1"/>
      <c r="B51" s="247" t="s">
        <v>47</v>
      </c>
      <c r="C51" s="247"/>
      <c r="D51" s="247"/>
      <c r="E51" s="65"/>
      <c r="F51" s="114"/>
      <c r="G51" s="115"/>
      <c r="H51" s="116">
        <f>SUM(H49:H50)</f>
        <v>803.49032369399993</v>
      </c>
      <c r="I51" s="117"/>
      <c r="J51" s="117"/>
      <c r="K51" s="117"/>
      <c r="L51" s="118">
        <f>SUM(L49:L50)</f>
        <v>862.16305300588897</v>
      </c>
      <c r="M51" s="119"/>
      <c r="N51" s="118">
        <f t="shared" si="15"/>
        <v>58.672729311889043</v>
      </c>
      <c r="O51" s="66">
        <f>+N51/H51</f>
        <v>7.3022322213097221E-2</v>
      </c>
    </row>
    <row r="52" spans="1:19" ht="15.75" thickBot="1">
      <c r="A52" s="85"/>
      <c r="B52" s="44"/>
      <c r="C52" s="45"/>
      <c r="D52" s="46"/>
      <c r="E52" s="45"/>
      <c r="F52" s="47"/>
      <c r="G52" s="48"/>
      <c r="H52" s="49"/>
      <c r="I52" s="50"/>
      <c r="J52" s="47"/>
      <c r="K52" s="51"/>
      <c r="L52" s="120"/>
      <c r="M52" s="50"/>
      <c r="N52" s="121"/>
      <c r="O52" s="52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84"/>
      <c r="M53" s="1"/>
      <c r="N53" s="1"/>
      <c r="O53" s="1"/>
    </row>
    <row r="54" spans="1:19">
      <c r="A54" s="1"/>
      <c r="B54" s="3" t="s">
        <v>48</v>
      </c>
      <c r="C54" s="1"/>
      <c r="D54" s="1"/>
      <c r="E54" s="1"/>
      <c r="F54" s="143">
        <f>+Rates!$D$1</f>
        <v>3.4099999999999998E-2</v>
      </c>
      <c r="G54" s="124"/>
      <c r="H54" s="124">
        <f>3/5</f>
        <v>0.6</v>
      </c>
      <c r="I54" s="124"/>
      <c r="J54" s="143">
        <f>+Rates!$E$1</f>
        <v>3.4099999999999998E-2</v>
      </c>
      <c r="K54" s="1"/>
      <c r="L54" s="1"/>
      <c r="M54" s="1"/>
      <c r="N54" s="1"/>
      <c r="O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3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9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9">
      <c r="A59" s="2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12">
    <mergeCell ref="D21:D22"/>
    <mergeCell ref="N21:N22"/>
    <mergeCell ref="O21:O22"/>
    <mergeCell ref="B50:D50"/>
    <mergeCell ref="B51:D51"/>
    <mergeCell ref="A3:K3"/>
    <mergeCell ref="B10:O10"/>
    <mergeCell ref="B11:O11"/>
    <mergeCell ref="D14:O14"/>
    <mergeCell ref="F20:H20"/>
    <mergeCell ref="J20:L20"/>
    <mergeCell ref="N20:O20"/>
  </mergeCells>
  <pageMargins left="0.7" right="0.7" top="0.75" bottom="0.75" header="0.3" footer="0.3"/>
  <pageSetup scale="60" orientation="portrait" r:id="rId1"/>
  <ignoredErrors>
    <ignoredError sqref="F23:O23 F55:O55 F30:G45 M30:O31 F24:M29 M35:O35 M32:M34 M38:O38 M37 M46:O49 M40:M45 M36:N36 M39:N39 M51:O52 M53:O54 F46:G52 F53:G54" unlockedFormula="1"/>
    <ignoredError sqref="H30:L45 H51:L52 I50 I54:L54 H46:L49 H53:K53" formula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59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47.28515625" customWidth="1"/>
    <col min="3" max="3" width="2.28515625" customWidth="1"/>
    <col min="4" max="4" width="11" customWidth="1"/>
    <col min="5" max="5" width="4.140625" customWidth="1"/>
    <col min="6" max="6" width="10" bestFit="1" customWidth="1"/>
    <col min="8" max="8" width="11.7109375" customWidth="1"/>
    <col min="9" max="9" width="1.5703125" customWidth="1"/>
    <col min="10" max="10" width="10" bestFit="1" customWidth="1"/>
    <col min="12" max="12" width="11.8554687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94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7" t="s">
        <v>10</v>
      </c>
      <c r="C16" s="1"/>
      <c r="D16" s="87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75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88">
        <v>10000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41" t="s">
        <v>14</v>
      </c>
      <c r="G20" s="242"/>
      <c r="H20" s="243"/>
      <c r="I20" s="1"/>
      <c r="J20" s="241" t="s">
        <v>15</v>
      </c>
      <c r="K20" s="242"/>
      <c r="L20" s="243"/>
      <c r="M20" s="1"/>
      <c r="N20" s="241" t="s">
        <v>16</v>
      </c>
      <c r="O20" s="243"/>
    </row>
    <row r="21" spans="2:15">
      <c r="B21" s="29"/>
      <c r="C21" s="1"/>
      <c r="D21" s="248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50" t="s">
        <v>21</v>
      </c>
      <c r="O21" s="252" t="s">
        <v>22</v>
      </c>
    </row>
    <row r="22" spans="2:15">
      <c r="B22" s="29"/>
      <c r="C22" s="1"/>
      <c r="D22" s="249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51"/>
      <c r="O22" s="253"/>
    </row>
    <row r="23" spans="2:15">
      <c r="B23" s="13" t="s">
        <v>24</v>
      </c>
      <c r="C23" s="13"/>
      <c r="D23" s="138" t="s">
        <v>25</v>
      </c>
      <c r="E23" s="13"/>
      <c r="F23" s="132">
        <f>+Rates!D24</f>
        <v>24.39</v>
      </c>
      <c r="G23" s="16">
        <v>1</v>
      </c>
      <c r="H23" s="30">
        <f>+F23*G23</f>
        <v>24.39</v>
      </c>
      <c r="I23" s="14"/>
      <c r="J23" s="133">
        <f>+Rates!E24</f>
        <v>24.64629</v>
      </c>
      <c r="K23" s="17">
        <v>1</v>
      </c>
      <c r="L23" s="30">
        <f>+J23*K23</f>
        <v>24.64629</v>
      </c>
      <c r="M23" s="14"/>
      <c r="N23" s="18">
        <f>+L23-H23</f>
        <v>0.25628999999999991</v>
      </c>
      <c r="O23" s="31">
        <f>+N23/H23</f>
        <v>1.0507995079950795E-2</v>
      </c>
    </row>
    <row r="24" spans="2:15">
      <c r="B24" s="13" t="s">
        <v>88</v>
      </c>
      <c r="C24" s="13"/>
      <c r="D24" s="138" t="s">
        <v>25</v>
      </c>
      <c r="E24" s="13"/>
      <c r="F24" s="132">
        <f>+Rates!D25</f>
        <v>0</v>
      </c>
      <c r="G24" s="16">
        <v>1</v>
      </c>
      <c r="H24" s="30">
        <f t="shared" ref="H24:H29" si="0">+F24*G24</f>
        <v>0</v>
      </c>
      <c r="I24" s="14"/>
      <c r="J24" s="132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0</v>
      </c>
      <c r="O24" s="31" t="e">
        <f t="shared" ref="O24:O29" si="3">+N24/H24</f>
        <v>#DIV/0!</v>
      </c>
    </row>
    <row r="25" spans="2:15">
      <c r="B25" s="13" t="s">
        <v>90</v>
      </c>
      <c r="C25" s="13"/>
      <c r="D25" s="138" t="s">
        <v>25</v>
      </c>
      <c r="E25" s="13"/>
      <c r="F25" s="132">
        <f>+Rates!D27</f>
        <v>0</v>
      </c>
      <c r="G25" s="16">
        <v>1</v>
      </c>
      <c r="H25" s="30">
        <f t="shared" si="0"/>
        <v>0</v>
      </c>
      <c r="I25" s="14"/>
      <c r="J25" s="134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0</v>
      </c>
      <c r="O25" s="31" t="e">
        <f t="shared" si="3"/>
        <v>#DIV/0!</v>
      </c>
    </row>
    <row r="26" spans="2:15">
      <c r="B26" s="13" t="s">
        <v>89</v>
      </c>
      <c r="C26" s="13"/>
      <c r="D26" s="138" t="s">
        <v>25</v>
      </c>
      <c r="E26" s="13"/>
      <c r="F26" s="132">
        <f>+Rates!D35</f>
        <v>2.36</v>
      </c>
      <c r="G26" s="16">
        <v>1</v>
      </c>
      <c r="H26" s="30">
        <f t="shared" si="0"/>
        <v>2.36</v>
      </c>
      <c r="I26" s="14"/>
      <c r="J26" s="133">
        <f>+Rates!E35</f>
        <v>0</v>
      </c>
      <c r="K26" s="17">
        <v>1</v>
      </c>
      <c r="L26" s="30">
        <f t="shared" si="1"/>
        <v>0</v>
      </c>
      <c r="M26" s="14"/>
      <c r="N26" s="18">
        <f t="shared" si="2"/>
        <v>-2.36</v>
      </c>
      <c r="O26" s="31">
        <f t="shared" si="3"/>
        <v>-1</v>
      </c>
    </row>
    <row r="27" spans="2:15">
      <c r="B27" s="13" t="s">
        <v>26</v>
      </c>
      <c r="C27" s="13"/>
      <c r="D27" s="138" t="s">
        <v>27</v>
      </c>
      <c r="E27" s="13"/>
      <c r="F27" s="122">
        <f>+Rates!D29</f>
        <v>1.61E-2</v>
      </c>
      <c r="G27" s="76">
        <f>+$F$18</f>
        <v>10000</v>
      </c>
      <c r="H27" s="30">
        <f t="shared" si="0"/>
        <v>161</v>
      </c>
      <c r="I27" s="14"/>
      <c r="J27" s="134">
        <f>+Rates!E29</f>
        <v>1.6309299999999999E-2</v>
      </c>
      <c r="K27" s="76">
        <f>+$F$18</f>
        <v>10000</v>
      </c>
      <c r="L27" s="30">
        <f t="shared" si="1"/>
        <v>163.09299999999999</v>
      </c>
      <c r="M27" s="14"/>
      <c r="N27" s="18">
        <f t="shared" si="2"/>
        <v>2.0929999999999893</v>
      </c>
      <c r="O27" s="31">
        <f t="shared" si="3"/>
        <v>1.2999999999999933E-2</v>
      </c>
    </row>
    <row r="28" spans="2:15">
      <c r="B28" s="13" t="s">
        <v>28</v>
      </c>
      <c r="C28" s="13"/>
      <c r="D28" s="138" t="s">
        <v>27</v>
      </c>
      <c r="E28" s="13"/>
      <c r="F28" s="122">
        <v>0</v>
      </c>
      <c r="G28" s="76">
        <f t="shared" ref="G28:G29" si="4">+$F$18</f>
        <v>10000</v>
      </c>
      <c r="H28" s="30">
        <f t="shared" si="0"/>
        <v>0</v>
      </c>
      <c r="I28" s="14"/>
      <c r="J28" s="134">
        <v>0</v>
      </c>
      <c r="K28" s="76">
        <f t="shared" ref="K28:K29" si="5">+$F$18</f>
        <v>10000</v>
      </c>
      <c r="L28" s="30">
        <f t="shared" si="1"/>
        <v>0</v>
      </c>
      <c r="M28" s="14"/>
      <c r="N28" s="18">
        <f t="shared" si="2"/>
        <v>0</v>
      </c>
      <c r="O28" s="31" t="e">
        <f t="shared" si="3"/>
        <v>#DIV/0!</v>
      </c>
    </row>
    <row r="29" spans="2:15">
      <c r="B29" s="13" t="s">
        <v>93</v>
      </c>
      <c r="C29" s="13"/>
      <c r="D29" s="138" t="s">
        <v>27</v>
      </c>
      <c r="E29" s="13"/>
      <c r="F29" s="122">
        <f>+Rates!D34</f>
        <v>5.0000000000000001E-4</v>
      </c>
      <c r="G29" s="76">
        <f t="shared" si="4"/>
        <v>10000</v>
      </c>
      <c r="H29" s="30">
        <f t="shared" si="0"/>
        <v>5</v>
      </c>
      <c r="I29" s="14"/>
      <c r="J29" s="134">
        <f>+Rates!E34</f>
        <v>5.0000000000000001E-4</v>
      </c>
      <c r="K29" s="76">
        <f t="shared" si="5"/>
        <v>10000</v>
      </c>
      <c r="L29" s="30">
        <f t="shared" si="1"/>
        <v>5</v>
      </c>
      <c r="M29" s="14"/>
      <c r="N29" s="18">
        <f t="shared" si="2"/>
        <v>0</v>
      </c>
      <c r="O29" s="31">
        <f t="shared" si="3"/>
        <v>0</v>
      </c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192.75</v>
      </c>
      <c r="I30" s="15"/>
      <c r="J30" s="70"/>
      <c r="K30" s="71"/>
      <c r="L30" s="72">
        <f>SUM(L23:L29)</f>
        <v>192.73928999999998</v>
      </c>
      <c r="M30" s="67"/>
      <c r="N30" s="68">
        <f>+L30-H30</f>
        <v>-1.0710000000017317E-2</v>
      </c>
      <c r="O30" s="69">
        <f>+N30/H30</f>
        <v>-5.5564202334720192E-5</v>
      </c>
    </row>
    <row r="31" spans="2:15" s="112" customFormat="1" ht="16.5" customHeight="1">
      <c r="B31" s="130" t="s">
        <v>91</v>
      </c>
      <c r="C31" s="15"/>
      <c r="D31" s="138" t="s">
        <v>27</v>
      </c>
      <c r="E31" s="15"/>
      <c r="F31" s="134">
        <f>+Rates!D30</f>
        <v>-1.2999999999999999E-3</v>
      </c>
      <c r="G31" s="76">
        <f>+$F$18</f>
        <v>10000</v>
      </c>
      <c r="H31" s="30">
        <f>+F31*G31</f>
        <v>-13</v>
      </c>
      <c r="I31" s="14"/>
      <c r="J31" s="134">
        <f>+Rates!E30</f>
        <v>0</v>
      </c>
      <c r="K31" s="76">
        <f>+$F$18</f>
        <v>10000</v>
      </c>
      <c r="L31" s="30">
        <f>+J31*K31</f>
        <v>0</v>
      </c>
      <c r="M31" s="14"/>
      <c r="N31" s="18">
        <f>+L31-H31</f>
        <v>13</v>
      </c>
      <c r="O31" s="31">
        <f>+N31/H31</f>
        <v>-1</v>
      </c>
    </row>
    <row r="32" spans="2:15" s="112" customFormat="1" ht="15.75" customHeight="1">
      <c r="B32" s="130" t="s">
        <v>92</v>
      </c>
      <c r="C32" s="15"/>
      <c r="D32" s="138" t="s">
        <v>27</v>
      </c>
      <c r="E32" s="15"/>
      <c r="F32" s="134">
        <f>+Rates!D33</f>
        <v>-5.9999999999999995E-4</v>
      </c>
      <c r="G32" s="76">
        <f>+$F$18</f>
        <v>10000</v>
      </c>
      <c r="H32" s="30">
        <f t="shared" ref="H32:H33" si="6">+F32*G32</f>
        <v>-5.9999999999999991</v>
      </c>
      <c r="I32" s="38"/>
      <c r="J32" s="134">
        <f>+Rates!E33</f>
        <v>0</v>
      </c>
      <c r="K32" s="76">
        <f>+$F$18</f>
        <v>10000</v>
      </c>
      <c r="L32" s="30">
        <f t="shared" ref="L32:L33" si="7">+J32*K32</f>
        <v>0</v>
      </c>
      <c r="M32" s="39"/>
      <c r="N32" s="18">
        <f t="shared" ref="N32:N34" si="8">+L32-H32</f>
        <v>5.9999999999999991</v>
      </c>
      <c r="O32" s="31">
        <f t="shared" ref="O32:O34" si="9">+N32/H32</f>
        <v>-1</v>
      </c>
    </row>
    <row r="33" spans="2:19">
      <c r="B33" s="131" t="s">
        <v>30</v>
      </c>
      <c r="C33" s="13"/>
      <c r="D33" s="138" t="s">
        <v>27</v>
      </c>
      <c r="E33" s="13"/>
      <c r="F33" s="122">
        <f>IF(ISBLANK(D16)=TRUE, 0, IF(D16="TOU", 0.64*$F$43+0.18*$F$44+0.18*$F$45, IF(AND(D16="non-TOU",#REF!&gt; 0),#REF!, 46)))</f>
        <v>0.10214000000000001</v>
      </c>
      <c r="G33" s="16">
        <f>+($F$18*(1+$F$54)-$F$18)</f>
        <v>341</v>
      </c>
      <c r="H33" s="30">
        <f t="shared" si="6"/>
        <v>34.829740000000001</v>
      </c>
      <c r="I33" s="14"/>
      <c r="J33" s="122">
        <f>IF(ISBLANK(D16)=TRUE, 0, IF(D16="TOU", 0.64*$F$43+0.18*$F$44+0.18*$F$45, IF(AND(D16="non-TOU",#REF!&gt; 0),#REF!, 46)))</f>
        <v>0.10214000000000001</v>
      </c>
      <c r="K33" s="16">
        <f>+($F$18*(1+$J$54)-$F$18)</f>
        <v>341</v>
      </c>
      <c r="L33" s="30">
        <f t="shared" si="7"/>
        <v>34.829740000000001</v>
      </c>
      <c r="M33" s="14"/>
      <c r="N33" s="18">
        <f t="shared" si="8"/>
        <v>0</v>
      </c>
      <c r="O33" s="31">
        <f t="shared" si="9"/>
        <v>0</v>
      </c>
    </row>
    <row r="34" spans="2:19">
      <c r="B34" s="131" t="s">
        <v>31</v>
      </c>
      <c r="C34" s="13"/>
      <c r="D34" s="138" t="s">
        <v>25</v>
      </c>
      <c r="E34" s="13"/>
      <c r="F34" s="132">
        <f>+Rates!D28</f>
        <v>0.79</v>
      </c>
      <c r="G34" s="16">
        <v>1</v>
      </c>
      <c r="H34" s="30">
        <f>+F34*G34</f>
        <v>0.79</v>
      </c>
      <c r="I34" s="14"/>
      <c r="J34" s="132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209.36974000000001</v>
      </c>
      <c r="I35" s="15"/>
      <c r="J35" s="70"/>
      <c r="K35" s="71"/>
      <c r="L35" s="72">
        <f>SUM(L30:L34)</f>
        <v>228.35902999999999</v>
      </c>
      <c r="M35" s="67"/>
      <c r="N35" s="68">
        <f>+L35-H35</f>
        <v>18.989289999999983</v>
      </c>
      <c r="O35" s="69">
        <f>+N35/H35</f>
        <v>9.069739495306238E-2</v>
      </c>
    </row>
    <row r="36" spans="2:19">
      <c r="B36" s="15" t="s">
        <v>33</v>
      </c>
      <c r="C36" s="15"/>
      <c r="D36" s="139" t="s">
        <v>27</v>
      </c>
      <c r="E36" s="15"/>
      <c r="F36" s="134">
        <f>+Rates!D36</f>
        <v>7.1999999999999998E-3</v>
      </c>
      <c r="G36" s="76">
        <f>+$F$18*(1+$F$54)</f>
        <v>10341</v>
      </c>
      <c r="H36" s="30">
        <f>+F36*G36</f>
        <v>74.455200000000005</v>
      </c>
      <c r="I36" s="14"/>
      <c r="J36" s="134">
        <f>+Rates!E36</f>
        <v>6.892674542932525E-3</v>
      </c>
      <c r="K36" s="76">
        <f>+$F$18*(1+$J$54)</f>
        <v>10341</v>
      </c>
      <c r="L36" s="30">
        <f>+J36*K36</f>
        <v>71.277147448465243</v>
      </c>
      <c r="M36" s="14"/>
      <c r="N36" s="18">
        <f>+L36-H36</f>
        <v>-3.178052551534762</v>
      </c>
      <c r="O36" s="31">
        <f>+N36/H36</f>
        <v>-4.2684091259371566E-2</v>
      </c>
    </row>
    <row r="37" spans="2:19">
      <c r="B37" s="140" t="s">
        <v>34</v>
      </c>
      <c r="C37" s="15"/>
      <c r="D37" s="139" t="s">
        <v>27</v>
      </c>
      <c r="E37" s="15"/>
      <c r="F37" s="134">
        <f>+Rates!D37</f>
        <v>4.8999999999999998E-3</v>
      </c>
      <c r="G37" s="76">
        <f>+$F$18*(1+$F$54)</f>
        <v>10341</v>
      </c>
      <c r="H37" s="30">
        <f>+F37*G37</f>
        <v>50.670899999999996</v>
      </c>
      <c r="I37" s="14"/>
      <c r="J37" s="134">
        <f>+Rates!E37</f>
        <v>4.8386170347788507E-3</v>
      </c>
      <c r="K37" s="76">
        <f>+$F$18*(1+$J$54)</f>
        <v>10341</v>
      </c>
      <c r="L37" s="30">
        <f>+J37*K37</f>
        <v>50.036138756648093</v>
      </c>
      <c r="M37" s="14"/>
      <c r="N37" s="18">
        <f>+L37-H37</f>
        <v>-0.6347612433519032</v>
      </c>
      <c r="O37" s="31">
        <f>+N37/H37</f>
        <v>-1.2527135759418192E-2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334.49584000000004</v>
      </c>
      <c r="I38" s="15"/>
      <c r="J38" s="70"/>
      <c r="K38" s="71"/>
      <c r="L38" s="72">
        <f>SUM(L35:L37)</f>
        <v>349.6723162051133</v>
      </c>
      <c r="M38" s="67"/>
      <c r="N38" s="68">
        <f>+L38-H38</f>
        <v>15.176476205113261</v>
      </c>
      <c r="O38" s="69">
        <f>+N38/H38</f>
        <v>4.5371195663041007E-2</v>
      </c>
    </row>
    <row r="39" spans="2:19" s="112" customFormat="1" ht="17.25" customHeight="1">
      <c r="B39" s="140" t="s">
        <v>36</v>
      </c>
      <c r="C39" s="15"/>
      <c r="D39" s="139" t="s">
        <v>27</v>
      </c>
      <c r="E39" s="15"/>
      <c r="F39" s="135">
        <f>+Rates!D38</f>
        <v>4.4000000000000003E-3</v>
      </c>
      <c r="G39" s="76">
        <f>+$F$18*(1+$F$54)</f>
        <v>10341</v>
      </c>
      <c r="H39" s="40">
        <f>+F39*G39</f>
        <v>45.500400000000006</v>
      </c>
      <c r="I39" s="14"/>
      <c r="J39" s="135">
        <f>+Rates!E38</f>
        <v>4.4000000000000003E-3</v>
      </c>
      <c r="K39" s="76">
        <f>+$F$18*(1+$J$54)</f>
        <v>10341</v>
      </c>
      <c r="L39" s="40">
        <f>+J39*K39</f>
        <v>45.500400000000006</v>
      </c>
      <c r="M39" s="14"/>
      <c r="N39" s="18">
        <f>+L39-H39</f>
        <v>0</v>
      </c>
      <c r="O39" s="31">
        <f>+N39/H39</f>
        <v>0</v>
      </c>
      <c r="P39" s="113"/>
      <c r="Q39" s="113"/>
      <c r="R39" s="113"/>
      <c r="S39" s="113"/>
    </row>
    <row r="40" spans="2:19" s="112" customFormat="1">
      <c r="B40" s="140" t="s">
        <v>37</v>
      </c>
      <c r="C40" s="15"/>
      <c r="D40" s="139" t="s">
        <v>27</v>
      </c>
      <c r="E40" s="15"/>
      <c r="F40" s="135">
        <f>+Rates!D39</f>
        <v>1.2999999999999999E-3</v>
      </c>
      <c r="G40" s="76">
        <f>+$F$18*(1+$F$54)</f>
        <v>10341</v>
      </c>
      <c r="H40" s="40">
        <f t="shared" ref="H40:H45" si="10">+F40*G40</f>
        <v>13.443299999999999</v>
      </c>
      <c r="I40" s="14"/>
      <c r="J40" s="135">
        <f>+Rates!E39</f>
        <v>1.2999999999999999E-3</v>
      </c>
      <c r="K40" s="76">
        <f>+$F$18*(1+$J$54)</f>
        <v>10341</v>
      </c>
      <c r="L40" s="40">
        <f t="shared" ref="L40:L45" si="11">+J40*K40</f>
        <v>13.443299999999999</v>
      </c>
      <c r="M40" s="14"/>
      <c r="N40" s="18">
        <f t="shared" ref="N40:N45" si="12">+L40-H40</f>
        <v>0</v>
      </c>
      <c r="O40" s="31">
        <f t="shared" ref="O40:O45" si="13">+N40/H40</f>
        <v>0</v>
      </c>
      <c r="P40" s="113"/>
      <c r="Q40" s="113"/>
      <c r="R40" s="113"/>
      <c r="S40" s="113"/>
    </row>
    <row r="41" spans="2:19">
      <c r="B41" s="13" t="s">
        <v>38</v>
      </c>
      <c r="C41" s="13"/>
      <c r="D41" s="139" t="s">
        <v>27</v>
      </c>
      <c r="E41" s="13"/>
      <c r="F41" s="136">
        <f>+Rates!D40</f>
        <v>0.25</v>
      </c>
      <c r="G41" s="16">
        <v>1</v>
      </c>
      <c r="H41" s="40">
        <f t="shared" si="10"/>
        <v>0.25</v>
      </c>
      <c r="I41" s="14"/>
      <c r="J41" s="136">
        <f>+Rates!E40</f>
        <v>0.25</v>
      </c>
      <c r="K41" s="17">
        <v>1</v>
      </c>
      <c r="L41" s="40">
        <f t="shared" si="11"/>
        <v>0.25</v>
      </c>
      <c r="M41" s="14"/>
      <c r="N41" s="18">
        <f t="shared" si="12"/>
        <v>0</v>
      </c>
      <c r="O41" s="31">
        <f t="shared" si="13"/>
        <v>0</v>
      </c>
      <c r="P41" s="1"/>
      <c r="Q41" s="1"/>
      <c r="R41" s="1"/>
      <c r="S41" s="1"/>
    </row>
    <row r="42" spans="2:19">
      <c r="B42" s="13" t="s">
        <v>39</v>
      </c>
      <c r="C42" s="13"/>
      <c r="D42" s="139" t="s">
        <v>27</v>
      </c>
      <c r="E42" s="13"/>
      <c r="F42" s="137">
        <v>7.0000000000000001E-3</v>
      </c>
      <c r="G42" s="76">
        <f>+$F$18</f>
        <v>10000</v>
      </c>
      <c r="H42" s="40">
        <f t="shared" si="10"/>
        <v>70</v>
      </c>
      <c r="I42" s="14"/>
      <c r="J42" s="135">
        <v>7.0000000000000001E-3</v>
      </c>
      <c r="K42" s="77">
        <f>+$F$18</f>
        <v>10000</v>
      </c>
      <c r="L42" s="40">
        <f t="shared" si="11"/>
        <v>70</v>
      </c>
      <c r="M42" s="14"/>
      <c r="N42" s="18">
        <f t="shared" si="12"/>
        <v>0</v>
      </c>
      <c r="O42" s="31">
        <f t="shared" si="13"/>
        <v>0</v>
      </c>
      <c r="P42" s="1"/>
      <c r="Q42" s="1"/>
      <c r="R42" s="1"/>
      <c r="S42" s="1"/>
    </row>
    <row r="43" spans="2:19">
      <c r="B43" s="131" t="s">
        <v>40</v>
      </c>
      <c r="C43" s="13"/>
      <c r="D43" s="139"/>
      <c r="E43" s="13"/>
      <c r="F43" s="122">
        <f>+'Residential, 100 kWh'!F43</f>
        <v>0.08</v>
      </c>
      <c r="G43" s="86">
        <f>0.64*$F$18</f>
        <v>6400</v>
      </c>
      <c r="H43" s="40">
        <f t="shared" si="10"/>
        <v>512</v>
      </c>
      <c r="I43" s="14"/>
      <c r="J43" s="122">
        <f>+F43</f>
        <v>0.08</v>
      </c>
      <c r="K43" s="86">
        <f>+G43</f>
        <v>6400</v>
      </c>
      <c r="L43" s="40">
        <f t="shared" si="11"/>
        <v>512</v>
      </c>
      <c r="M43" s="14"/>
      <c r="N43" s="18">
        <f t="shared" si="12"/>
        <v>0</v>
      </c>
      <c r="O43" s="31">
        <f t="shared" si="13"/>
        <v>0</v>
      </c>
      <c r="P43" s="1"/>
      <c r="Q43" s="1"/>
      <c r="R43" s="1"/>
      <c r="S43" s="84"/>
    </row>
    <row r="44" spans="2:19">
      <c r="B44" s="131" t="s">
        <v>41</v>
      </c>
      <c r="C44" s="13"/>
      <c r="D44" s="139"/>
      <c r="E44" s="13"/>
      <c r="F44" s="122">
        <f>+'Residential, 100 kWh'!F44</f>
        <v>0.122</v>
      </c>
      <c r="G44" s="86">
        <f>0.18*$F$18</f>
        <v>1800</v>
      </c>
      <c r="H44" s="40">
        <f t="shared" si="10"/>
        <v>219.6</v>
      </c>
      <c r="I44" s="14"/>
      <c r="J44" s="122">
        <f t="shared" ref="J44:K45" si="14">+F44</f>
        <v>0.122</v>
      </c>
      <c r="K44" s="86">
        <f t="shared" si="14"/>
        <v>1800</v>
      </c>
      <c r="L44" s="40">
        <f t="shared" si="11"/>
        <v>219.6</v>
      </c>
      <c r="M44" s="14"/>
      <c r="N44" s="18">
        <f t="shared" si="12"/>
        <v>0</v>
      </c>
      <c r="O44" s="31">
        <f t="shared" si="13"/>
        <v>0</v>
      </c>
      <c r="P44" s="1"/>
      <c r="Q44" s="1"/>
      <c r="R44" s="1"/>
      <c r="S44" s="84"/>
    </row>
    <row r="45" spans="2:19" ht="15.75" thickBot="1">
      <c r="B45" s="141" t="s">
        <v>42</v>
      </c>
      <c r="C45" s="13"/>
      <c r="D45" s="139"/>
      <c r="E45" s="13"/>
      <c r="F45" s="122">
        <f>+'Residential, 100 kWh'!F45</f>
        <v>0.161</v>
      </c>
      <c r="G45" s="86">
        <f>0.18*$F$18</f>
        <v>1800</v>
      </c>
      <c r="H45" s="40">
        <f t="shared" si="10"/>
        <v>289.8</v>
      </c>
      <c r="I45" s="14"/>
      <c r="J45" s="122">
        <f t="shared" si="14"/>
        <v>0.161</v>
      </c>
      <c r="K45" s="86">
        <f t="shared" si="14"/>
        <v>1800</v>
      </c>
      <c r="L45" s="40">
        <f t="shared" si="11"/>
        <v>289.8</v>
      </c>
      <c r="M45" s="14"/>
      <c r="N45" s="18">
        <f t="shared" si="12"/>
        <v>0</v>
      </c>
      <c r="O45" s="31">
        <f t="shared" si="13"/>
        <v>0</v>
      </c>
      <c r="P45" s="1"/>
      <c r="Q45" s="1"/>
      <c r="R45" s="1"/>
      <c r="S45" s="84"/>
    </row>
    <row r="46" spans="2:19" ht="15.75" thickBot="1"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  <c r="P46" s="1"/>
      <c r="Q46" s="1"/>
      <c r="R46" s="1"/>
      <c r="S46" s="1"/>
    </row>
    <row r="47" spans="2:19">
      <c r="B47" s="20" t="s">
        <v>43</v>
      </c>
      <c r="C47" s="12"/>
      <c r="D47" s="12"/>
      <c r="E47" s="12"/>
      <c r="F47" s="64"/>
      <c r="G47" s="55"/>
      <c r="H47" s="58">
        <f>SUM(H38:H45)</f>
        <v>1485.0895399999999</v>
      </c>
      <c r="I47" s="62"/>
      <c r="J47" s="63"/>
      <c r="K47" s="63"/>
      <c r="L47" s="61">
        <f>SUM(L38:L45)</f>
        <v>1500.2660162051131</v>
      </c>
      <c r="M47" s="57"/>
      <c r="N47" s="61">
        <f>+L47-H47</f>
        <v>15.176476205113204</v>
      </c>
      <c r="O47" s="59">
        <f>+N47/H47</f>
        <v>1.0219233114464737E-2</v>
      </c>
      <c r="P47" s="1"/>
      <c r="Q47" s="1"/>
      <c r="R47" s="1"/>
      <c r="S47" s="84"/>
    </row>
    <row r="48" spans="2:19">
      <c r="B48" s="53" t="s">
        <v>44</v>
      </c>
      <c r="C48" s="12"/>
      <c r="D48" s="12"/>
      <c r="E48" s="12"/>
      <c r="F48" s="43">
        <v>0.13</v>
      </c>
      <c r="G48" s="56"/>
      <c r="H48" s="78">
        <f>+H47*F48</f>
        <v>193.0616402</v>
      </c>
      <c r="I48" s="42"/>
      <c r="J48" s="79">
        <v>0.13</v>
      </c>
      <c r="K48" s="42"/>
      <c r="L48" s="81">
        <f>+L47*J48</f>
        <v>195.03458210666471</v>
      </c>
      <c r="M48" s="80"/>
      <c r="N48" s="81">
        <f t="shared" ref="N48:N51" si="15">+L48-H48</f>
        <v>1.9729419066647154</v>
      </c>
      <c r="O48" s="82">
        <f>+N48/H48</f>
        <v>1.0219233114464731E-2</v>
      </c>
      <c r="P48" s="1"/>
      <c r="Q48" s="1"/>
      <c r="R48" s="1"/>
      <c r="S48" s="84"/>
    </row>
    <row r="49" spans="1:19">
      <c r="B49" s="54" t="s">
        <v>45</v>
      </c>
      <c r="C49" s="12"/>
      <c r="D49" s="12"/>
      <c r="E49" s="12"/>
      <c r="F49" s="60"/>
      <c r="G49" s="56"/>
      <c r="H49" s="78">
        <f>SUM(H47:H48)</f>
        <v>1678.1511802</v>
      </c>
      <c r="I49" s="42"/>
      <c r="J49" s="42"/>
      <c r="K49" s="42"/>
      <c r="L49" s="81">
        <f>SUM(L47:L48)</f>
        <v>1695.3005983117778</v>
      </c>
      <c r="M49" s="80"/>
      <c r="N49" s="81">
        <f t="shared" si="15"/>
        <v>17.149418111777777</v>
      </c>
      <c r="O49" s="82">
        <f t="shared" ref="O49" si="16">+N49/H49</f>
        <v>1.0219233114464652E-2</v>
      </c>
      <c r="P49" s="1"/>
      <c r="Q49" s="1"/>
      <c r="R49" s="1"/>
      <c r="S49" s="84"/>
    </row>
    <row r="50" spans="1:19">
      <c r="B50" s="246" t="s">
        <v>46</v>
      </c>
      <c r="C50" s="246"/>
      <c r="D50" s="246"/>
      <c r="E50" s="12"/>
      <c r="F50" s="60"/>
      <c r="G50" s="56"/>
      <c r="H50" s="83">
        <f>-H49*10%*3000/F18</f>
        <v>-50.344535405999999</v>
      </c>
      <c r="I50" s="42"/>
      <c r="J50" s="220"/>
      <c r="K50" s="220"/>
      <c r="L50" s="221"/>
      <c r="M50" s="222"/>
      <c r="N50" s="221"/>
      <c r="O50" s="223"/>
      <c r="P50" s="1"/>
      <c r="Q50" s="1"/>
      <c r="R50" s="1"/>
      <c r="S50" s="1"/>
    </row>
    <row r="51" spans="1:19" ht="15.75" thickBot="1">
      <c r="A51" s="1"/>
      <c r="B51" s="247" t="s">
        <v>47</v>
      </c>
      <c r="C51" s="247"/>
      <c r="D51" s="247"/>
      <c r="E51" s="65"/>
      <c r="F51" s="114"/>
      <c r="G51" s="115"/>
      <c r="H51" s="116">
        <f>SUM(H49:H50)</f>
        <v>1627.806644794</v>
      </c>
      <c r="I51" s="117"/>
      <c r="J51" s="117"/>
      <c r="K51" s="117"/>
      <c r="L51" s="118">
        <f>SUM(L49:L50)</f>
        <v>1695.3005983117778</v>
      </c>
      <c r="M51" s="119"/>
      <c r="N51" s="118">
        <f t="shared" si="15"/>
        <v>67.493953517777754</v>
      </c>
      <c r="O51" s="66">
        <f>+N51/H51</f>
        <v>4.1463126922128495E-2</v>
      </c>
    </row>
    <row r="52" spans="1:19" ht="15.75" thickBot="1">
      <c r="A52" s="85"/>
      <c r="B52" s="44"/>
      <c r="C52" s="45"/>
      <c r="D52" s="46"/>
      <c r="E52" s="45"/>
      <c r="F52" s="47"/>
      <c r="G52" s="48"/>
      <c r="H52" s="49"/>
      <c r="I52" s="50"/>
      <c r="J52" s="47"/>
      <c r="K52" s="51"/>
      <c r="L52" s="120"/>
      <c r="M52" s="50"/>
      <c r="N52" s="121"/>
      <c r="O52" s="52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84"/>
      <c r="M53" s="1"/>
      <c r="N53" s="1"/>
      <c r="O53" s="1"/>
    </row>
    <row r="54" spans="1:19">
      <c r="A54" s="1"/>
      <c r="B54" s="3" t="s">
        <v>48</v>
      </c>
      <c r="C54" s="1"/>
      <c r="D54" s="1"/>
      <c r="E54" s="1"/>
      <c r="F54" s="143">
        <f>+Rates!$D$1</f>
        <v>3.4099999999999998E-2</v>
      </c>
      <c r="G54" s="124"/>
      <c r="H54" s="124"/>
      <c r="I54" s="124"/>
      <c r="J54" s="143">
        <f>+Rates!$E$1</f>
        <v>3.4099999999999998E-2</v>
      </c>
      <c r="K54" s="1"/>
      <c r="L54" s="1"/>
      <c r="M54" s="1"/>
      <c r="N54" s="1"/>
      <c r="O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3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9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9">
      <c r="A59" s="2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12">
    <mergeCell ref="D21:D22"/>
    <mergeCell ref="N21:N22"/>
    <mergeCell ref="O21:O22"/>
    <mergeCell ref="B50:D50"/>
    <mergeCell ref="B51:D51"/>
    <mergeCell ref="A3:K3"/>
    <mergeCell ref="B10:O10"/>
    <mergeCell ref="B11:O11"/>
    <mergeCell ref="D14:O14"/>
    <mergeCell ref="F20:H20"/>
    <mergeCell ref="J20:L20"/>
    <mergeCell ref="N20:O20"/>
  </mergeCells>
  <pageMargins left="0.7" right="0.7" top="0.75" bottom="0.75" header="0.3" footer="0.3"/>
  <pageSetup scale="58" orientation="portrait" r:id="rId1"/>
  <ignoredErrors>
    <ignoredError sqref="F23:O23 F30:G45 M30:O31 F24:N29 M35:O35 M32:N34 M38:O38 M36:N36 M37:N37 M46:O49 M39:N39 M40:N45 M51:O52 M53:O55 F46:G52 F53:G55" unlockedFormula="1"/>
    <ignoredError sqref="H30:L45 H51:L52 I50 H53:L55 H46:L49" formula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59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47.28515625" customWidth="1"/>
    <col min="3" max="3" width="2.28515625" customWidth="1"/>
    <col min="4" max="4" width="11" customWidth="1"/>
    <col min="5" max="5" width="4.140625" customWidth="1"/>
    <col min="6" max="6" width="10" bestFit="1" customWidth="1"/>
    <col min="8" max="8" width="11.7109375" customWidth="1"/>
    <col min="9" max="9" width="1.5703125" customWidth="1"/>
    <col min="10" max="10" width="10" bestFit="1" customWidth="1"/>
    <col min="12" max="12" width="11.8554687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94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7" t="s">
        <v>10</v>
      </c>
      <c r="C16" s="1"/>
      <c r="D16" s="87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75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88">
        <v>15000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41" t="s">
        <v>14</v>
      </c>
      <c r="G20" s="242"/>
      <c r="H20" s="243"/>
      <c r="I20" s="1"/>
      <c r="J20" s="241" t="s">
        <v>15</v>
      </c>
      <c r="K20" s="242"/>
      <c r="L20" s="243"/>
      <c r="M20" s="1"/>
      <c r="N20" s="241" t="s">
        <v>16</v>
      </c>
      <c r="O20" s="243"/>
    </row>
    <row r="21" spans="2:15">
      <c r="B21" s="29"/>
      <c r="C21" s="1"/>
      <c r="D21" s="248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50" t="s">
        <v>21</v>
      </c>
      <c r="O21" s="252" t="s">
        <v>22</v>
      </c>
    </row>
    <row r="22" spans="2:15">
      <c r="B22" s="29"/>
      <c r="C22" s="1"/>
      <c r="D22" s="249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51"/>
      <c r="O22" s="253"/>
    </row>
    <row r="23" spans="2:15">
      <c r="B23" s="13" t="s">
        <v>24</v>
      </c>
      <c r="C23" s="13"/>
      <c r="D23" s="138" t="s">
        <v>25</v>
      </c>
      <c r="E23" s="13"/>
      <c r="F23" s="132">
        <f>+Rates!D24</f>
        <v>24.39</v>
      </c>
      <c r="G23" s="16">
        <v>1</v>
      </c>
      <c r="H23" s="30">
        <f>+F23*G23</f>
        <v>24.39</v>
      </c>
      <c r="I23" s="14"/>
      <c r="J23" s="133">
        <f>+Rates!E24</f>
        <v>24.64629</v>
      </c>
      <c r="K23" s="17">
        <v>1</v>
      </c>
      <c r="L23" s="30">
        <f>+J23*K23</f>
        <v>24.64629</v>
      </c>
      <c r="M23" s="14"/>
      <c r="N23" s="18">
        <f>+L23-H23</f>
        <v>0.25628999999999991</v>
      </c>
      <c r="O23" s="31">
        <f>+N23/H23</f>
        <v>1.0507995079950795E-2</v>
      </c>
    </row>
    <row r="24" spans="2:15">
      <c r="B24" s="13" t="s">
        <v>88</v>
      </c>
      <c r="C24" s="13"/>
      <c r="D24" s="138" t="s">
        <v>25</v>
      </c>
      <c r="E24" s="13"/>
      <c r="F24" s="132">
        <f>+Rates!D25</f>
        <v>0</v>
      </c>
      <c r="G24" s="16">
        <v>1</v>
      </c>
      <c r="H24" s="30">
        <f t="shared" ref="H24:H29" si="0">+F24*G24</f>
        <v>0</v>
      </c>
      <c r="I24" s="14"/>
      <c r="J24" s="132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0</v>
      </c>
      <c r="O24" s="31" t="e">
        <f t="shared" ref="O24:O29" si="3">+N24/H24</f>
        <v>#DIV/0!</v>
      </c>
    </row>
    <row r="25" spans="2:15">
      <c r="B25" s="13" t="s">
        <v>90</v>
      </c>
      <c r="C25" s="13"/>
      <c r="D25" s="138" t="s">
        <v>25</v>
      </c>
      <c r="E25" s="13"/>
      <c r="F25" s="132">
        <f>+Rates!D27</f>
        <v>0</v>
      </c>
      <c r="G25" s="16">
        <v>1</v>
      </c>
      <c r="H25" s="30">
        <f t="shared" si="0"/>
        <v>0</v>
      </c>
      <c r="I25" s="14"/>
      <c r="J25" s="134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0</v>
      </c>
      <c r="O25" s="31" t="e">
        <f t="shared" si="3"/>
        <v>#DIV/0!</v>
      </c>
    </row>
    <row r="26" spans="2:15">
      <c r="B26" s="13" t="s">
        <v>89</v>
      </c>
      <c r="C26" s="13"/>
      <c r="D26" s="138" t="s">
        <v>25</v>
      </c>
      <c r="E26" s="13"/>
      <c r="F26" s="132">
        <f>+Rates!D35</f>
        <v>2.36</v>
      </c>
      <c r="G26" s="16">
        <v>1</v>
      </c>
      <c r="H26" s="30">
        <f t="shared" si="0"/>
        <v>2.36</v>
      </c>
      <c r="I26" s="14"/>
      <c r="J26" s="133">
        <f>+Rates!E35</f>
        <v>0</v>
      </c>
      <c r="K26" s="17">
        <v>1</v>
      </c>
      <c r="L26" s="30">
        <f t="shared" si="1"/>
        <v>0</v>
      </c>
      <c r="M26" s="14"/>
      <c r="N26" s="18">
        <f t="shared" si="2"/>
        <v>-2.36</v>
      </c>
      <c r="O26" s="31">
        <f t="shared" si="3"/>
        <v>-1</v>
      </c>
    </row>
    <row r="27" spans="2:15">
      <c r="B27" s="13" t="s">
        <v>26</v>
      </c>
      <c r="C27" s="13"/>
      <c r="D27" s="138" t="s">
        <v>27</v>
      </c>
      <c r="E27" s="13"/>
      <c r="F27" s="122">
        <f>+Rates!D29</f>
        <v>1.61E-2</v>
      </c>
      <c r="G27" s="76">
        <f>+$F$18</f>
        <v>15000</v>
      </c>
      <c r="H27" s="30">
        <f t="shared" si="0"/>
        <v>241.5</v>
      </c>
      <c r="I27" s="14"/>
      <c r="J27" s="134">
        <f>+Rates!E29</f>
        <v>1.6309299999999999E-2</v>
      </c>
      <c r="K27" s="76">
        <f>+$F$18</f>
        <v>15000</v>
      </c>
      <c r="L27" s="30">
        <f t="shared" si="1"/>
        <v>244.63949999999997</v>
      </c>
      <c r="M27" s="14"/>
      <c r="N27" s="18">
        <f t="shared" si="2"/>
        <v>3.1394999999999698</v>
      </c>
      <c r="O27" s="31">
        <f t="shared" si="3"/>
        <v>1.2999999999999875E-2</v>
      </c>
    </row>
    <row r="28" spans="2:15">
      <c r="B28" s="13" t="s">
        <v>28</v>
      </c>
      <c r="C28" s="13"/>
      <c r="D28" s="138" t="s">
        <v>27</v>
      </c>
      <c r="E28" s="13"/>
      <c r="F28" s="122">
        <v>0</v>
      </c>
      <c r="G28" s="76">
        <f t="shared" ref="G28:G29" si="4">+$F$18</f>
        <v>15000</v>
      </c>
      <c r="H28" s="30">
        <f t="shared" si="0"/>
        <v>0</v>
      </c>
      <c r="I28" s="14"/>
      <c r="J28" s="134">
        <v>0</v>
      </c>
      <c r="K28" s="76">
        <f t="shared" ref="K28:K29" si="5">+$F$18</f>
        <v>15000</v>
      </c>
      <c r="L28" s="30">
        <f t="shared" si="1"/>
        <v>0</v>
      </c>
      <c r="M28" s="14"/>
      <c r="N28" s="18">
        <f t="shared" si="2"/>
        <v>0</v>
      </c>
      <c r="O28" s="31" t="e">
        <f t="shared" si="3"/>
        <v>#DIV/0!</v>
      </c>
    </row>
    <row r="29" spans="2:15">
      <c r="B29" s="13" t="s">
        <v>93</v>
      </c>
      <c r="C29" s="13"/>
      <c r="D29" s="138" t="s">
        <v>27</v>
      </c>
      <c r="E29" s="13"/>
      <c r="F29" s="122">
        <f>+Rates!D34</f>
        <v>5.0000000000000001E-4</v>
      </c>
      <c r="G29" s="76">
        <f t="shared" si="4"/>
        <v>15000</v>
      </c>
      <c r="H29" s="30">
        <f t="shared" si="0"/>
        <v>7.5</v>
      </c>
      <c r="I29" s="14"/>
      <c r="J29" s="134">
        <f>+Rates!E34</f>
        <v>5.0000000000000001E-4</v>
      </c>
      <c r="K29" s="76">
        <f t="shared" si="5"/>
        <v>15000</v>
      </c>
      <c r="L29" s="30">
        <f t="shared" si="1"/>
        <v>7.5</v>
      </c>
      <c r="M29" s="14"/>
      <c r="N29" s="18">
        <f t="shared" si="2"/>
        <v>0</v>
      </c>
      <c r="O29" s="31">
        <f t="shared" si="3"/>
        <v>0</v>
      </c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275.75</v>
      </c>
      <c r="I30" s="15"/>
      <c r="J30" s="70"/>
      <c r="K30" s="71"/>
      <c r="L30" s="72">
        <f>SUM(L23:L29)</f>
        <v>276.78578999999996</v>
      </c>
      <c r="M30" s="67"/>
      <c r="N30" s="68">
        <f>+L30-H30</f>
        <v>1.0357899999999631</v>
      </c>
      <c r="O30" s="69">
        <f>+N30/H30</f>
        <v>3.7562647325474637E-3</v>
      </c>
    </row>
    <row r="31" spans="2:15" s="112" customFormat="1" ht="16.5" customHeight="1">
      <c r="B31" s="130" t="s">
        <v>91</v>
      </c>
      <c r="C31" s="15"/>
      <c r="D31" s="138" t="s">
        <v>27</v>
      </c>
      <c r="E31" s="15"/>
      <c r="F31" s="134">
        <f>+Rates!D30</f>
        <v>-1.2999999999999999E-3</v>
      </c>
      <c r="G31" s="76">
        <f>+$F$18</f>
        <v>15000</v>
      </c>
      <c r="H31" s="30">
        <f>+F31*G31</f>
        <v>-19.5</v>
      </c>
      <c r="I31" s="14"/>
      <c r="J31" s="134">
        <f>+Rates!E30</f>
        <v>0</v>
      </c>
      <c r="K31" s="76">
        <f>+$F$18</f>
        <v>15000</v>
      </c>
      <c r="L31" s="30">
        <f>+J31*K31</f>
        <v>0</v>
      </c>
      <c r="M31" s="14"/>
      <c r="N31" s="18">
        <f>+L31-H31</f>
        <v>19.5</v>
      </c>
      <c r="O31" s="31">
        <f>+N31/H31</f>
        <v>-1</v>
      </c>
    </row>
    <row r="32" spans="2:15" s="112" customFormat="1" ht="15.75" customHeight="1">
      <c r="B32" s="130" t="s">
        <v>92</v>
      </c>
      <c r="C32" s="15"/>
      <c r="D32" s="138" t="s">
        <v>27</v>
      </c>
      <c r="E32" s="15"/>
      <c r="F32" s="134">
        <f>+Rates!D33</f>
        <v>-5.9999999999999995E-4</v>
      </c>
      <c r="G32" s="76">
        <f>+$F$18</f>
        <v>15000</v>
      </c>
      <c r="H32" s="30">
        <f t="shared" ref="H32:H33" si="6">+F32*G32</f>
        <v>-9</v>
      </c>
      <c r="I32" s="38"/>
      <c r="J32" s="134">
        <f>+Rates!E33</f>
        <v>0</v>
      </c>
      <c r="K32" s="76">
        <f>+$F$18</f>
        <v>15000</v>
      </c>
      <c r="L32" s="30">
        <f t="shared" ref="L32:L33" si="7">+J32*K32</f>
        <v>0</v>
      </c>
      <c r="M32" s="39"/>
      <c r="N32" s="18">
        <f t="shared" ref="N32:N34" si="8">+L32-H32</f>
        <v>9</v>
      </c>
      <c r="O32" s="31">
        <f t="shared" ref="O32:O34" si="9">+N32/H32</f>
        <v>-1</v>
      </c>
    </row>
    <row r="33" spans="2:19">
      <c r="B33" s="131" t="s">
        <v>30</v>
      </c>
      <c r="C33" s="13"/>
      <c r="D33" s="138" t="s">
        <v>27</v>
      </c>
      <c r="E33" s="13"/>
      <c r="F33" s="122">
        <f>IF(ISBLANK(D16)=TRUE, 0, IF(D16="TOU", 0.64*$F$43+0.18*$F$44+0.18*$F$45, IF(AND(D16="non-TOU",#REF!&gt; 0),#REF!, 46)))</f>
        <v>0.10214000000000001</v>
      </c>
      <c r="G33" s="16">
        <f>+($F$18*(1+$F$54)-$F$18)</f>
        <v>511.5</v>
      </c>
      <c r="H33" s="30">
        <f t="shared" si="6"/>
        <v>52.244610000000002</v>
      </c>
      <c r="I33" s="14"/>
      <c r="J33" s="122">
        <f>IF(ISBLANK(D16)=TRUE, 0, IF(D16="TOU", 0.64*$F$43+0.18*$F$44+0.18*$F$45, IF(AND(D16="non-TOU",#REF!&gt; 0),#REF!, 46)))</f>
        <v>0.10214000000000001</v>
      </c>
      <c r="K33" s="16">
        <f>+($F$18*(1+$J$54)-$F$18)</f>
        <v>511.5</v>
      </c>
      <c r="L33" s="30">
        <f t="shared" si="7"/>
        <v>52.244610000000002</v>
      </c>
      <c r="M33" s="14"/>
      <c r="N33" s="18">
        <f t="shared" si="8"/>
        <v>0</v>
      </c>
      <c r="O33" s="31">
        <f t="shared" si="9"/>
        <v>0</v>
      </c>
    </row>
    <row r="34" spans="2:19">
      <c r="B34" s="131" t="s">
        <v>31</v>
      </c>
      <c r="C34" s="13"/>
      <c r="D34" s="138" t="s">
        <v>25</v>
      </c>
      <c r="E34" s="13"/>
      <c r="F34" s="132">
        <f>+Rates!D28</f>
        <v>0.79</v>
      </c>
      <c r="G34" s="16">
        <v>1</v>
      </c>
      <c r="H34" s="30">
        <f>+F34*G34</f>
        <v>0.79</v>
      </c>
      <c r="I34" s="14"/>
      <c r="J34" s="132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300.28461000000004</v>
      </c>
      <c r="I35" s="15"/>
      <c r="J35" s="70"/>
      <c r="K35" s="71"/>
      <c r="L35" s="72">
        <f>SUM(L30:L34)</f>
        <v>329.82040000000001</v>
      </c>
      <c r="M35" s="67"/>
      <c r="N35" s="68">
        <f>+L35-H35</f>
        <v>29.535789999999963</v>
      </c>
      <c r="O35" s="69">
        <f>+N35/H35</f>
        <v>9.8359319846594725E-2</v>
      </c>
    </row>
    <row r="36" spans="2:19">
      <c r="B36" s="15" t="s">
        <v>33</v>
      </c>
      <c r="C36" s="15"/>
      <c r="D36" s="139" t="s">
        <v>27</v>
      </c>
      <c r="E36" s="15"/>
      <c r="F36" s="134">
        <f>+Rates!D36</f>
        <v>7.1999999999999998E-3</v>
      </c>
      <c r="G36" s="76">
        <f>+$F$18*(1+$F$54)</f>
        <v>15511.5</v>
      </c>
      <c r="H36" s="30">
        <f>+F36*G36</f>
        <v>111.6828</v>
      </c>
      <c r="I36" s="14"/>
      <c r="J36" s="134">
        <f>+Rates!E36</f>
        <v>6.892674542932525E-3</v>
      </c>
      <c r="K36" s="76">
        <f>+$F$18*(1+$J$54)</f>
        <v>15511.5</v>
      </c>
      <c r="L36" s="30">
        <f>+J36*K36</f>
        <v>106.91572117269786</v>
      </c>
      <c r="M36" s="14"/>
      <c r="N36" s="18">
        <f>+L36-H36</f>
        <v>-4.7670788273021429</v>
      </c>
      <c r="O36" s="31">
        <f>+N36/H36</f>
        <v>-4.2684091259371566E-2</v>
      </c>
    </row>
    <row r="37" spans="2:19">
      <c r="B37" s="140" t="s">
        <v>34</v>
      </c>
      <c r="C37" s="15"/>
      <c r="D37" s="139" t="s">
        <v>27</v>
      </c>
      <c r="E37" s="15"/>
      <c r="F37" s="134">
        <f>+Rates!D37</f>
        <v>4.8999999999999998E-3</v>
      </c>
      <c r="G37" s="76">
        <f>+$F$18*(1+$F$54)</f>
        <v>15511.5</v>
      </c>
      <c r="H37" s="30">
        <f>+F37*G37</f>
        <v>76.006349999999998</v>
      </c>
      <c r="I37" s="14"/>
      <c r="J37" s="134">
        <f>+Rates!E37</f>
        <v>4.8386170347788507E-3</v>
      </c>
      <c r="K37" s="76">
        <f>+$F$18*(1+$J$54)</f>
        <v>15511.5</v>
      </c>
      <c r="L37" s="30">
        <f>+J37*K37</f>
        <v>75.054208134972143</v>
      </c>
      <c r="M37" s="14"/>
      <c r="N37" s="18">
        <f>+L37-H37</f>
        <v>-0.95214186502785481</v>
      </c>
      <c r="O37" s="31">
        <f>+N37/H37</f>
        <v>-1.2527135759418192E-2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487.97376000000003</v>
      </c>
      <c r="I38" s="15"/>
      <c r="J38" s="70"/>
      <c r="K38" s="71"/>
      <c r="L38" s="72">
        <f>SUM(L35:L37)</f>
        <v>511.79032930766999</v>
      </c>
      <c r="M38" s="67"/>
      <c r="N38" s="68">
        <f>+L38-H38</f>
        <v>23.816569307669965</v>
      </c>
      <c r="O38" s="69">
        <f>+N38/H38</f>
        <v>4.8807069682742704E-2</v>
      </c>
    </row>
    <row r="39" spans="2:19" s="112" customFormat="1" ht="17.25" customHeight="1">
      <c r="B39" s="140" t="s">
        <v>36</v>
      </c>
      <c r="C39" s="15"/>
      <c r="D39" s="139" t="s">
        <v>27</v>
      </c>
      <c r="E39" s="15"/>
      <c r="F39" s="135">
        <f>+Rates!D38</f>
        <v>4.4000000000000003E-3</v>
      </c>
      <c r="G39" s="76">
        <f>+$F$18*(1+$F$54)</f>
        <v>15511.5</v>
      </c>
      <c r="H39" s="40">
        <f>+F39*G39</f>
        <v>68.250600000000006</v>
      </c>
      <c r="I39" s="14"/>
      <c r="J39" s="135">
        <f>+Rates!E38</f>
        <v>4.4000000000000003E-3</v>
      </c>
      <c r="K39" s="76">
        <f>+$F$18*(1+$J$54)</f>
        <v>15511.5</v>
      </c>
      <c r="L39" s="40">
        <f>+J39*K39</f>
        <v>68.250600000000006</v>
      </c>
      <c r="M39" s="14"/>
      <c r="N39" s="18">
        <f>+L39-H39</f>
        <v>0</v>
      </c>
      <c r="O39" s="31">
        <f>+N39/H39</f>
        <v>0</v>
      </c>
      <c r="P39" s="113"/>
      <c r="Q39" s="113"/>
      <c r="R39" s="113"/>
      <c r="S39" s="113"/>
    </row>
    <row r="40" spans="2:19" s="112" customFormat="1">
      <c r="B40" s="140" t="s">
        <v>37</v>
      </c>
      <c r="C40" s="15"/>
      <c r="D40" s="139" t="s">
        <v>27</v>
      </c>
      <c r="E40" s="15"/>
      <c r="F40" s="135">
        <f>+Rates!D39</f>
        <v>1.2999999999999999E-3</v>
      </c>
      <c r="G40" s="76">
        <f>+$F$18*(1+$F$54)</f>
        <v>15511.5</v>
      </c>
      <c r="H40" s="40">
        <f t="shared" ref="H40:H45" si="10">+F40*G40</f>
        <v>20.164949999999997</v>
      </c>
      <c r="I40" s="14"/>
      <c r="J40" s="135">
        <f>+Rates!E39</f>
        <v>1.2999999999999999E-3</v>
      </c>
      <c r="K40" s="76">
        <f>+$F$18*(1+$J$54)</f>
        <v>15511.5</v>
      </c>
      <c r="L40" s="40">
        <f t="shared" ref="L40:L45" si="11">+J40*K40</f>
        <v>20.164949999999997</v>
      </c>
      <c r="M40" s="14"/>
      <c r="N40" s="18">
        <f t="shared" ref="N40:N45" si="12">+L40-H40</f>
        <v>0</v>
      </c>
      <c r="O40" s="31">
        <f t="shared" ref="O40:O45" si="13">+N40/H40</f>
        <v>0</v>
      </c>
      <c r="P40" s="113"/>
      <c r="Q40" s="113"/>
      <c r="R40" s="113"/>
      <c r="S40" s="113"/>
    </row>
    <row r="41" spans="2:19">
      <c r="B41" s="13" t="s">
        <v>38</v>
      </c>
      <c r="C41" s="13"/>
      <c r="D41" s="139" t="s">
        <v>27</v>
      </c>
      <c r="E41" s="13"/>
      <c r="F41" s="136">
        <f>+Rates!D40</f>
        <v>0.25</v>
      </c>
      <c r="G41" s="16">
        <v>1</v>
      </c>
      <c r="H41" s="40">
        <f t="shared" si="10"/>
        <v>0.25</v>
      </c>
      <c r="I41" s="14"/>
      <c r="J41" s="136">
        <f>+Rates!E40</f>
        <v>0.25</v>
      </c>
      <c r="K41" s="17">
        <v>1</v>
      </c>
      <c r="L41" s="40">
        <f t="shared" si="11"/>
        <v>0.25</v>
      </c>
      <c r="M41" s="14"/>
      <c r="N41" s="18">
        <f t="shared" si="12"/>
        <v>0</v>
      </c>
      <c r="O41" s="31">
        <f t="shared" si="13"/>
        <v>0</v>
      </c>
      <c r="P41" s="1"/>
      <c r="Q41" s="1"/>
      <c r="R41" s="1"/>
      <c r="S41" s="1"/>
    </row>
    <row r="42" spans="2:19">
      <c r="B42" s="13" t="s">
        <v>39</v>
      </c>
      <c r="C42" s="13"/>
      <c r="D42" s="139" t="s">
        <v>27</v>
      </c>
      <c r="E42" s="13"/>
      <c r="F42" s="137">
        <v>7.0000000000000001E-3</v>
      </c>
      <c r="G42" s="76">
        <f>+$F$18</f>
        <v>15000</v>
      </c>
      <c r="H42" s="40">
        <f t="shared" si="10"/>
        <v>105</v>
      </c>
      <c r="I42" s="14"/>
      <c r="J42" s="135">
        <v>7.0000000000000001E-3</v>
      </c>
      <c r="K42" s="77">
        <f>+$F$18</f>
        <v>15000</v>
      </c>
      <c r="L42" s="40">
        <f t="shared" si="11"/>
        <v>105</v>
      </c>
      <c r="M42" s="14"/>
      <c r="N42" s="18">
        <f t="shared" si="12"/>
        <v>0</v>
      </c>
      <c r="O42" s="31">
        <f t="shared" si="13"/>
        <v>0</v>
      </c>
      <c r="P42" s="1"/>
      <c r="Q42" s="1"/>
      <c r="R42" s="1"/>
      <c r="S42" s="1"/>
    </row>
    <row r="43" spans="2:19">
      <c r="B43" s="131" t="s">
        <v>40</v>
      </c>
      <c r="C43" s="13"/>
      <c r="D43" s="139"/>
      <c r="E43" s="13"/>
      <c r="F43" s="122">
        <f>+'Residential, 100 kWh'!F43</f>
        <v>0.08</v>
      </c>
      <c r="G43" s="86">
        <f>0.64*$F$18</f>
        <v>9600</v>
      </c>
      <c r="H43" s="40">
        <f t="shared" si="10"/>
        <v>768</v>
      </c>
      <c r="I43" s="14"/>
      <c r="J43" s="122">
        <f>+F43</f>
        <v>0.08</v>
      </c>
      <c r="K43" s="86">
        <f>+G43</f>
        <v>9600</v>
      </c>
      <c r="L43" s="40">
        <f t="shared" si="11"/>
        <v>768</v>
      </c>
      <c r="M43" s="14"/>
      <c r="N43" s="18">
        <f t="shared" si="12"/>
        <v>0</v>
      </c>
      <c r="O43" s="31">
        <f t="shared" si="13"/>
        <v>0</v>
      </c>
      <c r="P43" s="1"/>
      <c r="Q43" s="1"/>
      <c r="R43" s="1"/>
      <c r="S43" s="84"/>
    </row>
    <row r="44" spans="2:19">
      <c r="B44" s="131" t="s">
        <v>41</v>
      </c>
      <c r="C44" s="13"/>
      <c r="D44" s="139"/>
      <c r="E44" s="13"/>
      <c r="F44" s="122">
        <f>+'Residential, 100 kWh'!F44</f>
        <v>0.122</v>
      </c>
      <c r="G44" s="86">
        <f>0.18*$F$18</f>
        <v>2700</v>
      </c>
      <c r="H44" s="40">
        <f t="shared" si="10"/>
        <v>329.4</v>
      </c>
      <c r="I44" s="14"/>
      <c r="J44" s="122">
        <f t="shared" ref="J44:K45" si="14">+F44</f>
        <v>0.122</v>
      </c>
      <c r="K44" s="86">
        <f t="shared" si="14"/>
        <v>2700</v>
      </c>
      <c r="L44" s="40">
        <f t="shared" si="11"/>
        <v>329.4</v>
      </c>
      <c r="M44" s="14"/>
      <c r="N44" s="18">
        <f t="shared" si="12"/>
        <v>0</v>
      </c>
      <c r="O44" s="31">
        <f t="shared" si="13"/>
        <v>0</v>
      </c>
      <c r="P44" s="1"/>
      <c r="Q44" s="1"/>
      <c r="R44" s="1"/>
      <c r="S44" s="84"/>
    </row>
    <row r="45" spans="2:19" ht="15.75" thickBot="1">
      <c r="B45" s="141" t="s">
        <v>42</v>
      </c>
      <c r="C45" s="13"/>
      <c r="D45" s="139"/>
      <c r="E45" s="13"/>
      <c r="F45" s="122">
        <f>+'Residential, 100 kWh'!F45</f>
        <v>0.161</v>
      </c>
      <c r="G45" s="86">
        <f>0.18*$F$18</f>
        <v>2700</v>
      </c>
      <c r="H45" s="40">
        <f t="shared" si="10"/>
        <v>434.7</v>
      </c>
      <c r="I45" s="14"/>
      <c r="J45" s="122">
        <f t="shared" si="14"/>
        <v>0.161</v>
      </c>
      <c r="K45" s="86">
        <f t="shared" si="14"/>
        <v>2700</v>
      </c>
      <c r="L45" s="40">
        <f t="shared" si="11"/>
        <v>434.7</v>
      </c>
      <c r="M45" s="14"/>
      <c r="N45" s="18">
        <f t="shared" si="12"/>
        <v>0</v>
      </c>
      <c r="O45" s="31">
        <f t="shared" si="13"/>
        <v>0</v>
      </c>
      <c r="P45" s="1"/>
      <c r="Q45" s="1"/>
      <c r="R45" s="1"/>
      <c r="S45" s="84"/>
    </row>
    <row r="46" spans="2:19" ht="15.75" thickBot="1"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  <c r="P46" s="1"/>
      <c r="Q46" s="1"/>
      <c r="R46" s="1"/>
      <c r="S46" s="1"/>
    </row>
    <row r="47" spans="2:19">
      <c r="B47" s="20" t="s">
        <v>43</v>
      </c>
      <c r="C47" s="12"/>
      <c r="D47" s="12"/>
      <c r="E47" s="12"/>
      <c r="F47" s="64"/>
      <c r="G47" s="55"/>
      <c r="H47" s="58">
        <f>SUM(H38:H45)</f>
        <v>2213.7393099999999</v>
      </c>
      <c r="I47" s="62"/>
      <c r="J47" s="63"/>
      <c r="K47" s="63"/>
      <c r="L47" s="61">
        <f>SUM(L38:L45)</f>
        <v>2237.5558793076698</v>
      </c>
      <c r="M47" s="57"/>
      <c r="N47" s="61">
        <f>+L47-H47</f>
        <v>23.816569307669852</v>
      </c>
      <c r="O47" s="59">
        <f>+N47/H47</f>
        <v>1.0758524818204477E-2</v>
      </c>
      <c r="P47" s="1"/>
      <c r="Q47" s="1"/>
      <c r="R47" s="1"/>
      <c r="S47" s="84"/>
    </row>
    <row r="48" spans="2:19">
      <c r="B48" s="53" t="s">
        <v>44</v>
      </c>
      <c r="C48" s="12"/>
      <c r="D48" s="12"/>
      <c r="E48" s="12"/>
      <c r="F48" s="43">
        <v>0.13</v>
      </c>
      <c r="G48" s="56"/>
      <c r="H48" s="78">
        <f>+H47*F48</f>
        <v>287.78611030000002</v>
      </c>
      <c r="I48" s="42"/>
      <c r="J48" s="79">
        <v>0.13</v>
      </c>
      <c r="K48" s="42"/>
      <c r="L48" s="81">
        <f>+L47*J48</f>
        <v>290.88226430999708</v>
      </c>
      <c r="M48" s="80"/>
      <c r="N48" s="81">
        <f t="shared" ref="N48:N51" si="15">+L48-H48</f>
        <v>3.0961540099970648</v>
      </c>
      <c r="O48" s="82">
        <f>+N48/H48</f>
        <v>1.0758524818204419E-2</v>
      </c>
      <c r="P48" s="1"/>
      <c r="Q48" s="1"/>
      <c r="R48" s="1"/>
      <c r="S48" s="84"/>
    </row>
    <row r="49" spans="1:19">
      <c r="B49" s="54" t="s">
        <v>45</v>
      </c>
      <c r="C49" s="12"/>
      <c r="D49" s="12"/>
      <c r="E49" s="12"/>
      <c r="F49" s="60"/>
      <c r="G49" s="56"/>
      <c r="H49" s="78">
        <f>SUM(H47:H48)</f>
        <v>2501.5254203</v>
      </c>
      <c r="I49" s="42"/>
      <c r="J49" s="42"/>
      <c r="K49" s="42"/>
      <c r="L49" s="81">
        <f>SUM(L47:L48)</f>
        <v>2528.4381436176668</v>
      </c>
      <c r="M49" s="80"/>
      <c r="N49" s="81">
        <f t="shared" si="15"/>
        <v>26.91272331766686</v>
      </c>
      <c r="O49" s="82">
        <f t="shared" ref="O49" si="16">+N49/H49</f>
        <v>1.0758524818204447E-2</v>
      </c>
      <c r="P49" s="1"/>
      <c r="Q49" s="1"/>
      <c r="R49" s="1"/>
      <c r="S49" s="84"/>
    </row>
    <row r="50" spans="1:19">
      <c r="B50" s="246" t="s">
        <v>46</v>
      </c>
      <c r="C50" s="246"/>
      <c r="D50" s="246"/>
      <c r="E50" s="12"/>
      <c r="F50" s="60"/>
      <c r="G50" s="56"/>
      <c r="H50" s="83">
        <f>-H49*10%*3000/F18</f>
        <v>-50.030508406000003</v>
      </c>
      <c r="I50" s="42"/>
      <c r="J50" s="220"/>
      <c r="K50" s="220"/>
      <c r="L50" s="221"/>
      <c r="M50" s="222"/>
      <c r="N50" s="221"/>
      <c r="O50" s="223"/>
      <c r="P50" s="1"/>
      <c r="Q50" s="1"/>
      <c r="R50" s="1"/>
      <c r="S50" s="1"/>
    </row>
    <row r="51" spans="1:19" ht="15.75" thickBot="1">
      <c r="A51" s="1"/>
      <c r="B51" s="247" t="s">
        <v>47</v>
      </c>
      <c r="C51" s="247"/>
      <c r="D51" s="247"/>
      <c r="E51" s="65"/>
      <c r="F51" s="114"/>
      <c r="G51" s="115"/>
      <c r="H51" s="116">
        <f>SUM(H49:H50)</f>
        <v>2451.4949118939999</v>
      </c>
      <c r="I51" s="117"/>
      <c r="J51" s="117"/>
      <c r="K51" s="117"/>
      <c r="L51" s="118">
        <f>SUM(L49:L50)</f>
        <v>2528.4381436176668</v>
      </c>
      <c r="M51" s="119"/>
      <c r="N51" s="118">
        <f t="shared" si="15"/>
        <v>76.943231723666941</v>
      </c>
      <c r="O51" s="66">
        <f>+N51/H51</f>
        <v>3.1386249814494366E-2</v>
      </c>
    </row>
    <row r="52" spans="1:19" ht="15.75" thickBot="1">
      <c r="A52" s="85"/>
      <c r="B52" s="44"/>
      <c r="C52" s="45"/>
      <c r="D52" s="46"/>
      <c r="E52" s="45"/>
      <c r="F52" s="47"/>
      <c r="G52" s="48"/>
      <c r="H52" s="49"/>
      <c r="I52" s="50"/>
      <c r="J52" s="47"/>
      <c r="K52" s="51"/>
      <c r="L52" s="120"/>
      <c r="M52" s="50"/>
      <c r="N52" s="121"/>
      <c r="O52" s="52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84">
        <f>+L51-L42*1.13</f>
        <v>2409.7881436176667</v>
      </c>
      <c r="M53" s="1"/>
      <c r="N53" s="1"/>
      <c r="O53" s="1"/>
    </row>
    <row r="54" spans="1:19">
      <c r="A54" s="1"/>
      <c r="B54" s="3" t="s">
        <v>48</v>
      </c>
      <c r="C54" s="1"/>
      <c r="D54" s="1"/>
      <c r="E54" s="1"/>
      <c r="F54" s="143">
        <f>+Rates!$D$1</f>
        <v>3.4099999999999998E-2</v>
      </c>
      <c r="G54" s="124"/>
      <c r="H54" s="124"/>
      <c r="I54" s="124"/>
      <c r="J54" s="143">
        <f>+Rates!$E$1</f>
        <v>3.4099999999999998E-2</v>
      </c>
      <c r="K54" s="1"/>
      <c r="L54" s="1"/>
      <c r="M54" s="1"/>
      <c r="N54" s="1"/>
      <c r="O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3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9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9">
      <c r="A59" s="2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12">
    <mergeCell ref="D21:D22"/>
    <mergeCell ref="N21:N22"/>
    <mergeCell ref="O21:O22"/>
    <mergeCell ref="B50:D50"/>
    <mergeCell ref="B51:D51"/>
    <mergeCell ref="A3:K3"/>
    <mergeCell ref="B10:O10"/>
    <mergeCell ref="B11:O11"/>
    <mergeCell ref="D14:O14"/>
    <mergeCell ref="F20:H20"/>
    <mergeCell ref="J20:L20"/>
    <mergeCell ref="N20:O20"/>
  </mergeCells>
  <pageMargins left="0.7" right="0.7" top="0.75" bottom="0.75" header="0.3" footer="0.3"/>
  <pageSetup scale="58" orientation="portrait" r:id="rId1"/>
  <ignoredErrors>
    <ignoredError sqref="F23:O23 F30:G45 M30:O31 F24:M29 M35:O35 M32:M34 M46:O49 M40:M45 M38:O38 M36:N36 M39:N39 M37:N37 M51:O52 M53:O54 F46:G52 F53:G54" unlockedFormula="1"/>
    <ignoredError sqref="H30:L45 H51:L52 I50 H54:L54 H46:L49 H53:K53" formula="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F44" sqref="F44"/>
    </sheetView>
  </sheetViews>
  <sheetFormatPr defaultRowHeight="15"/>
  <cols>
    <col min="1" max="1" width="2.42578125" customWidth="1"/>
    <col min="2" max="2" width="56.42578125" customWidth="1"/>
    <col min="3" max="3" width="2.28515625" customWidth="1"/>
    <col min="4" max="4" width="9.28515625" customWidth="1"/>
    <col min="5" max="5" width="4.28515625" customWidth="1"/>
    <col min="6" max="6" width="10.5703125" bestFit="1" customWidth="1"/>
    <col min="8" max="8" width="12.85546875" customWidth="1"/>
    <col min="9" max="9" width="1.5703125" customWidth="1"/>
    <col min="10" max="10" width="10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95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42">
        <f>+J19*N19*365*24/12</f>
        <v>36500</v>
      </c>
      <c r="G19" s="3" t="s">
        <v>13</v>
      </c>
      <c r="H19" s="3" t="s">
        <v>97</v>
      </c>
      <c r="I19" s="3"/>
      <c r="J19" s="88">
        <v>100</v>
      </c>
      <c r="K19" s="3" t="s">
        <v>98</v>
      </c>
      <c r="L19" s="3" t="s">
        <v>99</v>
      </c>
      <c r="M19" s="3"/>
      <c r="N19" s="123">
        <v>0.5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+Rates!D42</f>
        <v>121.18</v>
      </c>
      <c r="G24" s="16">
        <v>1</v>
      </c>
      <c r="H24" s="30">
        <f>+F24*G24</f>
        <v>121.18</v>
      </c>
      <c r="I24" s="14"/>
      <c r="J24" s="133">
        <f>+Rates!E42</f>
        <v>122.75533999999999</v>
      </c>
      <c r="K24" s="17">
        <v>1</v>
      </c>
      <c r="L24" s="30">
        <f>+J24*K24</f>
        <v>122.75533999999999</v>
      </c>
      <c r="M24" s="14"/>
      <c r="N24" s="18">
        <f>+L24-H24</f>
        <v>1.5753399999999829</v>
      </c>
      <c r="O24" s="31">
        <f>+N24/H24</f>
        <v>1.2999999999999857E-2</v>
      </c>
    </row>
    <row r="25" spans="1:20">
      <c r="B25" s="13" t="s">
        <v>88</v>
      </c>
      <c r="C25" s="12"/>
      <c r="D25" s="138" t="s">
        <v>25</v>
      </c>
      <c r="E25" s="13"/>
      <c r="F25" s="132">
        <f>+Rates!D43</f>
        <v>0</v>
      </c>
      <c r="G25" s="16">
        <v>1</v>
      </c>
      <c r="H25" s="30">
        <f t="shared" ref="H25:H30" si="0">+F25*G25</f>
        <v>0</v>
      </c>
      <c r="I25" s="14"/>
      <c r="J25" s="132">
        <f>+Rates!E43</f>
        <v>0</v>
      </c>
      <c r="K25" s="17">
        <v>1</v>
      </c>
      <c r="L25" s="30">
        <f t="shared" ref="L25:L30" si="1">+J25*K25</f>
        <v>0</v>
      </c>
      <c r="M25" s="14"/>
      <c r="N25" s="18">
        <f t="shared" ref="N25:N30" si="2">+L25-H25</f>
        <v>0</v>
      </c>
      <c r="O25" s="31" t="e">
        <f t="shared" ref="O25:O30" si="3">+N25/H25</f>
        <v>#DIV/0!</v>
      </c>
    </row>
    <row r="26" spans="1:20">
      <c r="B26" s="13" t="s">
        <v>90</v>
      </c>
      <c r="C26" s="12"/>
      <c r="D26" s="138" t="s">
        <v>25</v>
      </c>
      <c r="E26" s="13"/>
      <c r="F26" s="132">
        <f>+Rates!D45</f>
        <v>0</v>
      </c>
      <c r="G26" s="16">
        <v>1</v>
      </c>
      <c r="H26" s="30">
        <f t="shared" si="0"/>
        <v>0</v>
      </c>
      <c r="I26" s="14"/>
      <c r="J26" s="134">
        <f>+Rates!E45</f>
        <v>0</v>
      </c>
      <c r="K26" s="17">
        <v>1</v>
      </c>
      <c r="L26" s="30">
        <f t="shared" si="1"/>
        <v>0</v>
      </c>
      <c r="M26" s="14"/>
      <c r="N26" s="18">
        <f t="shared" si="2"/>
        <v>0</v>
      </c>
      <c r="O26" s="31" t="e">
        <f t="shared" si="3"/>
        <v>#DIV/0!</v>
      </c>
    </row>
    <row r="27" spans="1:20">
      <c r="B27" s="13" t="s">
        <v>89</v>
      </c>
      <c r="C27" s="12"/>
      <c r="D27" s="138" t="s">
        <v>25</v>
      </c>
      <c r="E27" s="13"/>
      <c r="F27" s="132">
        <f>+Rates!D53</f>
        <v>2.92</v>
      </c>
      <c r="G27" s="16">
        <v>1</v>
      </c>
      <c r="H27" s="30">
        <f t="shared" si="0"/>
        <v>2.92</v>
      </c>
      <c r="I27" s="14"/>
      <c r="J27" s="133">
        <f>+Rates!E53</f>
        <v>0</v>
      </c>
      <c r="K27" s="17">
        <v>1</v>
      </c>
      <c r="L27" s="30">
        <f t="shared" si="1"/>
        <v>0</v>
      </c>
      <c r="M27" s="14"/>
      <c r="N27" s="18">
        <f t="shared" si="2"/>
        <v>-2.92</v>
      </c>
      <c r="O27" s="31">
        <f t="shared" si="3"/>
        <v>-1</v>
      </c>
    </row>
    <row r="28" spans="1:20">
      <c r="B28" s="13" t="s">
        <v>26</v>
      </c>
      <c r="C28" s="12"/>
      <c r="D28" s="138" t="s">
        <v>96</v>
      </c>
      <c r="E28" s="13"/>
      <c r="F28" s="122">
        <f>+Rates!D46</f>
        <v>2.7446000000000002</v>
      </c>
      <c r="G28" s="76">
        <f>+$J$19</f>
        <v>100</v>
      </c>
      <c r="H28" s="30">
        <f t="shared" si="0"/>
        <v>274.46000000000004</v>
      </c>
      <c r="I28" s="14"/>
      <c r="J28" s="134">
        <f>+Rates!E46</f>
        <v>2.7802797999999997</v>
      </c>
      <c r="K28" s="76">
        <f t="shared" ref="K28:K30" si="4">+$J$19</f>
        <v>100</v>
      </c>
      <c r="L28" s="30">
        <f t="shared" si="1"/>
        <v>278.02797999999996</v>
      </c>
      <c r="M28" s="14"/>
      <c r="N28" s="18">
        <f t="shared" si="2"/>
        <v>3.5679799999999204</v>
      </c>
      <c r="O28" s="31">
        <f t="shared" si="3"/>
        <v>1.2999999999999708E-2</v>
      </c>
    </row>
    <row r="29" spans="1:20">
      <c r="B29" s="13" t="s">
        <v>28</v>
      </c>
      <c r="C29" s="12"/>
      <c r="D29" s="138" t="s">
        <v>96</v>
      </c>
      <c r="E29" s="13"/>
      <c r="F29" s="122">
        <f>+Rates!D51</f>
        <v>6.8699999999999997E-2</v>
      </c>
      <c r="G29" s="76">
        <f t="shared" ref="G29:G30" si="5">+$J$19</f>
        <v>100</v>
      </c>
      <c r="H29" s="30">
        <f t="shared" si="0"/>
        <v>6.87</v>
      </c>
      <c r="I29" s="14"/>
      <c r="J29" s="134">
        <f>+Rates!E51</f>
        <v>0</v>
      </c>
      <c r="K29" s="76">
        <f t="shared" si="4"/>
        <v>100</v>
      </c>
      <c r="L29" s="30">
        <f t="shared" si="1"/>
        <v>0</v>
      </c>
      <c r="M29" s="14"/>
      <c r="N29" s="18">
        <f t="shared" si="2"/>
        <v>-6.87</v>
      </c>
      <c r="O29" s="31">
        <f t="shared" si="3"/>
        <v>-1</v>
      </c>
    </row>
    <row r="30" spans="1:20">
      <c r="B30" s="13" t="s">
        <v>93</v>
      </c>
      <c r="C30" s="12"/>
      <c r="D30" s="138" t="s">
        <v>96</v>
      </c>
      <c r="E30" s="13"/>
      <c r="F30" s="122">
        <f>+Rates!D52</f>
        <v>0.17710000000000001</v>
      </c>
      <c r="G30" s="76">
        <f t="shared" si="5"/>
        <v>100</v>
      </c>
      <c r="H30" s="30">
        <f t="shared" si="0"/>
        <v>17.71</v>
      </c>
      <c r="I30" s="14"/>
      <c r="J30" s="134">
        <f>+Rates!E52</f>
        <v>0.17710000000000001</v>
      </c>
      <c r="K30" s="76">
        <f t="shared" si="4"/>
        <v>100</v>
      </c>
      <c r="L30" s="30">
        <f t="shared" si="1"/>
        <v>17.71</v>
      </c>
      <c r="M30" s="14"/>
      <c r="N30" s="18">
        <f t="shared" si="2"/>
        <v>0</v>
      </c>
      <c r="O30" s="31">
        <f t="shared" si="3"/>
        <v>0</v>
      </c>
    </row>
    <row r="31" spans="1:20">
      <c r="B31" s="74" t="s">
        <v>29</v>
      </c>
      <c r="C31" s="75"/>
      <c r="D31" s="75"/>
      <c r="E31" s="75"/>
      <c r="F31" s="73"/>
      <c r="G31" s="70"/>
      <c r="H31" s="72">
        <f>SUM(H24:H30)</f>
        <v>423.14000000000004</v>
      </c>
      <c r="I31" s="15"/>
      <c r="J31" s="70"/>
      <c r="K31" s="71"/>
      <c r="L31" s="72">
        <f>SUM(L24:L30)</f>
        <v>418.49331999999993</v>
      </c>
      <c r="M31" s="67"/>
      <c r="N31" s="68">
        <f>+L31-H31</f>
        <v>-4.6466800000001172</v>
      </c>
      <c r="O31" s="69">
        <f>+N31/H31</f>
        <v>-1.0981424587607215E-2</v>
      </c>
    </row>
    <row r="32" spans="1:20" s="112" customFormat="1" ht="16.5" customHeight="1">
      <c r="B32" s="130" t="s">
        <v>91</v>
      </c>
      <c r="C32" s="14"/>
      <c r="D32" s="138" t="s">
        <v>96</v>
      </c>
      <c r="E32" s="15"/>
      <c r="F32" s="134">
        <f>+Rates!D47</f>
        <v>-0.47499999999999998</v>
      </c>
      <c r="G32" s="76">
        <f>+$J$19</f>
        <v>100</v>
      </c>
      <c r="H32" s="30">
        <f>+F32*G32</f>
        <v>-47.5</v>
      </c>
      <c r="I32" s="14"/>
      <c r="J32" s="134">
        <f>+Rates!E47</f>
        <v>0</v>
      </c>
      <c r="K32" s="76">
        <f>+$J$19</f>
        <v>100</v>
      </c>
      <c r="L32" s="30">
        <f>+J32*K32</f>
        <v>0</v>
      </c>
      <c r="M32" s="14"/>
      <c r="N32" s="18">
        <f>+L32-H32</f>
        <v>47.5</v>
      </c>
      <c r="O32" s="31">
        <f>+N32/H32</f>
        <v>-1</v>
      </c>
    </row>
    <row r="33" spans="1:19" s="112" customFormat="1">
      <c r="B33" s="130" t="s">
        <v>92</v>
      </c>
      <c r="C33" s="14"/>
      <c r="D33" s="138" t="s">
        <v>96</v>
      </c>
      <c r="E33" s="15"/>
      <c r="F33" s="134">
        <f>+Rates!D50</f>
        <v>-0.21179999999999999</v>
      </c>
      <c r="G33" s="76">
        <f>+$J$19</f>
        <v>100</v>
      </c>
      <c r="H33" s="30">
        <f t="shared" ref="H33:H35" si="6">+F33*G33</f>
        <v>-21.18</v>
      </c>
      <c r="I33" s="38"/>
      <c r="J33" s="134">
        <f>+Rates!E50</f>
        <v>0</v>
      </c>
      <c r="K33" s="76">
        <f>+$J$19</f>
        <v>100</v>
      </c>
      <c r="L33" s="30">
        <f t="shared" ref="L33:L35" si="7">+J33*K33</f>
        <v>0</v>
      </c>
      <c r="M33" s="39"/>
      <c r="N33" s="18">
        <f t="shared" ref="N33:N35" si="8">+L33-H33</f>
        <v>21.18</v>
      </c>
      <c r="O33" s="31">
        <f t="shared" ref="O33:O35" si="9">+N33/H33</f>
        <v>-1</v>
      </c>
    </row>
    <row r="34" spans="1:19" s="112" customFormat="1" ht="30" customHeight="1">
      <c r="B34" s="130" t="s">
        <v>100</v>
      </c>
      <c r="C34" s="14"/>
      <c r="D34" s="138" t="s">
        <v>96</v>
      </c>
      <c r="E34" s="15"/>
      <c r="F34" s="134">
        <f>+Rates!D48</f>
        <v>0.1479</v>
      </c>
      <c r="G34" s="76">
        <f t="shared" ref="G34:G35" si="10">+$J$19</f>
        <v>100</v>
      </c>
      <c r="H34" s="30">
        <f>+F34*G34</f>
        <v>14.790000000000001</v>
      </c>
      <c r="I34" s="129"/>
      <c r="J34" s="134">
        <f>+Rates!E48</f>
        <v>0</v>
      </c>
      <c r="K34" s="76">
        <f t="shared" ref="K34:K35" si="11">+$J$19</f>
        <v>100</v>
      </c>
      <c r="L34" s="30">
        <f>+J34*K34</f>
        <v>0</v>
      </c>
      <c r="M34" s="129"/>
      <c r="N34" s="18">
        <f t="shared" si="8"/>
        <v>-14.790000000000001</v>
      </c>
      <c r="O34" s="31">
        <f t="shared" si="9"/>
        <v>-1</v>
      </c>
    </row>
    <row r="35" spans="1:19" s="112" customFormat="1" ht="25.5" customHeight="1">
      <c r="B35" s="130" t="s">
        <v>141</v>
      </c>
      <c r="C35" s="14"/>
      <c r="D35" s="138" t="s">
        <v>96</v>
      </c>
      <c r="E35" s="15"/>
      <c r="F35" s="134">
        <f>+Rates!D49</f>
        <v>0.63380000000000003</v>
      </c>
      <c r="G35" s="76">
        <f t="shared" si="10"/>
        <v>100</v>
      </c>
      <c r="H35" s="30">
        <f t="shared" si="6"/>
        <v>63.38</v>
      </c>
      <c r="I35" s="129"/>
      <c r="J35" s="134">
        <f>+Rates!E49</f>
        <v>0</v>
      </c>
      <c r="K35" s="76">
        <f t="shared" si="11"/>
        <v>100</v>
      </c>
      <c r="L35" s="30">
        <f t="shared" si="7"/>
        <v>0</v>
      </c>
      <c r="M35" s="129"/>
      <c r="N35" s="18">
        <f t="shared" si="8"/>
        <v>-63.38</v>
      </c>
      <c r="O35" s="31">
        <f t="shared" si="9"/>
        <v>-1</v>
      </c>
    </row>
    <row r="36" spans="1:19">
      <c r="B36" s="74" t="s">
        <v>32</v>
      </c>
      <c r="C36" s="75"/>
      <c r="D36" s="75"/>
      <c r="E36" s="75"/>
      <c r="F36" s="73"/>
      <c r="G36" s="70"/>
      <c r="H36" s="72">
        <f>SUM(H31:H35)</f>
        <v>432.63000000000005</v>
      </c>
      <c r="I36" s="15"/>
      <c r="J36" s="70"/>
      <c r="K36" s="71"/>
      <c r="L36" s="72">
        <f>SUM(L31:L35)</f>
        <v>418.49331999999993</v>
      </c>
      <c r="M36" s="67"/>
      <c r="N36" s="68">
        <f>+L36-H36</f>
        <v>-14.136680000000126</v>
      </c>
      <c r="O36" s="69">
        <f>+N36/H36</f>
        <v>-3.267614358689902E-2</v>
      </c>
    </row>
    <row r="37" spans="1:19">
      <c r="B37" s="14" t="s">
        <v>33</v>
      </c>
      <c r="C37" s="14"/>
      <c r="D37" s="138" t="s">
        <v>96</v>
      </c>
      <c r="E37" s="15"/>
      <c r="F37" s="134">
        <f>+Rates!D54</f>
        <v>2.8136999999999999</v>
      </c>
      <c r="G37" s="76">
        <f>+$J$19</f>
        <v>100</v>
      </c>
      <c r="H37" s="30">
        <f>+F37*G37</f>
        <v>281.37</v>
      </c>
      <c r="I37" s="14"/>
      <c r="J37" s="134">
        <f>+Rates!E54</f>
        <v>2.6935997726555061</v>
      </c>
      <c r="K37" s="76">
        <f>+$J$19</f>
        <v>100</v>
      </c>
      <c r="L37" s="30">
        <f>+J37*K37</f>
        <v>269.35997726555058</v>
      </c>
      <c r="M37" s="14"/>
      <c r="N37" s="18">
        <f>+L37-H37</f>
        <v>-12.010022734449421</v>
      </c>
      <c r="O37" s="31">
        <f>+N37/H37</f>
        <v>-4.2684091176918015E-2</v>
      </c>
    </row>
    <row r="38" spans="1:19">
      <c r="B38" s="19" t="s">
        <v>34</v>
      </c>
      <c r="C38" s="14"/>
      <c r="D38" s="138" t="s">
        <v>96</v>
      </c>
      <c r="E38" s="15"/>
      <c r="F38" s="134">
        <f>+Rates!D55</f>
        <v>1.9265000000000001</v>
      </c>
      <c r="G38" s="76">
        <f>+$J$19</f>
        <v>100</v>
      </c>
      <c r="H38" s="30">
        <f>+F38*G38</f>
        <v>192.65</v>
      </c>
      <c r="I38" s="14"/>
      <c r="J38" s="134">
        <f>+Rates!E55</f>
        <v>1.9023664697186096</v>
      </c>
      <c r="K38" s="76">
        <f>+$J$19</f>
        <v>100</v>
      </c>
      <c r="L38" s="30">
        <f>+J38*K38</f>
        <v>190.23664697186095</v>
      </c>
      <c r="M38" s="14"/>
      <c r="N38" s="18">
        <f>+L38-H38</f>
        <v>-2.4133530281390563</v>
      </c>
      <c r="O38" s="31">
        <f>+N38/H38</f>
        <v>-1.2527137441676908E-2</v>
      </c>
      <c r="P38" s="1"/>
      <c r="Q38" s="1"/>
      <c r="R38" s="1"/>
      <c r="S38" s="1"/>
    </row>
    <row r="39" spans="1:19">
      <c r="B39" s="74" t="s">
        <v>35</v>
      </c>
      <c r="C39" s="75"/>
      <c r="D39" s="75"/>
      <c r="E39" s="75"/>
      <c r="F39" s="73"/>
      <c r="G39" s="70"/>
      <c r="H39" s="72">
        <f>SUM(H36:H38)</f>
        <v>906.65</v>
      </c>
      <c r="I39" s="15"/>
      <c r="J39" s="70"/>
      <c r="K39" s="71"/>
      <c r="L39" s="72">
        <f>SUM(L36:L38)</f>
        <v>878.08994423741149</v>
      </c>
      <c r="M39" s="67"/>
      <c r="N39" s="68">
        <f>+L39-H39</f>
        <v>-28.56005576258849</v>
      </c>
      <c r="O39" s="69">
        <f>+N39/H39</f>
        <v>-3.1500640558747579E-2</v>
      </c>
    </row>
    <row r="40" spans="1:19" s="112" customFormat="1" ht="17.25" customHeight="1">
      <c r="B40" s="19" t="s">
        <v>36</v>
      </c>
      <c r="C40" s="14"/>
      <c r="D40" s="138" t="s">
        <v>27</v>
      </c>
      <c r="E40" s="15"/>
      <c r="F40" s="135">
        <f>+Rates!D56</f>
        <v>4.4000000000000003E-3</v>
      </c>
      <c r="G40" s="76">
        <f>+$F$19*(1+$F$51)</f>
        <v>37744.65</v>
      </c>
      <c r="H40" s="40">
        <f>+F40*G40</f>
        <v>166.07646000000003</v>
      </c>
      <c r="I40" s="14"/>
      <c r="J40" s="135">
        <f>+Rates!E56</f>
        <v>4.4000000000000003E-3</v>
      </c>
      <c r="K40" s="76">
        <f>+$F$19*(1+$J$51)</f>
        <v>37744.65</v>
      </c>
      <c r="L40" s="40">
        <f>+J40*K40</f>
        <v>166.07646000000003</v>
      </c>
      <c r="M40" s="14"/>
      <c r="N40" s="18">
        <f>+L40-H40</f>
        <v>0</v>
      </c>
      <c r="O40" s="31">
        <f>+N40/H40</f>
        <v>0</v>
      </c>
      <c r="P40" s="113"/>
      <c r="Q40" s="113"/>
      <c r="R40" s="113"/>
      <c r="S40" s="113"/>
    </row>
    <row r="41" spans="1:19" s="112" customFormat="1">
      <c r="B41" s="19" t="s">
        <v>37</v>
      </c>
      <c r="C41" s="14"/>
      <c r="D41" s="138" t="s">
        <v>27</v>
      </c>
      <c r="E41" s="15"/>
      <c r="F41" s="135">
        <f>+Rates!D57</f>
        <v>1.2999999999999999E-3</v>
      </c>
      <c r="G41" s="76">
        <f>+$F$19*(1+$F$51)</f>
        <v>37744.65</v>
      </c>
      <c r="H41" s="40">
        <f t="shared" ref="H41:H44" si="12">+F41*G41</f>
        <v>49.068044999999998</v>
      </c>
      <c r="I41" s="14"/>
      <c r="J41" s="135">
        <f>+Rates!E57</f>
        <v>1.2999999999999999E-3</v>
      </c>
      <c r="K41" s="76">
        <f>+$F$19*(1+$J$51)</f>
        <v>37744.65</v>
      </c>
      <c r="L41" s="40">
        <f t="shared" ref="L41:L44" si="13">+J41*K41</f>
        <v>49.068044999999998</v>
      </c>
      <c r="M41" s="14"/>
      <c r="N41" s="18">
        <f t="shared" ref="N41:N44" si="14">+L41-H41</f>
        <v>0</v>
      </c>
      <c r="O41" s="31">
        <f t="shared" ref="O41:O44" si="15">+N41/H41</f>
        <v>0</v>
      </c>
      <c r="P41" s="113"/>
      <c r="Q41" s="113"/>
      <c r="R41" s="113"/>
      <c r="S41" s="113"/>
    </row>
    <row r="42" spans="1:19">
      <c r="B42" s="12" t="s">
        <v>38</v>
      </c>
      <c r="C42" s="12"/>
      <c r="D42" s="138" t="s">
        <v>25</v>
      </c>
      <c r="E42" s="13"/>
      <c r="F42" s="136">
        <f>+Rates!D58</f>
        <v>0.25</v>
      </c>
      <c r="G42" s="16">
        <v>1</v>
      </c>
      <c r="H42" s="40">
        <f t="shared" si="12"/>
        <v>0.25</v>
      </c>
      <c r="I42" s="14"/>
      <c r="J42" s="136">
        <f>+Rates!E58</f>
        <v>0.25</v>
      </c>
      <c r="K42" s="17">
        <v>1</v>
      </c>
      <c r="L42" s="40">
        <f t="shared" si="13"/>
        <v>0.25</v>
      </c>
      <c r="M42" s="14"/>
      <c r="N42" s="18">
        <f t="shared" si="14"/>
        <v>0</v>
      </c>
      <c r="O42" s="31">
        <f t="shared" si="15"/>
        <v>0</v>
      </c>
      <c r="P42" s="1"/>
      <c r="Q42" s="1"/>
      <c r="R42" s="1"/>
      <c r="S42" s="1"/>
    </row>
    <row r="43" spans="1:19">
      <c r="B43" s="12" t="s">
        <v>39</v>
      </c>
      <c r="C43" s="12"/>
      <c r="D43" s="138" t="s">
        <v>27</v>
      </c>
      <c r="E43" s="13"/>
      <c r="F43" s="137">
        <v>7.0000000000000001E-3</v>
      </c>
      <c r="G43" s="76">
        <f>+$F$19</f>
        <v>36500</v>
      </c>
      <c r="H43" s="40">
        <f t="shared" si="12"/>
        <v>255.5</v>
      </c>
      <c r="I43" s="14"/>
      <c r="J43" s="135">
        <v>7.0000000000000001E-3</v>
      </c>
      <c r="K43" s="77">
        <f>+$F$19</f>
        <v>36500</v>
      </c>
      <c r="L43" s="40">
        <f t="shared" si="13"/>
        <v>255.5</v>
      </c>
      <c r="M43" s="14"/>
      <c r="N43" s="18">
        <f t="shared" si="14"/>
        <v>0</v>
      </c>
      <c r="O43" s="31">
        <f t="shared" si="15"/>
        <v>0</v>
      </c>
      <c r="P43" s="1"/>
      <c r="Q43" s="1"/>
      <c r="R43" s="1"/>
      <c r="S43" s="1"/>
    </row>
    <row r="44" spans="1:19" ht="15.75" thickBot="1">
      <c r="B44" s="37" t="s">
        <v>120</v>
      </c>
      <c r="C44" s="12"/>
      <c r="D44" s="138" t="s">
        <v>27</v>
      </c>
      <c r="E44" s="13"/>
      <c r="F44" s="122">
        <v>9.5399999999999999E-2</v>
      </c>
      <c r="G44" s="237">
        <f>+$F$19*(1+$F$51)</f>
        <v>37744.65</v>
      </c>
      <c r="H44" s="40">
        <f t="shared" si="12"/>
        <v>3600.83961</v>
      </c>
      <c r="I44" s="14"/>
      <c r="J44" s="122">
        <v>9.06E-2</v>
      </c>
      <c r="K44" s="76">
        <f>+$F$19*(1+$J$51)</f>
        <v>37744.65</v>
      </c>
      <c r="L44" s="40">
        <f t="shared" si="13"/>
        <v>3419.6652899999999</v>
      </c>
      <c r="M44" s="14"/>
      <c r="N44" s="18">
        <f t="shared" si="14"/>
        <v>-181.17432000000008</v>
      </c>
      <c r="O44" s="31">
        <f t="shared" si="15"/>
        <v>-5.0314465408805055E-2</v>
      </c>
      <c r="P44" s="1"/>
      <c r="Q44" s="1"/>
      <c r="R44" s="1"/>
      <c r="S44" s="84"/>
    </row>
    <row r="45" spans="1:19" ht="15.75" thickBot="1"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20"/>
      <c r="M45" s="50"/>
      <c r="N45" s="121"/>
      <c r="O45" s="52"/>
      <c r="P45" s="1"/>
      <c r="Q45" s="1"/>
      <c r="R45" s="1"/>
      <c r="S45" s="1"/>
    </row>
    <row r="46" spans="1:19">
      <c r="B46" s="20" t="s">
        <v>114</v>
      </c>
      <c r="C46" s="12"/>
      <c r="D46" s="12"/>
      <c r="E46" s="12"/>
      <c r="F46" s="64"/>
      <c r="G46" s="55"/>
      <c r="H46" s="58">
        <f>SUM(H39:H44)</f>
        <v>4978.3841149999998</v>
      </c>
      <c r="I46" s="62"/>
      <c r="J46" s="63"/>
      <c r="K46" s="63"/>
      <c r="L46" s="61">
        <f>SUM(L39:L44)</f>
        <v>4768.6497392374113</v>
      </c>
      <c r="M46" s="57"/>
      <c r="N46" s="61">
        <f>+L46-H46</f>
        <v>-209.73437576258857</v>
      </c>
      <c r="O46" s="59">
        <f>+N46/H46</f>
        <v>-4.2129006303602307E-2</v>
      </c>
      <c r="P46" s="1"/>
      <c r="Q46" s="1"/>
      <c r="R46" s="1"/>
      <c r="S46" s="84"/>
    </row>
    <row r="47" spans="1:19">
      <c r="B47" s="53" t="s">
        <v>44</v>
      </c>
      <c r="C47" s="12"/>
      <c r="D47" s="12"/>
      <c r="E47" s="12"/>
      <c r="F47" s="43">
        <v>0.13</v>
      </c>
      <c r="G47" s="56"/>
      <c r="H47" s="78">
        <f>+H46*F47</f>
        <v>647.18993494999995</v>
      </c>
      <c r="I47" s="42"/>
      <c r="J47" s="79">
        <v>0.13</v>
      </c>
      <c r="K47" s="42"/>
      <c r="L47" s="81">
        <f>+L46*J47</f>
        <v>619.92446610086347</v>
      </c>
      <c r="M47" s="80"/>
      <c r="N47" s="81">
        <f t="shared" ref="N47:N48" si="16">+L47-H47</f>
        <v>-27.265468849136482</v>
      </c>
      <c r="O47" s="82">
        <f>+N47/H47</f>
        <v>-4.2129006303602258E-2</v>
      </c>
      <c r="P47" s="1"/>
      <c r="Q47" s="1"/>
      <c r="R47" s="1"/>
      <c r="S47" s="84"/>
    </row>
    <row r="48" spans="1:19" ht="15.75" thickBot="1">
      <c r="A48" s="1"/>
      <c r="B48" s="247" t="s">
        <v>45</v>
      </c>
      <c r="C48" s="247"/>
      <c r="D48" s="247"/>
      <c r="E48" s="65"/>
      <c r="F48" s="114"/>
      <c r="G48" s="115"/>
      <c r="H48" s="116">
        <f>SUM(H46:H47)</f>
        <v>5625.5740499499998</v>
      </c>
      <c r="I48" s="117"/>
      <c r="J48" s="117"/>
      <c r="K48" s="117"/>
      <c r="L48" s="118">
        <f>SUM(L46:L47)</f>
        <v>5388.5742053382746</v>
      </c>
      <c r="M48" s="119"/>
      <c r="N48" s="118">
        <f t="shared" si="16"/>
        <v>-236.99984461172517</v>
      </c>
      <c r="O48" s="66">
        <f t="shared" ref="O48" si="17">+N48/H48</f>
        <v>-4.212900630360232E-2</v>
      </c>
    </row>
    <row r="49" spans="1:15" ht="15.75" thickBot="1">
      <c r="A49" s="85"/>
      <c r="B49" s="44"/>
      <c r="C49" s="45"/>
      <c r="D49" s="46"/>
      <c r="E49" s="45"/>
      <c r="F49" s="47"/>
      <c r="G49" s="48"/>
      <c r="H49" s="49"/>
      <c r="I49" s="50"/>
      <c r="J49" s="47"/>
      <c r="K49" s="51"/>
      <c r="L49" s="120"/>
      <c r="M49" s="50"/>
      <c r="N49" s="121"/>
      <c r="O49" s="52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4"/>
      <c r="M50" s="1"/>
      <c r="N50" s="1"/>
      <c r="O50" s="1"/>
    </row>
    <row r="51" spans="1:15">
      <c r="A51" s="1"/>
      <c r="B51" s="3" t="s">
        <v>48</v>
      </c>
      <c r="C51" s="1"/>
      <c r="D51" s="1"/>
      <c r="E51" s="1"/>
      <c r="F51" s="143">
        <f>+Rates!$D$1</f>
        <v>3.4099999999999998E-2</v>
      </c>
      <c r="G51" s="124"/>
      <c r="H51" s="124"/>
      <c r="I51" s="124"/>
      <c r="J51" s="143">
        <f>+Rates!$E$1</f>
        <v>3.4099999999999998E-2</v>
      </c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24"/>
      <c r="G52" s="124"/>
      <c r="H52" s="124"/>
      <c r="I52" s="124"/>
      <c r="J52" s="124"/>
      <c r="K52" s="1"/>
      <c r="L52" s="1"/>
      <c r="M52" s="1"/>
      <c r="N52" s="1"/>
      <c r="O52" s="1"/>
    </row>
    <row r="53" spans="1:15">
      <c r="A53" s="3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2" t="s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2" t="s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11">
    <mergeCell ref="B48:D48"/>
    <mergeCell ref="D22:D23"/>
    <mergeCell ref="N22:N23"/>
    <mergeCell ref="O22:O23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51:J52 F34:G34 F45:O49 F24:O24 F20:O23 M34:M35 F31:G33 M31:O32 F36:G39 M36:O36 F25:M30 M33 M39:O39 M37:N37 M40:N40 M38:N38 F41:N43 F40 G19:O19 G35 G44:I44 K44:N44" unlockedFormula="1"/>
    <ignoredError sqref="H31:L33 H36:L40 H34:L35" formula="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6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56" customWidth="1"/>
    <col min="3" max="3" width="2.28515625" customWidth="1"/>
    <col min="4" max="4" width="8.5703125" customWidth="1"/>
    <col min="5" max="5" width="2.7109375" customWidth="1"/>
    <col min="6" max="6" width="10.5703125" bestFit="1" customWidth="1"/>
    <col min="8" max="8" width="12.85546875" customWidth="1"/>
    <col min="9" max="9" width="1.5703125" customWidth="1"/>
    <col min="10" max="10" width="10" bestFit="1" customWidth="1"/>
    <col min="12" max="12" width="14.28515625" customWidth="1"/>
    <col min="13" max="13" width="1.28515625" customWidth="1"/>
    <col min="14" max="14" width="12.2851562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95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42">
        <f>+J19*N19*365*24/12</f>
        <v>60955</v>
      </c>
      <c r="G19" s="3" t="s">
        <v>13</v>
      </c>
      <c r="H19" s="3" t="s">
        <v>97</v>
      </c>
      <c r="I19" s="3"/>
      <c r="J19" s="88">
        <v>167</v>
      </c>
      <c r="K19" s="3" t="s">
        <v>98</v>
      </c>
      <c r="L19" s="3" t="s">
        <v>99</v>
      </c>
      <c r="M19" s="3"/>
      <c r="N19" s="123">
        <v>0.5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+Rates!D42</f>
        <v>121.18</v>
      </c>
      <c r="G24" s="16">
        <v>1</v>
      </c>
      <c r="H24" s="30">
        <f>+F24*G24</f>
        <v>121.18</v>
      </c>
      <c r="I24" s="14"/>
      <c r="J24" s="133">
        <f>+Rates!E42</f>
        <v>122.75533999999999</v>
      </c>
      <c r="K24" s="17">
        <v>1</v>
      </c>
      <c r="L24" s="30">
        <f>+J24*K24</f>
        <v>122.75533999999999</v>
      </c>
      <c r="M24" s="14"/>
      <c r="N24" s="18">
        <f>+L24-H24</f>
        <v>1.5753399999999829</v>
      </c>
      <c r="O24" s="31">
        <f>+N24/H24</f>
        <v>1.2999999999999857E-2</v>
      </c>
    </row>
    <row r="25" spans="1:20">
      <c r="B25" s="13" t="s">
        <v>88</v>
      </c>
      <c r="C25" s="12"/>
      <c r="D25" s="138" t="s">
        <v>25</v>
      </c>
      <c r="E25" s="13"/>
      <c r="F25" s="132">
        <f>+Rates!D43</f>
        <v>0</v>
      </c>
      <c r="G25" s="16">
        <v>1</v>
      </c>
      <c r="H25" s="30">
        <f t="shared" ref="H25:H30" si="0">+F25*G25</f>
        <v>0</v>
      </c>
      <c r="I25" s="14"/>
      <c r="J25" s="132">
        <f>+Rates!E43</f>
        <v>0</v>
      </c>
      <c r="K25" s="17">
        <v>1</v>
      </c>
      <c r="L25" s="30">
        <f t="shared" ref="L25:L30" si="1">+J25*K25</f>
        <v>0</v>
      </c>
      <c r="M25" s="14"/>
      <c r="N25" s="18">
        <f t="shared" ref="N25:N30" si="2">+L25-H25</f>
        <v>0</v>
      </c>
      <c r="O25" s="31" t="e">
        <f t="shared" ref="O25:O30" si="3">+N25/H25</f>
        <v>#DIV/0!</v>
      </c>
    </row>
    <row r="26" spans="1:20">
      <c r="B26" s="13" t="s">
        <v>90</v>
      </c>
      <c r="C26" s="12"/>
      <c r="D26" s="138" t="s">
        <v>25</v>
      </c>
      <c r="E26" s="13"/>
      <c r="F26" s="132">
        <f>+Rates!D45</f>
        <v>0</v>
      </c>
      <c r="G26" s="16">
        <v>1</v>
      </c>
      <c r="H26" s="30">
        <f t="shared" si="0"/>
        <v>0</v>
      </c>
      <c r="I26" s="14"/>
      <c r="J26" s="134">
        <f>+Rates!E45</f>
        <v>0</v>
      </c>
      <c r="K26" s="17">
        <v>1</v>
      </c>
      <c r="L26" s="30">
        <f t="shared" si="1"/>
        <v>0</v>
      </c>
      <c r="M26" s="14"/>
      <c r="N26" s="18">
        <f t="shared" si="2"/>
        <v>0</v>
      </c>
      <c r="O26" s="31" t="e">
        <f t="shared" si="3"/>
        <v>#DIV/0!</v>
      </c>
    </row>
    <row r="27" spans="1:20">
      <c r="B27" s="13" t="s">
        <v>89</v>
      </c>
      <c r="C27" s="12"/>
      <c r="D27" s="138" t="s">
        <v>25</v>
      </c>
      <c r="E27" s="13"/>
      <c r="F27" s="132">
        <f>+Rates!D53</f>
        <v>2.92</v>
      </c>
      <c r="G27" s="16">
        <v>1</v>
      </c>
      <c r="H27" s="30">
        <f t="shared" si="0"/>
        <v>2.92</v>
      </c>
      <c r="I27" s="14"/>
      <c r="J27" s="133">
        <f>+Rates!E53</f>
        <v>0</v>
      </c>
      <c r="K27" s="17">
        <v>1</v>
      </c>
      <c r="L27" s="30">
        <f t="shared" si="1"/>
        <v>0</v>
      </c>
      <c r="M27" s="14"/>
      <c r="N27" s="18">
        <f t="shared" si="2"/>
        <v>-2.92</v>
      </c>
      <c r="O27" s="31">
        <f t="shared" si="3"/>
        <v>-1</v>
      </c>
    </row>
    <row r="28" spans="1:20">
      <c r="B28" s="13" t="s">
        <v>26</v>
      </c>
      <c r="C28" s="12"/>
      <c r="D28" s="138" t="s">
        <v>96</v>
      </c>
      <c r="E28" s="13"/>
      <c r="F28" s="122">
        <f>+Rates!D46</f>
        <v>2.7446000000000002</v>
      </c>
      <c r="G28" s="76">
        <f>+$J$19</f>
        <v>167</v>
      </c>
      <c r="H28" s="30">
        <f t="shared" si="0"/>
        <v>458.34820000000002</v>
      </c>
      <c r="I28" s="14"/>
      <c r="J28" s="134">
        <f>+Rates!E46</f>
        <v>2.7802797999999997</v>
      </c>
      <c r="K28" s="76">
        <f t="shared" ref="K28:K30" si="4">+$J$19</f>
        <v>167</v>
      </c>
      <c r="L28" s="30">
        <f t="shared" si="1"/>
        <v>464.30672659999993</v>
      </c>
      <c r="M28" s="14"/>
      <c r="N28" s="18">
        <f t="shared" si="2"/>
        <v>5.9585265999999137</v>
      </c>
      <c r="O28" s="31">
        <f t="shared" si="3"/>
        <v>1.2999999999999812E-2</v>
      </c>
    </row>
    <row r="29" spans="1:20">
      <c r="B29" s="13" t="s">
        <v>28</v>
      </c>
      <c r="C29" s="12"/>
      <c r="D29" s="138" t="s">
        <v>96</v>
      </c>
      <c r="E29" s="13"/>
      <c r="F29" s="122">
        <f>+Rates!D51</f>
        <v>6.8699999999999997E-2</v>
      </c>
      <c r="G29" s="76">
        <f t="shared" ref="G29:G30" si="5">+$J$19</f>
        <v>167</v>
      </c>
      <c r="H29" s="30">
        <f t="shared" si="0"/>
        <v>11.472899999999999</v>
      </c>
      <c r="I29" s="14"/>
      <c r="J29" s="134">
        <f>+Rates!E51</f>
        <v>0</v>
      </c>
      <c r="K29" s="76">
        <f t="shared" si="4"/>
        <v>167</v>
      </c>
      <c r="L29" s="30">
        <f t="shared" si="1"/>
        <v>0</v>
      </c>
      <c r="M29" s="14"/>
      <c r="N29" s="18">
        <f t="shared" si="2"/>
        <v>-11.472899999999999</v>
      </c>
      <c r="O29" s="31">
        <f t="shared" si="3"/>
        <v>-1</v>
      </c>
    </row>
    <row r="30" spans="1:20">
      <c r="B30" s="13" t="s">
        <v>93</v>
      </c>
      <c r="C30" s="12"/>
      <c r="D30" s="138" t="s">
        <v>96</v>
      </c>
      <c r="E30" s="13"/>
      <c r="F30" s="122">
        <f>+Rates!D52</f>
        <v>0.17710000000000001</v>
      </c>
      <c r="G30" s="76">
        <f t="shared" si="5"/>
        <v>167</v>
      </c>
      <c r="H30" s="30">
        <f t="shared" si="0"/>
        <v>29.575700000000001</v>
      </c>
      <c r="I30" s="14"/>
      <c r="J30" s="134">
        <f>+Rates!E52</f>
        <v>0.17710000000000001</v>
      </c>
      <c r="K30" s="76">
        <f t="shared" si="4"/>
        <v>167</v>
      </c>
      <c r="L30" s="30">
        <f t="shared" si="1"/>
        <v>29.575700000000001</v>
      </c>
      <c r="M30" s="14"/>
      <c r="N30" s="18">
        <f t="shared" si="2"/>
        <v>0</v>
      </c>
      <c r="O30" s="31">
        <f t="shared" si="3"/>
        <v>0</v>
      </c>
    </row>
    <row r="31" spans="1:20">
      <c r="B31" s="74" t="s">
        <v>29</v>
      </c>
      <c r="C31" s="75"/>
      <c r="D31" s="75"/>
      <c r="E31" s="75"/>
      <c r="F31" s="73"/>
      <c r="G31" s="70"/>
      <c r="H31" s="72">
        <f>SUM(H24:H30)</f>
        <v>623.49680000000001</v>
      </c>
      <c r="I31" s="15"/>
      <c r="J31" s="70"/>
      <c r="K31" s="71"/>
      <c r="L31" s="72">
        <f>SUM(L24:L30)</f>
        <v>616.63776659999996</v>
      </c>
      <c r="M31" s="67"/>
      <c r="N31" s="68">
        <f>+L31-H31</f>
        <v>-6.8590334000000439</v>
      </c>
      <c r="O31" s="69">
        <f>+N31/H31</f>
        <v>-1.1000911953357329E-2</v>
      </c>
    </row>
    <row r="32" spans="1:20" s="112" customFormat="1" ht="16.5" customHeight="1">
      <c r="B32" s="130" t="s">
        <v>91</v>
      </c>
      <c r="C32" s="14"/>
      <c r="D32" s="138" t="s">
        <v>96</v>
      </c>
      <c r="E32" s="15"/>
      <c r="F32" s="134">
        <f>+Rates!D47</f>
        <v>-0.47499999999999998</v>
      </c>
      <c r="G32" s="76">
        <f>+$J$19</f>
        <v>167</v>
      </c>
      <c r="H32" s="30">
        <f>+F32*G32</f>
        <v>-79.325000000000003</v>
      </c>
      <c r="I32" s="14"/>
      <c r="J32" s="134">
        <f>+Rates!E47</f>
        <v>0</v>
      </c>
      <c r="K32" s="76">
        <f>+$J$19</f>
        <v>167</v>
      </c>
      <c r="L32" s="30">
        <f>+J32*K32</f>
        <v>0</v>
      </c>
      <c r="M32" s="14"/>
      <c r="N32" s="18">
        <f>+L32-H32</f>
        <v>79.325000000000003</v>
      </c>
      <c r="O32" s="31">
        <f>+N32/H32</f>
        <v>-1</v>
      </c>
    </row>
    <row r="33" spans="1:19" s="112" customFormat="1" ht="15.75" customHeight="1">
      <c r="B33" s="130" t="s">
        <v>92</v>
      </c>
      <c r="C33" s="14"/>
      <c r="D33" s="138" t="s">
        <v>96</v>
      </c>
      <c r="E33" s="15"/>
      <c r="F33" s="134">
        <f>+Rates!D50</f>
        <v>-0.21179999999999999</v>
      </c>
      <c r="G33" s="76">
        <f>+$J$19</f>
        <v>167</v>
      </c>
      <c r="H33" s="30">
        <f t="shared" ref="H33:H35" si="6">+F33*G33</f>
        <v>-35.370599999999996</v>
      </c>
      <c r="I33" s="38"/>
      <c r="J33" s="134">
        <f>+Rates!E50</f>
        <v>0</v>
      </c>
      <c r="K33" s="76">
        <f>+$J$19</f>
        <v>167</v>
      </c>
      <c r="L33" s="30">
        <f t="shared" ref="L33:L35" si="7">+J33*K33</f>
        <v>0</v>
      </c>
      <c r="M33" s="39"/>
      <c r="N33" s="18">
        <f t="shared" ref="N33:N35" si="8">+L33-H33</f>
        <v>35.370599999999996</v>
      </c>
      <c r="O33" s="31">
        <f t="shared" ref="O33:O35" si="9">+N33/H33</f>
        <v>-1</v>
      </c>
    </row>
    <row r="34" spans="1:19" s="112" customFormat="1" ht="25.5">
      <c r="B34" s="130" t="s">
        <v>100</v>
      </c>
      <c r="C34" s="14"/>
      <c r="D34" s="138" t="s">
        <v>96</v>
      </c>
      <c r="E34" s="15"/>
      <c r="F34" s="134">
        <f>+Rates!D48</f>
        <v>0.1479</v>
      </c>
      <c r="G34" s="76">
        <f t="shared" ref="G34:G35" si="10">+$J$19</f>
        <v>167</v>
      </c>
      <c r="H34" s="30">
        <f t="shared" si="6"/>
        <v>24.699300000000001</v>
      </c>
      <c r="I34" s="129"/>
      <c r="J34" s="134">
        <f>+Rates!E48</f>
        <v>0</v>
      </c>
      <c r="K34" s="76">
        <f t="shared" ref="K34:K35" si="11">+$J$19</f>
        <v>167</v>
      </c>
      <c r="L34" s="30">
        <f t="shared" si="7"/>
        <v>0</v>
      </c>
      <c r="M34" s="129"/>
      <c r="N34" s="18">
        <f t="shared" si="8"/>
        <v>-24.699300000000001</v>
      </c>
      <c r="O34" s="31">
        <f t="shared" si="9"/>
        <v>-1</v>
      </c>
    </row>
    <row r="35" spans="1:19" s="112" customFormat="1" ht="25.5">
      <c r="B35" s="130" t="s">
        <v>141</v>
      </c>
      <c r="C35" s="14"/>
      <c r="D35" s="138" t="s">
        <v>96</v>
      </c>
      <c r="E35" s="15"/>
      <c r="F35" s="134">
        <f>+Rates!D49</f>
        <v>0.63380000000000003</v>
      </c>
      <c r="G35" s="76">
        <f t="shared" si="10"/>
        <v>167</v>
      </c>
      <c r="H35" s="30">
        <f t="shared" si="6"/>
        <v>105.8446</v>
      </c>
      <c r="I35" s="129"/>
      <c r="J35" s="134">
        <f>+Rates!E49</f>
        <v>0</v>
      </c>
      <c r="K35" s="76">
        <f t="shared" si="11"/>
        <v>167</v>
      </c>
      <c r="L35" s="30">
        <f t="shared" si="7"/>
        <v>0</v>
      </c>
      <c r="M35" s="129"/>
      <c r="N35" s="18">
        <f t="shared" si="8"/>
        <v>-105.8446</v>
      </c>
      <c r="O35" s="31">
        <f t="shared" si="9"/>
        <v>-1</v>
      </c>
    </row>
    <row r="36" spans="1:19">
      <c r="B36" s="74" t="s">
        <v>32</v>
      </c>
      <c r="C36" s="75"/>
      <c r="D36" s="75"/>
      <c r="E36" s="75"/>
      <c r="F36" s="73"/>
      <c r="G36" s="70"/>
      <c r="H36" s="72">
        <f>SUM(H31:H35)</f>
        <v>639.3451</v>
      </c>
      <c r="I36" s="15"/>
      <c r="J36" s="70"/>
      <c r="K36" s="71"/>
      <c r="L36" s="72">
        <f>SUM(L31:L35)</f>
        <v>616.63776659999996</v>
      </c>
      <c r="M36" s="67"/>
      <c r="N36" s="68">
        <f>+L36-H36</f>
        <v>-22.707333400000039</v>
      </c>
      <c r="O36" s="69">
        <f>+N36/H36</f>
        <v>-3.5516551859082111E-2</v>
      </c>
    </row>
    <row r="37" spans="1:19">
      <c r="B37" s="14" t="s">
        <v>33</v>
      </c>
      <c r="C37" s="14"/>
      <c r="D37" s="138" t="s">
        <v>96</v>
      </c>
      <c r="E37" s="15"/>
      <c r="F37" s="134">
        <f>+Rates!D54</f>
        <v>2.8136999999999999</v>
      </c>
      <c r="G37" s="76">
        <f>+$J$19</f>
        <v>167</v>
      </c>
      <c r="H37" s="30">
        <f>+F37*G37</f>
        <v>469.8879</v>
      </c>
      <c r="I37" s="14"/>
      <c r="J37" s="134">
        <f>+Rates!E54</f>
        <v>2.6935997726555061</v>
      </c>
      <c r="K37" s="76">
        <f>+$J$19</f>
        <v>167</v>
      </c>
      <c r="L37" s="30">
        <f>+J37*K37</f>
        <v>449.83116203346952</v>
      </c>
      <c r="M37" s="14"/>
      <c r="N37" s="18">
        <f>+L37-H37</f>
        <v>-20.056737966530477</v>
      </c>
      <c r="O37" s="31">
        <f>+N37/H37</f>
        <v>-4.268409117691789E-2</v>
      </c>
    </row>
    <row r="38" spans="1:19">
      <c r="B38" s="19" t="s">
        <v>34</v>
      </c>
      <c r="C38" s="14"/>
      <c r="D38" s="138" t="s">
        <v>96</v>
      </c>
      <c r="E38" s="15"/>
      <c r="F38" s="134">
        <f>+Rates!D55</f>
        <v>1.9265000000000001</v>
      </c>
      <c r="G38" s="76">
        <f>+$J$19</f>
        <v>167</v>
      </c>
      <c r="H38" s="30">
        <f>+F38*G38</f>
        <v>321.72550000000001</v>
      </c>
      <c r="I38" s="14"/>
      <c r="J38" s="134">
        <f>+Rates!E55</f>
        <v>1.9023664697186096</v>
      </c>
      <c r="K38" s="76">
        <f>+$J$19</f>
        <v>167</v>
      </c>
      <c r="L38" s="30">
        <f>+J38*K38</f>
        <v>317.69520044300782</v>
      </c>
      <c r="M38" s="14"/>
      <c r="N38" s="18">
        <f>+L38-H38</f>
        <v>-4.0302995569921904</v>
      </c>
      <c r="O38" s="31">
        <f>+N38/H38</f>
        <v>-1.2527137441676803E-2</v>
      </c>
      <c r="P38" s="1"/>
      <c r="Q38" s="1"/>
      <c r="R38" s="1"/>
      <c r="S38" s="1"/>
    </row>
    <row r="39" spans="1:19">
      <c r="B39" s="74" t="s">
        <v>35</v>
      </c>
      <c r="C39" s="75"/>
      <c r="D39" s="75"/>
      <c r="E39" s="75"/>
      <c r="F39" s="73"/>
      <c r="G39" s="70"/>
      <c r="H39" s="72">
        <f>SUM(H36:H38)</f>
        <v>1430.9585</v>
      </c>
      <c r="I39" s="15"/>
      <c r="J39" s="70"/>
      <c r="K39" s="71"/>
      <c r="L39" s="72">
        <f>SUM(L36:L38)</f>
        <v>1384.1641290764774</v>
      </c>
      <c r="M39" s="67"/>
      <c r="N39" s="68">
        <f>+L39-H39</f>
        <v>-46.794370923522592</v>
      </c>
      <c r="O39" s="69">
        <f>+N39/H39</f>
        <v>-3.2701417213373128E-2</v>
      </c>
    </row>
    <row r="40" spans="1:19" s="112" customFormat="1" ht="17.25" customHeight="1">
      <c r="B40" s="19" t="s">
        <v>36</v>
      </c>
      <c r="C40" s="14"/>
      <c r="D40" s="138" t="s">
        <v>27</v>
      </c>
      <c r="E40" s="15"/>
      <c r="F40" s="135">
        <f>+Rates!D56</f>
        <v>4.4000000000000003E-3</v>
      </c>
      <c r="G40" s="76">
        <f>+$F$19*(1+$F$51)</f>
        <v>63033.565500000004</v>
      </c>
      <c r="H40" s="40">
        <f>+F40*G40</f>
        <v>277.34768820000005</v>
      </c>
      <c r="I40" s="14"/>
      <c r="J40" s="135">
        <f>+Rates!E56</f>
        <v>4.4000000000000003E-3</v>
      </c>
      <c r="K40" s="76">
        <f>+$F$19*(1+$J$51)</f>
        <v>63033.565500000004</v>
      </c>
      <c r="L40" s="40">
        <f>+J40*K40</f>
        <v>277.34768820000005</v>
      </c>
      <c r="M40" s="14"/>
      <c r="N40" s="18">
        <f>+L40-H40</f>
        <v>0</v>
      </c>
      <c r="O40" s="31">
        <f>+N40/H40</f>
        <v>0</v>
      </c>
      <c r="P40" s="113"/>
      <c r="Q40" s="113"/>
      <c r="R40" s="113"/>
      <c r="S40" s="113"/>
    </row>
    <row r="41" spans="1:19" s="112" customFormat="1">
      <c r="B41" s="19" t="s">
        <v>37</v>
      </c>
      <c r="C41" s="14"/>
      <c r="D41" s="138" t="s">
        <v>27</v>
      </c>
      <c r="E41" s="15"/>
      <c r="F41" s="135">
        <f>+Rates!D57</f>
        <v>1.2999999999999999E-3</v>
      </c>
      <c r="G41" s="76">
        <f>+$F$19*(1+$F$51)</f>
        <v>63033.565500000004</v>
      </c>
      <c r="H41" s="40">
        <f t="shared" ref="H41:H44" si="12">+F41*G41</f>
        <v>81.943635150000006</v>
      </c>
      <c r="I41" s="14"/>
      <c r="J41" s="135">
        <f>+Rates!E57</f>
        <v>1.2999999999999999E-3</v>
      </c>
      <c r="K41" s="76">
        <f>+$F$19*(1+$J$51)</f>
        <v>63033.565500000004</v>
      </c>
      <c r="L41" s="40">
        <f t="shared" ref="L41:L44" si="13">+J41*K41</f>
        <v>81.943635150000006</v>
      </c>
      <c r="M41" s="14"/>
      <c r="N41" s="18">
        <f t="shared" ref="N41:N44" si="14">+L41-H41</f>
        <v>0</v>
      </c>
      <c r="O41" s="31">
        <f t="shared" ref="O41:O44" si="15">+N41/H41</f>
        <v>0</v>
      </c>
      <c r="P41" s="113"/>
      <c r="Q41" s="113"/>
      <c r="R41" s="113"/>
      <c r="S41" s="113"/>
    </row>
    <row r="42" spans="1:19">
      <c r="B42" s="12" t="s">
        <v>38</v>
      </c>
      <c r="C42" s="12"/>
      <c r="D42" s="138" t="s">
        <v>25</v>
      </c>
      <c r="E42" s="13"/>
      <c r="F42" s="136">
        <f>+Rates!D58</f>
        <v>0.25</v>
      </c>
      <c r="G42" s="16">
        <v>1</v>
      </c>
      <c r="H42" s="40">
        <f t="shared" si="12"/>
        <v>0.25</v>
      </c>
      <c r="I42" s="14"/>
      <c r="J42" s="136">
        <f>+Rates!E58</f>
        <v>0.25</v>
      </c>
      <c r="K42" s="17">
        <v>1</v>
      </c>
      <c r="L42" s="40">
        <f t="shared" si="13"/>
        <v>0.25</v>
      </c>
      <c r="M42" s="14"/>
      <c r="N42" s="18">
        <f t="shared" si="14"/>
        <v>0</v>
      </c>
      <c r="O42" s="31">
        <f t="shared" si="15"/>
        <v>0</v>
      </c>
      <c r="P42" s="1"/>
      <c r="Q42" s="1"/>
      <c r="R42" s="1"/>
      <c r="S42" s="1"/>
    </row>
    <row r="43" spans="1:19">
      <c r="B43" s="12" t="s">
        <v>39</v>
      </c>
      <c r="C43" s="12"/>
      <c r="D43" s="138" t="s">
        <v>27</v>
      </c>
      <c r="E43" s="13"/>
      <c r="F43" s="137">
        <v>7.0000000000000001E-3</v>
      </c>
      <c r="G43" s="76">
        <f>+$F$19</f>
        <v>60955</v>
      </c>
      <c r="H43" s="40">
        <f t="shared" si="12"/>
        <v>426.685</v>
      </c>
      <c r="I43" s="14"/>
      <c r="J43" s="135">
        <v>7.0000000000000001E-3</v>
      </c>
      <c r="K43" s="77">
        <f>+$F$19</f>
        <v>60955</v>
      </c>
      <c r="L43" s="40">
        <f t="shared" si="13"/>
        <v>426.685</v>
      </c>
      <c r="M43" s="14"/>
      <c r="N43" s="18">
        <f t="shared" si="14"/>
        <v>0</v>
      </c>
      <c r="O43" s="31">
        <f t="shared" si="15"/>
        <v>0</v>
      </c>
      <c r="P43" s="1"/>
      <c r="Q43" s="1"/>
      <c r="R43" s="1"/>
      <c r="S43" s="1"/>
    </row>
    <row r="44" spans="1:19" ht="15.75" thickBot="1">
      <c r="B44" s="37" t="s">
        <v>120</v>
      </c>
      <c r="C44" s="12"/>
      <c r="D44" s="138" t="s">
        <v>27</v>
      </c>
      <c r="E44" s="13"/>
      <c r="F44" s="122">
        <f>+'GS&gt;50, 100 kW'!F44</f>
        <v>9.5399999999999999E-2</v>
      </c>
      <c r="G44" s="237">
        <f>+$F$19*(1+$F$51)</f>
        <v>63033.565500000004</v>
      </c>
      <c r="H44" s="40">
        <f t="shared" si="12"/>
        <v>6013.4021487</v>
      </c>
      <c r="I44" s="14"/>
      <c r="J44" s="122">
        <f>+'GS&gt;50, 100 kW'!J44</f>
        <v>9.06E-2</v>
      </c>
      <c r="K44" s="76">
        <f>+$F$19*(1+$J$51)</f>
        <v>63033.565500000004</v>
      </c>
      <c r="L44" s="40">
        <f t="shared" si="13"/>
        <v>5710.8410343000005</v>
      </c>
      <c r="M44" s="14"/>
      <c r="N44" s="18">
        <f t="shared" si="14"/>
        <v>-302.5611143999995</v>
      </c>
      <c r="O44" s="31">
        <f t="shared" si="15"/>
        <v>-5.0314465408804951E-2</v>
      </c>
      <c r="P44" s="1"/>
      <c r="Q44" s="1"/>
      <c r="R44" s="1"/>
      <c r="S44" s="84"/>
    </row>
    <row r="45" spans="1:19" ht="15.75" thickBot="1"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20"/>
      <c r="M45" s="50"/>
      <c r="N45" s="121"/>
      <c r="O45" s="52"/>
      <c r="P45" s="1"/>
      <c r="Q45" s="1"/>
      <c r="R45" s="1"/>
      <c r="S45" s="1"/>
    </row>
    <row r="46" spans="1:19">
      <c r="B46" s="20" t="s">
        <v>114</v>
      </c>
      <c r="C46" s="12"/>
      <c r="D46" s="12"/>
      <c r="E46" s="12"/>
      <c r="F46" s="64"/>
      <c r="G46" s="55"/>
      <c r="H46" s="58">
        <f>SUM(H39:H44)</f>
        <v>8230.5869720499995</v>
      </c>
      <c r="I46" s="62"/>
      <c r="J46" s="63"/>
      <c r="K46" s="63"/>
      <c r="L46" s="61">
        <f>SUM(L39:L44)</f>
        <v>7881.2314867264777</v>
      </c>
      <c r="M46" s="57"/>
      <c r="N46" s="61">
        <f>+L46-H46</f>
        <v>-349.35548532352186</v>
      </c>
      <c r="O46" s="59">
        <f>+N46/H46</f>
        <v>-4.2445998871026763E-2</v>
      </c>
      <c r="P46" s="1"/>
      <c r="Q46" s="1"/>
      <c r="R46" s="1"/>
      <c r="S46" s="84"/>
    </row>
    <row r="47" spans="1:19">
      <c r="B47" s="53" t="s">
        <v>44</v>
      </c>
      <c r="C47" s="12"/>
      <c r="D47" s="12"/>
      <c r="E47" s="12"/>
      <c r="F47" s="43">
        <v>0.13</v>
      </c>
      <c r="G47" s="56"/>
      <c r="H47" s="78">
        <f>+H46*F47</f>
        <v>1069.9763063665</v>
      </c>
      <c r="I47" s="42"/>
      <c r="J47" s="79">
        <v>0.13</v>
      </c>
      <c r="K47" s="42"/>
      <c r="L47" s="81">
        <f>+L46*J47</f>
        <v>1024.5600932744421</v>
      </c>
      <c r="M47" s="80"/>
      <c r="N47" s="81">
        <f t="shared" ref="N47:N48" si="16">+L47-H47</f>
        <v>-45.416213092057887</v>
      </c>
      <c r="O47" s="82">
        <f>+N47/H47</f>
        <v>-4.2445998871026805E-2</v>
      </c>
      <c r="P47" s="1"/>
      <c r="Q47" s="1"/>
      <c r="R47" s="1"/>
      <c r="S47" s="84"/>
    </row>
    <row r="48" spans="1:19" ht="15.75" thickBot="1">
      <c r="A48" s="1"/>
      <c r="B48" s="247" t="s">
        <v>45</v>
      </c>
      <c r="C48" s="247"/>
      <c r="D48" s="247"/>
      <c r="E48" s="65"/>
      <c r="F48" s="114"/>
      <c r="G48" s="115"/>
      <c r="H48" s="116">
        <f>SUM(H46:H47)</f>
        <v>9300.5632784164991</v>
      </c>
      <c r="I48" s="117"/>
      <c r="J48" s="117"/>
      <c r="K48" s="117"/>
      <c r="L48" s="118">
        <f>SUM(L46:L47)</f>
        <v>8905.7915800009196</v>
      </c>
      <c r="M48" s="119"/>
      <c r="N48" s="118">
        <f t="shared" si="16"/>
        <v>-394.77169841557952</v>
      </c>
      <c r="O48" s="66">
        <f t="shared" ref="O48" si="17">+N48/H48</f>
        <v>-4.2445998871026742E-2</v>
      </c>
    </row>
    <row r="49" spans="1:15" ht="15.75" thickBot="1">
      <c r="A49" s="85"/>
      <c r="B49" s="44"/>
      <c r="C49" s="45"/>
      <c r="D49" s="46"/>
      <c r="E49" s="45"/>
      <c r="F49" s="47"/>
      <c r="G49" s="48"/>
      <c r="H49" s="49"/>
      <c r="I49" s="50"/>
      <c r="J49" s="47"/>
      <c r="K49" s="51"/>
      <c r="L49" s="120"/>
      <c r="M49" s="50"/>
      <c r="N49" s="121"/>
      <c r="O49" s="52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4"/>
      <c r="M50" s="1"/>
      <c r="N50" s="1"/>
      <c r="O50" s="1"/>
    </row>
    <row r="51" spans="1:15">
      <c r="A51" s="1"/>
      <c r="B51" s="3" t="s">
        <v>48</v>
      </c>
      <c r="C51" s="1"/>
      <c r="D51" s="1"/>
      <c r="E51" s="1"/>
      <c r="F51" s="143">
        <f>+Rates!$D$1</f>
        <v>3.4099999999999998E-2</v>
      </c>
      <c r="G51" s="124"/>
      <c r="H51" s="124"/>
      <c r="I51" s="124"/>
      <c r="J51" s="143">
        <f>+Rates!$E$1</f>
        <v>3.4099999999999998E-2</v>
      </c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24"/>
      <c r="G52" s="124"/>
      <c r="H52" s="124"/>
      <c r="I52" s="124"/>
      <c r="J52" s="124"/>
      <c r="K52" s="1"/>
      <c r="L52" s="1"/>
      <c r="M52" s="1"/>
      <c r="N52" s="1"/>
      <c r="O52" s="1"/>
    </row>
    <row r="53" spans="1:15">
      <c r="A53" s="3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2" t="s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2" t="s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11">
    <mergeCell ref="D22:D23"/>
    <mergeCell ref="N22:N23"/>
    <mergeCell ref="O22:O23"/>
    <mergeCell ref="B48:D48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5" orientation="portrait" r:id="rId1"/>
  <ignoredErrors>
    <ignoredError sqref="F19:O24 F41:N43 F31:G34 M31:O32 F25:M30 F45:O52 G44:I44 M36:O36 M33:N35 M39:O39 M37:N37 M38:N38 M40:N40 F36:G40 G35 K44:N44" unlockedFormula="1"/>
    <ignoredError sqref="H31:L40" formula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56.42578125" customWidth="1"/>
    <col min="3" max="3" width="2.28515625" customWidth="1"/>
    <col min="4" max="4" width="11" customWidth="1"/>
    <col min="5" max="5" width="4.140625" customWidth="1"/>
    <col min="6" max="6" width="10.5703125" bestFit="1" customWidth="1"/>
    <col min="8" max="8" width="12.85546875" customWidth="1"/>
    <col min="9" max="9" width="1.5703125" customWidth="1"/>
    <col min="10" max="10" width="10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95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42">
        <f>+J19*N19*365*24/12</f>
        <v>182500</v>
      </c>
      <c r="G19" s="3" t="s">
        <v>13</v>
      </c>
      <c r="H19" s="3" t="s">
        <v>97</v>
      </c>
      <c r="I19" s="3"/>
      <c r="J19" s="88">
        <v>500</v>
      </c>
      <c r="K19" s="3" t="s">
        <v>98</v>
      </c>
      <c r="L19" s="3" t="s">
        <v>99</v>
      </c>
      <c r="M19" s="3"/>
      <c r="N19" s="123">
        <v>0.5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+Rates!D42</f>
        <v>121.18</v>
      </c>
      <c r="G24" s="16">
        <v>1</v>
      </c>
      <c r="H24" s="30">
        <f>+F24*G24</f>
        <v>121.18</v>
      </c>
      <c r="I24" s="14"/>
      <c r="J24" s="133">
        <f>+Rates!E42</f>
        <v>122.75533999999999</v>
      </c>
      <c r="K24" s="17">
        <v>1</v>
      </c>
      <c r="L24" s="30">
        <f>+J24*K24</f>
        <v>122.75533999999999</v>
      </c>
      <c r="M24" s="14"/>
      <c r="N24" s="18">
        <f>+L24-H24</f>
        <v>1.5753399999999829</v>
      </c>
      <c r="O24" s="31">
        <f>+N24/H24</f>
        <v>1.2999999999999857E-2</v>
      </c>
    </row>
    <row r="25" spans="1:20">
      <c r="B25" s="13" t="s">
        <v>88</v>
      </c>
      <c r="C25" s="12"/>
      <c r="D25" s="138" t="s">
        <v>25</v>
      </c>
      <c r="E25" s="13"/>
      <c r="F25" s="132">
        <f>+Rates!D43</f>
        <v>0</v>
      </c>
      <c r="G25" s="16">
        <v>1</v>
      </c>
      <c r="H25" s="30">
        <f t="shared" ref="H25:H30" si="0">+F25*G25</f>
        <v>0</v>
      </c>
      <c r="I25" s="14"/>
      <c r="J25" s="132">
        <f>+Rates!E43</f>
        <v>0</v>
      </c>
      <c r="K25" s="17">
        <v>1</v>
      </c>
      <c r="L25" s="30">
        <f t="shared" ref="L25:L30" si="1">+J25*K25</f>
        <v>0</v>
      </c>
      <c r="M25" s="14"/>
      <c r="N25" s="18">
        <f t="shared" ref="N25:N30" si="2">+L25-H25</f>
        <v>0</v>
      </c>
      <c r="O25" s="31" t="e">
        <f t="shared" ref="O25:O30" si="3">+N25/H25</f>
        <v>#DIV/0!</v>
      </c>
    </row>
    <row r="26" spans="1:20">
      <c r="B26" s="13" t="s">
        <v>90</v>
      </c>
      <c r="C26" s="12"/>
      <c r="D26" s="138" t="s">
        <v>25</v>
      </c>
      <c r="E26" s="13"/>
      <c r="F26" s="132">
        <f>+Rates!D45</f>
        <v>0</v>
      </c>
      <c r="G26" s="16">
        <v>1</v>
      </c>
      <c r="H26" s="30">
        <f t="shared" si="0"/>
        <v>0</v>
      </c>
      <c r="I26" s="14"/>
      <c r="J26" s="134">
        <f>+Rates!E45</f>
        <v>0</v>
      </c>
      <c r="K26" s="17">
        <v>1</v>
      </c>
      <c r="L26" s="30">
        <f t="shared" si="1"/>
        <v>0</v>
      </c>
      <c r="M26" s="14"/>
      <c r="N26" s="18">
        <f t="shared" si="2"/>
        <v>0</v>
      </c>
      <c r="O26" s="31" t="e">
        <f t="shared" si="3"/>
        <v>#DIV/0!</v>
      </c>
    </row>
    <row r="27" spans="1:20">
      <c r="B27" s="13" t="s">
        <v>89</v>
      </c>
      <c r="C27" s="12"/>
      <c r="D27" s="138" t="s">
        <v>25</v>
      </c>
      <c r="E27" s="13"/>
      <c r="F27" s="132">
        <f>+Rates!D53</f>
        <v>2.92</v>
      </c>
      <c r="G27" s="16">
        <v>1</v>
      </c>
      <c r="H27" s="30">
        <f t="shared" si="0"/>
        <v>2.92</v>
      </c>
      <c r="I27" s="14"/>
      <c r="J27" s="133">
        <f>+Rates!E53</f>
        <v>0</v>
      </c>
      <c r="K27" s="17">
        <v>1</v>
      </c>
      <c r="L27" s="30">
        <f t="shared" si="1"/>
        <v>0</v>
      </c>
      <c r="M27" s="14"/>
      <c r="N27" s="18">
        <f t="shared" si="2"/>
        <v>-2.92</v>
      </c>
      <c r="O27" s="31">
        <f t="shared" si="3"/>
        <v>-1</v>
      </c>
    </row>
    <row r="28" spans="1:20">
      <c r="B28" s="13" t="s">
        <v>26</v>
      </c>
      <c r="C28" s="12"/>
      <c r="D28" s="138" t="s">
        <v>96</v>
      </c>
      <c r="E28" s="13"/>
      <c r="F28" s="122">
        <f>+Rates!D46</f>
        <v>2.7446000000000002</v>
      </c>
      <c r="G28" s="76">
        <f>+$J$19</f>
        <v>500</v>
      </c>
      <c r="H28" s="30">
        <f t="shared" si="0"/>
        <v>1372.3000000000002</v>
      </c>
      <c r="I28" s="14"/>
      <c r="J28" s="134">
        <f>+Rates!E46</f>
        <v>2.7802797999999997</v>
      </c>
      <c r="K28" s="76">
        <f t="shared" ref="K28:K30" si="4">+$J$19</f>
        <v>500</v>
      </c>
      <c r="L28" s="30">
        <f t="shared" si="1"/>
        <v>1390.1398999999999</v>
      </c>
      <c r="M28" s="14"/>
      <c r="N28" s="18">
        <f t="shared" si="2"/>
        <v>17.839899999999716</v>
      </c>
      <c r="O28" s="31">
        <f t="shared" si="3"/>
        <v>1.2999999999999791E-2</v>
      </c>
    </row>
    <row r="29" spans="1:20">
      <c r="B29" s="13" t="s">
        <v>28</v>
      </c>
      <c r="C29" s="12"/>
      <c r="D29" s="138" t="s">
        <v>96</v>
      </c>
      <c r="E29" s="13"/>
      <c r="F29" s="122">
        <f>+Rates!D51</f>
        <v>6.8699999999999997E-2</v>
      </c>
      <c r="G29" s="76">
        <f t="shared" ref="G29:G30" si="5">+$J$19</f>
        <v>500</v>
      </c>
      <c r="H29" s="30">
        <f t="shared" si="0"/>
        <v>34.35</v>
      </c>
      <c r="I29" s="14"/>
      <c r="J29" s="134">
        <f>+Rates!E51</f>
        <v>0</v>
      </c>
      <c r="K29" s="76">
        <f t="shared" si="4"/>
        <v>500</v>
      </c>
      <c r="L29" s="30">
        <f t="shared" si="1"/>
        <v>0</v>
      </c>
      <c r="M29" s="14"/>
      <c r="N29" s="18">
        <f t="shared" si="2"/>
        <v>-34.35</v>
      </c>
      <c r="O29" s="31">
        <f t="shared" si="3"/>
        <v>-1</v>
      </c>
    </row>
    <row r="30" spans="1:20">
      <c r="B30" s="13" t="s">
        <v>93</v>
      </c>
      <c r="C30" s="12"/>
      <c r="D30" s="138" t="s">
        <v>96</v>
      </c>
      <c r="E30" s="13"/>
      <c r="F30" s="122">
        <f>+Rates!D52</f>
        <v>0.17710000000000001</v>
      </c>
      <c r="G30" s="76">
        <f t="shared" si="5"/>
        <v>500</v>
      </c>
      <c r="H30" s="30">
        <f t="shared" si="0"/>
        <v>88.55</v>
      </c>
      <c r="I30" s="14"/>
      <c r="J30" s="134">
        <f>+Rates!E52</f>
        <v>0.17710000000000001</v>
      </c>
      <c r="K30" s="76">
        <f t="shared" si="4"/>
        <v>500</v>
      </c>
      <c r="L30" s="30">
        <f t="shared" si="1"/>
        <v>88.55</v>
      </c>
      <c r="M30" s="14"/>
      <c r="N30" s="18">
        <f t="shared" si="2"/>
        <v>0</v>
      </c>
      <c r="O30" s="31">
        <f t="shared" si="3"/>
        <v>0</v>
      </c>
    </row>
    <row r="31" spans="1:20">
      <c r="B31" s="74" t="s">
        <v>29</v>
      </c>
      <c r="C31" s="75"/>
      <c r="D31" s="75"/>
      <c r="E31" s="75"/>
      <c r="F31" s="73"/>
      <c r="G31" s="70"/>
      <c r="H31" s="72">
        <f>SUM(H24:H30)</f>
        <v>1619.3</v>
      </c>
      <c r="I31" s="15"/>
      <c r="J31" s="70"/>
      <c r="K31" s="71"/>
      <c r="L31" s="72">
        <f>SUM(L24:L30)</f>
        <v>1601.4452399999998</v>
      </c>
      <c r="M31" s="67"/>
      <c r="N31" s="68">
        <f>+L31-H31</f>
        <v>-17.854760000000169</v>
      </c>
      <c r="O31" s="69">
        <f>+N31/H31</f>
        <v>-1.1026221206694355E-2</v>
      </c>
    </row>
    <row r="32" spans="1:20" s="112" customFormat="1" ht="16.5" customHeight="1">
      <c r="B32" s="130" t="s">
        <v>91</v>
      </c>
      <c r="C32" s="14"/>
      <c r="D32" s="138" t="s">
        <v>96</v>
      </c>
      <c r="E32" s="15"/>
      <c r="F32" s="134">
        <f>+Rates!D47</f>
        <v>-0.47499999999999998</v>
      </c>
      <c r="G32" s="76">
        <f>+$J$19</f>
        <v>500</v>
      </c>
      <c r="H32" s="30">
        <f>+F32*G32</f>
        <v>-237.5</v>
      </c>
      <c r="I32" s="14"/>
      <c r="J32" s="134">
        <f>+Rates!E47</f>
        <v>0</v>
      </c>
      <c r="K32" s="76">
        <f>+$J$19</f>
        <v>500</v>
      </c>
      <c r="L32" s="30">
        <f>+J32*K32</f>
        <v>0</v>
      </c>
      <c r="M32" s="14"/>
      <c r="N32" s="18">
        <f>+L32-H32</f>
        <v>237.5</v>
      </c>
      <c r="O32" s="31">
        <f>+N32/H32</f>
        <v>-1</v>
      </c>
    </row>
    <row r="33" spans="1:19" s="112" customFormat="1" ht="15.75" customHeight="1">
      <c r="B33" s="130" t="s">
        <v>92</v>
      </c>
      <c r="C33" s="14"/>
      <c r="D33" s="138" t="s">
        <v>96</v>
      </c>
      <c r="E33" s="15"/>
      <c r="F33" s="134">
        <f>+Rates!D50</f>
        <v>-0.21179999999999999</v>
      </c>
      <c r="G33" s="76">
        <f>+$J$19</f>
        <v>500</v>
      </c>
      <c r="H33" s="30">
        <f t="shared" ref="H33:H35" si="6">+F33*G33</f>
        <v>-105.89999999999999</v>
      </c>
      <c r="I33" s="38"/>
      <c r="J33" s="134">
        <f>+Rates!E50</f>
        <v>0</v>
      </c>
      <c r="K33" s="76">
        <f>+$J$19</f>
        <v>500</v>
      </c>
      <c r="L33" s="30">
        <f t="shared" ref="L33:L35" si="7">+J33*K33</f>
        <v>0</v>
      </c>
      <c r="M33" s="39"/>
      <c r="N33" s="18">
        <f t="shared" ref="N33:N35" si="8">+L33-H33</f>
        <v>105.89999999999999</v>
      </c>
      <c r="O33" s="31">
        <f t="shared" ref="O33:O35" si="9">+N33/H33</f>
        <v>-1</v>
      </c>
    </row>
    <row r="34" spans="1:19" s="112" customFormat="1" ht="25.5" customHeight="1">
      <c r="B34" s="130" t="s">
        <v>100</v>
      </c>
      <c r="C34" s="14"/>
      <c r="D34" s="138" t="s">
        <v>96</v>
      </c>
      <c r="E34" s="15"/>
      <c r="F34" s="134">
        <f>+Rates!D48</f>
        <v>0.1479</v>
      </c>
      <c r="G34" s="76">
        <f t="shared" ref="G34:G35" si="10">+$J$19</f>
        <v>500</v>
      </c>
      <c r="H34" s="30">
        <f t="shared" si="6"/>
        <v>73.95</v>
      </c>
      <c r="I34" s="129"/>
      <c r="J34" s="134">
        <f>+Rates!E48</f>
        <v>0</v>
      </c>
      <c r="K34" s="76">
        <f t="shared" ref="K34:K35" si="11">+$J$19</f>
        <v>500</v>
      </c>
      <c r="L34" s="30">
        <f t="shared" si="7"/>
        <v>0</v>
      </c>
      <c r="M34" s="129"/>
      <c r="N34" s="18">
        <f t="shared" si="8"/>
        <v>-73.95</v>
      </c>
      <c r="O34" s="31">
        <f t="shared" si="9"/>
        <v>-1</v>
      </c>
    </row>
    <row r="35" spans="1:19" s="112" customFormat="1" ht="25.5" customHeight="1">
      <c r="B35" s="130" t="s">
        <v>141</v>
      </c>
      <c r="C35" s="14"/>
      <c r="D35" s="138" t="s">
        <v>96</v>
      </c>
      <c r="E35" s="15"/>
      <c r="F35" s="134">
        <f>+Rates!D49</f>
        <v>0.63380000000000003</v>
      </c>
      <c r="G35" s="76">
        <f t="shared" si="10"/>
        <v>500</v>
      </c>
      <c r="H35" s="30">
        <f t="shared" si="6"/>
        <v>316.90000000000003</v>
      </c>
      <c r="I35" s="129"/>
      <c r="J35" s="134">
        <f>+Rates!E49</f>
        <v>0</v>
      </c>
      <c r="K35" s="76">
        <f t="shared" si="11"/>
        <v>500</v>
      </c>
      <c r="L35" s="30">
        <f t="shared" si="7"/>
        <v>0</v>
      </c>
      <c r="M35" s="129"/>
      <c r="N35" s="18">
        <f t="shared" si="8"/>
        <v>-316.90000000000003</v>
      </c>
      <c r="O35" s="31">
        <f t="shared" si="9"/>
        <v>-1</v>
      </c>
    </row>
    <row r="36" spans="1:19">
      <c r="B36" s="74" t="s">
        <v>32</v>
      </c>
      <c r="C36" s="75"/>
      <c r="D36" s="75"/>
      <c r="E36" s="75"/>
      <c r="F36" s="73"/>
      <c r="G36" s="70"/>
      <c r="H36" s="72">
        <f>SUM(H31:H35)</f>
        <v>1666.75</v>
      </c>
      <c r="I36" s="15"/>
      <c r="J36" s="70"/>
      <c r="K36" s="71"/>
      <c r="L36" s="72">
        <f>SUM(L31:L35)</f>
        <v>1601.4452399999998</v>
      </c>
      <c r="M36" s="67"/>
      <c r="N36" s="68">
        <f>+L36-H36</f>
        <v>-65.304760000000215</v>
      </c>
      <c r="O36" s="69">
        <f>+N36/H36</f>
        <v>-3.9180896955152374E-2</v>
      </c>
    </row>
    <row r="37" spans="1:19">
      <c r="B37" s="14" t="s">
        <v>33</v>
      </c>
      <c r="C37" s="14"/>
      <c r="D37" s="138" t="s">
        <v>96</v>
      </c>
      <c r="E37" s="15"/>
      <c r="F37" s="134">
        <f>+Rates!D54</f>
        <v>2.8136999999999999</v>
      </c>
      <c r="G37" s="76">
        <f>+$J$19</f>
        <v>500</v>
      </c>
      <c r="H37" s="30">
        <f>+F37*G37</f>
        <v>1406.85</v>
      </c>
      <c r="I37" s="14"/>
      <c r="J37" s="134">
        <f>+Rates!E54</f>
        <v>2.6935997726555061</v>
      </c>
      <c r="K37" s="76">
        <f>+$J$19</f>
        <v>500</v>
      </c>
      <c r="L37" s="30">
        <f>+J37*K37</f>
        <v>1346.799886327753</v>
      </c>
      <c r="M37" s="14"/>
      <c r="N37" s="18">
        <f>+L37-H37</f>
        <v>-60.05011367224688</v>
      </c>
      <c r="O37" s="31">
        <f>+N37/H37</f>
        <v>-4.2684091176917856E-2</v>
      </c>
    </row>
    <row r="38" spans="1:19">
      <c r="B38" s="19" t="s">
        <v>34</v>
      </c>
      <c r="C38" s="14"/>
      <c r="D38" s="138" t="s">
        <v>96</v>
      </c>
      <c r="E38" s="15"/>
      <c r="F38" s="134">
        <f>+Rates!D55</f>
        <v>1.9265000000000001</v>
      </c>
      <c r="G38" s="76">
        <f>+$J$19</f>
        <v>500</v>
      </c>
      <c r="H38" s="30">
        <f>+F38*G38</f>
        <v>963.25</v>
      </c>
      <c r="I38" s="14"/>
      <c r="J38" s="134">
        <f>+Rates!E55</f>
        <v>1.9023664697186096</v>
      </c>
      <c r="K38" s="76">
        <f>+$J$19</f>
        <v>500</v>
      </c>
      <c r="L38" s="30">
        <f>+J38*K38</f>
        <v>951.18323485930478</v>
      </c>
      <c r="M38" s="14"/>
      <c r="N38" s="18">
        <f>+L38-H38</f>
        <v>-12.066765140695225</v>
      </c>
      <c r="O38" s="31">
        <f>+N38/H38</f>
        <v>-1.2527137441676849E-2</v>
      </c>
      <c r="P38" s="1"/>
      <c r="Q38" s="1"/>
      <c r="R38" s="1"/>
      <c r="S38" s="1"/>
    </row>
    <row r="39" spans="1:19">
      <c r="B39" s="74" t="s">
        <v>35</v>
      </c>
      <c r="C39" s="75"/>
      <c r="D39" s="75"/>
      <c r="E39" s="75"/>
      <c r="F39" s="73"/>
      <c r="G39" s="70"/>
      <c r="H39" s="72">
        <f>SUM(H36:H38)</f>
        <v>4036.85</v>
      </c>
      <c r="I39" s="15"/>
      <c r="J39" s="70"/>
      <c r="K39" s="71"/>
      <c r="L39" s="72">
        <f>SUM(L36:L38)</f>
        <v>3899.4283611870574</v>
      </c>
      <c r="M39" s="67"/>
      <c r="N39" s="68">
        <f>+L39-H39</f>
        <v>-137.42163881294255</v>
      </c>
      <c r="O39" s="69">
        <f>+N39/H39</f>
        <v>-3.4041799624197719E-2</v>
      </c>
    </row>
    <row r="40" spans="1:19" s="112" customFormat="1" ht="17.25" customHeight="1">
      <c r="B40" s="19" t="s">
        <v>36</v>
      </c>
      <c r="C40" s="14"/>
      <c r="D40" s="138" t="s">
        <v>27</v>
      </c>
      <c r="E40" s="15"/>
      <c r="F40" s="135">
        <f>+Rates!D56</f>
        <v>4.4000000000000003E-3</v>
      </c>
      <c r="G40" s="76">
        <f>+$F$19*(1+$F$51)</f>
        <v>188723.25</v>
      </c>
      <c r="H40" s="40">
        <f>+F40*G40</f>
        <v>830.3823000000001</v>
      </c>
      <c r="I40" s="14"/>
      <c r="J40" s="135">
        <f>+Rates!E56</f>
        <v>4.4000000000000003E-3</v>
      </c>
      <c r="K40" s="76">
        <f>+$F$19*(1+$J$51)</f>
        <v>188723.25</v>
      </c>
      <c r="L40" s="40">
        <f>+J40*K40</f>
        <v>830.3823000000001</v>
      </c>
      <c r="M40" s="14"/>
      <c r="N40" s="18">
        <f>+L40-H40</f>
        <v>0</v>
      </c>
      <c r="O40" s="31">
        <f>+N40/H40</f>
        <v>0</v>
      </c>
      <c r="P40" s="113"/>
      <c r="Q40" s="113"/>
      <c r="R40" s="113"/>
      <c r="S40" s="113"/>
    </row>
    <row r="41" spans="1:19" s="112" customFormat="1">
      <c r="B41" s="19" t="s">
        <v>37</v>
      </c>
      <c r="C41" s="14"/>
      <c r="D41" s="138" t="s">
        <v>27</v>
      </c>
      <c r="E41" s="15"/>
      <c r="F41" s="135">
        <f>+Rates!D57</f>
        <v>1.2999999999999999E-3</v>
      </c>
      <c r="G41" s="76">
        <f>+$F$19*(1+$F$51)</f>
        <v>188723.25</v>
      </c>
      <c r="H41" s="40">
        <f t="shared" ref="H41:H44" si="12">+F41*G41</f>
        <v>245.34022499999998</v>
      </c>
      <c r="I41" s="14"/>
      <c r="J41" s="135">
        <f>+Rates!E57</f>
        <v>1.2999999999999999E-3</v>
      </c>
      <c r="K41" s="76">
        <f>+$F$19*(1+$J$51)</f>
        <v>188723.25</v>
      </c>
      <c r="L41" s="40">
        <f t="shared" ref="L41:L44" si="13">+J41*K41</f>
        <v>245.34022499999998</v>
      </c>
      <c r="M41" s="14"/>
      <c r="N41" s="18">
        <f t="shared" ref="N41:N44" si="14">+L41-H41</f>
        <v>0</v>
      </c>
      <c r="O41" s="31">
        <f t="shared" ref="O41:O44" si="15">+N41/H41</f>
        <v>0</v>
      </c>
      <c r="P41" s="113"/>
      <c r="Q41" s="113"/>
      <c r="R41" s="113"/>
      <c r="S41" s="113"/>
    </row>
    <row r="42" spans="1:19">
      <c r="B42" s="12" t="s">
        <v>38</v>
      </c>
      <c r="C42" s="12"/>
      <c r="D42" s="138" t="s">
        <v>25</v>
      </c>
      <c r="E42" s="13"/>
      <c r="F42" s="136">
        <f>+Rates!D58</f>
        <v>0.25</v>
      </c>
      <c r="G42" s="16">
        <v>1</v>
      </c>
      <c r="H42" s="40">
        <f t="shared" si="12"/>
        <v>0.25</v>
      </c>
      <c r="I42" s="14"/>
      <c r="J42" s="136">
        <f>+Rates!E58</f>
        <v>0.25</v>
      </c>
      <c r="K42" s="17">
        <v>1</v>
      </c>
      <c r="L42" s="40">
        <f t="shared" si="13"/>
        <v>0.25</v>
      </c>
      <c r="M42" s="14"/>
      <c r="N42" s="18">
        <f t="shared" si="14"/>
        <v>0</v>
      </c>
      <c r="O42" s="31">
        <f t="shared" si="15"/>
        <v>0</v>
      </c>
      <c r="P42" s="1"/>
      <c r="Q42" s="1"/>
      <c r="R42" s="1"/>
      <c r="S42" s="1"/>
    </row>
    <row r="43" spans="1:19">
      <c r="B43" s="12" t="s">
        <v>39</v>
      </c>
      <c r="C43" s="12"/>
      <c r="D43" s="138" t="s">
        <v>27</v>
      </c>
      <c r="E43" s="13"/>
      <c r="F43" s="137">
        <v>7.0000000000000001E-3</v>
      </c>
      <c r="G43" s="76">
        <f>+$F$19</f>
        <v>182500</v>
      </c>
      <c r="H43" s="40">
        <f t="shared" si="12"/>
        <v>1277.5</v>
      </c>
      <c r="I43" s="14"/>
      <c r="J43" s="135">
        <v>7.0000000000000001E-3</v>
      </c>
      <c r="K43" s="77">
        <f>+$F$19</f>
        <v>182500</v>
      </c>
      <c r="L43" s="40">
        <f t="shared" si="13"/>
        <v>1277.5</v>
      </c>
      <c r="M43" s="14"/>
      <c r="N43" s="18">
        <f t="shared" si="14"/>
        <v>0</v>
      </c>
      <c r="O43" s="31">
        <f t="shared" si="15"/>
        <v>0</v>
      </c>
      <c r="P43" s="1"/>
      <c r="Q43" s="1"/>
      <c r="R43" s="1"/>
      <c r="S43" s="1"/>
    </row>
    <row r="44" spans="1:19" ht="15.75" thickBot="1">
      <c r="B44" s="37" t="s">
        <v>120</v>
      </c>
      <c r="C44" s="12"/>
      <c r="D44" s="138" t="s">
        <v>27</v>
      </c>
      <c r="E44" s="13"/>
      <c r="F44" s="122">
        <f>+'GS&gt;50, 100 kW'!F44</f>
        <v>9.5399999999999999E-2</v>
      </c>
      <c r="G44" s="237">
        <f>+$F$19*(1+$F$51)</f>
        <v>188723.25</v>
      </c>
      <c r="H44" s="40">
        <f t="shared" si="12"/>
        <v>18004.198049999999</v>
      </c>
      <c r="I44" s="14"/>
      <c r="J44" s="122">
        <f>+'GS&gt;50, 100 kW'!J44</f>
        <v>9.06E-2</v>
      </c>
      <c r="K44" s="76">
        <f>+$F$19*(1+$J$51)</f>
        <v>188723.25</v>
      </c>
      <c r="L44" s="40">
        <f t="shared" si="13"/>
        <v>17098.32645</v>
      </c>
      <c r="M44" s="14"/>
      <c r="N44" s="18">
        <f t="shared" si="14"/>
        <v>-905.87159999999858</v>
      </c>
      <c r="O44" s="31">
        <f t="shared" si="15"/>
        <v>-5.0314465408804958E-2</v>
      </c>
      <c r="P44" s="1"/>
      <c r="Q44" s="1"/>
      <c r="R44" s="1"/>
      <c r="S44" s="84"/>
    </row>
    <row r="45" spans="1:19" ht="15.75" thickBot="1"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20"/>
      <c r="M45" s="50"/>
      <c r="N45" s="121"/>
      <c r="O45" s="52"/>
      <c r="P45" s="1"/>
      <c r="Q45" s="1"/>
      <c r="R45" s="1"/>
      <c r="S45" s="1"/>
    </row>
    <row r="46" spans="1:19">
      <c r="B46" s="20" t="s">
        <v>114</v>
      </c>
      <c r="C46" s="12"/>
      <c r="D46" s="12"/>
      <c r="E46" s="12"/>
      <c r="F46" s="64"/>
      <c r="G46" s="55"/>
      <c r="H46" s="58">
        <f>SUM(H39:H44)</f>
        <v>24394.520574999999</v>
      </c>
      <c r="I46" s="62"/>
      <c r="J46" s="63"/>
      <c r="K46" s="63"/>
      <c r="L46" s="61">
        <f>SUM(L39:L44)</f>
        <v>23351.227336187058</v>
      </c>
      <c r="M46" s="57"/>
      <c r="N46" s="61">
        <f>+L46-H46</f>
        <v>-1043.2932388129411</v>
      </c>
      <c r="O46" s="59">
        <f>+N46/H46</f>
        <v>-4.2767523780816961E-2</v>
      </c>
      <c r="P46" s="1"/>
      <c r="Q46" s="1"/>
      <c r="R46" s="1"/>
      <c r="S46" s="84"/>
    </row>
    <row r="47" spans="1:19">
      <c r="B47" s="53" t="s">
        <v>44</v>
      </c>
      <c r="C47" s="12"/>
      <c r="D47" s="12"/>
      <c r="E47" s="12"/>
      <c r="F47" s="43">
        <v>0.13</v>
      </c>
      <c r="G47" s="56"/>
      <c r="H47" s="78">
        <f>+H46*F47</f>
        <v>3171.28767475</v>
      </c>
      <c r="I47" s="42"/>
      <c r="J47" s="79">
        <v>0.13</v>
      </c>
      <c r="K47" s="42"/>
      <c r="L47" s="81">
        <f>+L46*J47</f>
        <v>3035.6595537043177</v>
      </c>
      <c r="M47" s="80"/>
      <c r="N47" s="81">
        <f t="shared" ref="N47:N48" si="16">+L47-H47</f>
        <v>-135.62812104568229</v>
      </c>
      <c r="O47" s="82">
        <f>+N47/H47</f>
        <v>-4.2767523780816941E-2</v>
      </c>
      <c r="P47" s="1"/>
      <c r="Q47" s="1"/>
      <c r="R47" s="1"/>
      <c r="S47" s="84"/>
    </row>
    <row r="48" spans="1:19" ht="15.75" thickBot="1">
      <c r="A48" s="1"/>
      <c r="B48" s="247" t="s">
        <v>45</v>
      </c>
      <c r="C48" s="247"/>
      <c r="D48" s="247"/>
      <c r="E48" s="65"/>
      <c r="F48" s="114"/>
      <c r="G48" s="115"/>
      <c r="H48" s="116">
        <f>SUM(H46:H47)</f>
        <v>27565.80824975</v>
      </c>
      <c r="I48" s="117"/>
      <c r="J48" s="117"/>
      <c r="K48" s="117"/>
      <c r="L48" s="118">
        <f>SUM(L46:L47)</f>
        <v>26386.886889891375</v>
      </c>
      <c r="M48" s="119"/>
      <c r="N48" s="118">
        <f t="shared" si="16"/>
        <v>-1178.9213598586248</v>
      </c>
      <c r="O48" s="66">
        <f t="shared" ref="O48" si="17">+N48/H48</f>
        <v>-4.276752378081701E-2</v>
      </c>
    </row>
    <row r="49" spans="1:15" ht="15.75" thickBot="1">
      <c r="A49" s="85"/>
      <c r="B49" s="44"/>
      <c r="C49" s="45"/>
      <c r="D49" s="46"/>
      <c r="E49" s="45"/>
      <c r="F49" s="47"/>
      <c r="G49" s="48"/>
      <c r="H49" s="49"/>
      <c r="I49" s="50"/>
      <c r="J49" s="47"/>
      <c r="K49" s="51"/>
      <c r="L49" s="120"/>
      <c r="M49" s="50"/>
      <c r="N49" s="121"/>
      <c r="O49" s="52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4"/>
      <c r="M50" s="1"/>
      <c r="N50" s="1"/>
      <c r="O50" s="1"/>
    </row>
    <row r="51" spans="1:15">
      <c r="A51" s="1"/>
      <c r="B51" s="3" t="s">
        <v>48</v>
      </c>
      <c r="C51" s="1"/>
      <c r="D51" s="1"/>
      <c r="E51" s="1"/>
      <c r="F51" s="143">
        <f>+Rates!$D$1</f>
        <v>3.4099999999999998E-2</v>
      </c>
      <c r="G51" s="124"/>
      <c r="H51" s="124"/>
      <c r="I51" s="124"/>
      <c r="J51" s="143">
        <f>+Rates!$E$1</f>
        <v>3.4099999999999998E-2</v>
      </c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24"/>
      <c r="G52" s="124"/>
      <c r="H52" s="124"/>
      <c r="I52" s="124"/>
      <c r="J52" s="124"/>
      <c r="K52" s="1"/>
      <c r="L52" s="1"/>
      <c r="M52" s="1"/>
      <c r="N52" s="1"/>
      <c r="O52" s="1"/>
    </row>
    <row r="53" spans="1:15">
      <c r="A53" s="3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2" t="s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2" t="s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11">
    <mergeCell ref="D22:D23"/>
    <mergeCell ref="N22:N23"/>
    <mergeCell ref="O22:O23"/>
    <mergeCell ref="B48:D48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19:O24 F45:O49 F31:G34 M31:O31 F25:N30 M36:O36 M32:N32 M33:N35 M39:O39 M37:N37 M38:N38 F40:N40 F41:N43 G44:I44 F36:G39 G35 K44:N44 F51:O51 F50:K50 M50:O50" unlockedFormula="1"/>
    <ignoredError sqref="H31:L39" formula="1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56.42578125" customWidth="1"/>
    <col min="3" max="3" width="2.28515625" customWidth="1"/>
    <col min="4" max="4" width="11" customWidth="1"/>
    <col min="5" max="5" width="4.140625" customWidth="1"/>
    <col min="6" max="6" width="10.5703125" bestFit="1" customWidth="1"/>
    <col min="8" max="8" width="12.85546875" customWidth="1"/>
    <col min="9" max="9" width="1.5703125" customWidth="1"/>
    <col min="10" max="10" width="10.5703125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101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42">
        <f>+J19*N19*365*24/12</f>
        <v>438000</v>
      </c>
      <c r="G19" s="3" t="s">
        <v>13</v>
      </c>
      <c r="H19" s="3" t="s">
        <v>97</v>
      </c>
      <c r="I19" s="3"/>
      <c r="J19" s="88">
        <v>1000</v>
      </c>
      <c r="K19" s="3" t="s">
        <v>98</v>
      </c>
      <c r="L19" s="3" t="s">
        <v>99</v>
      </c>
      <c r="M19" s="3"/>
      <c r="N19" s="123">
        <v>0.6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+Rates!D60</f>
        <v>1093.3496</v>
      </c>
      <c r="G24" s="16">
        <v>1</v>
      </c>
      <c r="H24" s="30">
        <f>+F24*G24</f>
        <v>1093.3496</v>
      </c>
      <c r="I24" s="14"/>
      <c r="J24" s="133">
        <f>+Rates!E60</f>
        <v>1107.5631447999999</v>
      </c>
      <c r="K24" s="17">
        <v>1</v>
      </c>
      <c r="L24" s="30">
        <f>+J24*K24</f>
        <v>1107.5631447999999</v>
      </c>
      <c r="M24" s="14"/>
      <c r="N24" s="18">
        <f>+L24-H24</f>
        <v>14.213544799999909</v>
      </c>
      <c r="O24" s="31">
        <f>+N24/H24</f>
        <v>1.2999999999999916E-2</v>
      </c>
    </row>
    <row r="25" spans="1:20">
      <c r="B25" s="13" t="s">
        <v>90</v>
      </c>
      <c r="C25" s="12"/>
      <c r="D25" s="138" t="s">
        <v>25</v>
      </c>
      <c r="E25" s="13"/>
      <c r="F25" s="132">
        <f>+Rates!D62</f>
        <v>0</v>
      </c>
      <c r="G25" s="16">
        <v>1</v>
      </c>
      <c r="H25" s="30">
        <f t="shared" ref="H25:H28" si="0">+F25*G25</f>
        <v>0</v>
      </c>
      <c r="I25" s="14"/>
      <c r="J25" s="134">
        <f>+Rates!E62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0</v>
      </c>
      <c r="O25" s="31" t="e">
        <f t="shared" ref="O25:O28" si="3">+N25/H25</f>
        <v>#DIV/0!</v>
      </c>
    </row>
    <row r="26" spans="1:20">
      <c r="B26" s="13" t="s">
        <v>26</v>
      </c>
      <c r="C26" s="12"/>
      <c r="D26" s="138" t="s">
        <v>96</v>
      </c>
      <c r="E26" s="13"/>
      <c r="F26" s="122">
        <f>+Rates!D61</f>
        <v>3.1861000000000002</v>
      </c>
      <c r="G26" s="76">
        <f>+$J$19</f>
        <v>1000</v>
      </c>
      <c r="H26" s="30">
        <f t="shared" si="0"/>
        <v>3186.1000000000004</v>
      </c>
      <c r="I26" s="14"/>
      <c r="J26" s="134">
        <f>+Rates!E61</f>
        <v>3.2275193</v>
      </c>
      <c r="K26" s="76">
        <f t="shared" ref="K26:K28" si="4">+$J$19</f>
        <v>1000</v>
      </c>
      <c r="L26" s="30">
        <f t="shared" si="1"/>
        <v>3227.5192999999999</v>
      </c>
      <c r="M26" s="14"/>
      <c r="N26" s="18">
        <f t="shared" si="2"/>
        <v>41.419299999999566</v>
      </c>
      <c r="O26" s="31">
        <f t="shared" si="3"/>
        <v>1.2999999999999862E-2</v>
      </c>
    </row>
    <row r="27" spans="1:20">
      <c r="B27" s="13" t="s">
        <v>28</v>
      </c>
      <c r="C27" s="12"/>
      <c r="D27" s="138" t="s">
        <v>96</v>
      </c>
      <c r="E27" s="13"/>
      <c r="F27" s="122">
        <f>+Rates!D67</f>
        <v>6.5100000000000005E-2</v>
      </c>
      <c r="G27" s="76">
        <f t="shared" ref="G27:G28" si="5">+$J$19</f>
        <v>1000</v>
      </c>
      <c r="H27" s="30">
        <f t="shared" si="0"/>
        <v>65.100000000000009</v>
      </c>
      <c r="I27" s="14"/>
      <c r="J27" s="134">
        <f>+Rates!E67</f>
        <v>0</v>
      </c>
      <c r="K27" s="76">
        <f t="shared" si="4"/>
        <v>1000</v>
      </c>
      <c r="L27" s="30">
        <f t="shared" si="1"/>
        <v>0</v>
      </c>
      <c r="M27" s="14"/>
      <c r="N27" s="18">
        <f t="shared" si="2"/>
        <v>-65.100000000000009</v>
      </c>
      <c r="O27" s="31">
        <f t="shared" si="3"/>
        <v>-1</v>
      </c>
    </row>
    <row r="28" spans="1:20">
      <c r="B28" s="13" t="s">
        <v>93</v>
      </c>
      <c r="C28" s="12"/>
      <c r="D28" s="138" t="s">
        <v>96</v>
      </c>
      <c r="E28" s="13"/>
      <c r="F28" s="122">
        <f>+Rates!D68</f>
        <v>0.2029</v>
      </c>
      <c r="G28" s="76">
        <f t="shared" si="5"/>
        <v>1000</v>
      </c>
      <c r="H28" s="30">
        <f t="shared" si="0"/>
        <v>202.9</v>
      </c>
      <c r="I28" s="14"/>
      <c r="J28" s="134">
        <f>+Rates!E68</f>
        <v>0.2029</v>
      </c>
      <c r="K28" s="76">
        <f t="shared" si="4"/>
        <v>1000</v>
      </c>
      <c r="L28" s="30">
        <f t="shared" si="1"/>
        <v>202.9</v>
      </c>
      <c r="M28" s="14"/>
      <c r="N28" s="18">
        <f t="shared" si="2"/>
        <v>0</v>
      </c>
      <c r="O28" s="31">
        <f t="shared" si="3"/>
        <v>0</v>
      </c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4547.4495999999999</v>
      </c>
      <c r="I29" s="15"/>
      <c r="J29" s="70"/>
      <c r="K29" s="71"/>
      <c r="L29" s="72">
        <f>SUM(L24:L28)</f>
        <v>4537.9824447999999</v>
      </c>
      <c r="M29" s="67"/>
      <c r="N29" s="68">
        <f>+L29-H29</f>
        <v>-9.4671551999999792</v>
      </c>
      <c r="O29" s="69">
        <f>+N29/H29</f>
        <v>-2.0818603904922835E-3</v>
      </c>
    </row>
    <row r="30" spans="1:20" s="112" customFormat="1" ht="16.5" customHeight="1">
      <c r="B30" s="130" t="s">
        <v>91</v>
      </c>
      <c r="C30" s="14"/>
      <c r="D30" s="138" t="s">
        <v>96</v>
      </c>
      <c r="E30" s="15"/>
      <c r="F30" s="134">
        <f>+Rates!D63</f>
        <v>-0.58709999999999996</v>
      </c>
      <c r="G30" s="76">
        <f>+$J$19</f>
        <v>1000</v>
      </c>
      <c r="H30" s="30">
        <f>+F30*G30</f>
        <v>-587.09999999999991</v>
      </c>
      <c r="I30" s="14"/>
      <c r="J30" s="134">
        <f>+Rates!E63</f>
        <v>0</v>
      </c>
      <c r="K30" s="76">
        <f>+$J$19</f>
        <v>1000</v>
      </c>
      <c r="L30" s="30">
        <f>+J30*K30</f>
        <v>0</v>
      </c>
      <c r="M30" s="14"/>
      <c r="N30" s="18">
        <f>+L30-H30</f>
        <v>587.09999999999991</v>
      </c>
      <c r="O30" s="31">
        <f>+N30/H30</f>
        <v>-1</v>
      </c>
    </row>
    <row r="31" spans="1:20" s="112" customFormat="1" ht="15.75" customHeight="1">
      <c r="B31" s="130" t="s">
        <v>92</v>
      </c>
      <c r="C31" s="14"/>
      <c r="D31" s="138" t="s">
        <v>96</v>
      </c>
      <c r="E31" s="15"/>
      <c r="F31" s="134">
        <f>+Rates!D66</f>
        <v>-0.24299999999999999</v>
      </c>
      <c r="G31" s="76">
        <f>+$J$19</f>
        <v>1000</v>
      </c>
      <c r="H31" s="30">
        <f t="shared" ref="H31:H33" si="6">+F31*G31</f>
        <v>-243</v>
      </c>
      <c r="I31" s="38"/>
      <c r="J31" s="134">
        <f>+Rates!E66</f>
        <v>0</v>
      </c>
      <c r="K31" s="76">
        <f>+$J$19</f>
        <v>1000</v>
      </c>
      <c r="L31" s="30">
        <f t="shared" ref="L31:L33" si="7">+J31*K31</f>
        <v>0</v>
      </c>
      <c r="M31" s="39"/>
      <c r="N31" s="18">
        <f t="shared" ref="N31:N33" si="8">+L31-H31</f>
        <v>243</v>
      </c>
      <c r="O31" s="31">
        <f t="shared" ref="O31:O33" si="9">+N31/H31</f>
        <v>-1</v>
      </c>
    </row>
    <row r="32" spans="1:20" s="112" customFormat="1" ht="26.25" customHeight="1">
      <c r="B32" s="130" t="s">
        <v>100</v>
      </c>
      <c r="C32" s="14"/>
      <c r="D32" s="138" t="s">
        <v>96</v>
      </c>
      <c r="E32" s="15"/>
      <c r="F32" s="134">
        <f>+Rates!D64</f>
        <v>0.183</v>
      </c>
      <c r="G32" s="76">
        <f t="shared" ref="G32:G33" si="10">+$J$19</f>
        <v>1000</v>
      </c>
      <c r="H32" s="30">
        <f t="shared" si="6"/>
        <v>183</v>
      </c>
      <c r="I32" s="129"/>
      <c r="J32" s="134">
        <f>+Rates!E64</f>
        <v>0</v>
      </c>
      <c r="K32" s="76">
        <f t="shared" ref="K32:K33" si="11">+$J$19</f>
        <v>1000</v>
      </c>
      <c r="L32" s="30">
        <f t="shared" si="7"/>
        <v>0</v>
      </c>
      <c r="M32" s="129"/>
      <c r="N32" s="18">
        <f t="shared" si="8"/>
        <v>-183</v>
      </c>
      <c r="O32" s="31">
        <f t="shared" si="9"/>
        <v>-1</v>
      </c>
    </row>
    <row r="33" spans="1:19" s="112" customFormat="1" ht="25.5" customHeight="1">
      <c r="B33" s="130" t="s">
        <v>141</v>
      </c>
      <c r="C33" s="14"/>
      <c r="D33" s="138" t="s">
        <v>96</v>
      </c>
      <c r="E33" s="15"/>
      <c r="F33" s="134">
        <f>+Rates!D65</f>
        <v>0.76149999999999995</v>
      </c>
      <c r="G33" s="76">
        <f t="shared" si="10"/>
        <v>1000</v>
      </c>
      <c r="H33" s="30">
        <f t="shared" si="6"/>
        <v>761.5</v>
      </c>
      <c r="I33" s="129"/>
      <c r="J33" s="134">
        <f>+Rates!E65</f>
        <v>0</v>
      </c>
      <c r="K33" s="76">
        <f t="shared" si="11"/>
        <v>1000</v>
      </c>
      <c r="L33" s="30">
        <f t="shared" si="7"/>
        <v>0</v>
      </c>
      <c r="M33" s="129"/>
      <c r="N33" s="18">
        <f t="shared" si="8"/>
        <v>-761.5</v>
      </c>
      <c r="O33" s="31">
        <f t="shared" si="9"/>
        <v>-1</v>
      </c>
    </row>
    <row r="34" spans="1:19">
      <c r="B34" s="74" t="s">
        <v>32</v>
      </c>
      <c r="C34" s="75"/>
      <c r="D34" s="75"/>
      <c r="E34" s="75"/>
      <c r="F34" s="73"/>
      <c r="G34" s="70"/>
      <c r="H34" s="72">
        <f>SUM(H29:H33)</f>
        <v>4661.8495999999996</v>
      </c>
      <c r="I34" s="15"/>
      <c r="J34" s="70"/>
      <c r="K34" s="71"/>
      <c r="L34" s="72">
        <f>SUM(L29:L33)</f>
        <v>4537.9824447999999</v>
      </c>
      <c r="M34" s="67"/>
      <c r="N34" s="68">
        <f>+L34-H34</f>
        <v>-123.86715519999962</v>
      </c>
      <c r="O34" s="69">
        <f>+N34/H34</f>
        <v>-2.6570388542779162E-2</v>
      </c>
    </row>
    <row r="35" spans="1:19">
      <c r="B35" s="14" t="s">
        <v>33</v>
      </c>
      <c r="C35" s="14"/>
      <c r="D35" s="138" t="s">
        <v>96</v>
      </c>
      <c r="E35" s="15"/>
      <c r="F35" s="134">
        <f>+Rates!D69</f>
        <v>3.1555</v>
      </c>
      <c r="G35" s="76">
        <f>+$J$19</f>
        <v>1000</v>
      </c>
      <c r="H35" s="30">
        <f>+F35*G35</f>
        <v>3155.5</v>
      </c>
      <c r="I35" s="14"/>
      <c r="J35" s="134">
        <f>+Rates!E69</f>
        <v>3.0208103537364788</v>
      </c>
      <c r="K35" s="76">
        <f>+$J$19</f>
        <v>1000</v>
      </c>
      <c r="L35" s="30">
        <f>+J35*K35</f>
        <v>3020.8103537364786</v>
      </c>
      <c r="M35" s="14"/>
      <c r="N35" s="18">
        <f>+L35-H35</f>
        <v>-134.68964626352135</v>
      </c>
      <c r="O35" s="31">
        <f>+N35/H35</f>
        <v>-4.2684090085096292E-2</v>
      </c>
    </row>
    <row r="36" spans="1:19">
      <c r="B36" s="19" t="s">
        <v>34</v>
      </c>
      <c r="C36" s="14"/>
      <c r="D36" s="138" t="s">
        <v>96</v>
      </c>
      <c r="E36" s="15"/>
      <c r="F36" s="134">
        <f>+Rates!D70</f>
        <v>2.0708000000000002</v>
      </c>
      <c r="G36" s="76">
        <f>+$J$19</f>
        <v>1000</v>
      </c>
      <c r="H36" s="30">
        <f>+F36*G36</f>
        <v>2070.8000000000002</v>
      </c>
      <c r="I36" s="14"/>
      <c r="J36" s="134">
        <f>+Rates!E70</f>
        <v>2.0448588013753439</v>
      </c>
      <c r="K36" s="76">
        <f>+$J$19</f>
        <v>1000</v>
      </c>
      <c r="L36" s="30">
        <f>+J36*K36</f>
        <v>2044.858801375344</v>
      </c>
      <c r="M36" s="14"/>
      <c r="N36" s="18">
        <f>+L36-H36</f>
        <v>-25.941198624656181</v>
      </c>
      <c r="O36" s="31">
        <f>+N36/H36</f>
        <v>-1.2527138605686777E-2</v>
      </c>
      <c r="P36" s="1"/>
      <c r="Q36" s="1"/>
      <c r="R36" s="1"/>
      <c r="S36" s="1"/>
    </row>
    <row r="37" spans="1:19">
      <c r="B37" s="74" t="s">
        <v>35</v>
      </c>
      <c r="C37" s="75"/>
      <c r="D37" s="75"/>
      <c r="E37" s="75"/>
      <c r="F37" s="73"/>
      <c r="G37" s="70"/>
      <c r="H37" s="72">
        <f>SUM(H34:H36)</f>
        <v>9888.1496000000006</v>
      </c>
      <c r="I37" s="15"/>
      <c r="J37" s="70"/>
      <c r="K37" s="71"/>
      <c r="L37" s="72">
        <f>SUM(L34:L36)</f>
        <v>9603.6515999118219</v>
      </c>
      <c r="M37" s="67"/>
      <c r="N37" s="68">
        <f>+L37-H37</f>
        <v>-284.49800008817874</v>
      </c>
      <c r="O37" s="69">
        <f>+N37/H37</f>
        <v>-2.8771611635829086E-2</v>
      </c>
    </row>
    <row r="38" spans="1:19" s="112" customFormat="1" ht="17.25" customHeight="1">
      <c r="B38" s="19" t="s">
        <v>36</v>
      </c>
      <c r="C38" s="14"/>
      <c r="D38" s="138" t="s">
        <v>27</v>
      </c>
      <c r="E38" s="15"/>
      <c r="F38" s="135">
        <f>+Rates!D71</f>
        <v>4.4000000000000003E-3</v>
      </c>
      <c r="G38" s="76">
        <f>+$F$19*(1+$F$49)</f>
        <v>452935.8</v>
      </c>
      <c r="H38" s="40">
        <f>+F38*G38</f>
        <v>1992.91752</v>
      </c>
      <c r="I38" s="14"/>
      <c r="J38" s="135">
        <f>+Rates!E71</f>
        <v>4.4000000000000003E-3</v>
      </c>
      <c r="K38" s="76">
        <f>+$F$19*(1+$J$49)</f>
        <v>452935.8</v>
      </c>
      <c r="L38" s="40">
        <f>+J38*K38</f>
        <v>1992.91752</v>
      </c>
      <c r="M38" s="14"/>
      <c r="N38" s="18">
        <f>+L38-H38</f>
        <v>0</v>
      </c>
      <c r="O38" s="31">
        <f>+N38/H38</f>
        <v>0</v>
      </c>
      <c r="P38" s="113"/>
      <c r="Q38" s="113"/>
      <c r="R38" s="113"/>
      <c r="S38" s="113"/>
    </row>
    <row r="39" spans="1:19" s="112" customFormat="1">
      <c r="B39" s="19" t="s">
        <v>37</v>
      </c>
      <c r="C39" s="14"/>
      <c r="D39" s="138" t="s">
        <v>27</v>
      </c>
      <c r="E39" s="15"/>
      <c r="F39" s="135">
        <f>+Rates!D72</f>
        <v>1.2999999999999999E-3</v>
      </c>
      <c r="G39" s="76">
        <f>+$F$19*(1+$F$49)</f>
        <v>452935.8</v>
      </c>
      <c r="H39" s="40">
        <f t="shared" ref="H39:H42" si="12">+F39*G39</f>
        <v>588.81653999999992</v>
      </c>
      <c r="I39" s="14"/>
      <c r="J39" s="135">
        <f>+Rates!E72</f>
        <v>1.2999999999999999E-3</v>
      </c>
      <c r="K39" s="76">
        <f>+$F$19*(1+$J$49)</f>
        <v>452935.8</v>
      </c>
      <c r="L39" s="40">
        <f t="shared" ref="L39:L42" si="13">+J39*K39</f>
        <v>588.81653999999992</v>
      </c>
      <c r="M39" s="14"/>
      <c r="N39" s="18">
        <f t="shared" ref="N39:N42" si="14">+L39-H39</f>
        <v>0</v>
      </c>
      <c r="O39" s="31">
        <f t="shared" ref="O39:O42" si="15">+N39/H39</f>
        <v>0</v>
      </c>
      <c r="P39" s="113"/>
      <c r="Q39" s="113"/>
      <c r="R39" s="113"/>
      <c r="S39" s="113"/>
    </row>
    <row r="40" spans="1:19">
      <c r="B40" s="12" t="s">
        <v>38</v>
      </c>
      <c r="C40" s="12"/>
      <c r="D40" s="138" t="s">
        <v>25</v>
      </c>
      <c r="E40" s="13"/>
      <c r="F40" s="136">
        <f>+Rates!D73</f>
        <v>0.25</v>
      </c>
      <c r="G40" s="16">
        <v>1</v>
      </c>
      <c r="H40" s="40">
        <f t="shared" si="12"/>
        <v>0.25</v>
      </c>
      <c r="I40" s="14"/>
      <c r="J40" s="136">
        <f>+Rates!E73</f>
        <v>0.25</v>
      </c>
      <c r="K40" s="17">
        <v>1</v>
      </c>
      <c r="L40" s="40">
        <f t="shared" si="13"/>
        <v>0.25</v>
      </c>
      <c r="M40" s="14"/>
      <c r="N40" s="18">
        <f t="shared" si="14"/>
        <v>0</v>
      </c>
      <c r="O40" s="31">
        <f t="shared" si="15"/>
        <v>0</v>
      </c>
      <c r="P40" s="1"/>
      <c r="Q40" s="1"/>
      <c r="R40" s="1"/>
      <c r="S40" s="1"/>
    </row>
    <row r="41" spans="1:19">
      <c r="B41" s="12" t="s">
        <v>39</v>
      </c>
      <c r="C41" s="12"/>
      <c r="D41" s="138" t="s">
        <v>27</v>
      </c>
      <c r="E41" s="13"/>
      <c r="F41" s="137">
        <v>7.0000000000000001E-3</v>
      </c>
      <c r="G41" s="76">
        <f>+$F$19</f>
        <v>438000</v>
      </c>
      <c r="H41" s="40">
        <f t="shared" si="12"/>
        <v>3066</v>
      </c>
      <c r="I41" s="14"/>
      <c r="J41" s="135">
        <v>7.0000000000000001E-3</v>
      </c>
      <c r="K41" s="77">
        <f>+$F$19</f>
        <v>438000</v>
      </c>
      <c r="L41" s="40">
        <f t="shared" si="13"/>
        <v>3066</v>
      </c>
      <c r="M41" s="14"/>
      <c r="N41" s="18">
        <f t="shared" si="14"/>
        <v>0</v>
      </c>
      <c r="O41" s="31">
        <f t="shared" si="15"/>
        <v>0</v>
      </c>
      <c r="P41" s="1"/>
      <c r="Q41" s="1"/>
      <c r="R41" s="1"/>
      <c r="S41" s="1"/>
    </row>
    <row r="42" spans="1:19" ht="15.75" thickBot="1">
      <c r="B42" s="37" t="s">
        <v>120</v>
      </c>
      <c r="C42" s="12"/>
      <c r="D42" s="138" t="s">
        <v>27</v>
      </c>
      <c r="E42" s="13"/>
      <c r="F42" s="122">
        <f>+ 'GS&gt;50, 500 kW'!F44</f>
        <v>9.5399999999999999E-2</v>
      </c>
      <c r="G42" s="237">
        <f>+$F$19*(1+$F$49)</f>
        <v>452935.8</v>
      </c>
      <c r="H42" s="40">
        <f t="shared" si="12"/>
        <v>43210.075319999996</v>
      </c>
      <c r="I42" s="14"/>
      <c r="J42" s="122">
        <f>+'GS&gt;50, 100 kW'!J44</f>
        <v>9.06E-2</v>
      </c>
      <c r="K42" s="76">
        <f>+$F$19*(1+$J$49)</f>
        <v>452935.8</v>
      </c>
      <c r="L42" s="40">
        <f t="shared" si="13"/>
        <v>41035.983479999995</v>
      </c>
      <c r="M42" s="14"/>
      <c r="N42" s="18">
        <f t="shared" si="14"/>
        <v>-2174.091840000001</v>
      </c>
      <c r="O42" s="31">
        <f t="shared" si="15"/>
        <v>-5.0314465408805055E-2</v>
      </c>
      <c r="P42" s="1"/>
      <c r="Q42" s="1"/>
      <c r="R42" s="1"/>
      <c r="S42" s="84"/>
    </row>
    <row r="43" spans="1:19" ht="15.7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20"/>
      <c r="M43" s="50"/>
      <c r="N43" s="121"/>
      <c r="O43" s="52"/>
      <c r="P43" s="1"/>
      <c r="Q43" s="1"/>
      <c r="R43" s="1"/>
      <c r="S43" s="1"/>
    </row>
    <row r="44" spans="1:19">
      <c r="B44" s="20" t="s">
        <v>115</v>
      </c>
      <c r="C44" s="12"/>
      <c r="D44" s="12"/>
      <c r="E44" s="12"/>
      <c r="F44" s="64"/>
      <c r="G44" s="55"/>
      <c r="H44" s="58">
        <f>SUM(H37:H42)</f>
        <v>58746.208979999996</v>
      </c>
      <c r="I44" s="62"/>
      <c r="J44" s="63"/>
      <c r="K44" s="63"/>
      <c r="L44" s="61">
        <f>SUM(L37:L42)</f>
        <v>56287.619139911818</v>
      </c>
      <c r="M44" s="57"/>
      <c r="N44" s="61">
        <f>+L44-H44</f>
        <v>-2458.5898400881779</v>
      </c>
      <c r="O44" s="59">
        <f>+N44/H44</f>
        <v>-4.185103826742588E-2</v>
      </c>
      <c r="P44" s="1"/>
      <c r="Q44" s="1"/>
      <c r="R44" s="1"/>
      <c r="S44" s="84"/>
    </row>
    <row r="45" spans="1:19">
      <c r="B45" s="53" t="s">
        <v>44</v>
      </c>
      <c r="C45" s="12"/>
      <c r="D45" s="12"/>
      <c r="E45" s="12"/>
      <c r="F45" s="43">
        <v>0.13</v>
      </c>
      <c r="G45" s="56"/>
      <c r="H45" s="78">
        <f>+H44*F45</f>
        <v>7637.0071674000001</v>
      </c>
      <c r="I45" s="42"/>
      <c r="J45" s="79">
        <v>0.13</v>
      </c>
      <c r="K45" s="42"/>
      <c r="L45" s="81">
        <f>+L44*J45</f>
        <v>7317.3904881885364</v>
      </c>
      <c r="M45" s="80"/>
      <c r="N45" s="81">
        <f t="shared" ref="N45:N46" si="16">+L45-H45</f>
        <v>-319.61667921146363</v>
      </c>
      <c r="O45" s="82">
        <f>+N45/H45</f>
        <v>-4.185103826742595E-2</v>
      </c>
      <c r="P45" s="1"/>
      <c r="Q45" s="1"/>
      <c r="R45" s="1"/>
      <c r="S45" s="84"/>
    </row>
    <row r="46" spans="1:19" ht="15.75" thickBot="1">
      <c r="A46" s="1"/>
      <c r="B46" s="247" t="s">
        <v>45</v>
      </c>
      <c r="C46" s="247"/>
      <c r="D46" s="247"/>
      <c r="E46" s="65"/>
      <c r="F46" s="114"/>
      <c r="G46" s="115"/>
      <c r="H46" s="116">
        <f>SUM(H44:H45)</f>
        <v>66383.216147400002</v>
      </c>
      <c r="I46" s="117"/>
      <c r="J46" s="117"/>
      <c r="K46" s="117"/>
      <c r="L46" s="118">
        <f>SUM(L44:L45)</f>
        <v>63605.009628100357</v>
      </c>
      <c r="M46" s="119"/>
      <c r="N46" s="118">
        <f t="shared" si="16"/>
        <v>-2778.2065192996452</v>
      </c>
      <c r="O46" s="66">
        <f t="shared" ref="O46" si="17">+N46/H46</f>
        <v>-4.1851038267425943E-2</v>
      </c>
    </row>
    <row r="47" spans="1:19" ht="15.75" thickBot="1">
      <c r="A47" s="85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20"/>
      <c r="M47" s="50"/>
      <c r="N47" s="121"/>
      <c r="O47" s="52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4"/>
      <c r="M48" s="1"/>
      <c r="N48" s="1"/>
      <c r="O48" s="1"/>
    </row>
    <row r="49" spans="1:15">
      <c r="A49" s="1"/>
      <c r="B49" s="3" t="s">
        <v>48</v>
      </c>
      <c r="C49" s="1"/>
      <c r="D49" s="1"/>
      <c r="E49" s="1"/>
      <c r="F49" s="143">
        <f>+Rates!$D$1</f>
        <v>3.4099999999999998E-2</v>
      </c>
      <c r="G49" s="124"/>
      <c r="H49" s="124"/>
      <c r="I49" s="124"/>
      <c r="J49" s="143">
        <f>+Rates!$E$1</f>
        <v>3.4099999999999998E-2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24"/>
      <c r="G50" s="124"/>
      <c r="H50" s="124"/>
      <c r="I50" s="124"/>
      <c r="J50" s="124"/>
      <c r="K50" s="1"/>
      <c r="L50" s="1"/>
      <c r="M50" s="1"/>
      <c r="N50" s="1"/>
      <c r="O50" s="1"/>
    </row>
    <row r="51" spans="1:15">
      <c r="A51" s="32" t="s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19:O24 F47:O50 F29:G41 M29:O30 F43:G46 G42 F25:N28 M34:O34 M31:N33 M37:O37 M35:N35 M36:N36 M43:O46 M38:N38 M39:N42" unlockedFormula="1"/>
    <ignoredError sqref="H29:L41 H43:L46 H42:I42 K42:L42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33"/>
  <sheetViews>
    <sheetView showGridLines="0" zoomScale="85" zoomScaleNormal="85" workbookViewId="0">
      <selection activeCell="E40" sqref="E40"/>
    </sheetView>
  </sheetViews>
  <sheetFormatPr defaultRowHeight="15"/>
  <cols>
    <col min="1" max="1" width="1.28515625" customWidth="1"/>
    <col min="2" max="2" width="35.5703125" customWidth="1"/>
    <col min="3" max="3" width="9.140625" customWidth="1"/>
    <col min="4" max="4" width="14.28515625" customWidth="1"/>
    <col min="5" max="5" width="9.42578125" customWidth="1"/>
    <col min="6" max="6" width="15.7109375" customWidth="1"/>
    <col min="7" max="8" width="13.42578125" customWidth="1"/>
    <col min="9" max="9" width="11.42578125" customWidth="1"/>
    <col min="10" max="10" width="14.7109375" bestFit="1" customWidth="1"/>
    <col min="11" max="11" width="11.28515625" customWidth="1"/>
    <col min="12" max="12" width="1.28515625" customWidth="1"/>
  </cols>
  <sheetData>
    <row r="1" spans="2:11">
      <c r="B1" s="153" t="s">
        <v>137</v>
      </c>
    </row>
    <row r="2" spans="2:11" ht="6" customHeight="1" thickBot="1"/>
    <row r="3" spans="2:11" ht="30">
      <c r="B3" s="168" t="s">
        <v>124</v>
      </c>
      <c r="C3" s="169" t="s">
        <v>125</v>
      </c>
      <c r="D3" s="169" t="s">
        <v>126</v>
      </c>
      <c r="E3" s="169" t="s">
        <v>127</v>
      </c>
      <c r="F3" s="169" t="s">
        <v>128</v>
      </c>
      <c r="G3" s="169" t="s">
        <v>129</v>
      </c>
      <c r="H3" s="169" t="s">
        <v>142</v>
      </c>
      <c r="I3" s="169" t="s">
        <v>130</v>
      </c>
      <c r="J3" s="169" t="s">
        <v>143</v>
      </c>
      <c r="K3" s="170" t="s">
        <v>131</v>
      </c>
    </row>
    <row r="4" spans="2:11">
      <c r="B4" s="160" t="s">
        <v>9</v>
      </c>
      <c r="C4" s="149" t="s">
        <v>106</v>
      </c>
      <c r="D4" s="150">
        <f>+'Residential, 346 kWh'!F18</f>
        <v>346.25</v>
      </c>
      <c r="E4" s="150"/>
      <c r="F4" s="151">
        <f>+'Residential, 346 kWh'!N35</f>
        <v>2.308749499999994</v>
      </c>
      <c r="G4" s="152">
        <f>+'Residential, 346 kWh'!O35</f>
        <v>0.12698009414059785</v>
      </c>
      <c r="H4" s="151">
        <f>+'Residential, 346 kWh'!N38</f>
        <v>2.1589389239165513</v>
      </c>
      <c r="I4" s="152">
        <f>+'Residential, 346 kWh'!O38</f>
        <v>9.3222564348463904E-2</v>
      </c>
      <c r="J4" s="151">
        <f>+'Residential, 346 kWh'!N51</f>
        <v>6.8468410409431897</v>
      </c>
      <c r="K4" s="161">
        <f>+'Residential, 346 kWh'!O51</f>
        <v>0.10645841856613047</v>
      </c>
    </row>
    <row r="5" spans="2:11">
      <c r="B5" s="160" t="s">
        <v>9</v>
      </c>
      <c r="C5" s="149" t="s">
        <v>106</v>
      </c>
      <c r="D5" s="150">
        <f>+'Residential, 500 kWh'!F18</f>
        <v>500</v>
      </c>
      <c r="E5" s="150"/>
      <c r="F5" s="151">
        <f>+'Residential, 500 kWh'!N35</f>
        <v>1.9783099999999934</v>
      </c>
      <c r="G5" s="152">
        <f>+'Residential, 500 kWh'!O35</f>
        <v>9.4513590935990044E-2</v>
      </c>
      <c r="H5" s="151">
        <f>+'Residential, 500 kWh'!N38</f>
        <v>1.7619770381466431</v>
      </c>
      <c r="I5" s="152">
        <f>+'Residential, 500 kWh'!O38</f>
        <v>6.2662594593358309E-2</v>
      </c>
      <c r="J5" s="151">
        <f>+'Residential, 500 kWh'!N51</f>
        <v>7.7411144241057173</v>
      </c>
      <c r="K5" s="161">
        <f>+'Residential, 500 kWh'!O51</f>
        <v>8.8626141363114669E-2</v>
      </c>
    </row>
    <row r="6" spans="2:11">
      <c r="B6" s="160" t="s">
        <v>9</v>
      </c>
      <c r="C6" s="149" t="s">
        <v>106</v>
      </c>
      <c r="D6" s="150">
        <f>+'Residential, 800 kWh'!F18</f>
        <v>800</v>
      </c>
      <c r="E6" s="150"/>
      <c r="F6" s="151">
        <f>+'Residential, 800 kWh'!N35</f>
        <v>1.3335499999999918</v>
      </c>
      <c r="G6" s="152">
        <f>+'Residential, 800 kWh'!O35</f>
        <v>5.071230490926263E-2</v>
      </c>
      <c r="H6" s="151">
        <f>+'Residential, 800 kWh'!N38</f>
        <v>0.98741726103463634</v>
      </c>
      <c r="I6" s="152">
        <f>+'Residential, 800 kWh'!O38</f>
        <v>2.6125210697560151E-2</v>
      </c>
      <c r="J6" s="151">
        <f>+'Residential, 800 kWh'!N51</f>
        <v>9.4860380985691393</v>
      </c>
      <c r="K6" s="161">
        <f>+'Residential, 800 kWh'!O51</f>
        <v>7.1709472920297876E-2</v>
      </c>
    </row>
    <row r="7" spans="2:11">
      <c r="B7" s="160" t="s">
        <v>9</v>
      </c>
      <c r="C7" s="149" t="s">
        <v>106</v>
      </c>
      <c r="D7" s="150">
        <f>+'Residential, 1000 kWh'!F18</f>
        <v>1000</v>
      </c>
      <c r="E7" s="150"/>
      <c r="F7" s="151">
        <f>+'Residential, 1000 kWh'!N35</f>
        <v>0.90370999999999668</v>
      </c>
      <c r="G7" s="152">
        <f>+'Residential, 1000 kWh'!O35</f>
        <v>3.0251758663198278E-2</v>
      </c>
      <c r="H7" s="151">
        <f>+'Residential, 1000 kWh'!N38</f>
        <v>0.47104407629329614</v>
      </c>
      <c r="I7" s="152">
        <f>+'Residential, 1000 kWh'!O38</f>
        <v>1.064579428078492E-2</v>
      </c>
      <c r="J7" s="151">
        <f>+'Residential, 1000 kWh'!N51</f>
        <v>10.649320548211421</v>
      </c>
      <c r="K7" s="161">
        <f>+'Residential, 1000 kWh'!O51</f>
        <v>6.5637941114392903E-2</v>
      </c>
    </row>
    <row r="8" spans="2:11">
      <c r="B8" s="160" t="s">
        <v>9</v>
      </c>
      <c r="C8" s="149" t="s">
        <v>106</v>
      </c>
      <c r="D8" s="150">
        <f>+'Residential, 1500 kWh'!F18</f>
        <v>1500</v>
      </c>
      <c r="E8" s="150"/>
      <c r="F8" s="151">
        <f>+'Residential, 1500 kWh'!N35</f>
        <v>-0.17088999999999999</v>
      </c>
      <c r="G8" s="152">
        <f>+'Residential, 1500 kWh'!O35</f>
        <v>-4.4027405146757018E-3</v>
      </c>
      <c r="H8" s="151">
        <f>+'Residential, 1500 kWh'!N38</f>
        <v>-0.81988888556004724</v>
      </c>
      <c r="I8" s="152">
        <f>+'Residential, 1500 kWh'!O38</f>
        <v>-1.3579839817001883E-2</v>
      </c>
      <c r="J8" s="151">
        <f>+'Residential, 1500 kWh'!N51</f>
        <v>13.557526672317152</v>
      </c>
      <c r="K8" s="161">
        <f>+'Residential, 1500 kWh'!O51</f>
        <v>5.7170738504256385E-2</v>
      </c>
    </row>
    <row r="9" spans="2:11" ht="15.75" thickBot="1">
      <c r="B9" s="162" t="s">
        <v>9</v>
      </c>
      <c r="C9" s="163" t="s">
        <v>106</v>
      </c>
      <c r="D9" s="164">
        <f>+'Residential, 2000 kWh'!F18</f>
        <v>2000</v>
      </c>
      <c r="E9" s="164"/>
      <c r="F9" s="165">
        <f>+'Residential, 2000 kWh'!N35</f>
        <v>-1.2454900000000038</v>
      </c>
      <c r="G9" s="166">
        <f>+'Residential, 2000 kWh'!O35</f>
        <v>-2.608031150381528E-2</v>
      </c>
      <c r="H9" s="165">
        <f>+'Residential, 2000 kWh'!N38</f>
        <v>-2.1108218474133906</v>
      </c>
      <c r="I9" s="166">
        <f>+'Residential, 2000 kWh'!O38</f>
        <v>-2.7591025749859423E-2</v>
      </c>
      <c r="J9" s="165">
        <f>+'Residential, 2000 kWh'!N51</f>
        <v>16.465732796422856</v>
      </c>
      <c r="K9" s="167">
        <f>+'Residential, 2000 kWh'!O51</f>
        <v>5.2768247200571529E-2</v>
      </c>
    </row>
    <row r="10" spans="2:11">
      <c r="B10" s="177" t="s">
        <v>132</v>
      </c>
      <c r="C10" s="178" t="s">
        <v>106</v>
      </c>
      <c r="D10" s="179">
        <f>+'GS&lt;50, 1000 kWh'!F18</f>
        <v>1000</v>
      </c>
      <c r="E10" s="179"/>
      <c r="F10" s="180">
        <f>+'GS&lt;50, 1000 kWh'!N35</f>
        <v>5.5899999999979855E-3</v>
      </c>
      <c r="G10" s="181">
        <f>+'GS&lt;50, 1000 kWh'!O35</f>
        <v>1.2225801410026361E-4</v>
      </c>
      <c r="H10" s="180">
        <f>+'GS&lt;50, 1000 kWh'!N38</f>
        <v>-0.37569137948867137</v>
      </c>
      <c r="I10" s="181">
        <f>+'GS&lt;50, 1000 kWh'!O38</f>
        <v>-6.4512339996224887E-3</v>
      </c>
      <c r="J10" s="180">
        <f>+'GS&lt;50, 1000 kWh'!N51</f>
        <v>19.183223543177775</v>
      </c>
      <c r="K10" s="182">
        <f>+'GS&lt;50, 1000 kWh'!O51</f>
        <v>0.10870542313992509</v>
      </c>
    </row>
    <row r="11" spans="2:11">
      <c r="B11" s="160" t="s">
        <v>132</v>
      </c>
      <c r="C11" s="149" t="s">
        <v>106</v>
      </c>
      <c r="D11" s="150">
        <f>+'GS&lt;50, 2000 kWh'!F18</f>
        <v>2000</v>
      </c>
      <c r="E11" s="150"/>
      <c r="F11" s="151">
        <f>+'GS&lt;50, 2000 kWh'!N35</f>
        <v>2.1148900000000026</v>
      </c>
      <c r="G11" s="152">
        <f>+'GS&lt;50, 2000 kWh'!O35</f>
        <v>3.3093789642241175E-2</v>
      </c>
      <c r="H11" s="151">
        <f>+'GS&lt;50, 2000 kWh'!N38</f>
        <v>1.3523272410226639</v>
      </c>
      <c r="I11" s="152">
        <f>+'GS&lt;50, 2000 kWh'!O38</f>
        <v>1.5206448666261351E-2</v>
      </c>
      <c r="J11" s="151">
        <f>+'GS&lt;50, 2000 kWh'!N51</f>
        <v>37.603369386355553</v>
      </c>
      <c r="K11" s="161">
        <f>+'GS&lt;50, 2000 kWh'!O51</f>
        <v>0.1158177242868883</v>
      </c>
    </row>
    <row r="12" spans="2:11">
      <c r="B12" s="160" t="s">
        <v>132</v>
      </c>
      <c r="C12" s="149" t="s">
        <v>106</v>
      </c>
      <c r="D12" s="150">
        <f>+'GS&lt;50, 5000 kWh'!F18</f>
        <v>5000</v>
      </c>
      <c r="E12" s="150"/>
      <c r="F12" s="151">
        <f>+'GS&lt;50, 5000 kWh'!N35</f>
        <v>8.4427900000000022</v>
      </c>
      <c r="G12" s="152">
        <f>+'GS&lt;50, 5000 kWh'!O35</f>
        <v>7.1274317383489605E-2</v>
      </c>
      <c r="H12" s="151">
        <f>+'GS&lt;50, 5000 kWh'!N38</f>
        <v>6.5363831025566412</v>
      </c>
      <c r="I12" s="152">
        <f>+'GS&lt;50, 5000 kWh'!O38</f>
        <v>3.6109038831937966E-2</v>
      </c>
      <c r="J12" s="151">
        <f>+'GS&lt;50, 5000 kWh'!N51</f>
        <v>58.672729311889043</v>
      </c>
      <c r="K12" s="161">
        <f>+'GS&lt;50, 5000 kWh'!O51</f>
        <v>7.3022322213097221E-2</v>
      </c>
    </row>
    <row r="13" spans="2:11">
      <c r="B13" s="160" t="s">
        <v>132</v>
      </c>
      <c r="C13" s="149" t="s">
        <v>106</v>
      </c>
      <c r="D13" s="150">
        <f>+'GS&lt;50, 10000 kWh'!F18</f>
        <v>10000</v>
      </c>
      <c r="E13" s="150"/>
      <c r="F13" s="151">
        <f>+'GS&lt;50, 10000 kWh'!N35</f>
        <v>18.989289999999983</v>
      </c>
      <c r="G13" s="152">
        <f>+'GS&lt;50, 10000 kWh'!O35</f>
        <v>9.069739495306238E-2</v>
      </c>
      <c r="H13" s="151">
        <f>+'GS&lt;50, 10000 kWh'!N38</f>
        <v>15.176476205113261</v>
      </c>
      <c r="I13" s="152">
        <f>+'GS&lt;50, 10000 kWh'!O38</f>
        <v>4.5371195663041007E-2</v>
      </c>
      <c r="J13" s="151">
        <f>+'GS&lt;50, 10000 kWh'!N51</f>
        <v>67.493953517777754</v>
      </c>
      <c r="K13" s="161">
        <f>+'GS&lt;50, 10000 kWh'!O51</f>
        <v>4.1463126922128495E-2</v>
      </c>
    </row>
    <row r="14" spans="2:11" ht="15.75" thickBot="1">
      <c r="B14" s="162" t="s">
        <v>132</v>
      </c>
      <c r="C14" s="163" t="s">
        <v>106</v>
      </c>
      <c r="D14" s="164">
        <f>+'GS&lt;50, 15000 kWh'!F18</f>
        <v>15000</v>
      </c>
      <c r="E14" s="164"/>
      <c r="F14" s="165">
        <f>+'GS&lt;50, 15000 kWh'!N35</f>
        <v>29.535789999999963</v>
      </c>
      <c r="G14" s="166">
        <f>+'GS&lt;50, 15000 kWh'!O35</f>
        <v>9.8359319846594725E-2</v>
      </c>
      <c r="H14" s="165">
        <f>+'GS&lt;50, 15000 kWh'!N38</f>
        <v>23.816569307669965</v>
      </c>
      <c r="I14" s="166">
        <f>+'GS&lt;50, 15000 kWh'!O38</f>
        <v>4.8807069682742704E-2</v>
      </c>
      <c r="J14" s="165">
        <f>+'GS&lt;50, 15000 kWh'!N51</f>
        <v>76.943231723666941</v>
      </c>
      <c r="K14" s="167">
        <f>+'GS&lt;50, 15000 kWh'!O51</f>
        <v>3.1386249814494366E-2</v>
      </c>
    </row>
    <row r="15" spans="2:11">
      <c r="B15" s="177" t="s">
        <v>133</v>
      </c>
      <c r="C15" s="178" t="s">
        <v>98</v>
      </c>
      <c r="D15" s="179">
        <f>+'GS&gt;50, 100 kW'!F19</f>
        <v>36500</v>
      </c>
      <c r="E15" s="179">
        <f>+'GS&gt;50, 100 kW'!J19</f>
        <v>100</v>
      </c>
      <c r="F15" s="180">
        <f>+'GS&gt;50, 100 kW'!N36</f>
        <v>-14.136680000000126</v>
      </c>
      <c r="G15" s="181">
        <f>+'GS&gt;50, 100 kW'!O36</f>
        <v>-3.267614358689902E-2</v>
      </c>
      <c r="H15" s="180">
        <f>+'GS&gt;50, 100 kW'!N39</f>
        <v>-28.56005576258849</v>
      </c>
      <c r="I15" s="181">
        <f>+'GS&gt;50, 100 kW'!O39</f>
        <v>-3.1500640558747579E-2</v>
      </c>
      <c r="J15" s="180">
        <f>+'GS&gt;50, 100 kW'!N48</f>
        <v>-236.99984461172517</v>
      </c>
      <c r="K15" s="182">
        <f>+'GS&gt;50, 100 kW'!O48</f>
        <v>-4.212900630360232E-2</v>
      </c>
    </row>
    <row r="16" spans="2:11">
      <c r="B16" s="160" t="s">
        <v>133</v>
      </c>
      <c r="C16" s="149" t="s">
        <v>98</v>
      </c>
      <c r="D16" s="150">
        <f>+'GS&gt;50, 167 kW'!F19</f>
        <v>60955</v>
      </c>
      <c r="E16" s="150">
        <f>+'GS&gt;50, 167 kW'!J19</f>
        <v>167</v>
      </c>
      <c r="F16" s="151">
        <f>+'GS&gt;50, 167 kW'!N36</f>
        <v>-22.707333400000039</v>
      </c>
      <c r="G16" s="152">
        <f>+'GS&gt;50, 167 kW'!O36</f>
        <v>-3.5516551859082111E-2</v>
      </c>
      <c r="H16" s="151">
        <f>+'GS&gt;50, 167 kW'!N39</f>
        <v>-46.794370923522592</v>
      </c>
      <c r="I16" s="152">
        <f>+'GS&gt;50, 167 kW'!O39</f>
        <v>-3.2701417213373128E-2</v>
      </c>
      <c r="J16" s="151">
        <f>+'GS&gt;50, 167 kW'!N48</f>
        <v>-394.77169841557952</v>
      </c>
      <c r="K16" s="161">
        <f>+'GS&gt;50, 167 kW'!O48</f>
        <v>-4.2445998871026742E-2</v>
      </c>
    </row>
    <row r="17" spans="2:11" ht="15.75" thickBot="1">
      <c r="B17" s="162" t="s">
        <v>133</v>
      </c>
      <c r="C17" s="163" t="s">
        <v>98</v>
      </c>
      <c r="D17" s="164">
        <f>+'GS&gt;50, 500 kW'!F19</f>
        <v>182500</v>
      </c>
      <c r="E17" s="164">
        <f>+'GS&gt;50, 500 kW'!J19</f>
        <v>500</v>
      </c>
      <c r="F17" s="165">
        <f>+'GS&gt;50, 500 kW'!N36</f>
        <v>-65.304760000000215</v>
      </c>
      <c r="G17" s="166">
        <f>+'GS&gt;50, 500 kW'!O36</f>
        <v>-3.9180896955152374E-2</v>
      </c>
      <c r="H17" s="165">
        <f>+'GS&gt;50, 500 kW'!N39</f>
        <v>-137.42163881294255</v>
      </c>
      <c r="I17" s="166">
        <f>+'GS&gt;50, 500 kW'!O39</f>
        <v>-3.4041799624197719E-2</v>
      </c>
      <c r="J17" s="165">
        <f>+'GS&gt;50, 500 kW'!N48</f>
        <v>-1178.9213598586248</v>
      </c>
      <c r="K17" s="167">
        <f>+'GS&gt;50, 500 kW'!O48</f>
        <v>-4.276752378081701E-2</v>
      </c>
    </row>
    <row r="18" spans="2:11">
      <c r="B18" s="177" t="s">
        <v>134</v>
      </c>
      <c r="C18" s="178" t="s">
        <v>98</v>
      </c>
      <c r="D18" s="179">
        <f>+'GS&gt;700-4,999 kW, 1000 kW'!F19</f>
        <v>438000</v>
      </c>
      <c r="E18" s="179">
        <f>+'GS&gt;700-4,999 kW, 1000 kW'!J19</f>
        <v>1000</v>
      </c>
      <c r="F18" s="180">
        <f>+'GS&gt;700-4,999 kW, 1000 kW'!N34</f>
        <v>-123.86715519999962</v>
      </c>
      <c r="G18" s="181">
        <f>+'GS&gt;700-4,999 kW, 1000 kW'!O34</f>
        <v>-2.6570388542779162E-2</v>
      </c>
      <c r="H18" s="180">
        <f>+'GS&gt;700-4,999 kW, 1000 kW'!N37</f>
        <v>-284.49800008817874</v>
      </c>
      <c r="I18" s="181">
        <f>+'GS&gt;700-4,999 kW, 1000 kW'!O37</f>
        <v>-2.8771611635829086E-2</v>
      </c>
      <c r="J18" s="180">
        <f>+'GS&gt;700-4,999 kW, 1000 kW'!N46</f>
        <v>-2778.2065192996452</v>
      </c>
      <c r="K18" s="182">
        <f>+'GS&gt;700-4,999 kW, 1000 kW'!O46</f>
        <v>-4.1851038267425943E-2</v>
      </c>
    </row>
    <row r="19" spans="2:11">
      <c r="B19" s="160" t="s">
        <v>134</v>
      </c>
      <c r="C19" s="149" t="s">
        <v>98</v>
      </c>
      <c r="D19" s="150">
        <f>+'GS&gt;700-4,999 kW, 1432 kW'!F19</f>
        <v>627216</v>
      </c>
      <c r="E19" s="150">
        <f>+'GS&gt;700-4,999 kW, 1432 kW'!J19</f>
        <v>1432</v>
      </c>
      <c r="F19" s="151">
        <f>+'GS&gt;700-4,999 kW, 1432 kW'!N34</f>
        <v>-183.51801760000126</v>
      </c>
      <c r="G19" s="152">
        <f>+'GS&gt;700-4,999 kW, 1432 kW'!O34</f>
        <v>-2.9583258686597651E-2</v>
      </c>
      <c r="H19" s="151">
        <f>+'GS&gt;700-4,999 kW, 1432 kW'!N37</f>
        <v>-413.54138747987054</v>
      </c>
      <c r="I19" s="152">
        <f>+'GS&gt;700-4,999 kW, 1432 kW'!O37</f>
        <v>-3.0213062341411582E-2</v>
      </c>
      <c r="J19" s="151">
        <f>+'GS&gt;700-4,999 kW, 1432 kW'!N46</f>
        <v>-3985.3302196666627</v>
      </c>
      <c r="K19" s="161">
        <f>+'GS&gt;700-4,999 kW, 1432 kW'!O46</f>
        <v>-4.2160799009027423E-2</v>
      </c>
    </row>
    <row r="20" spans="2:11" ht="15.75" thickBot="1">
      <c r="B20" s="162" t="s">
        <v>134</v>
      </c>
      <c r="C20" s="163" t="s">
        <v>98</v>
      </c>
      <c r="D20" s="164">
        <f>+'GS&gt;700-4,999 kW, 2100 kW'!F19</f>
        <v>919800</v>
      </c>
      <c r="E20" s="164">
        <f>+'GS&gt;700-4,999 kW, 2100 kW'!J19</f>
        <v>2100</v>
      </c>
      <c r="F20" s="165">
        <f>+'GS&gt;700-4,999 kW, 2100 kW'!N34</f>
        <v>-275.75592519999918</v>
      </c>
      <c r="G20" s="166">
        <f>+'GS&gt;700-4,999 kW, 2100 kW'!O34</f>
        <v>-3.2112439217087625E-2</v>
      </c>
      <c r="H20" s="165">
        <f>+'GS&gt;700-4,999 kW, 2100 kW'!N37</f>
        <v>-613.08069946516844</v>
      </c>
      <c r="I20" s="166">
        <f>+'GS&gt;700-4,999 kW, 2100 kW'!O37</f>
        <v>-3.1339701253936703E-2</v>
      </c>
      <c r="J20" s="165">
        <f>+'GS&gt;700-4,999 kW, 2100 kW'!N46</f>
        <v>-5851.9011267156457</v>
      </c>
      <c r="K20" s="167">
        <f>+'GS&gt;700-4,999 kW, 2100 kW'!O46</f>
        <v>-4.239113160942027E-2</v>
      </c>
    </row>
    <row r="21" spans="2:11">
      <c r="B21" s="177" t="s">
        <v>135</v>
      </c>
      <c r="C21" s="178" t="s">
        <v>98</v>
      </c>
      <c r="D21" s="179">
        <f>+'Large Users, 9500 kW'!F19</f>
        <v>4854500</v>
      </c>
      <c r="E21" s="179">
        <f>+'Large Users, 9500 kW'!J19</f>
        <v>9500</v>
      </c>
      <c r="F21" s="180">
        <f>+'Large Users, 9500 kW'!N34</f>
        <v>-647.09759000000849</v>
      </c>
      <c r="G21" s="181">
        <f>+'Large Users, 9500 kW'!O34</f>
        <v>-2.0892973399862468E-2</v>
      </c>
      <c r="H21" s="180">
        <f>+'Large Users, 9500 kW'!N37</f>
        <v>-2380.1414922145195</v>
      </c>
      <c r="I21" s="181">
        <f>+'Large Users, 9500 kW'!O37</f>
        <v>-2.7158607131706043E-2</v>
      </c>
      <c r="J21" s="180">
        <f>+'Large Users, 9500 kW'!N46</f>
        <v>-29402.164602202247</v>
      </c>
      <c r="K21" s="182">
        <f>+'Large Users, 9500 kW'!O46</f>
        <v>-4.1999180459347876E-2</v>
      </c>
    </row>
    <row r="22" spans="2:11" ht="15.75" thickBot="1">
      <c r="B22" s="201" t="s">
        <v>135</v>
      </c>
      <c r="C22" s="202" t="s">
        <v>98</v>
      </c>
      <c r="D22" s="203">
        <f>+'Large Users, 20000 kW'!F19</f>
        <v>10220000</v>
      </c>
      <c r="E22" s="203">
        <f>+'Large Users, 20000 kW'!J19</f>
        <v>20000</v>
      </c>
      <c r="F22" s="204">
        <f>+'Large Users, 20000 kW'!N34</f>
        <v>-1427.682289999997</v>
      </c>
      <c r="G22" s="205">
        <f>+'Large Users, 20000 kW'!O34</f>
        <v>-2.3725241281069193E-2</v>
      </c>
      <c r="H22" s="204">
        <f>+'Large Users, 20000 kW'!N37</f>
        <v>-5076.1957683463115</v>
      </c>
      <c r="I22" s="205">
        <f>+'Large Users, 20000 kW'!O37</f>
        <v>-2.8283790978065541E-2</v>
      </c>
      <c r="J22" s="204">
        <f>+'Large Users, 20000 kW'!N46</f>
        <v>-61973.163778231479</v>
      </c>
      <c r="K22" s="206">
        <f>+'Large Users, 20000 kW'!O46</f>
        <v>-4.2212058733967613E-2</v>
      </c>
    </row>
    <row r="23" spans="2:11">
      <c r="B23" s="177" t="s">
        <v>103</v>
      </c>
      <c r="C23" s="178" t="s">
        <v>106</v>
      </c>
      <c r="D23" s="179">
        <f>+'USL, 150 kWh'!F19</f>
        <v>150</v>
      </c>
      <c r="E23" s="179"/>
      <c r="F23" s="180">
        <f>+'USL, 150 kWh'!N31</f>
        <v>0.35108999999999924</v>
      </c>
      <c r="G23" s="181">
        <f>+'USL, 150 kWh'!O31</f>
        <v>9.4761133603238665E-2</v>
      </c>
      <c r="H23" s="180">
        <f>+'USL, 150 kWh'!N34</f>
        <v>0.29389775424392006</v>
      </c>
      <c r="I23" s="181">
        <f>+'USL, 150 kWh'!O34</f>
        <v>5.2652000534929792E-2</v>
      </c>
      <c r="J23" s="180">
        <f>+'USL, 150 kWh'!N44</f>
        <v>0.33210446229563217</v>
      </c>
      <c r="K23" s="182">
        <f>+'USL, 150 kWh'!O44</f>
        <v>1.3151637129280519E-2</v>
      </c>
    </row>
    <row r="24" spans="2:11">
      <c r="B24" s="160" t="s">
        <v>103</v>
      </c>
      <c r="C24" s="149" t="s">
        <v>106</v>
      </c>
      <c r="D24" s="150">
        <f>+'USL, 21296kWh'!F19</f>
        <v>21296</v>
      </c>
      <c r="E24" s="150"/>
      <c r="F24" s="151">
        <f>+'USL, 21296kWh'!N31</f>
        <v>50.446381599999995</v>
      </c>
      <c r="G24" s="152">
        <f>+'USL, 21296kWh'!O31</f>
        <v>8.8156109543002292E-2</v>
      </c>
      <c r="H24" s="151">
        <f>+'USL, 21296kWh'!N34</f>
        <v>42.326607829190266</v>
      </c>
      <c r="I24" s="152">
        <f>+'USL, 21296kWh'!O34</f>
        <v>5.046645652750998E-2</v>
      </c>
      <c r="J24" s="151">
        <f>+'USL, 21296kWh'!N44</f>
        <v>47.82906684698446</v>
      </c>
      <c r="K24" s="161">
        <f>+'USL, 21296kWh'!O44</f>
        <v>1.2010964061060888E-2</v>
      </c>
    </row>
    <row r="25" spans="2:11" ht="15.75" thickBot="1">
      <c r="B25" s="162" t="s">
        <v>103</v>
      </c>
      <c r="C25" s="163" t="s">
        <v>106</v>
      </c>
      <c r="D25" s="164">
        <f>+'USL, 75390 kWh'!F19</f>
        <v>75390</v>
      </c>
      <c r="E25" s="164"/>
      <c r="F25" s="165">
        <f>+'USL, 75390 kWh'!N31</f>
        <v>174.55229399999985</v>
      </c>
      <c r="G25" s="166">
        <f>+'USL, 75390 kWh'!O31</f>
        <v>0.10174695506346924</v>
      </c>
      <c r="H25" s="165">
        <f>+'USL, 75390 kWh'!N34</f>
        <v>145.80747128299436</v>
      </c>
      <c r="I25" s="166">
        <f>+'USL, 75390 kWh'!O34</f>
        <v>5.483795595613021E-2</v>
      </c>
      <c r="J25" s="165">
        <f>+'USL, 75390 kWh'!N44</f>
        <v>164.76244254978155</v>
      </c>
      <c r="K25" s="167">
        <f>+'USL, 75390 kWh'!O44</f>
        <v>1.1956407592035111E-2</v>
      </c>
    </row>
    <row r="26" spans="2:11">
      <c r="B26" s="171" t="s">
        <v>109</v>
      </c>
      <c r="C26" s="172" t="s">
        <v>98</v>
      </c>
      <c r="D26" s="173">
        <f>+'Street Lighting, 151 kW'!F19</f>
        <v>150</v>
      </c>
      <c r="E26" s="173">
        <f>+'Street Lighting, 151 kW'!F18</f>
        <v>1</v>
      </c>
      <c r="F26" s="174">
        <f>+'Street Lighting, 151 kW'!N33</f>
        <v>-4.3508100000002159E-2</v>
      </c>
      <c r="G26" s="175">
        <f>+'Street Lighting, 151 kW'!O33</f>
        <v>-3.1624544800367906E-3</v>
      </c>
      <c r="H26" s="174">
        <f>+'Street Lighting, 151 kW'!N36</f>
        <v>-0.16355879464751411</v>
      </c>
      <c r="I26" s="175">
        <f>+'Street Lighting, 151 kW'!O36</f>
        <v>-9.2383351863679804E-3</v>
      </c>
      <c r="J26" s="174">
        <f>+'Street Lighting, 151 kW'!N45</f>
        <v>-1.0261651979516913</v>
      </c>
      <c r="K26" s="176">
        <f>+'Street Lighting, 151 kW'!O45</f>
        <v>-2.6180537012680201E-2</v>
      </c>
    </row>
    <row r="27" spans="2:11" ht="15.75" thickBot="1">
      <c r="B27" s="162" t="s">
        <v>109</v>
      </c>
      <c r="C27" s="163" t="s">
        <v>98</v>
      </c>
      <c r="D27" s="164">
        <f>+'Street Lighting, 7922 kW'!F19</f>
        <v>2787508</v>
      </c>
      <c r="E27" s="164">
        <f>+'Street Lighting, 7922 kW'!F18</f>
        <v>7922</v>
      </c>
      <c r="F27" s="165">
        <f>+'Street Lighting, 7922 kW'!N33</f>
        <v>21.628749396331841</v>
      </c>
      <c r="G27" s="166">
        <f>+'Street Lighting, 7922 kW'!O33</f>
        <v>1.5768369320254383E-4</v>
      </c>
      <c r="H27" s="165">
        <f>+'Street Lighting, 7922 kW'!N36</f>
        <v>-929.41285360124311</v>
      </c>
      <c r="I27" s="166">
        <f>+'Street Lighting, 7922 kW'!O36</f>
        <v>-5.5180680895838144E-3</v>
      </c>
      <c r="J27" s="165">
        <f>+'Street Lighting, 7922 kW'!N45</f>
        <v>-16685.252936236444</v>
      </c>
      <c r="K27" s="167">
        <f>+'Street Lighting, 7922 kW'!O45</f>
        <v>-3.0802282113628385E-2</v>
      </c>
    </row>
    <row r="28" spans="2:11" ht="15.75" thickBot="1">
      <c r="B28" s="183" t="s">
        <v>136</v>
      </c>
      <c r="C28" s="184" t="s">
        <v>98</v>
      </c>
      <c r="D28" s="185" t="s">
        <v>140</v>
      </c>
      <c r="E28" s="186">
        <f>+'Standby '!F16</f>
        <v>4548</v>
      </c>
      <c r="F28" s="165">
        <f>+'Standby '!N25</f>
        <v>95.922777599998881</v>
      </c>
      <c r="G28" s="166">
        <f>+'Standby '!O25</f>
        <v>1.2999999999999847E-2</v>
      </c>
      <c r="H28" s="165">
        <f>+'Standby '!N25</f>
        <v>95.922777599998881</v>
      </c>
      <c r="I28" s="166">
        <f>+'Standby '!O25</f>
        <v>1.2999999999999847E-2</v>
      </c>
      <c r="J28" s="187">
        <f>+'Standby '!N27</f>
        <v>108.39273868799864</v>
      </c>
      <c r="K28" s="188">
        <f>+'Standby '!O27</f>
        <v>1.2999999999999836E-2</v>
      </c>
    </row>
    <row r="29" spans="2:11" ht="15.75" thickBot="1">
      <c r="B29" s="195" t="s">
        <v>117</v>
      </c>
      <c r="C29" s="196" t="str">
        <f>+Embedded!G19</f>
        <v>kWh</v>
      </c>
      <c r="D29" s="197">
        <f>+Embedded!F19</f>
        <v>1417701.1517447999</v>
      </c>
      <c r="E29" s="197">
        <f>+Embedded!N19</f>
        <v>4000</v>
      </c>
      <c r="F29" s="198">
        <f>+Embedded!N26</f>
        <v>52.284959999999501</v>
      </c>
      <c r="G29" s="199">
        <f>+Embedded!O26</f>
        <v>1.2999999999999876E-2</v>
      </c>
      <c r="H29" s="198">
        <f>+Embedded!N29</f>
        <v>-590.23830056058068</v>
      </c>
      <c r="I29" s="199">
        <f>+Embedded!O29</f>
        <v>-2.3678559759835099E-2</v>
      </c>
      <c r="J29" s="198">
        <f>+Embedded!N37</f>
        <v>-8546.5137195597054</v>
      </c>
      <c r="K29" s="200">
        <f>+Embedded!O37</f>
        <v>-4.4024504471483518E-2</v>
      </c>
    </row>
    <row r="30" spans="2:11" ht="15.75" thickBot="1">
      <c r="B30" s="189" t="s">
        <v>153</v>
      </c>
      <c r="C30" s="190" t="s">
        <v>106</v>
      </c>
      <c r="D30" s="191">
        <f>+'Distributor Generation'!F19</f>
        <v>156.4</v>
      </c>
      <c r="E30" s="191"/>
      <c r="F30" s="192">
        <f>+'Distributor Generation'!N32</f>
        <v>26.678569999999979</v>
      </c>
      <c r="G30" s="193">
        <f>+'Distributor Generation'!O31</f>
        <v>-1</v>
      </c>
      <c r="H30" s="192">
        <f>+'Distributor Generation'!N35</f>
        <v>26.618945106365473</v>
      </c>
      <c r="I30" s="193">
        <f>+'Distributor Generation'!O35</f>
        <v>0.46130657688876359</v>
      </c>
      <c r="J30" s="192">
        <f>+'Distributor Generation'!N44</f>
        <v>29.202166876432997</v>
      </c>
      <c r="K30" s="194">
        <f>+'Distributor Generation'!O44</f>
        <v>0.34274310678404024</v>
      </c>
    </row>
    <row r="31" spans="2:11" ht="15.75" thickBot="1">
      <c r="B31" s="189" t="s">
        <v>150</v>
      </c>
      <c r="C31" s="190" t="s">
        <v>152</v>
      </c>
      <c r="D31" s="238" t="s">
        <v>151</v>
      </c>
      <c r="E31" s="239" t="s">
        <v>151</v>
      </c>
      <c r="F31" s="192">
        <f>+'Energy From Waste'!N25</f>
        <v>0.79299999999999216</v>
      </c>
      <c r="G31" s="193">
        <f>+'Energy From Waste'!O25</f>
        <v>1.2999999999999871E-2</v>
      </c>
      <c r="H31" s="192">
        <f>+'Energy From Waste'!N25</f>
        <v>0.79299999999999216</v>
      </c>
      <c r="I31" s="193">
        <f>+'Energy From Waste'!O25</f>
        <v>1.2999999999999871E-2</v>
      </c>
      <c r="J31" s="192">
        <f>+'Energy From Waste'!N27</f>
        <v>0.89608999999998673</v>
      </c>
      <c r="K31" s="194">
        <f>+'Energy From Waste'!O27</f>
        <v>1.2999999999999807E-2</v>
      </c>
    </row>
    <row r="33" spans="4:4">
      <c r="D33" s="159"/>
    </row>
  </sheetData>
  <pageMargins left="0.7" right="0.7" top="0.75" bottom="0.75" header="0.3" footer="0.3"/>
  <pageSetup scale="8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4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B61" sqref="B61"/>
    </sheetView>
  </sheetViews>
  <sheetFormatPr defaultRowHeight="15"/>
  <cols>
    <col min="1" max="1" width="2.42578125" customWidth="1"/>
    <col min="2" max="2" width="56.42578125" customWidth="1"/>
    <col min="3" max="3" width="2.28515625" customWidth="1"/>
    <col min="4" max="4" width="11" customWidth="1"/>
    <col min="5" max="5" width="4.140625" customWidth="1"/>
    <col min="6" max="6" width="10.5703125" bestFit="1" customWidth="1"/>
    <col min="8" max="8" width="14.28515625" bestFit="1" customWidth="1"/>
    <col min="9" max="9" width="1.5703125" customWidth="1"/>
    <col min="10" max="10" width="10.5703125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101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42">
        <f>+J19*N19*365*24/12</f>
        <v>627216</v>
      </c>
      <c r="G19" s="3" t="s">
        <v>13</v>
      </c>
      <c r="H19" s="3" t="s">
        <v>97</v>
      </c>
      <c r="I19" s="3"/>
      <c r="J19" s="88">
        <v>1432</v>
      </c>
      <c r="K19" s="3" t="s">
        <v>98</v>
      </c>
      <c r="L19" s="3" t="s">
        <v>99</v>
      </c>
      <c r="M19" s="3"/>
      <c r="N19" s="123">
        <v>0.6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+Rates!D60</f>
        <v>1093.3496</v>
      </c>
      <c r="G24" s="16">
        <v>1</v>
      </c>
      <c r="H24" s="30">
        <f>+F24*G24</f>
        <v>1093.3496</v>
      </c>
      <c r="I24" s="14"/>
      <c r="J24" s="133">
        <f>+Rates!E60</f>
        <v>1107.5631447999999</v>
      </c>
      <c r="K24" s="17">
        <v>1</v>
      </c>
      <c r="L24" s="30">
        <f>+J24*K24</f>
        <v>1107.5631447999999</v>
      </c>
      <c r="M24" s="14"/>
      <c r="N24" s="18">
        <f>+L24-H24</f>
        <v>14.213544799999909</v>
      </c>
      <c r="O24" s="31">
        <f>+N24/H24</f>
        <v>1.2999999999999916E-2</v>
      </c>
    </row>
    <row r="25" spans="1:20">
      <c r="B25" s="13" t="s">
        <v>90</v>
      </c>
      <c r="C25" s="12"/>
      <c r="D25" s="138" t="s">
        <v>25</v>
      </c>
      <c r="E25" s="13"/>
      <c r="F25" s="132">
        <f>+Rates!D62</f>
        <v>0</v>
      </c>
      <c r="G25" s="16">
        <v>1</v>
      </c>
      <c r="H25" s="30">
        <f t="shared" ref="H25:H28" si="0">+F25*G25</f>
        <v>0</v>
      </c>
      <c r="I25" s="14"/>
      <c r="J25" s="134">
        <f>+Rates!E62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0</v>
      </c>
      <c r="O25" s="31" t="e">
        <f t="shared" ref="O25:O28" si="3">+N25/H25</f>
        <v>#DIV/0!</v>
      </c>
    </row>
    <row r="26" spans="1:20">
      <c r="B26" s="13" t="s">
        <v>26</v>
      </c>
      <c r="C26" s="12"/>
      <c r="D26" s="138" t="s">
        <v>96</v>
      </c>
      <c r="E26" s="13"/>
      <c r="F26" s="122">
        <f>+Rates!D61</f>
        <v>3.1861000000000002</v>
      </c>
      <c r="G26" s="76">
        <f>+$J$19</f>
        <v>1432</v>
      </c>
      <c r="H26" s="30">
        <f t="shared" si="0"/>
        <v>4562.4952000000003</v>
      </c>
      <c r="I26" s="14"/>
      <c r="J26" s="134">
        <f>+Rates!E61</f>
        <v>3.2275193</v>
      </c>
      <c r="K26" s="76">
        <f t="shared" ref="K26:K28" si="4">+$J$19</f>
        <v>1432</v>
      </c>
      <c r="L26" s="30">
        <f t="shared" si="1"/>
        <v>4621.8076375999999</v>
      </c>
      <c r="M26" s="14"/>
      <c r="N26" s="18">
        <f t="shared" si="2"/>
        <v>59.312437599999612</v>
      </c>
      <c r="O26" s="31">
        <f t="shared" si="3"/>
        <v>1.2999999999999914E-2</v>
      </c>
    </row>
    <row r="27" spans="1:20">
      <c r="B27" s="13" t="s">
        <v>28</v>
      </c>
      <c r="C27" s="12"/>
      <c r="D27" s="138" t="s">
        <v>96</v>
      </c>
      <c r="E27" s="13"/>
      <c r="F27" s="122">
        <f>+Rates!D67</f>
        <v>6.5100000000000005E-2</v>
      </c>
      <c r="G27" s="76">
        <f t="shared" ref="G27:G28" si="5">+$J$19</f>
        <v>1432</v>
      </c>
      <c r="H27" s="30">
        <f t="shared" si="0"/>
        <v>93.223200000000006</v>
      </c>
      <c r="I27" s="14"/>
      <c r="J27" s="134">
        <f>+Rates!E67</f>
        <v>0</v>
      </c>
      <c r="K27" s="76">
        <f t="shared" si="4"/>
        <v>1432</v>
      </c>
      <c r="L27" s="30">
        <f t="shared" si="1"/>
        <v>0</v>
      </c>
      <c r="M27" s="14"/>
      <c r="N27" s="18">
        <f t="shared" si="2"/>
        <v>-93.223200000000006</v>
      </c>
      <c r="O27" s="31">
        <f t="shared" si="3"/>
        <v>-1</v>
      </c>
    </row>
    <row r="28" spans="1:20">
      <c r="B28" s="13" t="s">
        <v>93</v>
      </c>
      <c r="C28" s="12"/>
      <c r="D28" s="138" t="s">
        <v>96</v>
      </c>
      <c r="E28" s="13"/>
      <c r="F28" s="122">
        <f>+Rates!D68</f>
        <v>0.2029</v>
      </c>
      <c r="G28" s="76">
        <f t="shared" si="5"/>
        <v>1432</v>
      </c>
      <c r="H28" s="30">
        <f t="shared" si="0"/>
        <v>290.55279999999999</v>
      </c>
      <c r="I28" s="14"/>
      <c r="J28" s="134">
        <f>+Rates!E68</f>
        <v>0.2029</v>
      </c>
      <c r="K28" s="76">
        <f t="shared" si="4"/>
        <v>1432</v>
      </c>
      <c r="L28" s="30">
        <f t="shared" si="1"/>
        <v>290.55279999999999</v>
      </c>
      <c r="M28" s="14"/>
      <c r="N28" s="18">
        <f t="shared" si="2"/>
        <v>0</v>
      </c>
      <c r="O28" s="31">
        <f t="shared" si="3"/>
        <v>0</v>
      </c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6039.6208000000015</v>
      </c>
      <c r="I29" s="15"/>
      <c r="J29" s="70"/>
      <c r="K29" s="71"/>
      <c r="L29" s="72">
        <f>SUM(L24:L28)</f>
        <v>6019.9235823999998</v>
      </c>
      <c r="M29" s="67"/>
      <c r="N29" s="68">
        <f>+L29-H29</f>
        <v>-19.69721760000175</v>
      </c>
      <c r="O29" s="69">
        <f>+N29/H29</f>
        <v>-3.2613334929904448E-3</v>
      </c>
    </row>
    <row r="30" spans="1:20" s="112" customFormat="1" ht="16.5" customHeight="1">
      <c r="B30" s="130" t="s">
        <v>91</v>
      </c>
      <c r="C30" s="14"/>
      <c r="D30" s="138" t="s">
        <v>96</v>
      </c>
      <c r="E30" s="15"/>
      <c r="F30" s="134">
        <f>+Rates!D63</f>
        <v>-0.58709999999999996</v>
      </c>
      <c r="G30" s="76">
        <f>+$J$19</f>
        <v>1432</v>
      </c>
      <c r="H30" s="30">
        <f>+F30*G30</f>
        <v>-840.72719999999993</v>
      </c>
      <c r="I30" s="14"/>
      <c r="J30" s="134">
        <f>+Rates!E63</f>
        <v>0</v>
      </c>
      <c r="K30" s="76">
        <f>+$J$19</f>
        <v>1432</v>
      </c>
      <c r="L30" s="30">
        <f>+J30*K30</f>
        <v>0</v>
      </c>
      <c r="M30" s="14"/>
      <c r="N30" s="18">
        <f>+L30-H30</f>
        <v>840.72719999999993</v>
      </c>
      <c r="O30" s="31">
        <f>+N30/H30</f>
        <v>-1</v>
      </c>
    </row>
    <row r="31" spans="1:20" s="112" customFormat="1" ht="15.75" customHeight="1">
      <c r="B31" s="130" t="s">
        <v>92</v>
      </c>
      <c r="C31" s="14"/>
      <c r="D31" s="138" t="s">
        <v>96</v>
      </c>
      <c r="E31" s="15"/>
      <c r="F31" s="134">
        <f>+Rates!D66</f>
        <v>-0.24299999999999999</v>
      </c>
      <c r="G31" s="76">
        <f>+$J$19</f>
        <v>1432</v>
      </c>
      <c r="H31" s="30">
        <f t="shared" ref="H31:H33" si="6">+F31*G31</f>
        <v>-347.976</v>
      </c>
      <c r="I31" s="38"/>
      <c r="J31" s="134">
        <f>+Rates!E66</f>
        <v>0</v>
      </c>
      <c r="K31" s="76">
        <f>+$J$19</f>
        <v>1432</v>
      </c>
      <c r="L31" s="30">
        <f t="shared" ref="L31:L33" si="7">+J31*K31</f>
        <v>0</v>
      </c>
      <c r="M31" s="39"/>
      <c r="N31" s="18">
        <f t="shared" ref="N31:N33" si="8">+L31-H31</f>
        <v>347.976</v>
      </c>
      <c r="O31" s="31">
        <f t="shared" ref="O31:O33" si="9">+N31/H31</f>
        <v>-1</v>
      </c>
    </row>
    <row r="32" spans="1:20" s="112" customFormat="1" ht="15.75" customHeight="1">
      <c r="B32" s="130" t="s">
        <v>100</v>
      </c>
      <c r="C32" s="14"/>
      <c r="D32" s="138" t="s">
        <v>96</v>
      </c>
      <c r="E32" s="15"/>
      <c r="F32" s="134">
        <f>+Rates!D64</f>
        <v>0.183</v>
      </c>
      <c r="G32" s="76">
        <f t="shared" ref="G32:G33" si="10">+$J$19</f>
        <v>1432</v>
      </c>
      <c r="H32" s="30">
        <f t="shared" si="6"/>
        <v>262.05599999999998</v>
      </c>
      <c r="I32" s="129"/>
      <c r="J32" s="134">
        <f>+Rates!E64</f>
        <v>0</v>
      </c>
      <c r="K32" s="76">
        <f t="shared" ref="K32:K33" si="11">+$J$19</f>
        <v>1432</v>
      </c>
      <c r="L32" s="30">
        <f t="shared" si="7"/>
        <v>0</v>
      </c>
      <c r="M32" s="129"/>
      <c r="N32" s="18">
        <f t="shared" si="8"/>
        <v>-262.05599999999998</v>
      </c>
      <c r="O32" s="31">
        <f t="shared" si="9"/>
        <v>-1</v>
      </c>
    </row>
    <row r="33" spans="1:19" s="112" customFormat="1" ht="15.75" customHeight="1">
      <c r="B33" s="130" t="s">
        <v>141</v>
      </c>
      <c r="C33" s="14"/>
      <c r="D33" s="138" t="s">
        <v>96</v>
      </c>
      <c r="E33" s="15"/>
      <c r="F33" s="134">
        <f>+Rates!D65</f>
        <v>0.76149999999999995</v>
      </c>
      <c r="G33" s="76">
        <f t="shared" si="10"/>
        <v>1432</v>
      </c>
      <c r="H33" s="30">
        <f t="shared" si="6"/>
        <v>1090.4679999999998</v>
      </c>
      <c r="I33" s="129"/>
      <c r="J33" s="134">
        <f>+Rates!E65</f>
        <v>0</v>
      </c>
      <c r="K33" s="76">
        <f t="shared" si="11"/>
        <v>1432</v>
      </c>
      <c r="L33" s="30">
        <f t="shared" si="7"/>
        <v>0</v>
      </c>
      <c r="M33" s="129"/>
      <c r="N33" s="18">
        <f t="shared" si="8"/>
        <v>-1090.4679999999998</v>
      </c>
      <c r="O33" s="31">
        <f t="shared" si="9"/>
        <v>-1</v>
      </c>
    </row>
    <row r="34" spans="1:19">
      <c r="B34" s="74" t="s">
        <v>32</v>
      </c>
      <c r="C34" s="75"/>
      <c r="D34" s="75"/>
      <c r="E34" s="75"/>
      <c r="F34" s="73"/>
      <c r="G34" s="70"/>
      <c r="H34" s="72">
        <f>SUM(H29:H33)</f>
        <v>6203.441600000001</v>
      </c>
      <c r="I34" s="15"/>
      <c r="J34" s="70"/>
      <c r="K34" s="71"/>
      <c r="L34" s="72">
        <f>SUM(L29:L33)</f>
        <v>6019.9235823999998</v>
      </c>
      <c r="M34" s="67"/>
      <c r="N34" s="68">
        <f>+L34-H34</f>
        <v>-183.51801760000126</v>
      </c>
      <c r="O34" s="69">
        <f>+N34/H34</f>
        <v>-2.9583258686597651E-2</v>
      </c>
    </row>
    <row r="35" spans="1:19">
      <c r="B35" s="14" t="s">
        <v>33</v>
      </c>
      <c r="C35" s="14"/>
      <c r="D35" s="138" t="s">
        <v>96</v>
      </c>
      <c r="E35" s="15"/>
      <c r="F35" s="134">
        <f>+Rates!D69</f>
        <v>3.1555</v>
      </c>
      <c r="G35" s="76">
        <f>+$J$19</f>
        <v>1432</v>
      </c>
      <c r="H35" s="30">
        <f>+F35*G35</f>
        <v>4518.6760000000004</v>
      </c>
      <c r="I35" s="14"/>
      <c r="J35" s="134">
        <f>+Rates!E69</f>
        <v>3.0208103537364788</v>
      </c>
      <c r="K35" s="76">
        <f>+$J$19</f>
        <v>1432</v>
      </c>
      <c r="L35" s="30">
        <f>+J35*K35</f>
        <v>4325.8004265506379</v>
      </c>
      <c r="M35" s="14"/>
      <c r="N35" s="18">
        <f>+L35-H35</f>
        <v>-192.87557344936249</v>
      </c>
      <c r="O35" s="31">
        <f>+N35/H35</f>
        <v>-4.2684090085096271E-2</v>
      </c>
    </row>
    <row r="36" spans="1:19">
      <c r="B36" s="19" t="s">
        <v>34</v>
      </c>
      <c r="C36" s="14"/>
      <c r="D36" s="138" t="s">
        <v>96</v>
      </c>
      <c r="E36" s="15"/>
      <c r="F36" s="134">
        <f>+Rates!D70</f>
        <v>2.0708000000000002</v>
      </c>
      <c r="G36" s="76">
        <f>+$J$19</f>
        <v>1432</v>
      </c>
      <c r="H36" s="30">
        <f>+F36*G36</f>
        <v>2965.3856000000001</v>
      </c>
      <c r="I36" s="14"/>
      <c r="J36" s="134">
        <f>+Rates!E70</f>
        <v>2.0448588013753439</v>
      </c>
      <c r="K36" s="76">
        <f>+$J$19</f>
        <v>1432</v>
      </c>
      <c r="L36" s="30">
        <f>+J36*K36</f>
        <v>2928.2378035694924</v>
      </c>
      <c r="M36" s="14"/>
      <c r="N36" s="18">
        <f>+L36-H36</f>
        <v>-37.147796430507697</v>
      </c>
      <c r="O36" s="31">
        <f>+N36/H36</f>
        <v>-1.2527138605686794E-2</v>
      </c>
      <c r="P36" s="1"/>
      <c r="Q36" s="1"/>
      <c r="R36" s="1"/>
      <c r="S36" s="1"/>
    </row>
    <row r="37" spans="1:19">
      <c r="B37" s="74" t="s">
        <v>35</v>
      </c>
      <c r="C37" s="75"/>
      <c r="D37" s="75"/>
      <c r="E37" s="75"/>
      <c r="F37" s="73"/>
      <c r="G37" s="70"/>
      <c r="H37" s="72">
        <f>SUM(H34:H36)</f>
        <v>13687.503200000001</v>
      </c>
      <c r="I37" s="15"/>
      <c r="J37" s="70"/>
      <c r="K37" s="71"/>
      <c r="L37" s="72">
        <f>SUM(L34:L36)</f>
        <v>13273.96181252013</v>
      </c>
      <c r="M37" s="67"/>
      <c r="N37" s="68">
        <f>+L37-H37</f>
        <v>-413.54138747987054</v>
      </c>
      <c r="O37" s="69">
        <f>+N37/H37</f>
        <v>-3.0213062341411582E-2</v>
      </c>
    </row>
    <row r="38" spans="1:19" s="112" customFormat="1" ht="17.25" customHeight="1">
      <c r="B38" s="19" t="s">
        <v>36</v>
      </c>
      <c r="C38" s="14"/>
      <c r="D38" s="138" t="s">
        <v>27</v>
      </c>
      <c r="E38" s="15"/>
      <c r="F38" s="135">
        <f>+Rates!D71</f>
        <v>4.4000000000000003E-3</v>
      </c>
      <c r="G38" s="76">
        <f>+$F$19*(1+$F$49)</f>
        <v>648604.06559999997</v>
      </c>
      <c r="H38" s="40">
        <f>+F38*G38</f>
        <v>2853.8578886400001</v>
      </c>
      <c r="I38" s="14"/>
      <c r="J38" s="135">
        <f>+Rates!E71</f>
        <v>4.4000000000000003E-3</v>
      </c>
      <c r="K38" s="76">
        <f>+$F$19*(1+$J$49)</f>
        <v>648604.06559999997</v>
      </c>
      <c r="L38" s="40">
        <f>+J38*K38</f>
        <v>2853.8578886400001</v>
      </c>
      <c r="M38" s="14"/>
      <c r="N38" s="18">
        <f>+L38-H38</f>
        <v>0</v>
      </c>
      <c r="O38" s="31">
        <f>+N38/H38</f>
        <v>0</v>
      </c>
      <c r="P38" s="113"/>
      <c r="Q38" s="113"/>
      <c r="R38" s="113"/>
      <c r="S38" s="113"/>
    </row>
    <row r="39" spans="1:19" s="112" customFormat="1">
      <c r="B39" s="19" t="s">
        <v>37</v>
      </c>
      <c r="C39" s="14"/>
      <c r="D39" s="138" t="s">
        <v>27</v>
      </c>
      <c r="E39" s="15"/>
      <c r="F39" s="135">
        <f>+Rates!D72</f>
        <v>1.2999999999999999E-3</v>
      </c>
      <c r="G39" s="76">
        <f>+$F$19*(1+$F$49)</f>
        <v>648604.06559999997</v>
      </c>
      <c r="H39" s="40">
        <f t="shared" ref="H39:H42" si="12">+F39*G39</f>
        <v>843.1852852799999</v>
      </c>
      <c r="I39" s="14"/>
      <c r="J39" s="135">
        <f>+Rates!E72</f>
        <v>1.2999999999999999E-3</v>
      </c>
      <c r="K39" s="76">
        <f>+$F$19*(1+$J$49)</f>
        <v>648604.06559999997</v>
      </c>
      <c r="L39" s="40">
        <f t="shared" ref="L39:L42" si="13">+J39*K39</f>
        <v>843.1852852799999</v>
      </c>
      <c r="M39" s="14"/>
      <c r="N39" s="18">
        <f t="shared" ref="N39:N42" si="14">+L39-H39</f>
        <v>0</v>
      </c>
      <c r="O39" s="31">
        <f t="shared" ref="O39:O42" si="15">+N39/H39</f>
        <v>0</v>
      </c>
      <c r="P39" s="113"/>
      <c r="Q39" s="113"/>
      <c r="R39" s="113"/>
      <c r="S39" s="113"/>
    </row>
    <row r="40" spans="1:19">
      <c r="B40" s="12" t="s">
        <v>38</v>
      </c>
      <c r="C40" s="12"/>
      <c r="D40" s="138" t="s">
        <v>25</v>
      </c>
      <c r="E40" s="13"/>
      <c r="F40" s="136">
        <f>+Rates!D73</f>
        <v>0.25</v>
      </c>
      <c r="G40" s="16">
        <v>1</v>
      </c>
      <c r="H40" s="40">
        <f t="shared" si="12"/>
        <v>0.25</v>
      </c>
      <c r="I40" s="14"/>
      <c r="J40" s="136">
        <f>+Rates!E73</f>
        <v>0.25</v>
      </c>
      <c r="K40" s="17">
        <v>1</v>
      </c>
      <c r="L40" s="40">
        <f t="shared" si="13"/>
        <v>0.25</v>
      </c>
      <c r="M40" s="14"/>
      <c r="N40" s="18">
        <f t="shared" si="14"/>
        <v>0</v>
      </c>
      <c r="O40" s="31">
        <f t="shared" si="15"/>
        <v>0</v>
      </c>
      <c r="P40" s="1"/>
      <c r="Q40" s="1"/>
      <c r="R40" s="1"/>
      <c r="S40" s="1"/>
    </row>
    <row r="41" spans="1:19">
      <c r="B41" s="12" t="s">
        <v>39</v>
      </c>
      <c r="C41" s="12"/>
      <c r="D41" s="138" t="s">
        <v>27</v>
      </c>
      <c r="E41" s="13"/>
      <c r="F41" s="137">
        <v>7.0000000000000001E-3</v>
      </c>
      <c r="G41" s="76">
        <f>+$F$19</f>
        <v>627216</v>
      </c>
      <c r="H41" s="40">
        <f t="shared" si="12"/>
        <v>4390.5119999999997</v>
      </c>
      <c r="I41" s="14"/>
      <c r="J41" s="135">
        <v>7.0000000000000001E-3</v>
      </c>
      <c r="K41" s="77">
        <f>+$F$19</f>
        <v>627216</v>
      </c>
      <c r="L41" s="40">
        <f t="shared" si="13"/>
        <v>4390.5119999999997</v>
      </c>
      <c r="M41" s="14"/>
      <c r="N41" s="18">
        <f t="shared" si="14"/>
        <v>0</v>
      </c>
      <c r="O41" s="31">
        <f t="shared" si="15"/>
        <v>0</v>
      </c>
      <c r="P41" s="1"/>
      <c r="Q41" s="1"/>
      <c r="R41" s="1"/>
      <c r="S41" s="1"/>
    </row>
    <row r="42" spans="1:19" ht="15.75" thickBot="1">
      <c r="B42" s="37" t="s">
        <v>120</v>
      </c>
      <c r="C42" s="12"/>
      <c r="D42" s="138" t="s">
        <v>27</v>
      </c>
      <c r="E42" s="13"/>
      <c r="F42" s="122">
        <f>+'GS&gt;50, 100 kW'!F44</f>
        <v>9.5399999999999999E-2</v>
      </c>
      <c r="G42" s="237">
        <f>+$F$19*(1+$F$49)</f>
        <v>648604.06559999997</v>
      </c>
      <c r="H42" s="40">
        <f t="shared" si="12"/>
        <v>61876.827858239994</v>
      </c>
      <c r="I42" s="14"/>
      <c r="J42" s="122">
        <f>+'GS&gt;50, 100 kW'!J44</f>
        <v>9.06E-2</v>
      </c>
      <c r="K42" s="76">
        <f>+$F$19*(1+$J$49)</f>
        <v>648604.06559999997</v>
      </c>
      <c r="L42" s="40">
        <f t="shared" si="13"/>
        <v>58763.528343359998</v>
      </c>
      <c r="M42" s="14"/>
      <c r="N42" s="18">
        <f t="shared" si="14"/>
        <v>-3113.2995148799964</v>
      </c>
      <c r="O42" s="31">
        <f t="shared" si="15"/>
        <v>-5.0314465408804979E-2</v>
      </c>
      <c r="P42" s="1"/>
      <c r="Q42" s="1"/>
      <c r="R42" s="1"/>
      <c r="S42" s="84"/>
    </row>
    <row r="43" spans="1:19" ht="15.7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20"/>
      <c r="M43" s="50"/>
      <c r="N43" s="121"/>
      <c r="O43" s="52"/>
      <c r="P43" s="1"/>
      <c r="Q43" s="1"/>
      <c r="R43" s="1"/>
      <c r="S43" s="1"/>
    </row>
    <row r="44" spans="1:19">
      <c r="B44" s="20" t="s">
        <v>115</v>
      </c>
      <c r="C44" s="12"/>
      <c r="D44" s="12"/>
      <c r="E44" s="12"/>
      <c r="F44" s="64"/>
      <c r="G44" s="55"/>
      <c r="H44" s="58">
        <f>SUM(H37:H42)</f>
        <v>83652.136232160003</v>
      </c>
      <c r="I44" s="62"/>
      <c r="J44" s="63"/>
      <c r="K44" s="63"/>
      <c r="L44" s="61">
        <f>SUM(L37:L42)</f>
        <v>80125.295329800123</v>
      </c>
      <c r="M44" s="57"/>
      <c r="N44" s="61">
        <f>+L44-H44</f>
        <v>-3526.8409023598797</v>
      </c>
      <c r="O44" s="59">
        <f>+N44/H44</f>
        <v>-4.2160799009027437E-2</v>
      </c>
      <c r="P44" s="1"/>
      <c r="Q44" s="1"/>
      <c r="R44" s="1"/>
      <c r="S44" s="84"/>
    </row>
    <row r="45" spans="1:19">
      <c r="B45" s="53" t="s">
        <v>44</v>
      </c>
      <c r="C45" s="12"/>
      <c r="D45" s="12"/>
      <c r="E45" s="12"/>
      <c r="F45" s="43">
        <v>0.13</v>
      </c>
      <c r="G45" s="56"/>
      <c r="H45" s="78">
        <f>+H44*F45</f>
        <v>10874.777710180801</v>
      </c>
      <c r="I45" s="42"/>
      <c r="J45" s="79">
        <v>0.13</v>
      </c>
      <c r="K45" s="42"/>
      <c r="L45" s="81">
        <f>+L44*J45</f>
        <v>10416.288392874016</v>
      </c>
      <c r="M45" s="80"/>
      <c r="N45" s="81">
        <f t="shared" ref="N45:N46" si="16">+L45-H45</f>
        <v>-458.48931730678487</v>
      </c>
      <c r="O45" s="82">
        <f>+N45/H45</f>
        <v>-4.2160799009027486E-2</v>
      </c>
      <c r="P45" s="1"/>
      <c r="Q45" s="1"/>
      <c r="R45" s="1"/>
      <c r="S45" s="84"/>
    </row>
    <row r="46" spans="1:19" ht="15.75" thickBot="1">
      <c r="A46" s="1"/>
      <c r="B46" s="247" t="s">
        <v>45</v>
      </c>
      <c r="C46" s="247"/>
      <c r="D46" s="247"/>
      <c r="E46" s="65"/>
      <c r="F46" s="114"/>
      <c r="G46" s="115"/>
      <c r="H46" s="116">
        <f>SUM(H44:H45)</f>
        <v>94526.913942340805</v>
      </c>
      <c r="I46" s="117"/>
      <c r="J46" s="117"/>
      <c r="K46" s="117"/>
      <c r="L46" s="118">
        <f>SUM(L44:L45)</f>
        <v>90541.583722674142</v>
      </c>
      <c r="M46" s="119"/>
      <c r="N46" s="118">
        <f t="shared" si="16"/>
        <v>-3985.3302196666627</v>
      </c>
      <c r="O46" s="66">
        <f t="shared" ref="O46" si="17">+N46/H46</f>
        <v>-4.2160799009027423E-2</v>
      </c>
    </row>
    <row r="47" spans="1:19" ht="15.75" thickBot="1">
      <c r="A47" s="85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20"/>
      <c r="M47" s="50"/>
      <c r="N47" s="121"/>
      <c r="O47" s="52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4"/>
      <c r="M48" s="1"/>
      <c r="N48" s="1"/>
      <c r="O48" s="1"/>
    </row>
    <row r="49" spans="1:15">
      <c r="A49" s="1"/>
      <c r="B49" s="3" t="s">
        <v>48</v>
      </c>
      <c r="C49" s="1"/>
      <c r="D49" s="1"/>
      <c r="E49" s="1"/>
      <c r="F49" s="143">
        <f>+Rates!$D$1</f>
        <v>3.4099999999999998E-2</v>
      </c>
      <c r="G49" s="124"/>
      <c r="H49" s="124"/>
      <c r="I49" s="124"/>
      <c r="J49" s="143">
        <f>+Rates!$E$1</f>
        <v>3.4099999999999998E-2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24"/>
      <c r="G50" s="124"/>
      <c r="H50" s="124"/>
      <c r="I50" s="124"/>
      <c r="J50" s="124"/>
      <c r="K50" s="1"/>
      <c r="L50" s="1"/>
      <c r="M50" s="1"/>
      <c r="N50" s="1"/>
      <c r="O50" s="1"/>
    </row>
    <row r="51" spans="1:15">
      <c r="A51" s="32" t="s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3" orientation="portrait" r:id="rId1"/>
  <ignoredErrors>
    <ignoredError sqref="F19:O24 F49:O50 F29:G48 M29:O30 F25:N28 M34:O34 M31:N33 M37:O37 M35:N35 M36:N36 M43:O48 M38:N38 M39:N42" unlockedFormula="1"/>
    <ignoredError sqref="H29:L41 H43:L48 H42:I42 K42:L42" formula="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56.42578125" customWidth="1"/>
    <col min="3" max="3" width="2.28515625" customWidth="1"/>
    <col min="4" max="4" width="11" customWidth="1"/>
    <col min="5" max="5" width="4.140625" customWidth="1"/>
    <col min="6" max="6" width="10.5703125" bestFit="1" customWidth="1"/>
    <col min="8" max="8" width="14.28515625" customWidth="1"/>
    <col min="9" max="9" width="1.5703125" customWidth="1"/>
    <col min="10" max="10" width="10.5703125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101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42">
        <f>+J19*N19*365*24/12</f>
        <v>919800</v>
      </c>
      <c r="G19" s="3" t="s">
        <v>13</v>
      </c>
      <c r="H19" s="3" t="s">
        <v>97</v>
      </c>
      <c r="I19" s="3"/>
      <c r="J19" s="88">
        <v>2100</v>
      </c>
      <c r="K19" s="3" t="s">
        <v>98</v>
      </c>
      <c r="L19" s="3" t="s">
        <v>99</v>
      </c>
      <c r="M19" s="3"/>
      <c r="N19" s="123">
        <v>0.6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+Rates!D60</f>
        <v>1093.3496</v>
      </c>
      <c r="G24" s="16">
        <v>1</v>
      </c>
      <c r="H24" s="30">
        <f>+F24*G24</f>
        <v>1093.3496</v>
      </c>
      <c r="I24" s="14"/>
      <c r="J24" s="133">
        <f>+Rates!E60</f>
        <v>1107.5631447999999</v>
      </c>
      <c r="K24" s="17">
        <v>1</v>
      </c>
      <c r="L24" s="30">
        <f>+J24*K24</f>
        <v>1107.5631447999999</v>
      </c>
      <c r="M24" s="14"/>
      <c r="N24" s="18">
        <f>+L24-H24</f>
        <v>14.213544799999909</v>
      </c>
      <c r="O24" s="31">
        <f>+N24/H24</f>
        <v>1.2999999999999916E-2</v>
      </c>
    </row>
    <row r="25" spans="1:20">
      <c r="B25" s="13" t="s">
        <v>90</v>
      </c>
      <c r="C25" s="12"/>
      <c r="D25" s="138" t="s">
        <v>25</v>
      </c>
      <c r="E25" s="13"/>
      <c r="F25" s="132">
        <f>+Rates!D62</f>
        <v>0</v>
      </c>
      <c r="G25" s="16">
        <v>1</v>
      </c>
      <c r="H25" s="30">
        <f t="shared" ref="H25:H28" si="0">+F25*G25</f>
        <v>0</v>
      </c>
      <c r="I25" s="14"/>
      <c r="J25" s="134">
        <f>+Rates!E62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0</v>
      </c>
      <c r="O25" s="31" t="e">
        <f t="shared" ref="O25:O28" si="3">+N25/H25</f>
        <v>#DIV/0!</v>
      </c>
    </row>
    <row r="26" spans="1:20">
      <c r="B26" s="13" t="s">
        <v>26</v>
      </c>
      <c r="C26" s="12"/>
      <c r="D26" s="138" t="s">
        <v>96</v>
      </c>
      <c r="E26" s="13"/>
      <c r="F26" s="122">
        <f>+Rates!D61</f>
        <v>3.1861000000000002</v>
      </c>
      <c r="G26" s="76">
        <f>+$J$19</f>
        <v>2100</v>
      </c>
      <c r="H26" s="30">
        <f t="shared" si="0"/>
        <v>6690.81</v>
      </c>
      <c r="I26" s="14"/>
      <c r="J26" s="134">
        <f>+Rates!E61</f>
        <v>3.2275193</v>
      </c>
      <c r="K26" s="76">
        <f t="shared" ref="K26:K28" si="4">+$J$19</f>
        <v>2100</v>
      </c>
      <c r="L26" s="30">
        <f t="shared" si="1"/>
        <v>6777.7905300000002</v>
      </c>
      <c r="M26" s="14"/>
      <c r="N26" s="18">
        <f t="shared" si="2"/>
        <v>86.980529999999817</v>
      </c>
      <c r="O26" s="31">
        <f t="shared" si="3"/>
        <v>1.2999999999999972E-2</v>
      </c>
    </row>
    <row r="27" spans="1:20">
      <c r="B27" s="13" t="s">
        <v>28</v>
      </c>
      <c r="C27" s="12"/>
      <c r="D27" s="138" t="s">
        <v>96</v>
      </c>
      <c r="E27" s="13"/>
      <c r="F27" s="122">
        <f>+Rates!D67</f>
        <v>6.5100000000000005E-2</v>
      </c>
      <c r="G27" s="76">
        <f t="shared" ref="G27:G28" si="5">+$J$19</f>
        <v>2100</v>
      </c>
      <c r="H27" s="30">
        <f t="shared" si="0"/>
        <v>136.71</v>
      </c>
      <c r="I27" s="14"/>
      <c r="J27" s="134">
        <f>+Rates!E67</f>
        <v>0</v>
      </c>
      <c r="K27" s="76">
        <f t="shared" si="4"/>
        <v>2100</v>
      </c>
      <c r="L27" s="30">
        <f t="shared" si="1"/>
        <v>0</v>
      </c>
      <c r="M27" s="14"/>
      <c r="N27" s="18">
        <f t="shared" si="2"/>
        <v>-136.71</v>
      </c>
      <c r="O27" s="31">
        <f t="shared" si="3"/>
        <v>-1</v>
      </c>
    </row>
    <row r="28" spans="1:20">
      <c r="B28" s="13" t="s">
        <v>93</v>
      </c>
      <c r="C28" s="12"/>
      <c r="D28" s="138" t="s">
        <v>96</v>
      </c>
      <c r="E28" s="13"/>
      <c r="F28" s="122">
        <f>+Rates!D68</f>
        <v>0.2029</v>
      </c>
      <c r="G28" s="76">
        <f t="shared" si="5"/>
        <v>2100</v>
      </c>
      <c r="H28" s="30">
        <f t="shared" si="0"/>
        <v>426.09</v>
      </c>
      <c r="I28" s="14"/>
      <c r="J28" s="134">
        <f>+Rates!E68</f>
        <v>0.2029</v>
      </c>
      <c r="K28" s="76">
        <f t="shared" si="4"/>
        <v>2100</v>
      </c>
      <c r="L28" s="30">
        <f t="shared" si="1"/>
        <v>426.09</v>
      </c>
      <c r="M28" s="14"/>
      <c r="N28" s="18">
        <f t="shared" si="2"/>
        <v>0</v>
      </c>
      <c r="O28" s="31">
        <f t="shared" si="3"/>
        <v>0</v>
      </c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8346.9596000000001</v>
      </c>
      <c r="I29" s="15"/>
      <c r="J29" s="70"/>
      <c r="K29" s="71"/>
      <c r="L29" s="72">
        <f>SUM(L24:L28)</f>
        <v>8311.4436748000007</v>
      </c>
      <c r="M29" s="67"/>
      <c r="N29" s="68">
        <f>+L29-H29</f>
        <v>-35.515925199999401</v>
      </c>
      <c r="O29" s="69">
        <f>+N29/H29</f>
        <v>-4.2549535282283384E-3</v>
      </c>
    </row>
    <row r="30" spans="1:20" s="112" customFormat="1" ht="16.5" customHeight="1">
      <c r="B30" s="130" t="s">
        <v>91</v>
      </c>
      <c r="C30" s="14"/>
      <c r="D30" s="138" t="s">
        <v>96</v>
      </c>
      <c r="E30" s="15"/>
      <c r="F30" s="134">
        <f>+Rates!D63</f>
        <v>-0.58709999999999996</v>
      </c>
      <c r="G30" s="76">
        <f>+$J$19</f>
        <v>2100</v>
      </c>
      <c r="H30" s="30">
        <f>+F30*G30</f>
        <v>-1232.9099999999999</v>
      </c>
      <c r="I30" s="14"/>
      <c r="J30" s="134">
        <f>+Rates!E63</f>
        <v>0</v>
      </c>
      <c r="K30" s="76">
        <f>+$J$19</f>
        <v>2100</v>
      </c>
      <c r="L30" s="30">
        <f>+J30*K30</f>
        <v>0</v>
      </c>
      <c r="M30" s="14"/>
      <c r="N30" s="18">
        <f>+L30-H30</f>
        <v>1232.9099999999999</v>
      </c>
      <c r="O30" s="31">
        <f>+N30/H30</f>
        <v>-1</v>
      </c>
    </row>
    <row r="31" spans="1:20" s="112" customFormat="1" ht="15.75" customHeight="1">
      <c r="B31" s="130" t="s">
        <v>92</v>
      </c>
      <c r="C31" s="14"/>
      <c r="D31" s="138" t="s">
        <v>96</v>
      </c>
      <c r="E31" s="15"/>
      <c r="F31" s="134">
        <f>+Rates!D66</f>
        <v>-0.24299999999999999</v>
      </c>
      <c r="G31" s="76">
        <f>+$J$19</f>
        <v>2100</v>
      </c>
      <c r="H31" s="30">
        <f t="shared" ref="H31:H33" si="6">+F31*G31</f>
        <v>-510.3</v>
      </c>
      <c r="I31" s="38"/>
      <c r="J31" s="134">
        <f>+Rates!E66</f>
        <v>0</v>
      </c>
      <c r="K31" s="76">
        <f>+$J$19</f>
        <v>2100</v>
      </c>
      <c r="L31" s="30">
        <f t="shared" ref="L31:L33" si="7">+J31*K31</f>
        <v>0</v>
      </c>
      <c r="M31" s="39"/>
      <c r="N31" s="18">
        <f t="shared" ref="N31:N33" si="8">+L31-H31</f>
        <v>510.3</v>
      </c>
      <c r="O31" s="31">
        <f t="shared" ref="O31:O33" si="9">+N31/H31</f>
        <v>-1</v>
      </c>
    </row>
    <row r="32" spans="1:20" s="112" customFormat="1" ht="15.75" customHeight="1">
      <c r="B32" s="130" t="s">
        <v>100</v>
      </c>
      <c r="C32" s="14"/>
      <c r="D32" s="138" t="s">
        <v>96</v>
      </c>
      <c r="E32" s="15"/>
      <c r="F32" s="134">
        <f>+Rates!D64</f>
        <v>0.183</v>
      </c>
      <c r="G32" s="76">
        <f t="shared" ref="G32:G33" si="10">+$J$19</f>
        <v>2100</v>
      </c>
      <c r="H32" s="30">
        <f t="shared" si="6"/>
        <v>384.3</v>
      </c>
      <c r="I32" s="129"/>
      <c r="J32" s="134">
        <f>+Rates!E64</f>
        <v>0</v>
      </c>
      <c r="K32" s="76">
        <f t="shared" ref="K32:K33" si="11">+$J$19</f>
        <v>2100</v>
      </c>
      <c r="L32" s="30">
        <f t="shared" si="7"/>
        <v>0</v>
      </c>
      <c r="M32" s="129"/>
      <c r="N32" s="18">
        <f t="shared" si="8"/>
        <v>-384.3</v>
      </c>
      <c r="O32" s="31">
        <f t="shared" si="9"/>
        <v>-1</v>
      </c>
    </row>
    <row r="33" spans="1:19" s="112" customFormat="1" ht="15.75" customHeight="1">
      <c r="B33" s="130" t="s">
        <v>141</v>
      </c>
      <c r="C33" s="14"/>
      <c r="D33" s="138" t="s">
        <v>96</v>
      </c>
      <c r="E33" s="15"/>
      <c r="F33" s="134">
        <f>+Rates!D65</f>
        <v>0.76149999999999995</v>
      </c>
      <c r="G33" s="76">
        <f t="shared" si="10"/>
        <v>2100</v>
      </c>
      <c r="H33" s="30">
        <f t="shared" si="6"/>
        <v>1599.1499999999999</v>
      </c>
      <c r="I33" s="129"/>
      <c r="J33" s="134">
        <f>+Rates!E65</f>
        <v>0</v>
      </c>
      <c r="K33" s="76">
        <f t="shared" si="11"/>
        <v>2100</v>
      </c>
      <c r="L33" s="30">
        <f t="shared" si="7"/>
        <v>0</v>
      </c>
      <c r="M33" s="129"/>
      <c r="N33" s="18">
        <f t="shared" si="8"/>
        <v>-1599.1499999999999</v>
      </c>
      <c r="O33" s="31">
        <f t="shared" si="9"/>
        <v>-1</v>
      </c>
    </row>
    <row r="34" spans="1:19">
      <c r="B34" s="74" t="s">
        <v>32</v>
      </c>
      <c r="C34" s="75"/>
      <c r="D34" s="75"/>
      <c r="E34" s="75"/>
      <c r="F34" s="73"/>
      <c r="G34" s="70"/>
      <c r="H34" s="72">
        <f>SUM(H29:H33)</f>
        <v>8587.1995999999999</v>
      </c>
      <c r="I34" s="15"/>
      <c r="J34" s="70"/>
      <c r="K34" s="71"/>
      <c r="L34" s="72">
        <f>SUM(L29:L33)</f>
        <v>8311.4436748000007</v>
      </c>
      <c r="M34" s="67"/>
      <c r="N34" s="68">
        <f>+L34-H34</f>
        <v>-275.75592519999918</v>
      </c>
      <c r="O34" s="69">
        <f>+N34/H34</f>
        <v>-3.2112439217087625E-2</v>
      </c>
    </row>
    <row r="35" spans="1:19">
      <c r="B35" s="14" t="s">
        <v>33</v>
      </c>
      <c r="C35" s="14"/>
      <c r="D35" s="138" t="s">
        <v>96</v>
      </c>
      <c r="E35" s="15"/>
      <c r="F35" s="134">
        <f>+Rates!D69</f>
        <v>3.1555</v>
      </c>
      <c r="G35" s="76">
        <f>+$J$19</f>
        <v>2100</v>
      </c>
      <c r="H35" s="30">
        <f>+F35*G35</f>
        <v>6626.55</v>
      </c>
      <c r="I35" s="14"/>
      <c r="J35" s="134">
        <f>+Rates!E69</f>
        <v>3.0208103537364788</v>
      </c>
      <c r="K35" s="76">
        <f>+$J$19</f>
        <v>2100</v>
      </c>
      <c r="L35" s="30">
        <f>+J35*K35</f>
        <v>6343.7017428466052</v>
      </c>
      <c r="M35" s="14"/>
      <c r="N35" s="18">
        <f>+L35-H35</f>
        <v>-282.84825715339502</v>
      </c>
      <c r="O35" s="31">
        <f>+N35/H35</f>
        <v>-4.268409008509632E-2</v>
      </c>
    </row>
    <row r="36" spans="1:19">
      <c r="B36" s="19" t="s">
        <v>34</v>
      </c>
      <c r="C36" s="14"/>
      <c r="D36" s="138" t="s">
        <v>96</v>
      </c>
      <c r="E36" s="15"/>
      <c r="F36" s="134">
        <f>+Rates!D70</f>
        <v>2.0708000000000002</v>
      </c>
      <c r="G36" s="76">
        <f>+$J$19</f>
        <v>2100</v>
      </c>
      <c r="H36" s="30">
        <f>+F36*G36</f>
        <v>4348.68</v>
      </c>
      <c r="I36" s="14"/>
      <c r="J36" s="134">
        <f>+Rates!E70</f>
        <v>2.0448588013753439</v>
      </c>
      <c r="K36" s="76">
        <f>+$J$19</f>
        <v>2100</v>
      </c>
      <c r="L36" s="30">
        <f>+J36*K36</f>
        <v>4294.2034828882224</v>
      </c>
      <c r="M36" s="14"/>
      <c r="N36" s="18">
        <f>+L36-H36</f>
        <v>-54.476517111777866</v>
      </c>
      <c r="O36" s="31">
        <f>+N36/H36</f>
        <v>-1.2527138605686751E-2</v>
      </c>
      <c r="P36" s="1"/>
      <c r="Q36" s="1"/>
      <c r="R36" s="1"/>
      <c r="S36" s="1"/>
    </row>
    <row r="37" spans="1:19">
      <c r="B37" s="74" t="s">
        <v>35</v>
      </c>
      <c r="C37" s="75"/>
      <c r="D37" s="75"/>
      <c r="E37" s="75"/>
      <c r="F37" s="73"/>
      <c r="G37" s="70"/>
      <c r="H37" s="72">
        <f>SUM(H34:H36)</f>
        <v>19562.429599999999</v>
      </c>
      <c r="I37" s="15"/>
      <c r="J37" s="70"/>
      <c r="K37" s="71"/>
      <c r="L37" s="72">
        <f>SUM(L34:L36)</f>
        <v>18949.348900534831</v>
      </c>
      <c r="M37" s="67"/>
      <c r="N37" s="68">
        <f>+L37-H37</f>
        <v>-613.08069946516844</v>
      </c>
      <c r="O37" s="69">
        <f>+N37/H37</f>
        <v>-3.1339701253936703E-2</v>
      </c>
    </row>
    <row r="38" spans="1:19" s="112" customFormat="1" ht="17.25" customHeight="1">
      <c r="B38" s="19" t="s">
        <v>36</v>
      </c>
      <c r="C38" s="14"/>
      <c r="D38" s="138" t="s">
        <v>27</v>
      </c>
      <c r="E38" s="15"/>
      <c r="F38" s="135">
        <f>+Rates!D71</f>
        <v>4.4000000000000003E-3</v>
      </c>
      <c r="G38" s="76">
        <f>+$F$19*(1+$F$49)</f>
        <v>951165.18</v>
      </c>
      <c r="H38" s="40">
        <f>+F38*G38</f>
        <v>4185.126792</v>
      </c>
      <c r="I38" s="14"/>
      <c r="J38" s="135">
        <f>+Rates!E71</f>
        <v>4.4000000000000003E-3</v>
      </c>
      <c r="K38" s="76">
        <f>+$F$19*(1+$J$49)</f>
        <v>951165.18</v>
      </c>
      <c r="L38" s="40">
        <f>+J38*K38</f>
        <v>4185.126792</v>
      </c>
      <c r="M38" s="14"/>
      <c r="N38" s="18">
        <f>+L38-H38</f>
        <v>0</v>
      </c>
      <c r="O38" s="31">
        <f>+N38/H38</f>
        <v>0</v>
      </c>
      <c r="P38" s="113"/>
      <c r="Q38" s="113"/>
      <c r="R38" s="113"/>
      <c r="S38" s="113"/>
    </row>
    <row r="39" spans="1:19" s="112" customFormat="1">
      <c r="B39" s="19" t="s">
        <v>37</v>
      </c>
      <c r="C39" s="14"/>
      <c r="D39" s="138" t="s">
        <v>27</v>
      </c>
      <c r="E39" s="15"/>
      <c r="F39" s="135">
        <f>+Rates!D72</f>
        <v>1.2999999999999999E-3</v>
      </c>
      <c r="G39" s="76">
        <f>+$F$19*(1+$F$49)</f>
        <v>951165.18</v>
      </c>
      <c r="H39" s="40">
        <f t="shared" ref="H39:H42" si="12">+F39*G39</f>
        <v>1236.5147340000001</v>
      </c>
      <c r="I39" s="14"/>
      <c r="J39" s="135">
        <f>+Rates!E72</f>
        <v>1.2999999999999999E-3</v>
      </c>
      <c r="K39" s="76">
        <f>+$F$19*(1+$J$49)</f>
        <v>951165.18</v>
      </c>
      <c r="L39" s="40">
        <f t="shared" ref="L39:L42" si="13">+J39*K39</f>
        <v>1236.5147340000001</v>
      </c>
      <c r="M39" s="14"/>
      <c r="N39" s="18">
        <f t="shared" ref="N39:N42" si="14">+L39-H39</f>
        <v>0</v>
      </c>
      <c r="O39" s="31">
        <f t="shared" ref="O39:O41" si="15">+N39/H39</f>
        <v>0</v>
      </c>
      <c r="P39" s="113"/>
      <c r="Q39" s="113"/>
      <c r="R39" s="113"/>
      <c r="S39" s="113"/>
    </row>
    <row r="40" spans="1:19">
      <c r="B40" s="12" t="s">
        <v>38</v>
      </c>
      <c r="C40" s="12"/>
      <c r="D40" s="138" t="s">
        <v>25</v>
      </c>
      <c r="E40" s="13"/>
      <c r="F40" s="136">
        <f>+Rates!D73</f>
        <v>0.25</v>
      </c>
      <c r="G40" s="16">
        <v>1</v>
      </c>
      <c r="H40" s="40">
        <f t="shared" si="12"/>
        <v>0.25</v>
      </c>
      <c r="I40" s="14"/>
      <c r="J40" s="136">
        <f>+Rates!E73</f>
        <v>0.25</v>
      </c>
      <c r="K40" s="17">
        <v>1</v>
      </c>
      <c r="L40" s="40">
        <f t="shared" si="13"/>
        <v>0.25</v>
      </c>
      <c r="M40" s="14"/>
      <c r="N40" s="18">
        <f t="shared" si="14"/>
        <v>0</v>
      </c>
      <c r="O40" s="31">
        <f t="shared" si="15"/>
        <v>0</v>
      </c>
      <c r="P40" s="1"/>
      <c r="Q40" s="1"/>
      <c r="R40" s="1"/>
      <c r="S40" s="1"/>
    </row>
    <row r="41" spans="1:19">
      <c r="B41" s="12" t="s">
        <v>39</v>
      </c>
      <c r="C41" s="12"/>
      <c r="D41" s="138" t="s">
        <v>27</v>
      </c>
      <c r="E41" s="13"/>
      <c r="F41" s="137">
        <v>7.0000000000000001E-3</v>
      </c>
      <c r="G41" s="76">
        <f>+$F$19</f>
        <v>919800</v>
      </c>
      <c r="H41" s="40">
        <f t="shared" si="12"/>
        <v>6438.6</v>
      </c>
      <c r="I41" s="14"/>
      <c r="J41" s="135">
        <v>7.0000000000000001E-3</v>
      </c>
      <c r="K41" s="77">
        <f>+$F$19</f>
        <v>919800</v>
      </c>
      <c r="L41" s="40">
        <f t="shared" si="13"/>
        <v>6438.6</v>
      </c>
      <c r="M41" s="14"/>
      <c r="N41" s="18">
        <f t="shared" si="14"/>
        <v>0</v>
      </c>
      <c r="O41" s="31">
        <f t="shared" si="15"/>
        <v>0</v>
      </c>
      <c r="P41" s="1"/>
      <c r="Q41" s="1"/>
      <c r="R41" s="1"/>
      <c r="S41" s="1"/>
    </row>
    <row r="42" spans="1:19" ht="15.75" thickBot="1">
      <c r="B42" s="37" t="s">
        <v>120</v>
      </c>
      <c r="C42" s="12"/>
      <c r="D42" s="138" t="s">
        <v>27</v>
      </c>
      <c r="E42" s="13"/>
      <c r="F42" s="122">
        <f>+'GS&gt;50, 100 kW'!F44</f>
        <v>9.5399999999999999E-2</v>
      </c>
      <c r="G42" s="237">
        <f>+$F$19*(1+$F$49)</f>
        <v>951165.18</v>
      </c>
      <c r="H42" s="40">
        <f t="shared" si="12"/>
        <v>90741.15817200001</v>
      </c>
      <c r="I42" s="14"/>
      <c r="J42" s="122">
        <f>+'GS&gt;50, 100 kW'!J44</f>
        <v>9.06E-2</v>
      </c>
      <c r="K42" s="76">
        <f>+$F$19*(1+$J$49)</f>
        <v>951165.18</v>
      </c>
      <c r="L42" s="40">
        <f t="shared" si="13"/>
        <v>86175.565308000005</v>
      </c>
      <c r="M42" s="14"/>
      <c r="N42" s="18">
        <f t="shared" si="14"/>
        <v>-4565.5928640000056</v>
      </c>
      <c r="O42" s="31">
        <f>+N42/H42</f>
        <v>-5.031446540880509E-2</v>
      </c>
      <c r="P42" s="1"/>
      <c r="Q42" s="1"/>
      <c r="R42" s="1"/>
      <c r="S42" s="84"/>
    </row>
    <row r="43" spans="1:19" ht="15.7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20"/>
      <c r="M43" s="50"/>
      <c r="N43" s="121"/>
      <c r="O43" s="52"/>
      <c r="P43" s="1"/>
      <c r="Q43" s="1"/>
      <c r="R43" s="1"/>
      <c r="S43" s="1"/>
    </row>
    <row r="44" spans="1:19">
      <c r="B44" s="20" t="s">
        <v>115</v>
      </c>
      <c r="C44" s="12"/>
      <c r="D44" s="12"/>
      <c r="E44" s="12"/>
      <c r="F44" s="64"/>
      <c r="G44" s="55"/>
      <c r="H44" s="58">
        <f>SUM(H37:H42)</f>
        <v>122164.07929800001</v>
      </c>
      <c r="I44" s="62"/>
      <c r="J44" s="63"/>
      <c r="K44" s="63"/>
      <c r="L44" s="61">
        <f>SUM(L37:L42)</f>
        <v>116985.40573453484</v>
      </c>
      <c r="M44" s="57"/>
      <c r="N44" s="61">
        <f>+L44-H44</f>
        <v>-5178.6735634651704</v>
      </c>
      <c r="O44" s="59">
        <f>+N44/H44</f>
        <v>-4.2391131609420249E-2</v>
      </c>
      <c r="P44" s="1"/>
      <c r="Q44" s="1"/>
      <c r="R44" s="1"/>
      <c r="S44" s="84"/>
    </row>
    <row r="45" spans="1:19">
      <c r="B45" s="53" t="s">
        <v>44</v>
      </c>
      <c r="C45" s="12"/>
      <c r="D45" s="12"/>
      <c r="E45" s="12"/>
      <c r="F45" s="43">
        <v>0.13</v>
      </c>
      <c r="G45" s="56"/>
      <c r="H45" s="78">
        <f>+H44*F45</f>
        <v>15881.330308740002</v>
      </c>
      <c r="I45" s="42"/>
      <c r="J45" s="79">
        <v>0.13</v>
      </c>
      <c r="K45" s="42"/>
      <c r="L45" s="81">
        <f>+L44*J45</f>
        <v>15208.10274548953</v>
      </c>
      <c r="M45" s="80"/>
      <c r="N45" s="81">
        <f t="shared" ref="N45:N46" si="16">+L45-H45</f>
        <v>-673.22756325047158</v>
      </c>
      <c r="O45" s="82">
        <f>+N45/H45</f>
        <v>-4.2391131609420214E-2</v>
      </c>
      <c r="P45" s="1"/>
      <c r="Q45" s="1"/>
      <c r="R45" s="1"/>
      <c r="S45" s="84"/>
    </row>
    <row r="46" spans="1:19" ht="15.75" thickBot="1">
      <c r="A46" s="1"/>
      <c r="B46" s="247" t="s">
        <v>45</v>
      </c>
      <c r="C46" s="247"/>
      <c r="D46" s="247"/>
      <c r="E46" s="65"/>
      <c r="F46" s="114"/>
      <c r="G46" s="115"/>
      <c r="H46" s="116">
        <f>SUM(H44:H45)</f>
        <v>138045.40960674002</v>
      </c>
      <c r="I46" s="117"/>
      <c r="J46" s="117"/>
      <c r="K46" s="117"/>
      <c r="L46" s="118">
        <f>SUM(L44:L45)</f>
        <v>132193.50848002438</v>
      </c>
      <c r="M46" s="119"/>
      <c r="N46" s="118">
        <f t="shared" si="16"/>
        <v>-5851.9011267156457</v>
      </c>
      <c r="O46" s="66">
        <f t="shared" ref="O46" si="17">+N46/H46</f>
        <v>-4.239113160942027E-2</v>
      </c>
    </row>
    <row r="47" spans="1:19" ht="15.75" thickBot="1">
      <c r="A47" s="85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20"/>
      <c r="M47" s="50"/>
      <c r="N47" s="121"/>
      <c r="O47" s="52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4"/>
      <c r="M48" s="1"/>
      <c r="N48" s="1"/>
      <c r="O48" s="1"/>
    </row>
    <row r="49" spans="1:15">
      <c r="A49" s="1"/>
      <c r="B49" s="3" t="s">
        <v>48</v>
      </c>
      <c r="C49" s="1"/>
      <c r="D49" s="1"/>
      <c r="E49" s="1"/>
      <c r="F49" s="143">
        <f>+Rates!$D$1</f>
        <v>3.4099999999999998E-2</v>
      </c>
      <c r="G49" s="124"/>
      <c r="H49" s="124"/>
      <c r="I49" s="124"/>
      <c r="J49" s="143">
        <f>+Rates!$E$1</f>
        <v>3.4099999999999998E-2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24"/>
      <c r="G50" s="124"/>
      <c r="H50" s="124"/>
      <c r="I50" s="124"/>
      <c r="J50" s="124"/>
      <c r="K50" s="1"/>
      <c r="L50" s="1"/>
      <c r="M50" s="1"/>
      <c r="N50" s="1"/>
      <c r="O50" s="1"/>
    </row>
    <row r="51" spans="1:15">
      <c r="A51" s="32" t="s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3" orientation="portrait" r:id="rId1"/>
  <ignoredErrors>
    <ignoredError sqref="F19:O24 F47:O47 F29:G46 M29:O30 F25:N28 M34:O34 M31:N33 M37:O37 M35:N35 M36:N36 M43:O46 M38:N38 M39:N41 M42:N42 F48:K48 M48:O48" unlockedFormula="1"/>
    <ignoredError sqref="H29:L41 H43:L46 H42:I42 K42:L42" formula="1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4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54.28515625" customWidth="1"/>
    <col min="3" max="3" width="2.28515625" customWidth="1"/>
    <col min="4" max="4" width="11" customWidth="1"/>
    <col min="5" max="5" width="4.140625" customWidth="1"/>
    <col min="6" max="6" width="12" customWidth="1"/>
    <col min="8" max="8" width="14.42578125" bestFit="1" customWidth="1"/>
    <col min="9" max="9" width="1.5703125" customWidth="1"/>
    <col min="10" max="10" width="10.5703125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102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42">
        <f>+J19*N19*365*24/12</f>
        <v>4854500</v>
      </c>
      <c r="G19" s="3" t="s">
        <v>13</v>
      </c>
      <c r="H19" s="3" t="s">
        <v>97</v>
      </c>
      <c r="I19" s="3"/>
      <c r="J19" s="88">
        <v>9500</v>
      </c>
      <c r="K19" s="3" t="s">
        <v>98</v>
      </c>
      <c r="L19" s="3" t="s">
        <v>99</v>
      </c>
      <c r="M19" s="3"/>
      <c r="N19" s="123">
        <v>0.7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+Rates!D75</f>
        <v>4549.67</v>
      </c>
      <c r="G24" s="16">
        <v>1</v>
      </c>
      <c r="H24" s="30">
        <f>+F24*G24</f>
        <v>4549.67</v>
      </c>
      <c r="I24" s="14"/>
      <c r="J24" s="133">
        <f>+Rates!E75</f>
        <v>4608.8157099999999</v>
      </c>
      <c r="K24" s="17">
        <v>1</v>
      </c>
      <c r="L24" s="30">
        <f>+J24*K24</f>
        <v>4608.8157099999999</v>
      </c>
      <c r="M24" s="14"/>
      <c r="N24" s="18">
        <f>+L24-H24</f>
        <v>59.145709999999781</v>
      </c>
      <c r="O24" s="31">
        <f>+N24/H24</f>
        <v>1.2999999999999951E-2</v>
      </c>
    </row>
    <row r="25" spans="1:20">
      <c r="B25" s="13" t="s">
        <v>90</v>
      </c>
      <c r="C25" s="12"/>
      <c r="D25" s="138" t="s">
        <v>25</v>
      </c>
      <c r="E25" s="13"/>
      <c r="F25" s="132">
        <f>+Rates!D76</f>
        <v>0</v>
      </c>
      <c r="G25" s="16">
        <v>1</v>
      </c>
      <c r="H25" s="30">
        <f t="shared" ref="H25:H28" si="0">+F25*G25</f>
        <v>0</v>
      </c>
      <c r="I25" s="14"/>
      <c r="J25" s="133">
        <f>+Rates!E76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0</v>
      </c>
      <c r="O25" s="31" t="e">
        <f t="shared" ref="O25:O28" si="3">+N25/H25</f>
        <v>#DIV/0!</v>
      </c>
    </row>
    <row r="26" spans="1:20">
      <c r="B26" s="13" t="s">
        <v>26</v>
      </c>
      <c r="C26" s="12"/>
      <c r="D26" s="138" t="s">
        <v>96</v>
      </c>
      <c r="E26" s="13"/>
      <c r="F26" s="122">
        <f>+Rates!D77</f>
        <v>2.4121999999999999</v>
      </c>
      <c r="G26" s="76">
        <f>+$J$19</f>
        <v>9500</v>
      </c>
      <c r="H26" s="30">
        <f t="shared" si="0"/>
        <v>22915.899999999998</v>
      </c>
      <c r="I26" s="14"/>
      <c r="J26" s="134">
        <f>+Rates!E77</f>
        <v>2.4435585999999998</v>
      </c>
      <c r="K26" s="76">
        <f t="shared" ref="K26:K28" si="4">+$J$19</f>
        <v>9500</v>
      </c>
      <c r="L26" s="30">
        <f t="shared" si="1"/>
        <v>23213.806699999997</v>
      </c>
      <c r="M26" s="14"/>
      <c r="N26" s="18">
        <f t="shared" si="2"/>
        <v>297.90669999999955</v>
      </c>
      <c r="O26" s="31">
        <f t="shared" si="3"/>
        <v>1.2999999999999982E-2</v>
      </c>
    </row>
    <row r="27" spans="1:20">
      <c r="B27" s="13" t="s">
        <v>28</v>
      </c>
      <c r="C27" s="12"/>
      <c r="D27" s="138" t="s">
        <v>96</v>
      </c>
      <c r="E27" s="13"/>
      <c r="F27" s="122">
        <f>+Rates!D82</f>
        <v>-3.3799999999999997E-2</v>
      </c>
      <c r="G27" s="76">
        <f t="shared" ref="G27:G28" si="5">+$J$19</f>
        <v>9500</v>
      </c>
      <c r="H27" s="30">
        <f t="shared" si="0"/>
        <v>-321.09999999999997</v>
      </c>
      <c r="I27" s="14"/>
      <c r="J27" s="134">
        <f>+Rates!E82</f>
        <v>0</v>
      </c>
      <c r="K27" s="76">
        <f t="shared" si="4"/>
        <v>9500</v>
      </c>
      <c r="L27" s="30">
        <f t="shared" si="1"/>
        <v>0</v>
      </c>
      <c r="M27" s="14"/>
      <c r="N27" s="18">
        <f t="shared" si="2"/>
        <v>321.09999999999997</v>
      </c>
      <c r="O27" s="31">
        <f t="shared" si="3"/>
        <v>-1</v>
      </c>
    </row>
    <row r="28" spans="1:20">
      <c r="B28" s="13" t="s">
        <v>93</v>
      </c>
      <c r="C28" s="12"/>
      <c r="D28" s="138" t="s">
        <v>96</v>
      </c>
      <c r="E28" s="13"/>
      <c r="F28" s="122">
        <f>+Rates!D83</f>
        <v>0.26340000000000002</v>
      </c>
      <c r="G28" s="76">
        <f t="shared" si="5"/>
        <v>9500</v>
      </c>
      <c r="H28" s="30">
        <f t="shared" si="0"/>
        <v>2502.3000000000002</v>
      </c>
      <c r="I28" s="14"/>
      <c r="J28" s="134">
        <f>+Rates!E83</f>
        <v>0.26340000000000002</v>
      </c>
      <c r="K28" s="76">
        <f t="shared" si="4"/>
        <v>9500</v>
      </c>
      <c r="L28" s="30">
        <f t="shared" si="1"/>
        <v>2502.3000000000002</v>
      </c>
      <c r="M28" s="14"/>
      <c r="N28" s="18">
        <f t="shared" si="2"/>
        <v>0</v>
      </c>
      <c r="O28" s="31">
        <f t="shared" si="3"/>
        <v>0</v>
      </c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29646.77</v>
      </c>
      <c r="I29" s="15"/>
      <c r="J29" s="70"/>
      <c r="K29" s="71"/>
      <c r="L29" s="72">
        <f>SUM(L24:L28)</f>
        <v>30324.922409999996</v>
      </c>
      <c r="M29" s="67"/>
      <c r="N29" s="68">
        <f>+L29-H29</f>
        <v>678.15240999999514</v>
      </c>
      <c r="O29" s="69">
        <f>+N29/H29</f>
        <v>2.2874411276506516E-2</v>
      </c>
    </row>
    <row r="30" spans="1:20" s="112" customFormat="1">
      <c r="B30" s="130" t="s">
        <v>91</v>
      </c>
      <c r="C30" s="14"/>
      <c r="D30" s="138" t="s">
        <v>96</v>
      </c>
      <c r="E30" s="15"/>
      <c r="F30" s="134">
        <f>+Rates!D78</f>
        <v>-0.72019999999999995</v>
      </c>
      <c r="G30" s="76">
        <f>+$J$19</f>
        <v>9500</v>
      </c>
      <c r="H30" s="30">
        <f>+F30*G30</f>
        <v>-6841.9</v>
      </c>
      <c r="I30" s="14"/>
      <c r="J30" s="134">
        <f>+Rates!E78</f>
        <v>0</v>
      </c>
      <c r="K30" s="76">
        <f>+$J$19</f>
        <v>9500</v>
      </c>
      <c r="L30" s="30">
        <f>+J30*K30</f>
        <v>0</v>
      </c>
      <c r="M30" s="14"/>
      <c r="N30" s="18">
        <f>+L30-H30</f>
        <v>6841.9</v>
      </c>
      <c r="O30" s="31">
        <f>+N30/H30</f>
        <v>-1</v>
      </c>
    </row>
    <row r="31" spans="1:20" s="112" customFormat="1">
      <c r="B31" s="130" t="s">
        <v>92</v>
      </c>
      <c r="C31" s="14"/>
      <c r="D31" s="138" t="s">
        <v>96</v>
      </c>
      <c r="E31" s="15"/>
      <c r="F31" s="134">
        <f>+Rates!D81</f>
        <v>-0.31540000000000001</v>
      </c>
      <c r="G31" s="76">
        <f>+$J$19</f>
        <v>9500</v>
      </c>
      <c r="H31" s="30">
        <f t="shared" ref="H31:H33" si="6">+F31*G31</f>
        <v>-2996.3</v>
      </c>
      <c r="I31" s="38"/>
      <c r="J31" s="134">
        <f>+Rates!E81</f>
        <v>0</v>
      </c>
      <c r="K31" s="76">
        <f>+$J$19</f>
        <v>9500</v>
      </c>
      <c r="L31" s="30">
        <f t="shared" ref="L31:L33" si="7">+J31*K31</f>
        <v>0</v>
      </c>
      <c r="M31" s="39"/>
      <c r="N31" s="18">
        <f t="shared" ref="N31:N33" si="8">+L31-H31</f>
        <v>2996.3</v>
      </c>
      <c r="O31" s="31">
        <f t="shared" ref="O31:O33" si="9">+N31/H31</f>
        <v>-1</v>
      </c>
    </row>
    <row r="32" spans="1:20" s="112" customFormat="1" ht="18.75" customHeight="1">
      <c r="B32" s="130" t="s">
        <v>100</v>
      </c>
      <c r="C32" s="14"/>
      <c r="D32" s="138" t="s">
        <v>96</v>
      </c>
      <c r="E32" s="15"/>
      <c r="F32" s="134">
        <f>+Rates!D79</f>
        <v>0.22439999999999999</v>
      </c>
      <c r="G32" s="76">
        <f t="shared" ref="G32:G33" si="10">+$J$19</f>
        <v>9500</v>
      </c>
      <c r="H32" s="30">
        <f t="shared" si="6"/>
        <v>2131.7999999999997</v>
      </c>
      <c r="I32" s="129"/>
      <c r="J32" s="134">
        <f>+Rates!E79</f>
        <v>0</v>
      </c>
      <c r="K32" s="76">
        <f t="shared" ref="K32:K33" si="11">+$J$19</f>
        <v>9500</v>
      </c>
      <c r="L32" s="30">
        <f t="shared" si="7"/>
        <v>0</v>
      </c>
      <c r="M32" s="129"/>
      <c r="N32" s="18">
        <f t="shared" si="8"/>
        <v>-2131.7999999999997</v>
      </c>
      <c r="O32" s="31">
        <f t="shared" si="9"/>
        <v>-1</v>
      </c>
    </row>
    <row r="33" spans="1:19 16384:16384" s="112" customFormat="1" ht="12.75" customHeight="1">
      <c r="B33" s="130" t="s">
        <v>141</v>
      </c>
      <c r="C33" s="14"/>
      <c r="D33" s="138" t="s">
        <v>96</v>
      </c>
      <c r="E33" s="15"/>
      <c r="F33" s="134">
        <f>+Rates!D80</f>
        <v>0.95069999999999999</v>
      </c>
      <c r="G33" s="76">
        <f t="shared" si="10"/>
        <v>9500</v>
      </c>
      <c r="H33" s="30">
        <f t="shared" si="6"/>
        <v>9031.65</v>
      </c>
      <c r="I33" s="129"/>
      <c r="J33" s="134">
        <v>0</v>
      </c>
      <c r="K33" s="76">
        <f t="shared" si="11"/>
        <v>9500</v>
      </c>
      <c r="L33" s="158">
        <f t="shared" si="7"/>
        <v>0</v>
      </c>
      <c r="M33" s="129"/>
      <c r="N33" s="18">
        <f t="shared" si="8"/>
        <v>-9031.65</v>
      </c>
      <c r="O33" s="31">
        <f t="shared" si="9"/>
        <v>-1</v>
      </c>
    </row>
    <row r="34" spans="1:19 16384:16384">
      <c r="B34" s="74" t="s">
        <v>32</v>
      </c>
      <c r="C34" s="75"/>
      <c r="D34" s="75"/>
      <c r="E34" s="75"/>
      <c r="F34" s="73"/>
      <c r="G34" s="70"/>
      <c r="H34" s="72">
        <f>SUM(H29:H33)</f>
        <v>30972.020000000004</v>
      </c>
      <c r="I34" s="15"/>
      <c r="J34" s="70"/>
      <c r="K34" s="71"/>
      <c r="L34" s="72">
        <f>SUM(L29:L33)</f>
        <v>30324.922409999996</v>
      </c>
      <c r="M34" s="67"/>
      <c r="N34" s="68">
        <f>+L34-H34</f>
        <v>-647.09759000000849</v>
      </c>
      <c r="O34" s="69">
        <f>+N34/H34</f>
        <v>-2.0892973399862468E-2</v>
      </c>
    </row>
    <row r="35" spans="1:19 16384:16384">
      <c r="B35" s="14" t="s">
        <v>33</v>
      </c>
      <c r="C35" s="14"/>
      <c r="D35" s="138" t="s">
        <v>96</v>
      </c>
      <c r="E35" s="15"/>
      <c r="F35" s="134">
        <f>+Rates!D84</f>
        <v>3.5714000000000001</v>
      </c>
      <c r="G35" s="76">
        <f>+$J$19</f>
        <v>9500</v>
      </c>
      <c r="H35" s="30">
        <f>+F35*G35</f>
        <v>33928.300000000003</v>
      </c>
      <c r="I35" s="14"/>
      <c r="J35" s="134">
        <f>+Rates!E84</f>
        <v>3.4189580318147303</v>
      </c>
      <c r="K35" s="76">
        <f>+$J$19</f>
        <v>9500</v>
      </c>
      <c r="L35" s="30">
        <f>+J35*K35</f>
        <v>32480.101302239938</v>
      </c>
      <c r="M35" s="14"/>
      <c r="N35" s="18">
        <f>+L35-H35</f>
        <v>-1448.1986977600645</v>
      </c>
      <c r="O35" s="31">
        <f>+N35/H35</f>
        <v>-4.2684092564616097E-2</v>
      </c>
    </row>
    <row r="36" spans="1:19 16384:16384">
      <c r="B36" s="19" t="s">
        <v>34</v>
      </c>
      <c r="C36" s="14"/>
      <c r="D36" s="138" t="s">
        <v>96</v>
      </c>
      <c r="E36" s="15"/>
      <c r="F36" s="134">
        <f>+Rates!D85</f>
        <v>2.3935</v>
      </c>
      <c r="G36" s="76">
        <f>+$J$19</f>
        <v>9500</v>
      </c>
      <c r="H36" s="30">
        <f>+F36*G36</f>
        <v>22738.25</v>
      </c>
      <c r="I36" s="14"/>
      <c r="J36" s="134">
        <f>+Rates!E85</f>
        <v>2.3635162942679537</v>
      </c>
      <c r="K36" s="76">
        <f>+$J$19</f>
        <v>9500</v>
      </c>
      <c r="L36" s="30">
        <f>+J36*K36</f>
        <v>22453.404795545561</v>
      </c>
      <c r="M36" s="14"/>
      <c r="N36" s="18">
        <f>+L36-H36</f>
        <v>-284.84520445443923</v>
      </c>
      <c r="O36" s="31">
        <f>+N36/H36</f>
        <v>-1.2527138388153848E-2</v>
      </c>
      <c r="P36" s="1"/>
      <c r="Q36" s="1"/>
      <c r="R36" s="1"/>
      <c r="S36" s="1"/>
    </row>
    <row r="37" spans="1:19 16384:16384">
      <c r="B37" s="74" t="s">
        <v>35</v>
      </c>
      <c r="C37" s="75"/>
      <c r="D37" s="75"/>
      <c r="E37" s="75"/>
      <c r="F37" s="73"/>
      <c r="G37" s="70"/>
      <c r="H37" s="72">
        <f>SUM(H34:H36)</f>
        <v>87638.57</v>
      </c>
      <c r="I37" s="15"/>
      <c r="J37" s="70"/>
      <c r="K37" s="71"/>
      <c r="L37" s="72">
        <f>SUM(L34:L36)</f>
        <v>85258.428507785487</v>
      </c>
      <c r="M37" s="67"/>
      <c r="N37" s="68">
        <f>+L37-H37</f>
        <v>-2380.1414922145195</v>
      </c>
      <c r="O37" s="69">
        <f>+N37/H37</f>
        <v>-2.7158607131706043E-2</v>
      </c>
    </row>
    <row r="38" spans="1:19 16384:16384" s="112" customFormat="1" ht="17.25" customHeight="1">
      <c r="B38" s="19" t="s">
        <v>36</v>
      </c>
      <c r="C38" s="14"/>
      <c r="D38" s="138" t="s">
        <v>27</v>
      </c>
      <c r="E38" s="15"/>
      <c r="F38" s="135">
        <f>+Rates!D86</f>
        <v>4.4000000000000003E-3</v>
      </c>
      <c r="G38" s="76">
        <f>+$F$19*(1+$F$49)</f>
        <v>4924890.25</v>
      </c>
      <c r="H38" s="40">
        <f>+F38*G38</f>
        <v>21669.517100000001</v>
      </c>
      <c r="I38" s="14"/>
      <c r="J38" s="135">
        <f>+Rates!E86</f>
        <v>4.4000000000000003E-3</v>
      </c>
      <c r="K38" s="76">
        <f>+$F$19*(1+$J$49)</f>
        <v>4924890.25</v>
      </c>
      <c r="L38" s="40">
        <f>+J38*K38</f>
        <v>21669.517100000001</v>
      </c>
      <c r="M38" s="14"/>
      <c r="N38" s="18">
        <f>+L38-H38</f>
        <v>0</v>
      </c>
      <c r="O38" s="31">
        <f>+N38/H38</f>
        <v>0</v>
      </c>
      <c r="P38" s="113"/>
      <c r="Q38" s="113"/>
      <c r="R38" s="113"/>
      <c r="S38" s="113"/>
    </row>
    <row r="39" spans="1:19 16384:16384" s="112" customFormat="1">
      <c r="B39" s="19" t="s">
        <v>37</v>
      </c>
      <c r="C39" s="14"/>
      <c r="D39" s="138" t="s">
        <v>27</v>
      </c>
      <c r="E39" s="15"/>
      <c r="F39" s="135">
        <f>+Rates!D87</f>
        <v>1.2999999999999999E-3</v>
      </c>
      <c r="G39" s="76">
        <f>+$F$19*(1+$F$49)</f>
        <v>4924890.25</v>
      </c>
      <c r="H39" s="40">
        <f t="shared" ref="H39:H42" si="12">+F39*G39</f>
        <v>6402.3573249999999</v>
      </c>
      <c r="I39" s="14"/>
      <c r="J39" s="135">
        <f>+Rates!E87</f>
        <v>1.2999999999999999E-3</v>
      </c>
      <c r="K39" s="76">
        <f>+$F$19*(1+$J$49)</f>
        <v>4924890.25</v>
      </c>
      <c r="L39" s="40">
        <f t="shared" ref="L39:L42" si="13">+J39*K39</f>
        <v>6402.3573249999999</v>
      </c>
      <c r="M39" s="14"/>
      <c r="N39" s="18">
        <f t="shared" ref="N39:N42" si="14">+L39-H39</f>
        <v>0</v>
      </c>
      <c r="O39" s="31">
        <f t="shared" ref="O39:O42" si="15">+N39/H39</f>
        <v>0</v>
      </c>
      <c r="P39" s="113"/>
      <c r="Q39" s="113"/>
      <c r="R39" s="113"/>
      <c r="S39" s="113"/>
    </row>
    <row r="40" spans="1:19 16384:16384">
      <c r="B40" s="12" t="s">
        <v>38</v>
      </c>
      <c r="C40" s="12"/>
      <c r="D40" s="138" t="s">
        <v>25</v>
      </c>
      <c r="E40" s="13"/>
      <c r="F40" s="136">
        <f>+Rates!D88</f>
        <v>0.25</v>
      </c>
      <c r="G40" s="16">
        <v>1</v>
      </c>
      <c r="H40" s="40">
        <f t="shared" si="12"/>
        <v>0.25</v>
      </c>
      <c r="I40" s="14"/>
      <c r="J40" s="136">
        <f>+Rates!E88</f>
        <v>0.25</v>
      </c>
      <c r="K40" s="17">
        <v>1</v>
      </c>
      <c r="L40" s="40">
        <f t="shared" si="13"/>
        <v>0.25</v>
      </c>
      <c r="M40" s="14"/>
      <c r="N40" s="18">
        <f t="shared" si="14"/>
        <v>0</v>
      </c>
      <c r="O40" s="31">
        <f t="shared" si="15"/>
        <v>0</v>
      </c>
      <c r="P40" s="1"/>
      <c r="Q40" s="1"/>
      <c r="R40" s="1"/>
      <c r="S40" s="1"/>
    </row>
    <row r="41" spans="1:19 16384:16384">
      <c r="B41" s="12" t="s">
        <v>39</v>
      </c>
      <c r="C41" s="12"/>
      <c r="D41" s="138" t="s">
        <v>27</v>
      </c>
      <c r="E41" s="13"/>
      <c r="F41" s="137">
        <v>7.0000000000000001E-3</v>
      </c>
      <c r="G41" s="76">
        <f>+$F$19</f>
        <v>4854500</v>
      </c>
      <c r="H41" s="40">
        <f t="shared" si="12"/>
        <v>33981.5</v>
      </c>
      <c r="I41" s="14"/>
      <c r="J41" s="135">
        <v>7.0000000000000001E-3</v>
      </c>
      <c r="K41" s="77">
        <f>+$F$19</f>
        <v>4854500</v>
      </c>
      <c r="L41" s="40">
        <f t="shared" si="13"/>
        <v>33981.5</v>
      </c>
      <c r="M41" s="14"/>
      <c r="N41" s="18">
        <f t="shared" si="14"/>
        <v>0</v>
      </c>
      <c r="O41" s="31">
        <f t="shared" si="15"/>
        <v>0</v>
      </c>
      <c r="P41" s="1"/>
      <c r="Q41" s="1"/>
      <c r="R41" s="1"/>
      <c r="S41" s="1"/>
    </row>
    <row r="42" spans="1:19 16384:16384" ht="15.75" thickBot="1">
      <c r="B42" s="37" t="s">
        <v>120</v>
      </c>
      <c r="C42" s="12"/>
      <c r="D42" s="138" t="s">
        <v>27</v>
      </c>
      <c r="E42" s="13"/>
      <c r="F42" s="122">
        <f>+'GS&gt;50, 100 kW'!F44</f>
        <v>9.5399999999999999E-2</v>
      </c>
      <c r="G42" s="237">
        <f>+$F$19*(1+$F$49)</f>
        <v>4924890.25</v>
      </c>
      <c r="H42" s="40">
        <f t="shared" si="12"/>
        <v>469834.52984999999</v>
      </c>
      <c r="I42" s="14"/>
      <c r="J42" s="122">
        <f>+'GS&gt;50, 100 kW'!J44</f>
        <v>9.06E-2</v>
      </c>
      <c r="K42" s="76">
        <f>+$F$19*(1+$J$49)</f>
        <v>4924890.25</v>
      </c>
      <c r="L42" s="40">
        <f t="shared" si="13"/>
        <v>446195.05664999998</v>
      </c>
      <c r="M42" s="14"/>
      <c r="N42" s="18">
        <f t="shared" si="14"/>
        <v>-23639.473200000008</v>
      </c>
      <c r="O42" s="31">
        <f t="shared" si="15"/>
        <v>-5.0314465408805048E-2</v>
      </c>
      <c r="P42" s="1"/>
      <c r="Q42" s="1"/>
      <c r="R42" s="1"/>
      <c r="S42" s="84"/>
    </row>
    <row r="43" spans="1:19 16384:16384" ht="15.7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20"/>
      <c r="M43" s="50"/>
      <c r="N43" s="121"/>
      <c r="O43" s="52"/>
      <c r="P43" s="1"/>
      <c r="Q43" s="1"/>
      <c r="R43" s="1"/>
      <c r="S43" s="1"/>
    </row>
    <row r="44" spans="1:19 16384:16384">
      <c r="B44" s="20" t="s">
        <v>115</v>
      </c>
      <c r="C44" s="12"/>
      <c r="D44" s="12"/>
      <c r="E44" s="12"/>
      <c r="F44" s="64"/>
      <c r="G44" s="55"/>
      <c r="H44" s="58">
        <f>SUM(H37:H42)</f>
        <v>619526.72427499993</v>
      </c>
      <c r="I44" s="62"/>
      <c r="J44" s="63"/>
      <c r="K44" s="63"/>
      <c r="L44" s="61">
        <f>SUM(L37:L42)</f>
        <v>593507.10958278552</v>
      </c>
      <c r="M44" s="57"/>
      <c r="N44" s="61">
        <f>+L44-H44</f>
        <v>-26019.614692214411</v>
      </c>
      <c r="O44" s="59">
        <f>+N44/H44</f>
        <v>-4.1999180459347932E-2</v>
      </c>
      <c r="P44" s="1"/>
      <c r="Q44" s="1"/>
      <c r="R44" s="1"/>
      <c r="S44" s="84"/>
    </row>
    <row r="45" spans="1:19 16384:16384">
      <c r="B45" s="53" t="s">
        <v>44</v>
      </c>
      <c r="C45" s="12"/>
      <c r="D45" s="12"/>
      <c r="E45" s="12"/>
      <c r="F45" s="43">
        <v>0.13</v>
      </c>
      <c r="G45" s="56"/>
      <c r="H45" s="78">
        <f>+H44*F45</f>
        <v>80538.474155749995</v>
      </c>
      <c r="I45" s="42"/>
      <c r="J45" s="79">
        <v>0.13</v>
      </c>
      <c r="K45" s="42"/>
      <c r="L45" s="81">
        <f>+L44*J45</f>
        <v>77155.924245762115</v>
      </c>
      <c r="M45" s="80"/>
      <c r="N45" s="81">
        <f t="shared" ref="N45:N46" si="16">+L45-H45</f>
        <v>-3382.5499099878798</v>
      </c>
      <c r="O45" s="82">
        <f>+N45/H45</f>
        <v>-4.1999180459348008E-2</v>
      </c>
      <c r="P45" s="1"/>
      <c r="Q45" s="1"/>
      <c r="R45" s="1"/>
      <c r="S45" s="84"/>
    </row>
    <row r="46" spans="1:19 16384:16384" ht="15.75" thickBot="1">
      <c r="A46" s="1"/>
      <c r="B46" s="247" t="s">
        <v>112</v>
      </c>
      <c r="C46" s="247"/>
      <c r="D46" s="247"/>
      <c r="E46" s="65"/>
      <c r="F46" s="114"/>
      <c r="G46" s="115"/>
      <c r="H46" s="116">
        <f>SUM(H44:H45)</f>
        <v>700065.19843074994</v>
      </c>
      <c r="I46" s="117"/>
      <c r="J46" s="117"/>
      <c r="K46" s="117"/>
      <c r="L46" s="118">
        <f>SUM(L44:L45)</f>
        <v>670663.03382854769</v>
      </c>
      <c r="M46" s="119"/>
      <c r="N46" s="118">
        <f t="shared" si="16"/>
        <v>-29402.164602202247</v>
      </c>
      <c r="O46" s="66">
        <f>+N46/H46</f>
        <v>-4.1999180459347876E-2</v>
      </c>
      <c r="XFD46">
        <f>SUM(A46:XFC46)</f>
        <v>1341326.0256579148</v>
      </c>
    </row>
    <row r="47" spans="1:19 16384:16384" ht="15.75" thickBot="1">
      <c r="A47" s="85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20"/>
      <c r="M47" s="50"/>
      <c r="N47" s="121"/>
      <c r="O47" s="52"/>
    </row>
    <row r="48" spans="1:19 16384:1638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4"/>
      <c r="M48" s="1"/>
      <c r="N48" s="1"/>
      <c r="O48" s="1"/>
    </row>
    <row r="49" spans="1:15">
      <c r="A49" s="1"/>
      <c r="B49" s="3" t="s">
        <v>48</v>
      </c>
      <c r="C49" s="1"/>
      <c r="D49" s="1"/>
      <c r="E49" s="1"/>
      <c r="F49" s="36">
        <v>1.4500000000000001E-2</v>
      </c>
      <c r="G49" s="124"/>
      <c r="H49" s="124"/>
      <c r="I49" s="124"/>
      <c r="J49" s="36">
        <v>1.4500000000000001E-2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24"/>
      <c r="G50" s="124"/>
      <c r="H50" s="124"/>
      <c r="I50" s="124"/>
      <c r="J50" s="124"/>
      <c r="K50" s="1"/>
      <c r="L50" s="1"/>
      <c r="M50" s="1"/>
      <c r="N50" s="1"/>
      <c r="O50" s="1"/>
    </row>
    <row r="51" spans="1:15">
      <c r="A51" s="32" t="s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3" orientation="portrait" r:id="rId1"/>
  <ignoredErrors>
    <ignoredError sqref="F19:O24 F46:O47 F29:G45 M29:O29 F25:M28 M34:O34 M30 M31:M32 M37:O37 M35:N35 M36:N36 M43:O45 M38:N38 M39:M42 M33 F49:O49 F48:K48 M48:O48" unlockedFormula="1"/>
    <ignoredError sqref="H29:L41 H43:L45 H42:I42 K42:L42" formula="1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4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54.28515625" customWidth="1"/>
    <col min="3" max="3" width="2.28515625" customWidth="1"/>
    <col min="4" max="4" width="11" customWidth="1"/>
    <col min="5" max="5" width="4.140625" customWidth="1"/>
    <col min="6" max="6" width="13.28515625" customWidth="1"/>
    <col min="7" max="7" width="10.85546875" customWidth="1"/>
    <col min="8" max="8" width="15.28515625" customWidth="1"/>
    <col min="9" max="9" width="1.5703125" customWidth="1"/>
    <col min="10" max="10" width="10.5703125" bestFit="1" customWidth="1"/>
    <col min="11" max="11" width="10.7109375" customWidth="1"/>
    <col min="12" max="12" width="15.710937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102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42">
        <f>+J19*N19*365*24/12</f>
        <v>10220000</v>
      </c>
      <c r="G19" s="3" t="s">
        <v>13</v>
      </c>
      <c r="H19" s="3" t="s">
        <v>97</v>
      </c>
      <c r="I19" s="3"/>
      <c r="J19" s="88">
        <v>20000</v>
      </c>
      <c r="K19" s="3" t="s">
        <v>98</v>
      </c>
      <c r="L19" s="3" t="s">
        <v>99</v>
      </c>
      <c r="M19" s="3"/>
      <c r="N19" s="123">
        <v>0.7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+Rates!D75</f>
        <v>4549.67</v>
      </c>
      <c r="G24" s="16">
        <v>1</v>
      </c>
      <c r="H24" s="30">
        <f>+F24*G24</f>
        <v>4549.67</v>
      </c>
      <c r="I24" s="14"/>
      <c r="J24" s="133">
        <f>+Rates!E75</f>
        <v>4608.8157099999999</v>
      </c>
      <c r="K24" s="17">
        <v>1</v>
      </c>
      <c r="L24" s="30">
        <f>+J24*K24</f>
        <v>4608.8157099999999</v>
      </c>
      <c r="M24" s="14"/>
      <c r="N24" s="18">
        <f>+L24-H24</f>
        <v>59.145709999999781</v>
      </c>
      <c r="O24" s="31">
        <f>+N24/H24</f>
        <v>1.2999999999999951E-2</v>
      </c>
    </row>
    <row r="25" spans="1:20">
      <c r="B25" s="13" t="s">
        <v>90</v>
      </c>
      <c r="C25" s="12"/>
      <c r="D25" s="138" t="s">
        <v>25</v>
      </c>
      <c r="E25" s="13"/>
      <c r="F25" s="132">
        <f>+Rates!D76</f>
        <v>0</v>
      </c>
      <c r="G25" s="16">
        <v>1</v>
      </c>
      <c r="H25" s="30">
        <f t="shared" ref="H25:H28" si="0">+F25*G25</f>
        <v>0</v>
      </c>
      <c r="I25" s="14"/>
      <c r="J25" s="133">
        <f>+Rates!E76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0</v>
      </c>
      <c r="O25" s="31" t="e">
        <f t="shared" ref="O25:O28" si="3">+N25/H25</f>
        <v>#DIV/0!</v>
      </c>
    </row>
    <row r="26" spans="1:20">
      <c r="B26" s="13" t="s">
        <v>26</v>
      </c>
      <c r="C26" s="12"/>
      <c r="D26" s="138" t="s">
        <v>96</v>
      </c>
      <c r="E26" s="13"/>
      <c r="F26" s="122">
        <f>+Rates!D77</f>
        <v>2.4121999999999999</v>
      </c>
      <c r="G26" s="76">
        <f>+$J$19</f>
        <v>20000</v>
      </c>
      <c r="H26" s="30">
        <f t="shared" si="0"/>
        <v>48244</v>
      </c>
      <c r="I26" s="14"/>
      <c r="J26" s="134">
        <f>+Rates!E77</f>
        <v>2.4435585999999998</v>
      </c>
      <c r="K26" s="76">
        <f t="shared" ref="K26:K28" si="4">+$J$19</f>
        <v>20000</v>
      </c>
      <c r="L26" s="30">
        <f t="shared" si="1"/>
        <v>48871.171999999999</v>
      </c>
      <c r="M26" s="14"/>
      <c r="N26" s="18">
        <f t="shared" si="2"/>
        <v>627.17199999999866</v>
      </c>
      <c r="O26" s="31">
        <f t="shared" si="3"/>
        <v>1.2999999999999972E-2</v>
      </c>
    </row>
    <row r="27" spans="1:20">
      <c r="B27" s="13" t="s">
        <v>28</v>
      </c>
      <c r="C27" s="12"/>
      <c r="D27" s="138" t="s">
        <v>96</v>
      </c>
      <c r="E27" s="13"/>
      <c r="F27" s="122">
        <f>+Rates!D82</f>
        <v>-3.3799999999999997E-2</v>
      </c>
      <c r="G27" s="76">
        <f t="shared" ref="G27:G28" si="5">+$J$19</f>
        <v>20000</v>
      </c>
      <c r="H27" s="30">
        <f t="shared" si="0"/>
        <v>-675.99999999999989</v>
      </c>
      <c r="I27" s="14"/>
      <c r="J27" s="134">
        <f>+Rates!E82</f>
        <v>0</v>
      </c>
      <c r="K27" s="76">
        <f t="shared" si="4"/>
        <v>20000</v>
      </c>
      <c r="L27" s="30">
        <f t="shared" si="1"/>
        <v>0</v>
      </c>
      <c r="M27" s="14"/>
      <c r="N27" s="18">
        <f t="shared" si="2"/>
        <v>675.99999999999989</v>
      </c>
      <c r="O27" s="31">
        <f t="shared" si="3"/>
        <v>-1</v>
      </c>
    </row>
    <row r="28" spans="1:20">
      <c r="B28" s="13" t="s">
        <v>93</v>
      </c>
      <c r="C28" s="12"/>
      <c r="D28" s="138" t="s">
        <v>96</v>
      </c>
      <c r="E28" s="13"/>
      <c r="F28" s="122">
        <f>+Rates!D83</f>
        <v>0.26340000000000002</v>
      </c>
      <c r="G28" s="76">
        <f t="shared" si="5"/>
        <v>20000</v>
      </c>
      <c r="H28" s="30">
        <f t="shared" si="0"/>
        <v>5268.0000000000009</v>
      </c>
      <c r="I28" s="14"/>
      <c r="J28" s="134">
        <f>+Rates!E83</f>
        <v>0.26340000000000002</v>
      </c>
      <c r="K28" s="76">
        <f t="shared" si="4"/>
        <v>20000</v>
      </c>
      <c r="L28" s="30">
        <f t="shared" si="1"/>
        <v>5268.0000000000009</v>
      </c>
      <c r="M28" s="14"/>
      <c r="N28" s="18">
        <f t="shared" si="2"/>
        <v>0</v>
      </c>
      <c r="O28" s="31">
        <f t="shared" si="3"/>
        <v>0</v>
      </c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57385.67</v>
      </c>
      <c r="I29" s="15"/>
      <c r="J29" s="70"/>
      <c r="K29" s="71"/>
      <c r="L29" s="72">
        <f>SUM(L24:L28)</f>
        <v>58747.987710000001</v>
      </c>
      <c r="M29" s="67"/>
      <c r="N29" s="68">
        <f>+L29-H29</f>
        <v>1362.317710000003</v>
      </c>
      <c r="O29" s="69">
        <f>+N29/H29</f>
        <v>2.3739684663436064E-2</v>
      </c>
    </row>
    <row r="30" spans="1:20" s="112" customFormat="1" ht="16.5" customHeight="1">
      <c r="B30" s="130" t="s">
        <v>91</v>
      </c>
      <c r="C30" s="14"/>
      <c r="D30" s="138" t="s">
        <v>96</v>
      </c>
      <c r="E30" s="15"/>
      <c r="F30" s="134">
        <f>+Rates!D78</f>
        <v>-0.72019999999999995</v>
      </c>
      <c r="G30" s="76">
        <f>+$J$19</f>
        <v>20000</v>
      </c>
      <c r="H30" s="30">
        <f>+F30*G30</f>
        <v>-14403.999999999998</v>
      </c>
      <c r="I30" s="14"/>
      <c r="J30" s="134">
        <f>+Rates!E78</f>
        <v>0</v>
      </c>
      <c r="K30" s="76">
        <f>+$J$19</f>
        <v>20000</v>
      </c>
      <c r="L30" s="30">
        <f>+J30*K30</f>
        <v>0</v>
      </c>
      <c r="M30" s="14"/>
      <c r="N30" s="18">
        <f>+L30-H30</f>
        <v>14403.999999999998</v>
      </c>
      <c r="O30" s="31">
        <f>+N30/H30</f>
        <v>-1</v>
      </c>
    </row>
    <row r="31" spans="1:20" s="112" customFormat="1" ht="15.75" customHeight="1">
      <c r="B31" s="130" t="s">
        <v>92</v>
      </c>
      <c r="C31" s="14"/>
      <c r="D31" s="138" t="s">
        <v>96</v>
      </c>
      <c r="E31" s="15"/>
      <c r="F31" s="134">
        <f>+Rates!D81</f>
        <v>-0.31540000000000001</v>
      </c>
      <c r="G31" s="76">
        <f>+$J$19</f>
        <v>20000</v>
      </c>
      <c r="H31" s="30">
        <f t="shared" ref="H31:H33" si="6">+F31*G31</f>
        <v>-6308</v>
      </c>
      <c r="I31" s="38"/>
      <c r="J31" s="134">
        <f>+Rates!E81</f>
        <v>0</v>
      </c>
      <c r="K31" s="76">
        <f>+$J$19</f>
        <v>20000</v>
      </c>
      <c r="L31" s="30">
        <f t="shared" ref="L31:L33" si="7">+J31*K31</f>
        <v>0</v>
      </c>
      <c r="M31" s="39"/>
      <c r="N31" s="18">
        <f t="shared" ref="N31:N33" si="8">+L31-H31</f>
        <v>6308</v>
      </c>
      <c r="O31" s="31">
        <f t="shared" ref="O31:O33" si="9">+N31/H31</f>
        <v>-1</v>
      </c>
    </row>
    <row r="32" spans="1:20" s="112" customFormat="1" ht="15.75" customHeight="1">
      <c r="B32" s="130" t="s">
        <v>100</v>
      </c>
      <c r="C32" s="14"/>
      <c r="D32" s="138" t="s">
        <v>96</v>
      </c>
      <c r="E32" s="15"/>
      <c r="F32" s="134">
        <f>+Rates!D79</f>
        <v>0.22439999999999999</v>
      </c>
      <c r="G32" s="76">
        <f t="shared" ref="G32:G33" si="10">+$J$19</f>
        <v>20000</v>
      </c>
      <c r="H32" s="30">
        <f t="shared" si="6"/>
        <v>4488</v>
      </c>
      <c r="I32" s="129"/>
      <c r="J32" s="134">
        <f>+Rates!E79</f>
        <v>0</v>
      </c>
      <c r="K32" s="76">
        <f t="shared" ref="K32:K33" si="11">+$J$19</f>
        <v>20000</v>
      </c>
      <c r="L32" s="30">
        <f t="shared" si="7"/>
        <v>0</v>
      </c>
      <c r="M32" s="129"/>
      <c r="N32" s="18">
        <f t="shared" si="8"/>
        <v>-4488</v>
      </c>
      <c r="O32" s="31">
        <f t="shared" si="9"/>
        <v>-1</v>
      </c>
    </row>
    <row r="33" spans="1:19 16384:16384" s="112" customFormat="1" ht="15.75" customHeight="1">
      <c r="B33" s="130" t="s">
        <v>141</v>
      </c>
      <c r="C33" s="14"/>
      <c r="D33" s="138" t="s">
        <v>96</v>
      </c>
      <c r="E33" s="15"/>
      <c r="F33" s="134">
        <f>+Rates!D80</f>
        <v>0.95069999999999999</v>
      </c>
      <c r="G33" s="76">
        <f t="shared" si="10"/>
        <v>20000</v>
      </c>
      <c r="H33" s="30">
        <f t="shared" si="6"/>
        <v>19014</v>
      </c>
      <c r="I33" s="129"/>
      <c r="J33" s="134"/>
      <c r="K33" s="76">
        <f t="shared" si="11"/>
        <v>20000</v>
      </c>
      <c r="L33" s="30">
        <f t="shared" si="7"/>
        <v>0</v>
      </c>
      <c r="M33" s="129"/>
      <c r="N33" s="18">
        <f t="shared" si="8"/>
        <v>-19014</v>
      </c>
      <c r="O33" s="31">
        <f t="shared" si="9"/>
        <v>-1</v>
      </c>
    </row>
    <row r="34" spans="1:19 16384:16384">
      <c r="B34" s="74" t="s">
        <v>32</v>
      </c>
      <c r="C34" s="75"/>
      <c r="D34" s="75"/>
      <c r="E34" s="75"/>
      <c r="F34" s="73"/>
      <c r="G34" s="70"/>
      <c r="H34" s="72">
        <f>SUM(H29:H33)</f>
        <v>60175.67</v>
      </c>
      <c r="I34" s="15"/>
      <c r="J34" s="70"/>
      <c r="K34" s="71"/>
      <c r="L34" s="72">
        <f>SUM(L29:L33)</f>
        <v>58747.987710000001</v>
      </c>
      <c r="M34" s="67"/>
      <c r="N34" s="68">
        <f>+L34-H34</f>
        <v>-1427.682289999997</v>
      </c>
      <c r="O34" s="69">
        <f>+N34/H34</f>
        <v>-2.3725241281069193E-2</v>
      </c>
    </row>
    <row r="35" spans="1:19 16384:16384">
      <c r="B35" s="14" t="s">
        <v>33</v>
      </c>
      <c r="C35" s="14"/>
      <c r="D35" s="138" t="s">
        <v>96</v>
      </c>
      <c r="E35" s="15"/>
      <c r="F35" s="134">
        <f>+Rates!D84</f>
        <v>3.5714000000000001</v>
      </c>
      <c r="G35" s="76">
        <f>+$J$19</f>
        <v>20000</v>
      </c>
      <c r="H35" s="30">
        <f>+F35*G35</f>
        <v>71428</v>
      </c>
      <c r="I35" s="14"/>
      <c r="J35" s="134">
        <f>+Rates!E84</f>
        <v>3.4189580318147303</v>
      </c>
      <c r="K35" s="76">
        <f>+$J$19</f>
        <v>20000</v>
      </c>
      <c r="L35" s="30">
        <f>+J35*K35</f>
        <v>68379.160636294604</v>
      </c>
      <c r="M35" s="14"/>
      <c r="N35" s="18">
        <f>+L35-H35</f>
        <v>-3048.839363705396</v>
      </c>
      <c r="O35" s="31">
        <f>+N35/H35</f>
        <v>-4.2684092564616062E-2</v>
      </c>
    </row>
    <row r="36" spans="1:19 16384:16384">
      <c r="B36" s="19" t="s">
        <v>34</v>
      </c>
      <c r="C36" s="14"/>
      <c r="D36" s="138" t="s">
        <v>96</v>
      </c>
      <c r="E36" s="15"/>
      <c r="F36" s="134">
        <f>+Rates!D85</f>
        <v>2.3935</v>
      </c>
      <c r="G36" s="76">
        <f>+$J$19</f>
        <v>20000</v>
      </c>
      <c r="H36" s="30">
        <f>+F36*G36</f>
        <v>47870</v>
      </c>
      <c r="I36" s="14"/>
      <c r="J36" s="134">
        <f>+Rates!E85</f>
        <v>2.3635162942679537</v>
      </c>
      <c r="K36" s="76">
        <f>+$J$19</f>
        <v>20000</v>
      </c>
      <c r="L36" s="30">
        <f>+J36*K36</f>
        <v>47270.325885359074</v>
      </c>
      <c r="M36" s="14"/>
      <c r="N36" s="18">
        <f>+L36-H36</f>
        <v>-599.67411464092584</v>
      </c>
      <c r="O36" s="31">
        <f>+N36/H36</f>
        <v>-1.2527138388153872E-2</v>
      </c>
      <c r="P36" s="1"/>
      <c r="Q36" s="1"/>
      <c r="R36" s="1"/>
      <c r="S36" s="1"/>
    </row>
    <row r="37" spans="1:19 16384:16384">
      <c r="B37" s="74" t="s">
        <v>35</v>
      </c>
      <c r="C37" s="75"/>
      <c r="D37" s="75"/>
      <c r="E37" s="75"/>
      <c r="F37" s="73"/>
      <c r="G37" s="70"/>
      <c r="H37" s="72">
        <f>SUM(H34:H36)</f>
        <v>179473.66999999998</v>
      </c>
      <c r="I37" s="15"/>
      <c r="J37" s="70"/>
      <c r="K37" s="71"/>
      <c r="L37" s="72">
        <f>SUM(L34:L36)</f>
        <v>174397.47423165367</v>
      </c>
      <c r="M37" s="67"/>
      <c r="N37" s="68">
        <f>+L37-H37</f>
        <v>-5076.1957683463115</v>
      </c>
      <c r="O37" s="69">
        <f>+N37/H37</f>
        <v>-2.8283790978065541E-2</v>
      </c>
    </row>
    <row r="38" spans="1:19 16384:16384" s="112" customFormat="1" ht="17.25" customHeight="1">
      <c r="B38" s="19" t="s">
        <v>36</v>
      </c>
      <c r="C38" s="14"/>
      <c r="D38" s="138" t="s">
        <v>27</v>
      </c>
      <c r="E38" s="15"/>
      <c r="F38" s="135">
        <f>+Rates!D86</f>
        <v>4.4000000000000003E-3</v>
      </c>
      <c r="G38" s="76">
        <f>+$F$19*(1+$F$49)</f>
        <v>10368190</v>
      </c>
      <c r="H38" s="40">
        <f>+F38*G38</f>
        <v>45620.036</v>
      </c>
      <c r="I38" s="14"/>
      <c r="J38" s="135">
        <f>+Rates!E86</f>
        <v>4.4000000000000003E-3</v>
      </c>
      <c r="K38" s="76">
        <f>+$F$19*(1+$J$49)</f>
        <v>10368190</v>
      </c>
      <c r="L38" s="40">
        <f>+J38*K38</f>
        <v>45620.036</v>
      </c>
      <c r="M38" s="14"/>
      <c r="N38" s="18">
        <f>+L38-H38</f>
        <v>0</v>
      </c>
      <c r="O38" s="31">
        <f>+N38/H38</f>
        <v>0</v>
      </c>
      <c r="P38" s="113"/>
      <c r="Q38" s="113"/>
      <c r="R38" s="113"/>
      <c r="S38" s="113"/>
    </row>
    <row r="39" spans="1:19 16384:16384" s="112" customFormat="1">
      <c r="B39" s="19" t="s">
        <v>37</v>
      </c>
      <c r="C39" s="14"/>
      <c r="D39" s="138" t="s">
        <v>27</v>
      </c>
      <c r="E39" s="15"/>
      <c r="F39" s="135">
        <f>+Rates!D87</f>
        <v>1.2999999999999999E-3</v>
      </c>
      <c r="G39" s="76">
        <f>+$F$19*(1+$F$49)</f>
        <v>10368190</v>
      </c>
      <c r="H39" s="40">
        <f t="shared" ref="H39:H42" si="12">+F39*G39</f>
        <v>13478.646999999999</v>
      </c>
      <c r="I39" s="14"/>
      <c r="J39" s="135">
        <f>+Rates!E87</f>
        <v>1.2999999999999999E-3</v>
      </c>
      <c r="K39" s="76">
        <f>+$F$19*(1+$J$49)</f>
        <v>10368190</v>
      </c>
      <c r="L39" s="40">
        <f t="shared" ref="L39:L42" si="13">+J39*K39</f>
        <v>13478.646999999999</v>
      </c>
      <c r="M39" s="14"/>
      <c r="N39" s="18">
        <f t="shared" ref="N39:N42" si="14">+L39-H39</f>
        <v>0</v>
      </c>
      <c r="O39" s="31">
        <f t="shared" ref="O39:O42" si="15">+N39/H39</f>
        <v>0</v>
      </c>
      <c r="P39" s="113"/>
      <c r="Q39" s="113"/>
      <c r="R39" s="113"/>
      <c r="S39" s="113"/>
    </row>
    <row r="40" spans="1:19 16384:16384">
      <c r="B40" s="12" t="s">
        <v>38</v>
      </c>
      <c r="C40" s="12"/>
      <c r="D40" s="138" t="s">
        <v>25</v>
      </c>
      <c r="E40" s="13"/>
      <c r="F40" s="136">
        <f>+Rates!D88</f>
        <v>0.25</v>
      </c>
      <c r="G40" s="16">
        <v>1</v>
      </c>
      <c r="H40" s="40">
        <f t="shared" si="12"/>
        <v>0.25</v>
      </c>
      <c r="I40" s="14"/>
      <c r="J40" s="136">
        <f>+Rates!E88</f>
        <v>0.25</v>
      </c>
      <c r="K40" s="17">
        <v>1</v>
      </c>
      <c r="L40" s="40">
        <f t="shared" si="13"/>
        <v>0.25</v>
      </c>
      <c r="M40" s="14"/>
      <c r="N40" s="18">
        <f t="shared" si="14"/>
        <v>0</v>
      </c>
      <c r="O40" s="31">
        <f t="shared" si="15"/>
        <v>0</v>
      </c>
      <c r="P40" s="1"/>
      <c r="Q40" s="1"/>
      <c r="R40" s="1"/>
      <c r="S40" s="1"/>
    </row>
    <row r="41" spans="1:19 16384:16384">
      <c r="B41" s="12" t="s">
        <v>39</v>
      </c>
      <c r="C41" s="12"/>
      <c r="D41" s="138" t="s">
        <v>27</v>
      </c>
      <c r="E41" s="13"/>
      <c r="F41" s="137">
        <v>7.0000000000000001E-3</v>
      </c>
      <c r="G41" s="76">
        <f>+$F$19</f>
        <v>10220000</v>
      </c>
      <c r="H41" s="40">
        <f t="shared" si="12"/>
        <v>71540</v>
      </c>
      <c r="I41" s="14"/>
      <c r="J41" s="135">
        <v>7.0000000000000001E-3</v>
      </c>
      <c r="K41" s="77">
        <f>+$F$19</f>
        <v>10220000</v>
      </c>
      <c r="L41" s="40">
        <f t="shared" si="13"/>
        <v>71540</v>
      </c>
      <c r="M41" s="14"/>
      <c r="N41" s="18">
        <f t="shared" si="14"/>
        <v>0</v>
      </c>
      <c r="O41" s="31">
        <f t="shared" si="15"/>
        <v>0</v>
      </c>
      <c r="P41" s="1"/>
      <c r="Q41" s="1"/>
      <c r="R41" s="1"/>
      <c r="S41" s="1"/>
    </row>
    <row r="42" spans="1:19 16384:16384" ht="15.75" thickBot="1">
      <c r="B42" s="37" t="s">
        <v>120</v>
      </c>
      <c r="C42" s="12"/>
      <c r="D42" s="138" t="s">
        <v>27</v>
      </c>
      <c r="E42" s="13"/>
      <c r="F42" s="122">
        <f>+'GS&gt;50, 100 kW'!F44</f>
        <v>9.5399999999999999E-2</v>
      </c>
      <c r="G42" s="237">
        <f>+$F$19*(1+$F$49)</f>
        <v>10368190</v>
      </c>
      <c r="H42" s="40">
        <f t="shared" si="12"/>
        <v>989125.326</v>
      </c>
      <c r="I42" s="14"/>
      <c r="J42" s="122">
        <f>+'GS&gt;50, 100 kW'!J44</f>
        <v>9.06E-2</v>
      </c>
      <c r="K42" s="76">
        <f>+$F$19*(1+$J$49)</f>
        <v>10368190</v>
      </c>
      <c r="L42" s="40">
        <f t="shared" si="13"/>
        <v>939358.01399999997</v>
      </c>
      <c r="M42" s="14"/>
      <c r="N42" s="18">
        <f t="shared" si="14"/>
        <v>-49767.312000000034</v>
      </c>
      <c r="O42" s="31">
        <f t="shared" si="15"/>
        <v>-5.0314465408805069E-2</v>
      </c>
      <c r="P42" s="1"/>
      <c r="Q42" s="1"/>
      <c r="R42" s="1"/>
      <c r="S42" s="84"/>
    </row>
    <row r="43" spans="1:19 16384:16384" ht="15.7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20"/>
      <c r="M43" s="50"/>
      <c r="N43" s="121"/>
      <c r="O43" s="52"/>
      <c r="P43" s="1"/>
      <c r="Q43" s="1"/>
      <c r="R43" s="1"/>
      <c r="S43" s="1"/>
    </row>
    <row r="44" spans="1:19 16384:16384">
      <c r="B44" s="20" t="s">
        <v>115</v>
      </c>
      <c r="C44" s="12"/>
      <c r="D44" s="12"/>
      <c r="E44" s="12"/>
      <c r="F44" s="64"/>
      <c r="G44" s="55"/>
      <c r="H44" s="58">
        <f>SUM(H37:H42)</f>
        <v>1299237.929</v>
      </c>
      <c r="I44" s="62"/>
      <c r="J44" s="63"/>
      <c r="K44" s="63"/>
      <c r="L44" s="61">
        <f>SUM(L37:L42)</f>
        <v>1244394.4212316535</v>
      </c>
      <c r="M44" s="57"/>
      <c r="N44" s="61">
        <f>+L44-H44</f>
        <v>-54843.507768346462</v>
      </c>
      <c r="O44" s="59">
        <f>+N44/H44</f>
        <v>-4.2212058733967626E-2</v>
      </c>
      <c r="P44" s="1"/>
      <c r="Q44" s="1"/>
      <c r="R44" s="1"/>
      <c r="S44" s="84"/>
    </row>
    <row r="45" spans="1:19 16384:16384">
      <c r="B45" s="53" t="s">
        <v>44</v>
      </c>
      <c r="C45" s="12"/>
      <c r="D45" s="12"/>
      <c r="E45" s="12"/>
      <c r="F45" s="43">
        <v>0.13</v>
      </c>
      <c r="G45" s="56"/>
      <c r="H45" s="78">
        <f>+H44*F45</f>
        <v>168900.93077000001</v>
      </c>
      <c r="I45" s="42"/>
      <c r="J45" s="79">
        <v>0.13</v>
      </c>
      <c r="K45" s="42"/>
      <c r="L45" s="81">
        <f>+L44*J45</f>
        <v>161771.27476011496</v>
      </c>
      <c r="M45" s="80"/>
      <c r="N45" s="81">
        <f t="shared" ref="N45:N46" si="16">+L45-H45</f>
        <v>-7129.6560098850459</v>
      </c>
      <c r="O45" s="82">
        <f>+N45/H45</f>
        <v>-4.2212058733967661E-2</v>
      </c>
      <c r="P45" s="1"/>
      <c r="Q45" s="1"/>
      <c r="R45" s="1"/>
      <c r="S45" s="84"/>
    </row>
    <row r="46" spans="1:19 16384:16384" ht="15.75" thickBot="1">
      <c r="A46" s="1"/>
      <c r="B46" s="247" t="s">
        <v>112</v>
      </c>
      <c r="C46" s="247"/>
      <c r="D46" s="247"/>
      <c r="E46" s="65"/>
      <c r="F46" s="114"/>
      <c r="G46" s="115"/>
      <c r="H46" s="116">
        <f>SUM(H44:H45)</f>
        <v>1468138.85977</v>
      </c>
      <c r="I46" s="117"/>
      <c r="J46" s="117"/>
      <c r="K46" s="117"/>
      <c r="L46" s="118">
        <f>SUM(L44:L45)</f>
        <v>1406165.6959917685</v>
      </c>
      <c r="M46" s="119"/>
      <c r="N46" s="118">
        <f t="shared" si="16"/>
        <v>-61973.163778231479</v>
      </c>
      <c r="O46" s="66">
        <f>+N46/H46</f>
        <v>-4.2212058733967613E-2</v>
      </c>
      <c r="XFD46">
        <f>SUM(A46:XFC46)</f>
        <v>2812331.3497714782</v>
      </c>
    </row>
    <row r="47" spans="1:19 16384:16384" ht="15.75" thickBot="1">
      <c r="A47" s="85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20"/>
      <c r="M47" s="50"/>
      <c r="N47" s="121"/>
      <c r="O47" s="52"/>
    </row>
    <row r="48" spans="1:19 16384:1638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4"/>
      <c r="M48" s="1"/>
      <c r="N48" s="1"/>
      <c r="O48" s="1"/>
    </row>
    <row r="49" spans="1:15">
      <c r="A49" s="1"/>
      <c r="B49" s="3" t="s">
        <v>48</v>
      </c>
      <c r="C49" s="1"/>
      <c r="D49" s="1"/>
      <c r="E49" s="1"/>
      <c r="F49" s="36">
        <v>1.4500000000000001E-2</v>
      </c>
      <c r="G49" s="124"/>
      <c r="H49" s="124"/>
      <c r="I49" s="124"/>
      <c r="J49" s="36">
        <v>1.4500000000000001E-2</v>
      </c>
      <c r="K49" s="1"/>
      <c r="L49" s="207"/>
      <c r="M49" s="1"/>
      <c r="N49" s="1"/>
      <c r="O49" s="1"/>
    </row>
    <row r="50" spans="1:15">
      <c r="A50" s="1"/>
      <c r="B50" s="1"/>
      <c r="C50" s="1"/>
      <c r="D50" s="1"/>
      <c r="E50" s="1"/>
      <c r="F50" s="124"/>
      <c r="G50" s="124"/>
      <c r="H50" s="124"/>
      <c r="I50" s="124"/>
      <c r="J50" s="124"/>
      <c r="K50" s="1"/>
      <c r="L50" s="1"/>
      <c r="M50" s="1"/>
      <c r="N50" s="1"/>
      <c r="O50" s="1"/>
    </row>
    <row r="51" spans="1:15">
      <c r="A51" s="32" t="s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1" orientation="portrait" r:id="rId1"/>
  <ignoredErrors>
    <ignoredError sqref="F19:O24 F43:O48 F29:G41 M29:O29 F25:M28 M34:O34 M31:M33 M37:O37 M36 F42:I42 M39:M41 M30:N30 M35:N35 M38:N38 K42:M42 F49:K49 M49:O49" unlockedFormula="1"/>
    <ignoredError sqref="H29:L41" formula="1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G44" sqref="G44"/>
    </sheetView>
  </sheetViews>
  <sheetFormatPr defaultRowHeight="15"/>
  <cols>
    <col min="1" max="1" width="2.42578125" customWidth="1"/>
    <col min="2" max="2" width="54.42578125" customWidth="1"/>
    <col min="3" max="3" width="2.28515625" customWidth="1"/>
    <col min="4" max="4" width="11" customWidth="1"/>
    <col min="5" max="5" width="4.140625" customWidth="1"/>
    <col min="6" max="6" width="10.5703125" bestFit="1" customWidth="1"/>
    <col min="8" max="8" width="12.85546875" customWidth="1"/>
    <col min="9" max="9" width="1.5703125" customWidth="1"/>
    <col min="10" max="10" width="10.5703125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103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88">
        <v>150</v>
      </c>
      <c r="G19" s="3" t="s">
        <v>13</v>
      </c>
      <c r="H19" s="3" t="s">
        <v>104</v>
      </c>
      <c r="I19" s="3">
        <v>300</v>
      </c>
      <c r="J19" s="88">
        <v>1</v>
      </c>
      <c r="K19" s="3"/>
      <c r="L19" s="3" t="s">
        <v>105</v>
      </c>
      <c r="M19" s="3"/>
      <c r="N19" s="144">
        <v>750</v>
      </c>
      <c r="O19" s="3" t="s">
        <v>106</v>
      </c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+Rates!D90</f>
        <v>1.05</v>
      </c>
      <c r="G24" s="76">
        <f>+$J$19</f>
        <v>1</v>
      </c>
      <c r="H24" s="30">
        <f>+F24*G24</f>
        <v>1.05</v>
      </c>
      <c r="I24" s="14"/>
      <c r="J24" s="133">
        <f>+Rates!E90</f>
        <v>1.06365</v>
      </c>
      <c r="K24" s="76">
        <f>+$J$19</f>
        <v>1</v>
      </c>
      <c r="L24" s="30">
        <f>+J24*K24</f>
        <v>1.06365</v>
      </c>
      <c r="M24" s="14"/>
      <c r="N24" s="18">
        <f>+L24-H24</f>
        <v>1.364999999999994E-2</v>
      </c>
      <c r="O24" s="31">
        <f>+N24/H24</f>
        <v>1.2999999999999942E-2</v>
      </c>
    </row>
    <row r="25" spans="1:20">
      <c r="B25" s="13" t="s">
        <v>26</v>
      </c>
      <c r="C25" s="12"/>
      <c r="D25" s="138" t="s">
        <v>27</v>
      </c>
      <c r="E25" s="13"/>
      <c r="F25" s="122">
        <f>+Rates!D91</f>
        <v>1.9199999999999998E-2</v>
      </c>
      <c r="G25" s="76">
        <f>+$F$19</f>
        <v>150</v>
      </c>
      <c r="H25" s="30">
        <f t="shared" ref="H25:H27" si="0">+F25*G25</f>
        <v>2.88</v>
      </c>
      <c r="I25" s="14"/>
      <c r="J25" s="134">
        <f>+Rates!E91</f>
        <v>1.9449599999999997E-2</v>
      </c>
      <c r="K25" s="76">
        <f>+$F$19</f>
        <v>150</v>
      </c>
      <c r="L25" s="30">
        <f t="shared" ref="L25:L27" si="1">+J25*K25</f>
        <v>2.9174399999999996</v>
      </c>
      <c r="M25" s="14"/>
      <c r="N25" s="18">
        <f t="shared" ref="N25:N27" si="2">+L25-H25</f>
        <v>3.7439999999999696E-2</v>
      </c>
      <c r="O25" s="31">
        <f t="shared" ref="O25:O27" si="3">+N25/H25</f>
        <v>1.2999999999999895E-2</v>
      </c>
    </row>
    <row r="26" spans="1:20">
      <c r="B26" s="13" t="s">
        <v>28</v>
      </c>
      <c r="C26" s="12"/>
      <c r="D26" s="138" t="s">
        <v>27</v>
      </c>
      <c r="E26" s="13"/>
      <c r="F26" s="122">
        <f>+Rates!D96</f>
        <v>-2.0000000000000001E-4</v>
      </c>
      <c r="G26" s="76">
        <f t="shared" ref="G26:G27" si="4">+$F$19</f>
        <v>150</v>
      </c>
      <c r="H26" s="30">
        <f t="shared" si="0"/>
        <v>-3.0000000000000002E-2</v>
      </c>
      <c r="I26" s="14"/>
      <c r="J26" s="134">
        <f>+Rates!E96</f>
        <v>0</v>
      </c>
      <c r="K26" s="76">
        <f t="shared" ref="K26:K27" si="5">+$F$19</f>
        <v>150</v>
      </c>
      <c r="L26" s="30">
        <f t="shared" si="1"/>
        <v>0</v>
      </c>
      <c r="M26" s="14"/>
      <c r="N26" s="18">
        <f t="shared" si="2"/>
        <v>3.0000000000000002E-2</v>
      </c>
      <c r="O26" s="31">
        <f t="shared" si="3"/>
        <v>-1</v>
      </c>
    </row>
    <row r="27" spans="1:20">
      <c r="B27" s="13" t="s">
        <v>93</v>
      </c>
      <c r="C27" s="12"/>
      <c r="D27" s="138" t="s">
        <v>27</v>
      </c>
      <c r="E27" s="13"/>
      <c r="F27" s="122">
        <f>+Rates!D97</f>
        <v>5.0000000000000001E-4</v>
      </c>
      <c r="G27" s="76">
        <f t="shared" si="4"/>
        <v>150</v>
      </c>
      <c r="H27" s="30">
        <f t="shared" si="0"/>
        <v>7.4999999999999997E-2</v>
      </c>
      <c r="I27" s="14"/>
      <c r="J27" s="134">
        <f>+Rates!E97</f>
        <v>5.0000000000000001E-4</v>
      </c>
      <c r="K27" s="76">
        <f t="shared" si="5"/>
        <v>150</v>
      </c>
      <c r="L27" s="30">
        <f t="shared" si="1"/>
        <v>7.4999999999999997E-2</v>
      </c>
      <c r="M27" s="14"/>
      <c r="N27" s="18">
        <f t="shared" si="2"/>
        <v>0</v>
      </c>
      <c r="O27" s="31">
        <f t="shared" si="3"/>
        <v>0</v>
      </c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3.9750000000000001</v>
      </c>
      <c r="I28" s="15"/>
      <c r="J28" s="70"/>
      <c r="K28" s="71"/>
      <c r="L28" s="72">
        <f>SUM(L24:L27)</f>
        <v>4.0560899999999993</v>
      </c>
      <c r="M28" s="67"/>
      <c r="N28" s="68">
        <f>+L28-H28</f>
        <v>8.1089999999999218E-2</v>
      </c>
      <c r="O28" s="69">
        <f t="shared" ref="O28:O35" si="6">+N28/H28</f>
        <v>2.0399999999999804E-2</v>
      </c>
    </row>
    <row r="29" spans="1:20" s="112" customFormat="1" ht="16.5" customHeight="1">
      <c r="B29" s="130" t="s">
        <v>91</v>
      </c>
      <c r="C29" s="14"/>
      <c r="D29" s="138" t="s">
        <v>27</v>
      </c>
      <c r="E29" s="15"/>
      <c r="F29" s="134">
        <f>+Rates!D92</f>
        <v>-1.2999999999999999E-3</v>
      </c>
      <c r="G29" s="76">
        <f>+$F$19</f>
        <v>150</v>
      </c>
      <c r="H29" s="30">
        <f>+F29*G29</f>
        <v>-0.19499999999999998</v>
      </c>
      <c r="I29" s="14"/>
      <c r="J29" s="134">
        <f>+Rates!E92</f>
        <v>0</v>
      </c>
      <c r="K29" s="76">
        <f>+$F$19</f>
        <v>150</v>
      </c>
      <c r="L29" s="30">
        <f>+J29*K29</f>
        <v>0</v>
      </c>
      <c r="M29" s="14"/>
      <c r="N29" s="18">
        <f>+L29-H29</f>
        <v>0.19499999999999998</v>
      </c>
      <c r="O29" s="31">
        <f t="shared" si="6"/>
        <v>-1</v>
      </c>
    </row>
    <row r="30" spans="1:20" s="112" customFormat="1" ht="15.75" customHeight="1">
      <c r="B30" s="130" t="s">
        <v>92</v>
      </c>
      <c r="C30" s="14"/>
      <c r="D30" s="138" t="s">
        <v>27</v>
      </c>
      <c r="E30" s="15"/>
      <c r="F30" s="134">
        <f>+Rates!D95</f>
        <v>-5.0000000000000001E-4</v>
      </c>
      <c r="G30" s="76">
        <f>+$F$19</f>
        <v>150</v>
      </c>
      <c r="H30" s="30">
        <f t="shared" ref="H30" si="7">+F30*G30</f>
        <v>-7.4999999999999997E-2</v>
      </c>
      <c r="I30" s="38"/>
      <c r="J30" s="134">
        <f>+Rates!E95</f>
        <v>0</v>
      </c>
      <c r="K30" s="76">
        <f t="shared" ref="K30" si="8">+$F$19</f>
        <v>150</v>
      </c>
      <c r="L30" s="30">
        <f t="shared" ref="L30" si="9">+J30*K30</f>
        <v>0</v>
      </c>
      <c r="M30" s="39"/>
      <c r="N30" s="18">
        <f t="shared" ref="N30" si="10">+L30-H30</f>
        <v>7.4999999999999997E-2</v>
      </c>
      <c r="O30" s="31">
        <f t="shared" si="6"/>
        <v>-1</v>
      </c>
    </row>
    <row r="31" spans="1:20">
      <c r="B31" s="74" t="s">
        <v>32</v>
      </c>
      <c r="C31" s="75"/>
      <c r="D31" s="75"/>
      <c r="E31" s="75"/>
      <c r="F31" s="73"/>
      <c r="G31" s="70"/>
      <c r="H31" s="72">
        <f>SUM(H28:H30)</f>
        <v>3.7050000000000001</v>
      </c>
      <c r="I31" s="15"/>
      <c r="J31" s="70"/>
      <c r="K31" s="71"/>
      <c r="L31" s="72">
        <f>SUM(L28:L30)</f>
        <v>4.0560899999999993</v>
      </c>
      <c r="M31" s="67"/>
      <c r="N31" s="68">
        <f>+L31-H31</f>
        <v>0.35108999999999924</v>
      </c>
      <c r="O31" s="69">
        <f t="shared" si="6"/>
        <v>9.4761133603238665E-2</v>
      </c>
    </row>
    <row r="32" spans="1:20">
      <c r="B32" s="14" t="s">
        <v>33</v>
      </c>
      <c r="C32" s="14"/>
      <c r="D32" s="138" t="s">
        <v>27</v>
      </c>
      <c r="E32" s="15"/>
      <c r="F32" s="134">
        <f>+Rates!D98</f>
        <v>7.1999999999999998E-3</v>
      </c>
      <c r="G32" s="76">
        <f>+$F$19*(1+$F$47)</f>
        <v>155.11500000000001</v>
      </c>
      <c r="H32" s="30">
        <f>+F32*G32</f>
        <v>1.1168279999999999</v>
      </c>
      <c r="I32" s="14"/>
      <c r="J32" s="134">
        <f>+Rates!E98</f>
        <v>6.8926740742303915E-3</v>
      </c>
      <c r="K32" s="76">
        <f>+$F$19*(1+$J$47)</f>
        <v>155.11500000000001</v>
      </c>
      <c r="L32" s="30">
        <f>+J32*K32</f>
        <v>1.0691571390242471</v>
      </c>
      <c r="M32" s="14"/>
      <c r="N32" s="18">
        <f>+L32-H32</f>
        <v>-4.7670860975752793E-2</v>
      </c>
      <c r="O32" s="31">
        <f t="shared" si="6"/>
        <v>-4.2684156356890046E-2</v>
      </c>
    </row>
    <row r="33" spans="1:19">
      <c r="B33" s="19" t="s">
        <v>34</v>
      </c>
      <c r="C33" s="14"/>
      <c r="D33" s="138" t="s">
        <v>27</v>
      </c>
      <c r="E33" s="15"/>
      <c r="F33" s="134">
        <f>+Rates!D99</f>
        <v>4.8999999999999998E-3</v>
      </c>
      <c r="G33" s="76">
        <f>+$F$19*(1+$F$47)</f>
        <v>155.11500000000001</v>
      </c>
      <c r="H33" s="30">
        <f>+F33*G33</f>
        <v>0.7600635</v>
      </c>
      <c r="I33" s="14"/>
      <c r="J33" s="134">
        <f>+Rates!E99</f>
        <v>4.8386172531326675E-3</v>
      </c>
      <c r="K33" s="76">
        <f>+$F$19*(1+$J$47)</f>
        <v>155.11500000000001</v>
      </c>
      <c r="L33" s="30">
        <f>+J33*K33</f>
        <v>0.75054211521967373</v>
      </c>
      <c r="M33" s="14"/>
      <c r="N33" s="18">
        <f>+L33-H33</f>
        <v>-9.5213847803262697E-3</v>
      </c>
      <c r="O33" s="31">
        <f t="shared" si="6"/>
        <v>-1.2527091197414781E-2</v>
      </c>
      <c r="P33" s="1"/>
      <c r="Q33" s="1"/>
      <c r="R33" s="1"/>
      <c r="S33" s="1"/>
    </row>
    <row r="34" spans="1:19">
      <c r="B34" s="74" t="s">
        <v>35</v>
      </c>
      <c r="C34" s="75"/>
      <c r="D34" s="75"/>
      <c r="E34" s="75"/>
      <c r="F34" s="73"/>
      <c r="G34" s="70"/>
      <c r="H34" s="72">
        <f>SUM(H31:H33)</f>
        <v>5.5818915000000002</v>
      </c>
      <c r="I34" s="15"/>
      <c r="J34" s="70"/>
      <c r="K34" s="71"/>
      <c r="L34" s="72">
        <f>SUM(L31:L33)</f>
        <v>5.8757892542439203</v>
      </c>
      <c r="M34" s="67"/>
      <c r="N34" s="68">
        <f>+L34-H34</f>
        <v>0.29389775424392006</v>
      </c>
      <c r="O34" s="69">
        <f t="shared" si="6"/>
        <v>5.2652000534929792E-2</v>
      </c>
    </row>
    <row r="35" spans="1:19" s="112" customFormat="1" ht="17.25" customHeight="1">
      <c r="B35" s="19" t="s">
        <v>36</v>
      </c>
      <c r="C35" s="14"/>
      <c r="D35" s="138" t="s">
        <v>27</v>
      </c>
      <c r="E35" s="15"/>
      <c r="F35" s="135">
        <f>+Rates!D86</f>
        <v>4.4000000000000003E-3</v>
      </c>
      <c r="G35" s="76">
        <f>+$F$19*(1+$F$47)</f>
        <v>155.11500000000001</v>
      </c>
      <c r="H35" s="40">
        <f>+F35*G35</f>
        <v>0.68250600000000006</v>
      </c>
      <c r="I35" s="14"/>
      <c r="J35" s="135">
        <f>+Rates!E86</f>
        <v>4.4000000000000003E-3</v>
      </c>
      <c r="K35" s="76">
        <f>+$F$19*(1+$J$47)</f>
        <v>155.11500000000001</v>
      </c>
      <c r="L35" s="40">
        <f>+J35*K35</f>
        <v>0.68250600000000006</v>
      </c>
      <c r="M35" s="14"/>
      <c r="N35" s="18">
        <f>+L35-H35</f>
        <v>0</v>
      </c>
      <c r="O35" s="31">
        <f t="shared" si="6"/>
        <v>0</v>
      </c>
      <c r="P35" s="113"/>
      <c r="Q35" s="113"/>
      <c r="R35" s="113"/>
      <c r="S35" s="113"/>
    </row>
    <row r="36" spans="1:19" s="112" customFormat="1">
      <c r="B36" s="19" t="s">
        <v>37</v>
      </c>
      <c r="C36" s="14"/>
      <c r="D36" s="138" t="s">
        <v>27</v>
      </c>
      <c r="E36" s="15"/>
      <c r="F36" s="135">
        <f>+Rates!D87</f>
        <v>1.2999999999999999E-3</v>
      </c>
      <c r="G36" s="76">
        <f>+$F$19*(1+$F$47)</f>
        <v>155.11500000000001</v>
      </c>
      <c r="H36" s="40">
        <f t="shared" ref="H36:H40" si="11">+F36*G36</f>
        <v>0.20164950000000001</v>
      </c>
      <c r="I36" s="14"/>
      <c r="J36" s="135">
        <f>+Rates!E87</f>
        <v>1.2999999999999999E-3</v>
      </c>
      <c r="K36" s="76">
        <f>+$F$19*(1+$J$47)</f>
        <v>155.11500000000001</v>
      </c>
      <c r="L36" s="40">
        <f t="shared" ref="L36:L40" si="12">+J36*K36</f>
        <v>0.20164950000000001</v>
      </c>
      <c r="M36" s="14"/>
      <c r="N36" s="18">
        <f t="shared" ref="N36:N40" si="13">+L36-H36</f>
        <v>0</v>
      </c>
      <c r="O36" s="31">
        <f t="shared" ref="O36:O40" si="14">+N36/H36</f>
        <v>0</v>
      </c>
      <c r="P36" s="113"/>
      <c r="Q36" s="113"/>
      <c r="R36" s="113"/>
      <c r="S36" s="113"/>
    </row>
    <row r="37" spans="1:19">
      <c r="B37" s="12" t="s">
        <v>38</v>
      </c>
      <c r="C37" s="12"/>
      <c r="D37" s="138" t="s">
        <v>25</v>
      </c>
      <c r="E37" s="13"/>
      <c r="F37" s="136">
        <f>+Rates!D88</f>
        <v>0.25</v>
      </c>
      <c r="G37" s="16">
        <v>1</v>
      </c>
      <c r="H37" s="40">
        <f t="shared" si="11"/>
        <v>0.25</v>
      </c>
      <c r="I37" s="14"/>
      <c r="J37" s="136">
        <f>+Rates!E88</f>
        <v>0.25</v>
      </c>
      <c r="K37" s="17">
        <v>1</v>
      </c>
      <c r="L37" s="40">
        <f t="shared" si="12"/>
        <v>0.25</v>
      </c>
      <c r="M37" s="14"/>
      <c r="N37" s="18">
        <f t="shared" si="13"/>
        <v>0</v>
      </c>
      <c r="O37" s="31">
        <f t="shared" si="14"/>
        <v>0</v>
      </c>
      <c r="P37" s="1"/>
      <c r="Q37" s="1"/>
      <c r="R37" s="1"/>
      <c r="S37" s="1"/>
    </row>
    <row r="38" spans="1:19">
      <c r="B38" s="12" t="s">
        <v>39</v>
      </c>
      <c r="C38" s="12"/>
      <c r="D38" s="138" t="s">
        <v>27</v>
      </c>
      <c r="E38" s="13"/>
      <c r="F38" s="137">
        <v>7.0000000000000001E-3</v>
      </c>
      <c r="G38" s="76">
        <f>+$F$19</f>
        <v>150</v>
      </c>
      <c r="H38" s="40">
        <f t="shared" si="11"/>
        <v>1.05</v>
      </c>
      <c r="I38" s="14"/>
      <c r="J38" s="135">
        <v>7.0000000000000001E-3</v>
      </c>
      <c r="K38" s="77">
        <f>+$F$19</f>
        <v>150</v>
      </c>
      <c r="L38" s="40">
        <f t="shared" si="12"/>
        <v>1.05</v>
      </c>
      <c r="M38" s="14"/>
      <c r="N38" s="18">
        <f t="shared" si="13"/>
        <v>0</v>
      </c>
      <c r="O38" s="31">
        <f t="shared" si="14"/>
        <v>0</v>
      </c>
      <c r="P38" s="1"/>
      <c r="Q38" s="1"/>
      <c r="R38" s="1"/>
      <c r="S38" s="1"/>
    </row>
    <row r="39" spans="1:19">
      <c r="B39" s="12" t="s">
        <v>107</v>
      </c>
      <c r="C39" s="12"/>
      <c r="D39" s="138" t="s">
        <v>27</v>
      </c>
      <c r="E39" s="13"/>
      <c r="F39" s="137">
        <v>9.4E-2</v>
      </c>
      <c r="G39" s="76">
        <f>+F19*(1+F47)</f>
        <v>155.11500000000001</v>
      </c>
      <c r="H39" s="40">
        <f t="shared" si="11"/>
        <v>14.580810000000001</v>
      </c>
      <c r="I39" s="14"/>
      <c r="J39" s="135">
        <f>+F39</f>
        <v>9.4E-2</v>
      </c>
      <c r="K39" s="76">
        <f>+F19*(1+J47)</f>
        <v>155.11500000000001</v>
      </c>
      <c r="L39" s="40">
        <f t="shared" si="12"/>
        <v>14.580810000000001</v>
      </c>
      <c r="M39" s="14"/>
      <c r="N39" s="18">
        <f t="shared" si="13"/>
        <v>0</v>
      </c>
      <c r="O39" s="31">
        <f t="shared" si="14"/>
        <v>0</v>
      </c>
      <c r="P39" s="1"/>
      <c r="Q39" s="1"/>
      <c r="R39" s="1"/>
      <c r="S39" s="1"/>
    </row>
    <row r="40" spans="1:19" ht="15.75" thickBot="1">
      <c r="B40" s="12" t="s">
        <v>108</v>
      </c>
      <c r="C40" s="12"/>
      <c r="D40" s="138" t="s">
        <v>27</v>
      </c>
      <c r="E40" s="13"/>
      <c r="F40" s="137">
        <v>0.11</v>
      </c>
      <c r="G40" s="237">
        <v>0</v>
      </c>
      <c r="H40" s="40">
        <f t="shared" si="11"/>
        <v>0</v>
      </c>
      <c r="I40" s="14"/>
      <c r="J40" s="135">
        <f>+F40</f>
        <v>0.11</v>
      </c>
      <c r="K40" s="237">
        <v>0</v>
      </c>
      <c r="L40" s="40">
        <f t="shared" si="12"/>
        <v>0</v>
      </c>
      <c r="M40" s="14"/>
      <c r="N40" s="18">
        <f t="shared" si="13"/>
        <v>0</v>
      </c>
      <c r="O40" s="31" t="e">
        <f t="shared" si="14"/>
        <v>#DIV/0!</v>
      </c>
      <c r="P40" s="1"/>
      <c r="Q40" s="1"/>
      <c r="R40" s="1"/>
      <c r="S40" s="84"/>
    </row>
    <row r="41" spans="1:19" ht="15.75" thickBot="1">
      <c r="B41" s="44"/>
      <c r="C41" s="45"/>
      <c r="D41" s="46"/>
      <c r="E41" s="45"/>
      <c r="F41" s="47"/>
      <c r="G41" s="48"/>
      <c r="H41" s="49"/>
      <c r="I41" s="50"/>
      <c r="J41" s="47"/>
      <c r="K41" s="51"/>
      <c r="L41" s="120"/>
      <c r="M41" s="50"/>
      <c r="N41" s="121"/>
      <c r="O41" s="52"/>
      <c r="P41" s="1"/>
      <c r="Q41" s="1"/>
      <c r="R41" s="1"/>
      <c r="S41" s="1"/>
    </row>
    <row r="42" spans="1:19">
      <c r="B42" s="20" t="s">
        <v>115</v>
      </c>
      <c r="C42" s="12"/>
      <c r="D42" s="12"/>
      <c r="E42" s="12"/>
      <c r="F42" s="64"/>
      <c r="G42" s="55"/>
      <c r="H42" s="58">
        <f>SUM(H34:H40)</f>
        <v>22.346857</v>
      </c>
      <c r="I42" s="62"/>
      <c r="J42" s="63"/>
      <c r="K42" s="63"/>
      <c r="L42" s="61">
        <f>SUM(L34:L40)</f>
        <v>22.640754754243922</v>
      </c>
      <c r="M42" s="57"/>
      <c r="N42" s="61">
        <f>+L42-H42</f>
        <v>0.29389775424392184</v>
      </c>
      <c r="O42" s="59">
        <f>+N42/H42</f>
        <v>1.31516371292805E-2</v>
      </c>
      <c r="P42" s="1"/>
      <c r="Q42" s="1"/>
      <c r="R42" s="1"/>
      <c r="S42" s="84"/>
    </row>
    <row r="43" spans="1:19">
      <c r="B43" s="53" t="s">
        <v>44</v>
      </c>
      <c r="C43" s="12"/>
      <c r="D43" s="12"/>
      <c r="E43" s="12"/>
      <c r="F43" s="43">
        <v>0.13</v>
      </c>
      <c r="G43" s="56"/>
      <c r="H43" s="78">
        <f>+H42*F43</f>
        <v>2.9050914100000003</v>
      </c>
      <c r="I43" s="42"/>
      <c r="J43" s="79">
        <v>0.13</v>
      </c>
      <c r="K43" s="42"/>
      <c r="L43" s="81">
        <f>+L42*J43</f>
        <v>2.9432981180517102</v>
      </c>
      <c r="M43" s="80"/>
      <c r="N43" s="81">
        <f t="shared" ref="N43:N44" si="15">+L43-H43</f>
        <v>3.8206708051709892E-2</v>
      </c>
      <c r="O43" s="82">
        <f>+N43/H43</f>
        <v>1.3151637129280518E-2</v>
      </c>
      <c r="P43" s="1"/>
      <c r="Q43" s="1"/>
      <c r="R43" s="1"/>
      <c r="S43" s="84"/>
    </row>
    <row r="44" spans="1:19" ht="15.75" thickBot="1">
      <c r="A44" s="1"/>
      <c r="B44" s="247" t="s">
        <v>113</v>
      </c>
      <c r="C44" s="247"/>
      <c r="D44" s="247"/>
      <c r="E44" s="65"/>
      <c r="F44" s="114"/>
      <c r="G44" s="115"/>
      <c r="H44" s="116">
        <f>SUM(H42:H43)</f>
        <v>25.251948410000001</v>
      </c>
      <c r="I44" s="117"/>
      <c r="J44" s="117"/>
      <c r="K44" s="117"/>
      <c r="L44" s="118">
        <f>SUM(L42:L43)</f>
        <v>25.584052872295633</v>
      </c>
      <c r="M44" s="119"/>
      <c r="N44" s="118">
        <f t="shared" si="15"/>
        <v>0.33210446229563217</v>
      </c>
      <c r="O44" s="66">
        <f>+N44/H44</f>
        <v>1.3151637129280519E-2</v>
      </c>
    </row>
    <row r="45" spans="1:19" ht="15.75" thickBot="1">
      <c r="A45" s="85"/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20"/>
      <c r="M45" s="50"/>
      <c r="N45" s="121"/>
      <c r="O45" s="52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84"/>
      <c r="M46" s="1"/>
      <c r="N46" s="1"/>
      <c r="O46" s="1"/>
    </row>
    <row r="47" spans="1:19">
      <c r="A47" s="1"/>
      <c r="B47" s="3" t="s">
        <v>48</v>
      </c>
      <c r="C47" s="1"/>
      <c r="D47" s="1"/>
      <c r="E47" s="1"/>
      <c r="F47" s="36">
        <f>+Rates!D1</f>
        <v>3.4099999999999998E-2</v>
      </c>
      <c r="G47" s="124"/>
      <c r="H47" s="124"/>
      <c r="I47" s="124"/>
      <c r="J47" s="36">
        <f>+Rates!E1</f>
        <v>3.4099999999999998E-2</v>
      </c>
      <c r="K47" s="1"/>
      <c r="L47" s="1"/>
      <c r="M47" s="1"/>
      <c r="N47" s="1"/>
      <c r="O47" s="1"/>
    </row>
    <row r="48" spans="1:19">
      <c r="A48" s="1"/>
      <c r="B48" s="1"/>
      <c r="C48" s="1"/>
      <c r="D48" s="1"/>
      <c r="E48" s="1"/>
      <c r="F48" s="124"/>
      <c r="G48" s="124"/>
      <c r="H48" s="124"/>
      <c r="I48" s="124"/>
      <c r="J48" s="124"/>
      <c r="K48" s="1"/>
      <c r="L48" s="1"/>
      <c r="M48" s="1"/>
      <c r="N48" s="1"/>
      <c r="O48" s="1"/>
    </row>
    <row r="49" spans="1:15">
      <c r="A49" s="32" t="s">
        <v>49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07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2" t="s">
        <v>50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mergeCells count="11">
    <mergeCell ref="D22:D23"/>
    <mergeCell ref="N22:N23"/>
    <mergeCell ref="O22:O23"/>
    <mergeCell ref="B44:D44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24:O24 F45:O47 F28:G34 M28:O29 F41:G44 F36:G38 F35 M41:O44 M39:M40 F25:N27 M31:O31 M30:N30 M34:O34 M32:N32 M36:N38 M35:N35 M33:N33" unlockedFormula="1"/>
    <ignoredError sqref="H28:L34 H41:L44 H40:J40 L40 H39:J39 L39 H37:L38 H35:J35 L35 H36:J36 L36" formula="1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36" sqref="A36:XFD36"/>
    </sheetView>
  </sheetViews>
  <sheetFormatPr defaultRowHeight="15"/>
  <cols>
    <col min="1" max="1" width="2.42578125" customWidth="1"/>
    <col min="2" max="2" width="54.42578125" customWidth="1"/>
    <col min="3" max="3" width="2.28515625" customWidth="1"/>
    <col min="4" max="4" width="11" customWidth="1"/>
    <col min="5" max="5" width="4.140625" customWidth="1"/>
    <col min="6" max="6" width="10.5703125" bestFit="1" customWidth="1"/>
    <col min="8" max="8" width="12.85546875" customWidth="1"/>
    <col min="9" max="9" width="1.5703125" customWidth="1"/>
    <col min="10" max="10" width="10.5703125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103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55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88">
        <v>21296</v>
      </c>
      <c r="G19" s="3" t="s">
        <v>13</v>
      </c>
      <c r="H19" s="3" t="s">
        <v>104</v>
      </c>
      <c r="I19" s="3">
        <v>300</v>
      </c>
      <c r="J19" s="88">
        <v>186</v>
      </c>
      <c r="K19" s="3"/>
      <c r="L19" s="3" t="s">
        <v>105</v>
      </c>
      <c r="M19" s="3"/>
      <c r="N19" s="144">
        <v>750</v>
      </c>
      <c r="O19" s="3" t="s">
        <v>106</v>
      </c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+Rates!D90</f>
        <v>1.05</v>
      </c>
      <c r="G24" s="76">
        <f>+$J$19</f>
        <v>186</v>
      </c>
      <c r="H24" s="30">
        <f>+F24*G24</f>
        <v>195.3</v>
      </c>
      <c r="I24" s="14"/>
      <c r="J24" s="133">
        <f>+Rates!E90</f>
        <v>1.06365</v>
      </c>
      <c r="K24" s="76">
        <f>+$J$19</f>
        <v>186</v>
      </c>
      <c r="L24" s="30">
        <f>+J24*K24</f>
        <v>197.8389</v>
      </c>
      <c r="M24" s="14"/>
      <c r="N24" s="18">
        <f>+L24-H24</f>
        <v>2.5388999999999839</v>
      </c>
      <c r="O24" s="31">
        <f>+N24/H24</f>
        <v>1.2999999999999918E-2</v>
      </c>
    </row>
    <row r="25" spans="1:20">
      <c r="B25" s="13" t="s">
        <v>26</v>
      </c>
      <c r="C25" s="12"/>
      <c r="D25" s="138" t="s">
        <v>27</v>
      </c>
      <c r="E25" s="13"/>
      <c r="F25" s="122">
        <f>+Rates!D91</f>
        <v>1.9199999999999998E-2</v>
      </c>
      <c r="G25" s="76">
        <f>+$F$19</f>
        <v>21296</v>
      </c>
      <c r="H25" s="30">
        <f t="shared" ref="H25:H27" si="0">+F25*G25</f>
        <v>408.88319999999999</v>
      </c>
      <c r="I25" s="14"/>
      <c r="J25" s="134">
        <f>+Rates!E91</f>
        <v>1.9449599999999997E-2</v>
      </c>
      <c r="K25" s="76">
        <f>+$F$19</f>
        <v>21296</v>
      </c>
      <c r="L25" s="30">
        <f t="shared" ref="L25:L27" si="1">+J25*K25</f>
        <v>414.19868159999993</v>
      </c>
      <c r="M25" s="14"/>
      <c r="N25" s="18">
        <f t="shared" ref="N25:N27" si="2">+L25-H25</f>
        <v>5.3154815999999414</v>
      </c>
      <c r="O25" s="31">
        <f t="shared" ref="O25:O27" si="3">+N25/H25</f>
        <v>1.2999999999999857E-2</v>
      </c>
    </row>
    <row r="26" spans="1:20">
      <c r="B26" s="13" t="s">
        <v>28</v>
      </c>
      <c r="C26" s="12"/>
      <c r="D26" s="138" t="s">
        <v>27</v>
      </c>
      <c r="E26" s="13"/>
      <c r="F26" s="122">
        <f>+Rates!D96</f>
        <v>-2.0000000000000001E-4</v>
      </c>
      <c r="G26" s="76">
        <f t="shared" ref="G26:G27" si="4">+$F$19</f>
        <v>21296</v>
      </c>
      <c r="H26" s="30">
        <f t="shared" si="0"/>
        <v>-4.2591999999999999</v>
      </c>
      <c r="I26" s="14"/>
      <c r="J26" s="134">
        <f>+Rates!E96</f>
        <v>0</v>
      </c>
      <c r="K26" s="76">
        <f t="shared" ref="K26:K27" si="5">+$F$19</f>
        <v>21296</v>
      </c>
      <c r="L26" s="30">
        <f t="shared" si="1"/>
        <v>0</v>
      </c>
      <c r="M26" s="14"/>
      <c r="N26" s="18">
        <f t="shared" si="2"/>
        <v>4.2591999999999999</v>
      </c>
      <c r="O26" s="31">
        <f t="shared" si="3"/>
        <v>-1</v>
      </c>
    </row>
    <row r="27" spans="1:20">
      <c r="B27" s="13" t="s">
        <v>93</v>
      </c>
      <c r="C27" s="12"/>
      <c r="D27" s="138" t="s">
        <v>27</v>
      </c>
      <c r="E27" s="13"/>
      <c r="F27" s="122">
        <f>+Rates!D97</f>
        <v>5.0000000000000001E-4</v>
      </c>
      <c r="G27" s="76">
        <f t="shared" si="4"/>
        <v>21296</v>
      </c>
      <c r="H27" s="30">
        <f t="shared" si="0"/>
        <v>10.648</v>
      </c>
      <c r="I27" s="14"/>
      <c r="J27" s="134">
        <f>+Rates!E97</f>
        <v>5.0000000000000001E-4</v>
      </c>
      <c r="K27" s="76">
        <f t="shared" si="5"/>
        <v>21296</v>
      </c>
      <c r="L27" s="30">
        <f t="shared" si="1"/>
        <v>10.648</v>
      </c>
      <c r="M27" s="14"/>
      <c r="N27" s="18">
        <f t="shared" si="2"/>
        <v>0</v>
      </c>
      <c r="O27" s="31">
        <f t="shared" si="3"/>
        <v>0</v>
      </c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610.572</v>
      </c>
      <c r="I28" s="15"/>
      <c r="J28" s="70"/>
      <c r="K28" s="71"/>
      <c r="L28" s="72">
        <f>SUM(L24:L27)</f>
        <v>622.68558159999998</v>
      </c>
      <c r="M28" s="67"/>
      <c r="N28" s="68">
        <f t="shared" ref="N28:N35" si="6">+L28-H28</f>
        <v>12.113581599999975</v>
      </c>
      <c r="O28" s="69">
        <f>+N28/H28</f>
        <v>1.9839726682520611E-2</v>
      </c>
    </row>
    <row r="29" spans="1:20" s="112" customFormat="1" ht="16.5" customHeight="1">
      <c r="B29" s="130" t="s">
        <v>91</v>
      </c>
      <c r="C29" s="14"/>
      <c r="D29" s="138" t="s">
        <v>27</v>
      </c>
      <c r="E29" s="15"/>
      <c r="F29" s="134">
        <f>+Rates!D92</f>
        <v>-1.2999999999999999E-3</v>
      </c>
      <c r="G29" s="76">
        <f>+$F$19</f>
        <v>21296</v>
      </c>
      <c r="H29" s="30">
        <f>+F29*G29</f>
        <v>-27.684799999999999</v>
      </c>
      <c r="I29" s="14"/>
      <c r="J29" s="134">
        <f>+Rates!E92</f>
        <v>0</v>
      </c>
      <c r="K29" s="76">
        <f>+$F$19</f>
        <v>21296</v>
      </c>
      <c r="L29" s="30">
        <f>+J29*K29</f>
        <v>0</v>
      </c>
      <c r="M29" s="14"/>
      <c r="N29" s="18">
        <f t="shared" si="6"/>
        <v>27.684799999999999</v>
      </c>
      <c r="O29" s="31">
        <f t="shared" ref="O29:O30" si="7">+N29/H29</f>
        <v>-1</v>
      </c>
    </row>
    <row r="30" spans="1:20" s="112" customFormat="1" ht="15.75" customHeight="1">
      <c r="B30" s="130" t="s">
        <v>92</v>
      </c>
      <c r="C30" s="14"/>
      <c r="D30" s="138" t="s">
        <v>27</v>
      </c>
      <c r="E30" s="15"/>
      <c r="F30" s="134">
        <f>+Rates!D95</f>
        <v>-5.0000000000000001E-4</v>
      </c>
      <c r="G30" s="76">
        <f>+$F$19</f>
        <v>21296</v>
      </c>
      <c r="H30" s="30">
        <f t="shared" ref="H30" si="8">+F30*G30</f>
        <v>-10.648</v>
      </c>
      <c r="I30" s="38"/>
      <c r="J30" s="134">
        <f>+Rates!E95</f>
        <v>0</v>
      </c>
      <c r="K30" s="76">
        <f t="shared" ref="K30" si="9">+$F$19</f>
        <v>21296</v>
      </c>
      <c r="L30" s="30">
        <f t="shared" ref="L30" si="10">+J30*K30</f>
        <v>0</v>
      </c>
      <c r="M30" s="39"/>
      <c r="N30" s="18">
        <f t="shared" si="6"/>
        <v>10.648</v>
      </c>
      <c r="O30" s="31">
        <f t="shared" si="7"/>
        <v>-1</v>
      </c>
    </row>
    <row r="31" spans="1:20">
      <c r="B31" s="74" t="s">
        <v>32</v>
      </c>
      <c r="C31" s="75"/>
      <c r="D31" s="75"/>
      <c r="E31" s="75"/>
      <c r="F31" s="73"/>
      <c r="G31" s="70"/>
      <c r="H31" s="72">
        <f>SUM(H28:H30)</f>
        <v>572.23919999999998</v>
      </c>
      <c r="I31" s="15"/>
      <c r="J31" s="70"/>
      <c r="K31" s="71"/>
      <c r="L31" s="72">
        <f>SUM(L28:L30)</f>
        <v>622.68558159999998</v>
      </c>
      <c r="M31" s="67"/>
      <c r="N31" s="68">
        <f t="shared" si="6"/>
        <v>50.446381599999995</v>
      </c>
      <c r="O31" s="69">
        <f>+N31/H31</f>
        <v>8.8156109543002292E-2</v>
      </c>
    </row>
    <row r="32" spans="1:20">
      <c r="B32" s="14" t="s">
        <v>33</v>
      </c>
      <c r="C32" s="14"/>
      <c r="D32" s="138" t="s">
        <v>27</v>
      </c>
      <c r="E32" s="15"/>
      <c r="F32" s="134">
        <f>+Rates!D98</f>
        <v>7.1999999999999998E-3</v>
      </c>
      <c r="G32" s="76">
        <f>+$F$19*(1+$F$47)</f>
        <v>22022.193599999999</v>
      </c>
      <c r="H32" s="30">
        <f>+F32*G32</f>
        <v>158.55979391999998</v>
      </c>
      <c r="I32" s="14"/>
      <c r="J32" s="134">
        <f>+Rates!E98</f>
        <v>6.8926740742303915E-3</v>
      </c>
      <c r="K32" s="76">
        <f>+$F$19*(1+$J$47)</f>
        <v>22022.193599999999</v>
      </c>
      <c r="L32" s="30">
        <f>+J32*K32</f>
        <v>151.79180288440244</v>
      </c>
      <c r="M32" s="14"/>
      <c r="N32" s="18">
        <f t="shared" si="6"/>
        <v>-6.7679910355975323</v>
      </c>
      <c r="O32" s="31">
        <f t="shared" ref="O32:O33" si="11">+N32/H32</f>
        <v>-4.2684156356889984E-2</v>
      </c>
    </row>
    <row r="33" spans="1:19">
      <c r="B33" s="19" t="s">
        <v>34</v>
      </c>
      <c r="C33" s="14"/>
      <c r="D33" s="138" t="s">
        <v>27</v>
      </c>
      <c r="E33" s="15"/>
      <c r="F33" s="134">
        <f>+Rates!D99</f>
        <v>4.8999999999999998E-3</v>
      </c>
      <c r="G33" s="76">
        <f>+$F$19*(1+$F$47)</f>
        <v>22022.193599999999</v>
      </c>
      <c r="H33" s="30">
        <f>+F33*G33</f>
        <v>107.90874863999998</v>
      </c>
      <c r="I33" s="14"/>
      <c r="J33" s="134">
        <f>+Rates!E99</f>
        <v>4.8386172531326675E-3</v>
      </c>
      <c r="K33" s="76">
        <f>+$F$19*(1+$J$47)</f>
        <v>22022.193599999999</v>
      </c>
      <c r="L33" s="30">
        <f>+J33*K33</f>
        <v>106.5569659047878</v>
      </c>
      <c r="M33" s="14"/>
      <c r="N33" s="18">
        <f t="shared" si="6"/>
        <v>-1.3517827352121827</v>
      </c>
      <c r="O33" s="31">
        <f t="shared" si="11"/>
        <v>-1.2527091197414733E-2</v>
      </c>
      <c r="P33" s="1"/>
      <c r="Q33" s="1"/>
      <c r="R33" s="1"/>
      <c r="S33" s="1"/>
    </row>
    <row r="34" spans="1:19">
      <c r="B34" s="74" t="s">
        <v>35</v>
      </c>
      <c r="C34" s="75"/>
      <c r="D34" s="75"/>
      <c r="E34" s="75"/>
      <c r="F34" s="73"/>
      <c r="G34" s="70"/>
      <c r="H34" s="72">
        <f>SUM(H31:H33)</f>
        <v>838.70774255999993</v>
      </c>
      <c r="I34" s="15"/>
      <c r="J34" s="70"/>
      <c r="K34" s="71"/>
      <c r="L34" s="72">
        <f>SUM(L31:L33)</f>
        <v>881.03435038919019</v>
      </c>
      <c r="M34" s="67"/>
      <c r="N34" s="68">
        <f t="shared" si="6"/>
        <v>42.326607829190266</v>
      </c>
      <c r="O34" s="69">
        <f>+N34/H34</f>
        <v>5.046645652750998E-2</v>
      </c>
    </row>
    <row r="35" spans="1:19" s="112" customFormat="1" ht="17.25" customHeight="1">
      <c r="B35" s="19" t="s">
        <v>36</v>
      </c>
      <c r="C35" s="14"/>
      <c r="D35" s="138" t="s">
        <v>27</v>
      </c>
      <c r="E35" s="15"/>
      <c r="F35" s="135">
        <f>+Rates!D86</f>
        <v>4.4000000000000003E-3</v>
      </c>
      <c r="G35" s="76">
        <f>+$F$19*(1+$F$47)</f>
        <v>22022.193599999999</v>
      </c>
      <c r="H35" s="40">
        <f>+F35*G35</f>
        <v>96.897651839999995</v>
      </c>
      <c r="I35" s="14"/>
      <c r="J35" s="135">
        <f>+Rates!E86</f>
        <v>4.4000000000000003E-3</v>
      </c>
      <c r="K35" s="76">
        <f>+$F$19*(1+$J$47)</f>
        <v>22022.193599999999</v>
      </c>
      <c r="L35" s="40">
        <f>+J35*K35</f>
        <v>96.897651839999995</v>
      </c>
      <c r="M35" s="14"/>
      <c r="N35" s="18">
        <f t="shared" si="6"/>
        <v>0</v>
      </c>
      <c r="O35" s="31">
        <f t="shared" ref="O35:O40" si="12">+N35/H35</f>
        <v>0</v>
      </c>
      <c r="P35" s="113"/>
      <c r="Q35" s="113"/>
      <c r="R35" s="113"/>
      <c r="S35" s="113"/>
    </row>
    <row r="36" spans="1:19" s="112" customFormat="1">
      <c r="B36" s="19" t="s">
        <v>37</v>
      </c>
      <c r="C36" s="14"/>
      <c r="D36" s="138" t="s">
        <v>27</v>
      </c>
      <c r="E36" s="15"/>
      <c r="F36" s="135">
        <f>+Rates!D87</f>
        <v>1.2999999999999999E-3</v>
      </c>
      <c r="G36" s="76">
        <f>+$F$19*(1+$F$47)</f>
        <v>22022.193599999999</v>
      </c>
      <c r="H36" s="40">
        <f t="shared" ref="H36:H40" si="13">+F36*G36</f>
        <v>28.628851679999997</v>
      </c>
      <c r="I36" s="14"/>
      <c r="J36" s="135">
        <f>+Rates!E87</f>
        <v>1.2999999999999999E-3</v>
      </c>
      <c r="K36" s="76">
        <f>+$F$19*(1+$J$47)</f>
        <v>22022.193599999999</v>
      </c>
      <c r="L36" s="40">
        <f t="shared" ref="L36:L40" si="14">+J36*K36</f>
        <v>28.628851679999997</v>
      </c>
      <c r="M36" s="14"/>
      <c r="N36" s="18">
        <f t="shared" ref="N36:N40" si="15">+L36-H36</f>
        <v>0</v>
      </c>
      <c r="O36" s="31">
        <f t="shared" si="12"/>
        <v>0</v>
      </c>
      <c r="P36" s="113"/>
      <c r="Q36" s="113"/>
      <c r="R36" s="113"/>
      <c r="S36" s="113"/>
    </row>
    <row r="37" spans="1:19">
      <c r="B37" s="12" t="s">
        <v>38</v>
      </c>
      <c r="C37" s="12"/>
      <c r="D37" s="138" t="s">
        <v>25</v>
      </c>
      <c r="E37" s="13"/>
      <c r="F37" s="136">
        <f>+Rates!D88</f>
        <v>0.25</v>
      </c>
      <c r="G37" s="16">
        <v>1</v>
      </c>
      <c r="H37" s="40">
        <f t="shared" si="13"/>
        <v>0.25</v>
      </c>
      <c r="I37" s="14"/>
      <c r="J37" s="136">
        <f>+Rates!E88</f>
        <v>0.25</v>
      </c>
      <c r="K37" s="17">
        <v>1</v>
      </c>
      <c r="L37" s="40">
        <f t="shared" si="14"/>
        <v>0.25</v>
      </c>
      <c r="M37" s="14"/>
      <c r="N37" s="18">
        <f t="shared" si="15"/>
        <v>0</v>
      </c>
      <c r="O37" s="31">
        <f t="shared" si="12"/>
        <v>0</v>
      </c>
      <c r="P37" s="1"/>
      <c r="Q37" s="1"/>
      <c r="R37" s="1"/>
      <c r="S37" s="1"/>
    </row>
    <row r="38" spans="1:19">
      <c r="B38" s="12" t="s">
        <v>39</v>
      </c>
      <c r="C38" s="12"/>
      <c r="D38" s="138" t="s">
        <v>27</v>
      </c>
      <c r="E38" s="13"/>
      <c r="F38" s="137">
        <v>7.0000000000000001E-3</v>
      </c>
      <c r="G38" s="76">
        <f>+$F$19</f>
        <v>21296</v>
      </c>
      <c r="H38" s="40">
        <f t="shared" si="13"/>
        <v>149.072</v>
      </c>
      <c r="I38" s="14"/>
      <c r="J38" s="135">
        <v>7.0000000000000001E-3</v>
      </c>
      <c r="K38" s="77">
        <f>+$F$19</f>
        <v>21296</v>
      </c>
      <c r="L38" s="40">
        <f t="shared" si="14"/>
        <v>149.072</v>
      </c>
      <c r="M38" s="14"/>
      <c r="N38" s="18">
        <f t="shared" si="15"/>
        <v>0</v>
      </c>
      <c r="O38" s="31">
        <f t="shared" si="12"/>
        <v>0</v>
      </c>
      <c r="P38" s="1"/>
      <c r="Q38" s="1"/>
      <c r="R38" s="1"/>
      <c r="S38" s="1"/>
    </row>
    <row r="39" spans="1:19">
      <c r="B39" s="12" t="s">
        <v>107</v>
      </c>
      <c r="C39" s="12"/>
      <c r="D39" s="138" t="s">
        <v>27</v>
      </c>
      <c r="E39" s="13"/>
      <c r="F39" s="137">
        <f>+'USL, 150 kWh'!F39</f>
        <v>9.4E-2</v>
      </c>
      <c r="G39" s="76">
        <f>+N19</f>
        <v>750</v>
      </c>
      <c r="H39" s="40">
        <f t="shared" si="13"/>
        <v>70.5</v>
      </c>
      <c r="I39" s="14"/>
      <c r="J39" s="135">
        <f>+F39</f>
        <v>9.4E-2</v>
      </c>
      <c r="K39" s="77">
        <f>+G39</f>
        <v>750</v>
      </c>
      <c r="L39" s="40">
        <f t="shared" si="14"/>
        <v>70.5</v>
      </c>
      <c r="M39" s="14"/>
      <c r="N39" s="18">
        <f t="shared" si="15"/>
        <v>0</v>
      </c>
      <c r="O39" s="31">
        <f t="shared" si="12"/>
        <v>0</v>
      </c>
      <c r="P39" s="1"/>
      <c r="Q39" s="1"/>
      <c r="R39" s="1"/>
      <c r="S39" s="1"/>
    </row>
    <row r="40" spans="1:19" ht="15.75" thickBot="1">
      <c r="B40" s="12" t="s">
        <v>108</v>
      </c>
      <c r="C40" s="12"/>
      <c r="D40" s="138" t="s">
        <v>27</v>
      </c>
      <c r="E40" s="13"/>
      <c r="F40" s="137">
        <f>+'USL, 150 kWh'!F40</f>
        <v>0.11</v>
      </c>
      <c r="G40" s="237">
        <f>+G36-G39</f>
        <v>21272.193599999999</v>
      </c>
      <c r="H40" s="40">
        <f t="shared" si="13"/>
        <v>2339.941296</v>
      </c>
      <c r="I40" s="14"/>
      <c r="J40" s="135">
        <f>+F40</f>
        <v>0.11</v>
      </c>
      <c r="K40" s="237">
        <f>+K35-K39</f>
        <v>21272.193599999999</v>
      </c>
      <c r="L40" s="40">
        <f t="shared" si="14"/>
        <v>2339.941296</v>
      </c>
      <c r="M40" s="14"/>
      <c r="N40" s="18">
        <f t="shared" si="15"/>
        <v>0</v>
      </c>
      <c r="O40" s="31">
        <f t="shared" si="12"/>
        <v>0</v>
      </c>
      <c r="P40" s="1"/>
      <c r="Q40" s="1"/>
      <c r="R40" s="1"/>
      <c r="S40" s="84"/>
    </row>
    <row r="41" spans="1:19" ht="15.75" thickBot="1">
      <c r="B41" s="44"/>
      <c r="C41" s="45"/>
      <c r="D41" s="46"/>
      <c r="E41" s="45"/>
      <c r="F41" s="47"/>
      <c r="G41" s="48"/>
      <c r="H41" s="49"/>
      <c r="I41" s="50"/>
      <c r="J41" s="47"/>
      <c r="K41" s="51"/>
      <c r="L41" s="120"/>
      <c r="M41" s="50"/>
      <c r="N41" s="121"/>
      <c r="O41" s="52"/>
      <c r="P41" s="1"/>
      <c r="Q41" s="1"/>
      <c r="R41" s="1"/>
      <c r="S41" s="1"/>
    </row>
    <row r="42" spans="1:19">
      <c r="B42" s="20" t="s">
        <v>115</v>
      </c>
      <c r="C42" s="12"/>
      <c r="D42" s="12"/>
      <c r="E42" s="12"/>
      <c r="F42" s="64"/>
      <c r="G42" s="55"/>
      <c r="H42" s="58">
        <f>SUM(H34:H40)</f>
        <v>3523.9975420800001</v>
      </c>
      <c r="I42" s="62"/>
      <c r="J42" s="63"/>
      <c r="K42" s="63"/>
      <c r="L42" s="61">
        <f>SUM(L34:L40)</f>
        <v>3566.3241499091901</v>
      </c>
      <c r="M42" s="57"/>
      <c r="N42" s="61">
        <f>+L42-H42</f>
        <v>42.326607829189925</v>
      </c>
      <c r="O42" s="59">
        <f>+N42/H42</f>
        <v>1.2010964061060928E-2</v>
      </c>
      <c r="P42" s="1"/>
      <c r="Q42" s="1"/>
      <c r="R42" s="1"/>
      <c r="S42" s="84"/>
    </row>
    <row r="43" spans="1:19">
      <c r="B43" s="53" t="s">
        <v>44</v>
      </c>
      <c r="C43" s="12"/>
      <c r="D43" s="12"/>
      <c r="E43" s="12"/>
      <c r="F43" s="43">
        <v>0.13</v>
      </c>
      <c r="G43" s="56"/>
      <c r="H43" s="78">
        <f>+H42*F43</f>
        <v>458.11968047040006</v>
      </c>
      <c r="I43" s="42"/>
      <c r="J43" s="79">
        <v>0.13</v>
      </c>
      <c r="K43" s="42"/>
      <c r="L43" s="81">
        <f>+L42*J43</f>
        <v>463.6221394881947</v>
      </c>
      <c r="M43" s="80"/>
      <c r="N43" s="81">
        <f t="shared" ref="N43:N44" si="16">+L43-H43</f>
        <v>5.5024590177946493</v>
      </c>
      <c r="O43" s="82">
        <f>+N43/H43</f>
        <v>1.2010964061060838E-2</v>
      </c>
      <c r="P43" s="1"/>
      <c r="Q43" s="1"/>
      <c r="R43" s="1"/>
      <c r="S43" s="84"/>
    </row>
    <row r="44" spans="1:19" ht="15.75" thickBot="1">
      <c r="A44" s="1"/>
      <c r="B44" s="247" t="s">
        <v>113</v>
      </c>
      <c r="C44" s="247"/>
      <c r="D44" s="247"/>
      <c r="E44" s="65"/>
      <c r="F44" s="114"/>
      <c r="G44" s="115"/>
      <c r="H44" s="116">
        <f>SUM(H42:H43)</f>
        <v>3982.1172225504001</v>
      </c>
      <c r="I44" s="117"/>
      <c r="J44" s="117"/>
      <c r="K44" s="117"/>
      <c r="L44" s="118">
        <f>SUM(L42:L43)</f>
        <v>4029.9462893973846</v>
      </c>
      <c r="M44" s="119"/>
      <c r="N44" s="118">
        <f t="shared" si="16"/>
        <v>47.82906684698446</v>
      </c>
      <c r="O44" s="66">
        <f>+N44/H44</f>
        <v>1.2010964061060888E-2</v>
      </c>
    </row>
    <row r="45" spans="1:19" ht="15.75" thickBot="1">
      <c r="A45" s="85"/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20"/>
      <c r="M45" s="50"/>
      <c r="N45" s="121"/>
      <c r="O45" s="52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84"/>
      <c r="M46" s="1"/>
      <c r="N46" s="1"/>
      <c r="O46" s="1"/>
    </row>
    <row r="47" spans="1:19">
      <c r="A47" s="1"/>
      <c r="B47" s="3" t="s">
        <v>48</v>
      </c>
      <c r="C47" s="1"/>
      <c r="D47" s="1"/>
      <c r="E47" s="1"/>
      <c r="F47" s="36">
        <f>+Rates!D1</f>
        <v>3.4099999999999998E-2</v>
      </c>
      <c r="G47" s="124"/>
      <c r="H47" s="124"/>
      <c r="I47" s="124"/>
      <c r="J47" s="36">
        <f>+Rates!E1</f>
        <v>3.4099999999999998E-2</v>
      </c>
      <c r="K47" s="1"/>
      <c r="L47" s="1"/>
      <c r="M47" s="1"/>
      <c r="N47" s="1"/>
      <c r="O47" s="1"/>
    </row>
    <row r="48" spans="1:19">
      <c r="A48" s="1"/>
      <c r="B48" s="1"/>
      <c r="C48" s="1"/>
      <c r="D48" s="1"/>
      <c r="E48" s="1"/>
      <c r="F48" s="124"/>
      <c r="G48" s="124"/>
      <c r="H48" s="124"/>
      <c r="I48" s="124"/>
      <c r="J48" s="124"/>
      <c r="K48" s="1"/>
      <c r="L48" s="1"/>
      <c r="M48" s="1"/>
      <c r="N48" s="1"/>
      <c r="O48" s="1"/>
    </row>
    <row r="49" spans="1:15">
      <c r="A49" s="32" t="s">
        <v>49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2" t="s">
        <v>50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mergeCells count="11">
    <mergeCell ref="D22:D23"/>
    <mergeCell ref="N22:N23"/>
    <mergeCell ref="O22:O23"/>
    <mergeCell ref="B44:D44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24:O24 F41:O48 F28:G38 M28:O28 F25:M27 M31:O31 M30 G40:M40 M36:M38 M29:N29 M34:O34 M32:N33 M35:N35 G39:M39" unlockedFormula="1"/>
    <ignoredError sqref="H28:L38" formula="1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54.42578125" customWidth="1"/>
    <col min="3" max="3" width="2.28515625" customWidth="1"/>
    <col min="4" max="4" width="11" customWidth="1"/>
    <col min="5" max="5" width="4.140625" customWidth="1"/>
    <col min="6" max="6" width="10.5703125" bestFit="1" customWidth="1"/>
    <col min="8" max="8" width="12.85546875" customWidth="1"/>
    <col min="9" max="9" width="1.5703125" customWidth="1"/>
    <col min="10" max="10" width="10.5703125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103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88">
        <v>75390</v>
      </c>
      <c r="G19" s="3" t="s">
        <v>13</v>
      </c>
      <c r="H19" s="3" t="s">
        <v>104</v>
      </c>
      <c r="I19" s="3">
        <v>300</v>
      </c>
      <c r="J19" s="88">
        <v>363</v>
      </c>
      <c r="K19" s="3"/>
      <c r="L19" s="3" t="s">
        <v>105</v>
      </c>
      <c r="M19" s="3"/>
      <c r="N19" s="144">
        <v>750</v>
      </c>
      <c r="O19" s="3" t="s">
        <v>106</v>
      </c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+Rates!D90</f>
        <v>1.05</v>
      </c>
      <c r="G24" s="76">
        <f>+$J$19</f>
        <v>363</v>
      </c>
      <c r="H24" s="30">
        <f>+F24*G24</f>
        <v>381.15000000000003</v>
      </c>
      <c r="I24" s="14"/>
      <c r="J24" s="133">
        <f>+Rates!E90</f>
        <v>1.06365</v>
      </c>
      <c r="K24" s="76">
        <f>+$J$19</f>
        <v>363</v>
      </c>
      <c r="L24" s="30">
        <f>+J24*K24</f>
        <v>386.10494999999997</v>
      </c>
      <c r="M24" s="14"/>
      <c r="N24" s="18">
        <f>+L24-H24</f>
        <v>4.9549499999999398</v>
      </c>
      <c r="O24" s="31">
        <f>+N24/H24</f>
        <v>1.2999999999999842E-2</v>
      </c>
    </row>
    <row r="25" spans="1:20">
      <c r="B25" s="13" t="s">
        <v>26</v>
      </c>
      <c r="C25" s="12"/>
      <c r="D25" s="138" t="s">
        <v>27</v>
      </c>
      <c r="E25" s="13"/>
      <c r="F25" s="122">
        <f>+Rates!D91</f>
        <v>1.9199999999999998E-2</v>
      </c>
      <c r="G25" s="76">
        <f>+$F$19</f>
        <v>75390</v>
      </c>
      <c r="H25" s="30">
        <f t="shared" ref="H25:H27" si="0">+F25*G25</f>
        <v>1447.4879999999998</v>
      </c>
      <c r="I25" s="14"/>
      <c r="J25" s="134">
        <f>+Rates!E91</f>
        <v>1.9449599999999997E-2</v>
      </c>
      <c r="K25" s="76">
        <f>+$F$19</f>
        <v>75390</v>
      </c>
      <c r="L25" s="30">
        <f t="shared" ref="L25:L27" si="1">+J25*K25</f>
        <v>1466.3053439999999</v>
      </c>
      <c r="M25" s="14"/>
      <c r="N25" s="18">
        <f t="shared" ref="N25:N27" si="2">+L25-H25</f>
        <v>18.817344000000048</v>
      </c>
      <c r="O25" s="31">
        <f t="shared" ref="O25:O27" si="3">+N25/H25</f>
        <v>1.3000000000000034E-2</v>
      </c>
    </row>
    <row r="26" spans="1:20">
      <c r="B26" s="13" t="s">
        <v>28</v>
      </c>
      <c r="C26" s="12"/>
      <c r="D26" s="138" t="s">
        <v>27</v>
      </c>
      <c r="E26" s="13"/>
      <c r="F26" s="122">
        <f>+Rates!D96</f>
        <v>-2.0000000000000001E-4</v>
      </c>
      <c r="G26" s="76">
        <f t="shared" ref="G26:G27" si="4">+$F$19</f>
        <v>75390</v>
      </c>
      <c r="H26" s="30">
        <f t="shared" si="0"/>
        <v>-15.078000000000001</v>
      </c>
      <c r="I26" s="14"/>
      <c r="J26" s="134">
        <f>+Rates!E96</f>
        <v>0</v>
      </c>
      <c r="K26" s="76">
        <f t="shared" ref="K26:K27" si="5">+$F$19</f>
        <v>75390</v>
      </c>
      <c r="L26" s="30">
        <f t="shared" si="1"/>
        <v>0</v>
      </c>
      <c r="M26" s="14"/>
      <c r="N26" s="18">
        <f t="shared" si="2"/>
        <v>15.078000000000001</v>
      </c>
      <c r="O26" s="31">
        <f t="shared" si="3"/>
        <v>-1</v>
      </c>
    </row>
    <row r="27" spans="1:20">
      <c r="B27" s="13" t="s">
        <v>93</v>
      </c>
      <c r="C27" s="12"/>
      <c r="D27" s="138" t="s">
        <v>27</v>
      </c>
      <c r="E27" s="13"/>
      <c r="F27" s="122">
        <f>+Rates!D97</f>
        <v>5.0000000000000001E-4</v>
      </c>
      <c r="G27" s="76">
        <f t="shared" si="4"/>
        <v>75390</v>
      </c>
      <c r="H27" s="30">
        <f t="shared" si="0"/>
        <v>37.695</v>
      </c>
      <c r="I27" s="14"/>
      <c r="J27" s="134">
        <f>+Rates!E97</f>
        <v>5.0000000000000001E-4</v>
      </c>
      <c r="K27" s="76">
        <f t="shared" si="5"/>
        <v>75390</v>
      </c>
      <c r="L27" s="30">
        <f t="shared" si="1"/>
        <v>37.695</v>
      </c>
      <c r="M27" s="14"/>
      <c r="N27" s="18">
        <f t="shared" si="2"/>
        <v>0</v>
      </c>
      <c r="O27" s="31">
        <f t="shared" si="3"/>
        <v>0</v>
      </c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1851.2549999999999</v>
      </c>
      <c r="I28" s="15"/>
      <c r="J28" s="70"/>
      <c r="K28" s="71"/>
      <c r="L28" s="72">
        <f>SUM(L24:L27)</f>
        <v>1890.1052939999997</v>
      </c>
      <c r="M28" s="67"/>
      <c r="N28" s="68">
        <f>+L28-H28</f>
        <v>38.850293999999849</v>
      </c>
      <c r="O28" s="69">
        <f>+N28/H28</f>
        <v>2.0985922522829027E-2</v>
      </c>
    </row>
    <row r="29" spans="1:20" s="112" customFormat="1" ht="16.5" customHeight="1">
      <c r="B29" s="130" t="s">
        <v>91</v>
      </c>
      <c r="C29" s="14"/>
      <c r="D29" s="138" t="s">
        <v>27</v>
      </c>
      <c r="E29" s="15"/>
      <c r="F29" s="134">
        <f>+Rates!D92</f>
        <v>-1.2999999999999999E-3</v>
      </c>
      <c r="G29" s="76">
        <f>+$F$19</f>
        <v>75390</v>
      </c>
      <c r="H29" s="30">
        <f>+F29*G29</f>
        <v>-98.006999999999991</v>
      </c>
      <c r="I29" s="14"/>
      <c r="J29" s="134">
        <f>+Rates!E92</f>
        <v>0</v>
      </c>
      <c r="K29" s="76">
        <f>+$F$19</f>
        <v>75390</v>
      </c>
      <c r="L29" s="30">
        <f>+J29*K29</f>
        <v>0</v>
      </c>
      <c r="M29" s="14"/>
      <c r="N29" s="18">
        <f>+L29-H29</f>
        <v>98.006999999999991</v>
      </c>
      <c r="O29" s="31">
        <f t="shared" ref="O29:O30" si="6">+N29/H29</f>
        <v>-1</v>
      </c>
    </row>
    <row r="30" spans="1:20" s="112" customFormat="1" ht="15.75" customHeight="1">
      <c r="B30" s="130" t="s">
        <v>92</v>
      </c>
      <c r="C30" s="14"/>
      <c r="D30" s="138" t="s">
        <v>27</v>
      </c>
      <c r="E30" s="15"/>
      <c r="F30" s="134">
        <f>+Rates!D95</f>
        <v>-5.0000000000000001E-4</v>
      </c>
      <c r="G30" s="76">
        <f>+$F$19</f>
        <v>75390</v>
      </c>
      <c r="H30" s="30">
        <f t="shared" ref="H30" si="7">+F30*G30</f>
        <v>-37.695</v>
      </c>
      <c r="I30" s="38"/>
      <c r="J30" s="134">
        <f>+Rates!E95</f>
        <v>0</v>
      </c>
      <c r="K30" s="76">
        <f t="shared" ref="K30" si="8">+$F$19</f>
        <v>75390</v>
      </c>
      <c r="L30" s="30">
        <f t="shared" ref="L30" si="9">+J30*K30</f>
        <v>0</v>
      </c>
      <c r="M30" s="39"/>
      <c r="N30" s="18">
        <f t="shared" ref="N30" si="10">+L30-H30</f>
        <v>37.695</v>
      </c>
      <c r="O30" s="31">
        <f t="shared" si="6"/>
        <v>-1</v>
      </c>
    </row>
    <row r="31" spans="1:20">
      <c r="B31" s="74" t="s">
        <v>32</v>
      </c>
      <c r="C31" s="75"/>
      <c r="D31" s="75"/>
      <c r="E31" s="75"/>
      <c r="F31" s="73"/>
      <c r="G31" s="70"/>
      <c r="H31" s="72">
        <f>SUM(H28:H30)</f>
        <v>1715.5529999999999</v>
      </c>
      <c r="I31" s="15"/>
      <c r="J31" s="70"/>
      <c r="K31" s="71"/>
      <c r="L31" s="72">
        <f>SUM(L28:L30)</f>
        <v>1890.1052939999997</v>
      </c>
      <c r="M31" s="67"/>
      <c r="N31" s="68">
        <f>+L31-H31</f>
        <v>174.55229399999985</v>
      </c>
      <c r="O31" s="69">
        <f>+N31/H31</f>
        <v>0.10174695506346924</v>
      </c>
    </row>
    <row r="32" spans="1:20">
      <c r="B32" s="14" t="s">
        <v>33</v>
      </c>
      <c r="C32" s="14"/>
      <c r="D32" s="138" t="s">
        <v>27</v>
      </c>
      <c r="E32" s="15"/>
      <c r="F32" s="134">
        <f>+Rates!D98</f>
        <v>7.1999999999999998E-3</v>
      </c>
      <c r="G32" s="76">
        <f>+$F$19*(1+$F$47)</f>
        <v>77960.798999999999</v>
      </c>
      <c r="H32" s="30">
        <f>+F32*G32</f>
        <v>561.31775279999999</v>
      </c>
      <c r="I32" s="14"/>
      <c r="J32" s="134">
        <f>+Rates!E98</f>
        <v>6.8926740742303915E-3</v>
      </c>
      <c r="K32" s="76">
        <f>+$F$19*(1+$J$47)</f>
        <v>77960.798999999999</v>
      </c>
      <c r="L32" s="30">
        <f>+J32*K32</f>
        <v>537.35837807358666</v>
      </c>
      <c r="M32" s="14"/>
      <c r="N32" s="18">
        <f>+L32-H32</f>
        <v>-23.95937472641333</v>
      </c>
      <c r="O32" s="31">
        <f t="shared" ref="O32:O33" si="11">+N32/H32</f>
        <v>-4.2684156356889998E-2</v>
      </c>
    </row>
    <row r="33" spans="1:19">
      <c r="B33" s="19" t="s">
        <v>34</v>
      </c>
      <c r="C33" s="14"/>
      <c r="D33" s="138" t="s">
        <v>27</v>
      </c>
      <c r="E33" s="15"/>
      <c r="F33" s="134">
        <f>+Rates!D99</f>
        <v>4.8999999999999998E-3</v>
      </c>
      <c r="G33" s="76">
        <f>+$F$19*(1+$F$47)</f>
        <v>77960.798999999999</v>
      </c>
      <c r="H33" s="30">
        <f>+F33*G33</f>
        <v>382.00791509999999</v>
      </c>
      <c r="I33" s="14"/>
      <c r="J33" s="134">
        <f>+Rates!E99</f>
        <v>4.8386172531326675E-3</v>
      </c>
      <c r="K33" s="76">
        <f>+$F$19*(1+$J$47)</f>
        <v>77960.798999999999</v>
      </c>
      <c r="L33" s="30">
        <f>+J33*K33</f>
        <v>377.222467109408</v>
      </c>
      <c r="M33" s="14"/>
      <c r="N33" s="18">
        <f>+L33-H33</f>
        <v>-4.7854479905919902</v>
      </c>
      <c r="O33" s="31">
        <f t="shared" si="11"/>
        <v>-1.25270911974148E-2</v>
      </c>
      <c r="P33" s="1"/>
      <c r="Q33" s="1"/>
      <c r="R33" s="1"/>
      <c r="S33" s="1"/>
    </row>
    <row r="34" spans="1:19">
      <c r="B34" s="74" t="s">
        <v>35</v>
      </c>
      <c r="C34" s="75"/>
      <c r="D34" s="75"/>
      <c r="E34" s="75"/>
      <c r="F34" s="73"/>
      <c r="G34" s="70"/>
      <c r="H34" s="72">
        <f>SUM(H31:H33)</f>
        <v>2658.8786679</v>
      </c>
      <c r="I34" s="15"/>
      <c r="J34" s="70"/>
      <c r="K34" s="71"/>
      <c r="L34" s="72">
        <f>SUM(L31:L33)</f>
        <v>2804.6861391829943</v>
      </c>
      <c r="M34" s="67"/>
      <c r="N34" s="68">
        <f>+L34-H34</f>
        <v>145.80747128299436</v>
      </c>
      <c r="O34" s="69">
        <f>+N34/H34</f>
        <v>5.483795595613021E-2</v>
      </c>
    </row>
    <row r="35" spans="1:19" s="112" customFormat="1" ht="17.25" customHeight="1">
      <c r="B35" s="19" t="s">
        <v>36</v>
      </c>
      <c r="C35" s="14"/>
      <c r="D35" s="138" t="s">
        <v>27</v>
      </c>
      <c r="E35" s="15"/>
      <c r="F35" s="135">
        <f>+Rates!D86</f>
        <v>4.4000000000000003E-3</v>
      </c>
      <c r="G35" s="76">
        <f>+$F$19*(1+$F$47)</f>
        <v>77960.798999999999</v>
      </c>
      <c r="H35" s="40">
        <f>+F35*G35</f>
        <v>343.02751560000002</v>
      </c>
      <c r="I35" s="14"/>
      <c r="J35" s="135">
        <f>+Rates!E86</f>
        <v>4.4000000000000003E-3</v>
      </c>
      <c r="K35" s="76">
        <f>+$F$19*(1+$J$47)</f>
        <v>77960.798999999999</v>
      </c>
      <c r="L35" s="40">
        <f>+J35*K35</f>
        <v>343.02751560000002</v>
      </c>
      <c r="M35" s="14"/>
      <c r="N35" s="18">
        <f>+L35-H35</f>
        <v>0</v>
      </c>
      <c r="O35" s="31">
        <f t="shared" ref="O35:O40" si="12">+N35/H35</f>
        <v>0</v>
      </c>
      <c r="P35" s="113"/>
      <c r="Q35" s="113"/>
      <c r="R35" s="113"/>
      <c r="S35" s="113"/>
    </row>
    <row r="36" spans="1:19" s="112" customFormat="1">
      <c r="B36" s="19" t="s">
        <v>37</v>
      </c>
      <c r="C36" s="14"/>
      <c r="D36" s="138" t="s">
        <v>27</v>
      </c>
      <c r="E36" s="15"/>
      <c r="F36" s="135">
        <f>+Rates!D87</f>
        <v>1.2999999999999999E-3</v>
      </c>
      <c r="G36" s="76">
        <f>+$F$19*(1+$F$47)</f>
        <v>77960.798999999999</v>
      </c>
      <c r="H36" s="40">
        <f t="shared" ref="H36:H40" si="13">+F36*G36</f>
        <v>101.34903869999999</v>
      </c>
      <c r="I36" s="14"/>
      <c r="J36" s="135">
        <f>+Rates!E87</f>
        <v>1.2999999999999999E-3</v>
      </c>
      <c r="K36" s="76">
        <f>+$F$19*(1+$J$47)</f>
        <v>77960.798999999999</v>
      </c>
      <c r="L36" s="40">
        <f t="shared" ref="L36:L40" si="14">+J36*K36</f>
        <v>101.34903869999999</v>
      </c>
      <c r="M36" s="14"/>
      <c r="N36" s="18">
        <f t="shared" ref="N36:N40" si="15">+L36-H36</f>
        <v>0</v>
      </c>
      <c r="O36" s="31">
        <f t="shared" si="12"/>
        <v>0</v>
      </c>
      <c r="P36" s="113"/>
      <c r="Q36" s="113"/>
      <c r="R36" s="113"/>
      <c r="S36" s="113"/>
    </row>
    <row r="37" spans="1:19">
      <c r="B37" s="12" t="s">
        <v>38</v>
      </c>
      <c r="C37" s="12"/>
      <c r="D37" s="138" t="s">
        <v>25</v>
      </c>
      <c r="E37" s="13"/>
      <c r="F37" s="136">
        <f>+Rates!D88</f>
        <v>0.25</v>
      </c>
      <c r="G37" s="16">
        <v>1</v>
      </c>
      <c r="H37" s="40">
        <f t="shared" si="13"/>
        <v>0.25</v>
      </c>
      <c r="I37" s="14"/>
      <c r="J37" s="136">
        <f>+Rates!E88</f>
        <v>0.25</v>
      </c>
      <c r="K37" s="17">
        <v>1</v>
      </c>
      <c r="L37" s="40">
        <f t="shared" si="14"/>
        <v>0.25</v>
      </c>
      <c r="M37" s="14"/>
      <c r="N37" s="18">
        <f t="shared" si="15"/>
        <v>0</v>
      </c>
      <c r="O37" s="31">
        <f t="shared" si="12"/>
        <v>0</v>
      </c>
      <c r="P37" s="1"/>
      <c r="Q37" s="1"/>
      <c r="R37" s="1"/>
      <c r="S37" s="1"/>
    </row>
    <row r="38" spans="1:19">
      <c r="B38" s="12" t="s">
        <v>39</v>
      </c>
      <c r="C38" s="12"/>
      <c r="D38" s="138" t="s">
        <v>27</v>
      </c>
      <c r="E38" s="13"/>
      <c r="F38" s="137">
        <v>7.0000000000000001E-3</v>
      </c>
      <c r="G38" s="76">
        <f>+$F$19</f>
        <v>75390</v>
      </c>
      <c r="H38" s="40">
        <f t="shared" si="13"/>
        <v>527.73</v>
      </c>
      <c r="I38" s="14"/>
      <c r="J38" s="135">
        <v>7.0000000000000001E-3</v>
      </c>
      <c r="K38" s="77">
        <f>+$F$19</f>
        <v>75390</v>
      </c>
      <c r="L38" s="40">
        <f t="shared" si="14"/>
        <v>527.73</v>
      </c>
      <c r="M38" s="14"/>
      <c r="N38" s="18">
        <f t="shared" si="15"/>
        <v>0</v>
      </c>
      <c r="O38" s="31">
        <f t="shared" si="12"/>
        <v>0</v>
      </c>
      <c r="P38" s="1"/>
      <c r="Q38" s="1"/>
      <c r="R38" s="1"/>
      <c r="S38" s="1"/>
    </row>
    <row r="39" spans="1:19">
      <c r="B39" s="12" t="s">
        <v>107</v>
      </c>
      <c r="C39" s="12"/>
      <c r="D39" s="138" t="s">
        <v>27</v>
      </c>
      <c r="E39" s="13"/>
      <c r="F39" s="137">
        <f>+'USL, 150 kWh'!F39</f>
        <v>9.4E-2</v>
      </c>
      <c r="G39" s="76">
        <f>+N19</f>
        <v>750</v>
      </c>
      <c r="H39" s="40">
        <f t="shared" si="13"/>
        <v>70.5</v>
      </c>
      <c r="I39" s="14"/>
      <c r="J39" s="135">
        <f>+F39</f>
        <v>9.4E-2</v>
      </c>
      <c r="K39" s="77">
        <f>+G39</f>
        <v>750</v>
      </c>
      <c r="L39" s="40">
        <f t="shared" si="14"/>
        <v>70.5</v>
      </c>
      <c r="M39" s="14"/>
      <c r="N39" s="18">
        <f t="shared" si="15"/>
        <v>0</v>
      </c>
      <c r="O39" s="31">
        <f>+N39/H39</f>
        <v>0</v>
      </c>
      <c r="P39" s="1"/>
      <c r="Q39" s="1"/>
      <c r="R39" s="1"/>
      <c r="S39" s="1"/>
    </row>
    <row r="40" spans="1:19" ht="15.75" thickBot="1">
      <c r="B40" s="12" t="s">
        <v>108</v>
      </c>
      <c r="C40" s="12"/>
      <c r="D40" s="138" t="s">
        <v>27</v>
      </c>
      <c r="E40" s="13"/>
      <c r="F40" s="137">
        <f>+'USL, 150 kWh'!F40</f>
        <v>0.11</v>
      </c>
      <c r="G40" s="237">
        <f>+G36-G39</f>
        <v>77210.798999999999</v>
      </c>
      <c r="H40" s="40">
        <f t="shared" si="13"/>
        <v>8493.1878899999992</v>
      </c>
      <c r="I40" s="14"/>
      <c r="J40" s="135">
        <f>+F40</f>
        <v>0.11</v>
      </c>
      <c r="K40" s="237">
        <f>+K35-K39</f>
        <v>77210.798999999999</v>
      </c>
      <c r="L40" s="40">
        <f t="shared" si="14"/>
        <v>8493.1878899999992</v>
      </c>
      <c r="M40" s="14"/>
      <c r="N40" s="18">
        <f t="shared" si="15"/>
        <v>0</v>
      </c>
      <c r="O40" s="31">
        <f t="shared" si="12"/>
        <v>0</v>
      </c>
      <c r="P40" s="1"/>
      <c r="Q40" s="1"/>
      <c r="R40" s="1"/>
      <c r="S40" s="84"/>
    </row>
    <row r="41" spans="1:19" ht="15.75" thickBot="1">
      <c r="B41" s="44"/>
      <c r="C41" s="45"/>
      <c r="D41" s="46"/>
      <c r="E41" s="45"/>
      <c r="F41" s="47"/>
      <c r="G41" s="48"/>
      <c r="H41" s="49"/>
      <c r="I41" s="50"/>
      <c r="J41" s="47"/>
      <c r="K41" s="51"/>
      <c r="L41" s="120"/>
      <c r="M41" s="50"/>
      <c r="N41" s="121"/>
      <c r="O41" s="52"/>
      <c r="P41" s="1"/>
      <c r="Q41" s="1"/>
      <c r="R41" s="1"/>
      <c r="S41" s="1"/>
    </row>
    <row r="42" spans="1:19">
      <c r="B42" s="20" t="s">
        <v>115</v>
      </c>
      <c r="C42" s="12"/>
      <c r="D42" s="12"/>
      <c r="E42" s="12"/>
      <c r="F42" s="64"/>
      <c r="G42" s="55"/>
      <c r="H42" s="58">
        <f>SUM(H34:H40)</f>
        <v>12194.9231122</v>
      </c>
      <c r="I42" s="62"/>
      <c r="J42" s="63"/>
      <c r="K42" s="63"/>
      <c r="L42" s="61">
        <f>SUM(L34:L40)</f>
        <v>12340.730583482993</v>
      </c>
      <c r="M42" s="57"/>
      <c r="N42" s="61">
        <f>+L42-H42</f>
        <v>145.80747128299299</v>
      </c>
      <c r="O42" s="59">
        <f>+N42/H42</f>
        <v>1.1956407592035149E-2</v>
      </c>
      <c r="P42" s="1"/>
      <c r="Q42" s="1"/>
      <c r="R42" s="1"/>
      <c r="S42" s="84"/>
    </row>
    <row r="43" spans="1:19">
      <c r="B43" s="53" t="s">
        <v>44</v>
      </c>
      <c r="C43" s="12"/>
      <c r="D43" s="12"/>
      <c r="E43" s="12"/>
      <c r="F43" s="43">
        <v>0.13</v>
      </c>
      <c r="G43" s="56"/>
      <c r="H43" s="78">
        <f>+H42*F43</f>
        <v>1585.3400045860001</v>
      </c>
      <c r="I43" s="42"/>
      <c r="J43" s="79">
        <v>0.13</v>
      </c>
      <c r="K43" s="42"/>
      <c r="L43" s="81">
        <f>+L42*J43</f>
        <v>1604.2949758527891</v>
      </c>
      <c r="M43" s="80"/>
      <c r="N43" s="81">
        <f t="shared" ref="N43:N44" si="16">+L43-H43</f>
        <v>18.954971266789016</v>
      </c>
      <c r="O43" s="82">
        <f>+N43/H43</f>
        <v>1.1956407592035104E-2</v>
      </c>
      <c r="P43" s="1"/>
      <c r="Q43" s="1"/>
      <c r="R43" s="1"/>
      <c r="S43" s="84"/>
    </row>
    <row r="44" spans="1:19" ht="15.75" thickBot="1">
      <c r="A44" s="1"/>
      <c r="B44" s="247" t="s">
        <v>113</v>
      </c>
      <c r="C44" s="247"/>
      <c r="D44" s="247"/>
      <c r="E44" s="65"/>
      <c r="F44" s="114"/>
      <c r="G44" s="115"/>
      <c r="H44" s="116">
        <f>SUM(H42:H43)</f>
        <v>13780.263116786</v>
      </c>
      <c r="I44" s="117"/>
      <c r="J44" s="117"/>
      <c r="K44" s="117"/>
      <c r="L44" s="118">
        <f>SUM(L42:L43)</f>
        <v>13945.025559335782</v>
      </c>
      <c r="M44" s="119"/>
      <c r="N44" s="118">
        <f t="shared" si="16"/>
        <v>164.76244254978155</v>
      </c>
      <c r="O44" s="66">
        <f>+N44/H44</f>
        <v>1.1956407592035111E-2</v>
      </c>
    </row>
    <row r="45" spans="1:19" ht="15.75" thickBot="1">
      <c r="A45" s="85"/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20"/>
      <c r="M45" s="50"/>
      <c r="N45" s="121"/>
      <c r="O45" s="52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84"/>
      <c r="M46" s="1"/>
      <c r="N46" s="1"/>
      <c r="O46" s="1"/>
    </row>
    <row r="47" spans="1:19">
      <c r="A47" s="1"/>
      <c r="B47" s="3" t="s">
        <v>48</v>
      </c>
      <c r="C47" s="1"/>
      <c r="D47" s="1"/>
      <c r="E47" s="1"/>
      <c r="F47" s="36">
        <f>+Rates!D1</f>
        <v>3.4099999999999998E-2</v>
      </c>
      <c r="G47" s="124"/>
      <c r="H47" s="124"/>
      <c r="I47" s="124"/>
      <c r="J47" s="36">
        <f>+Rates!E1</f>
        <v>3.4099999999999998E-2</v>
      </c>
      <c r="K47" s="1"/>
      <c r="L47" s="1"/>
      <c r="M47" s="1"/>
      <c r="N47" s="1"/>
      <c r="O47" s="1"/>
    </row>
    <row r="48" spans="1:19">
      <c r="A48" s="1"/>
      <c r="B48" s="1"/>
      <c r="C48" s="1"/>
      <c r="D48" s="1"/>
      <c r="E48" s="1"/>
      <c r="F48" s="124"/>
      <c r="G48" s="124"/>
      <c r="H48" s="124"/>
      <c r="I48" s="124"/>
      <c r="J48" s="124"/>
      <c r="K48" s="1"/>
      <c r="L48" s="1"/>
      <c r="M48" s="1"/>
      <c r="N48" s="1"/>
      <c r="O48" s="1"/>
    </row>
    <row r="49" spans="1:15">
      <c r="A49" s="32" t="s">
        <v>49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2" t="s">
        <v>50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mergeCells count="11">
    <mergeCell ref="D22:D23"/>
    <mergeCell ref="N22:N23"/>
    <mergeCell ref="O22:O23"/>
    <mergeCell ref="B44:D44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24:O24 F42:O49 F28:G38 M28:O28 F41:G41 M41:O41 M39:M40 F25:N27 M31:O31 M29:N30 M34:O34 M32:N33 M35:N38 G39" unlockedFormula="1"/>
    <ignoredError sqref="H28:L41" formula="1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53.5703125" customWidth="1"/>
    <col min="3" max="3" width="1.28515625" customWidth="1"/>
    <col min="4" max="4" width="11" customWidth="1"/>
    <col min="5" max="5" width="4.140625" customWidth="1"/>
    <col min="6" max="6" width="10.5703125" bestFit="1" customWidth="1"/>
    <col min="8" max="8" width="12.85546875" customWidth="1"/>
    <col min="9" max="9" width="1.5703125" customWidth="1"/>
    <col min="10" max="10" width="10.5703125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109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3" t="s">
        <v>97</v>
      </c>
      <c r="E18" s="3"/>
      <c r="F18" s="88">
        <v>1</v>
      </c>
      <c r="G18" s="3" t="s">
        <v>138</v>
      </c>
      <c r="H18" s="3" t="s">
        <v>110</v>
      </c>
      <c r="I18" s="3"/>
      <c r="J18" s="88">
        <v>4</v>
      </c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88">
        <v>150</v>
      </c>
      <c r="G19" s="3" t="s">
        <v>13</v>
      </c>
      <c r="H19" s="3" t="s">
        <v>104</v>
      </c>
      <c r="I19" s="3">
        <v>300</v>
      </c>
      <c r="J19" s="88">
        <v>1</v>
      </c>
      <c r="K19" s="3"/>
      <c r="L19" s="145"/>
      <c r="M19" s="145"/>
      <c r="N19" s="147"/>
      <c r="O19" s="145"/>
      <c r="P19" s="154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139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+Rates!D104</f>
        <v>2.2200000000000002</v>
      </c>
      <c r="G24" s="76">
        <f>+J19</f>
        <v>1</v>
      </c>
      <c r="H24" s="30">
        <f>+F24*G24</f>
        <v>2.2200000000000002</v>
      </c>
      <c r="I24" s="14"/>
      <c r="J24" s="133">
        <f>+Rates!E104</f>
        <v>2.2488600000000001</v>
      </c>
      <c r="K24" s="76">
        <f>+$J$19</f>
        <v>1</v>
      </c>
      <c r="L24" s="30">
        <f>+J24*K24</f>
        <v>2.2488600000000001</v>
      </c>
      <c r="M24" s="14"/>
      <c r="N24" s="18">
        <f>+L24-H24</f>
        <v>2.8859999999999886E-2</v>
      </c>
      <c r="O24" s="31">
        <f>+N24/H24</f>
        <v>1.2999999999999947E-2</v>
      </c>
    </row>
    <row r="25" spans="1:20">
      <c r="B25" s="13" t="s">
        <v>26</v>
      </c>
      <c r="C25" s="12"/>
      <c r="D25" s="138" t="s">
        <v>96</v>
      </c>
      <c r="E25" s="13"/>
      <c r="F25" s="122">
        <f>+Rates!D105</f>
        <v>11.1563</v>
      </c>
      <c r="G25" s="76">
        <f>+$F$18</f>
        <v>1</v>
      </c>
      <c r="H25" s="30">
        <f t="shared" ref="H25:H27" si="0">+F25*G25</f>
        <v>11.1563</v>
      </c>
      <c r="I25" s="14"/>
      <c r="J25" s="134">
        <f>+Rates!E105</f>
        <v>11.301331899999999</v>
      </c>
      <c r="K25" s="76">
        <f t="shared" ref="K25:K27" si="1">+$F$18</f>
        <v>1</v>
      </c>
      <c r="L25" s="30">
        <f t="shared" ref="L25:L27" si="2">+J25*K25</f>
        <v>11.301331899999999</v>
      </c>
      <c r="M25" s="14"/>
      <c r="N25" s="18">
        <f t="shared" ref="N25:N27" si="3">+L25-H25</f>
        <v>0.14503189999999933</v>
      </c>
      <c r="O25" s="31">
        <f t="shared" ref="O25:O27" si="4">+N25/H25</f>
        <v>1.299999999999994E-2</v>
      </c>
    </row>
    <row r="26" spans="1:20">
      <c r="B26" s="13" t="s">
        <v>28</v>
      </c>
      <c r="C26" s="12"/>
      <c r="D26" s="138" t="s">
        <v>96</v>
      </c>
      <c r="E26" s="13"/>
      <c r="F26" s="122">
        <f>+Rates!D110</f>
        <v>3.0200000000000001E-2</v>
      </c>
      <c r="G26" s="76">
        <f t="shared" ref="G26:G27" si="5">+$F$18</f>
        <v>1</v>
      </c>
      <c r="H26" s="30">
        <f t="shared" si="0"/>
        <v>3.0200000000000001E-2</v>
      </c>
      <c r="I26" s="14"/>
      <c r="J26" s="134">
        <f>+Rates!E110</f>
        <v>0</v>
      </c>
      <c r="K26" s="76">
        <f t="shared" si="1"/>
        <v>1</v>
      </c>
      <c r="L26" s="30">
        <f t="shared" si="2"/>
        <v>0</v>
      </c>
      <c r="M26" s="14"/>
      <c r="N26" s="18">
        <f t="shared" si="3"/>
        <v>-3.0200000000000001E-2</v>
      </c>
      <c r="O26" s="31">
        <f t="shared" si="4"/>
        <v>-1</v>
      </c>
    </row>
    <row r="27" spans="1:20">
      <c r="B27" s="13" t="s">
        <v>93</v>
      </c>
      <c r="C27" s="12"/>
      <c r="D27" s="138" t="s">
        <v>96</v>
      </c>
      <c r="E27" s="13"/>
      <c r="F27" s="122">
        <f>+Rates!D111</f>
        <v>0.16400000000000001</v>
      </c>
      <c r="G27" s="76">
        <f t="shared" si="5"/>
        <v>1</v>
      </c>
      <c r="H27" s="30">
        <f t="shared" si="0"/>
        <v>0.16400000000000001</v>
      </c>
      <c r="I27" s="14"/>
      <c r="J27" s="134">
        <f>+Rates!E111</f>
        <v>0.16400000000000001</v>
      </c>
      <c r="K27" s="76">
        <f t="shared" si="1"/>
        <v>1</v>
      </c>
      <c r="L27" s="30">
        <f t="shared" si="2"/>
        <v>0.16400000000000001</v>
      </c>
      <c r="M27" s="14"/>
      <c r="N27" s="18">
        <f t="shared" si="3"/>
        <v>0</v>
      </c>
      <c r="O27" s="31">
        <f t="shared" si="4"/>
        <v>0</v>
      </c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13.570500000000001</v>
      </c>
      <c r="I28" s="15"/>
      <c r="J28" s="70"/>
      <c r="K28" s="71"/>
      <c r="L28" s="72">
        <f>SUM(L24:L27)</f>
        <v>13.714191899999999</v>
      </c>
      <c r="M28" s="67"/>
      <c r="N28" s="68">
        <f>+L28-H28</f>
        <v>0.14369189999999854</v>
      </c>
      <c r="O28" s="69">
        <f>+N28/H28</f>
        <v>1.058854869017343E-2</v>
      </c>
    </row>
    <row r="29" spans="1:20" s="112" customFormat="1" ht="16.5" customHeight="1">
      <c r="B29" s="130" t="s">
        <v>91</v>
      </c>
      <c r="C29" s="14"/>
      <c r="D29" s="138" t="s">
        <v>96</v>
      </c>
      <c r="E29" s="15"/>
      <c r="F29" s="134">
        <f>+Rates!D106</f>
        <v>-0.43469999999999998</v>
      </c>
      <c r="G29" s="76">
        <f t="shared" ref="G29:G32" si="6">+$F$18</f>
        <v>1</v>
      </c>
      <c r="H29" s="30">
        <f>+F29*G29</f>
        <v>-0.43469999999999998</v>
      </c>
      <c r="I29" s="14"/>
      <c r="J29" s="134">
        <f>+Rates!E106</f>
        <v>0</v>
      </c>
      <c r="K29" s="76">
        <f t="shared" ref="K29:K32" si="7">+$F$18</f>
        <v>1</v>
      </c>
      <c r="L29" s="30">
        <f>+J29*K29</f>
        <v>0</v>
      </c>
      <c r="M29" s="14"/>
      <c r="N29" s="18">
        <f>+L29-H29</f>
        <v>0.43469999999999998</v>
      </c>
      <c r="O29" s="31">
        <f>+N29/H29</f>
        <v>-1</v>
      </c>
    </row>
    <row r="30" spans="1:20" s="112" customFormat="1" ht="15.75" customHeight="1">
      <c r="B30" s="130" t="s">
        <v>92</v>
      </c>
      <c r="C30" s="14"/>
      <c r="D30" s="138" t="s">
        <v>96</v>
      </c>
      <c r="E30" s="15"/>
      <c r="F30" s="134">
        <f>+Rates!D109</f>
        <v>-0.1004</v>
      </c>
      <c r="G30" s="76">
        <f t="shared" si="6"/>
        <v>1</v>
      </c>
      <c r="H30" s="30">
        <f t="shared" ref="H30:H32" si="8">+F30*G30</f>
        <v>-0.1004</v>
      </c>
      <c r="I30" s="38"/>
      <c r="J30" s="134">
        <f>+Rates!E109</f>
        <v>0</v>
      </c>
      <c r="K30" s="76">
        <f t="shared" si="7"/>
        <v>1</v>
      </c>
      <c r="L30" s="30">
        <f t="shared" ref="L30:L32" si="9">+J30*K30</f>
        <v>0</v>
      </c>
      <c r="M30" s="39"/>
      <c r="N30" s="18">
        <f t="shared" ref="N30:N32" si="10">+L30-H30</f>
        <v>0.1004</v>
      </c>
      <c r="O30" s="31">
        <f t="shared" ref="O30:O32" si="11">+N30/H30</f>
        <v>-1</v>
      </c>
    </row>
    <row r="31" spans="1:20" s="112" customFormat="1" ht="27" customHeight="1">
      <c r="B31" s="130" t="s">
        <v>100</v>
      </c>
      <c r="C31" s="14"/>
      <c r="D31" s="138" t="s">
        <v>96</v>
      </c>
      <c r="E31" s="15"/>
      <c r="F31" s="134">
        <f>+Rates!D107</f>
        <v>0.1353</v>
      </c>
      <c r="G31" s="76">
        <f t="shared" si="6"/>
        <v>1</v>
      </c>
      <c r="H31" s="30">
        <f>+F31*G31</f>
        <v>0.1353</v>
      </c>
      <c r="I31" s="129"/>
      <c r="J31" s="134">
        <f>+Rates!E107</f>
        <v>0</v>
      </c>
      <c r="K31" s="76">
        <f t="shared" si="7"/>
        <v>1</v>
      </c>
      <c r="L31" s="30">
        <f t="shared" si="9"/>
        <v>0</v>
      </c>
      <c r="M31" s="129"/>
      <c r="N31" s="18">
        <f t="shared" si="10"/>
        <v>-0.1353</v>
      </c>
      <c r="O31" s="31">
        <f t="shared" si="11"/>
        <v>-1</v>
      </c>
    </row>
    <row r="32" spans="1:20" s="112" customFormat="1" ht="28.15" customHeight="1">
      <c r="B32" s="130" t="s">
        <v>141</v>
      </c>
      <c r="C32" s="14"/>
      <c r="D32" s="138" t="s">
        <v>96</v>
      </c>
      <c r="E32" s="15"/>
      <c r="F32" s="134">
        <f>+Rates!D108</f>
        <v>0.58699999999999997</v>
      </c>
      <c r="G32" s="76">
        <f t="shared" si="6"/>
        <v>1</v>
      </c>
      <c r="H32" s="30">
        <f t="shared" si="8"/>
        <v>0.58699999999999997</v>
      </c>
      <c r="I32" s="129"/>
      <c r="J32" s="134">
        <f>+Rates!E108</f>
        <v>0</v>
      </c>
      <c r="K32" s="76">
        <f t="shared" si="7"/>
        <v>1</v>
      </c>
      <c r="L32" s="30">
        <f t="shared" si="9"/>
        <v>0</v>
      </c>
      <c r="M32" s="129"/>
      <c r="N32" s="18">
        <f t="shared" si="10"/>
        <v>-0.58699999999999997</v>
      </c>
      <c r="O32" s="31">
        <f t="shared" si="11"/>
        <v>-1</v>
      </c>
    </row>
    <row r="33" spans="1:19">
      <c r="B33" s="74" t="s">
        <v>32</v>
      </c>
      <c r="C33" s="75"/>
      <c r="D33" s="75"/>
      <c r="E33" s="75"/>
      <c r="F33" s="73"/>
      <c r="G33" s="70"/>
      <c r="H33" s="72">
        <f>SUM(H28:H32)</f>
        <v>13.757700000000002</v>
      </c>
      <c r="I33" s="15"/>
      <c r="J33" s="70"/>
      <c r="K33" s="71"/>
      <c r="L33" s="72">
        <f>SUM(L28:L32)</f>
        <v>13.714191899999999</v>
      </c>
      <c r="M33" s="67"/>
      <c r="N33" s="68">
        <f>+L33-H33</f>
        <v>-4.3508100000002159E-2</v>
      </c>
      <c r="O33" s="69">
        <f>+N33/H33</f>
        <v>-3.1624544800367906E-3</v>
      </c>
    </row>
    <row r="34" spans="1:19">
      <c r="B34" s="14" t="s">
        <v>33</v>
      </c>
      <c r="C34" s="14"/>
      <c r="D34" s="138" t="s">
        <v>96</v>
      </c>
      <c r="E34" s="15"/>
      <c r="F34" s="134">
        <f>+Rates!D112</f>
        <v>2.3428</v>
      </c>
      <c r="G34" s="76">
        <f t="shared" ref="G34:G35" si="12">+$F$18</f>
        <v>1</v>
      </c>
      <c r="H34" s="30">
        <f>+F34*G34</f>
        <v>2.3428</v>
      </c>
      <c r="I34" s="14"/>
      <c r="J34" s="134">
        <f>+Rates!E112</f>
        <v>2.2427997454740387</v>
      </c>
      <c r="K34" s="76">
        <f>+$F$18</f>
        <v>1</v>
      </c>
      <c r="L34" s="30">
        <f>+J34*K34</f>
        <v>2.2427997454740387</v>
      </c>
      <c r="M34" s="14"/>
      <c r="N34" s="18">
        <f>+L34-H34</f>
        <v>-0.10000025452596129</v>
      </c>
      <c r="O34" s="31">
        <f>+N34/H34</f>
        <v>-4.2684076543435756E-2</v>
      </c>
    </row>
    <row r="35" spans="1:19">
      <c r="B35" s="19" t="s">
        <v>34</v>
      </c>
      <c r="C35" s="14"/>
      <c r="D35" s="138" t="s">
        <v>96</v>
      </c>
      <c r="E35" s="15"/>
      <c r="F35" s="134">
        <f>+Rates!D113</f>
        <v>1.6038581281679674</v>
      </c>
      <c r="G35" s="76">
        <f t="shared" si="12"/>
        <v>1</v>
      </c>
      <c r="H35" s="30">
        <f>+F35*G35</f>
        <v>1.6038581281679674</v>
      </c>
      <c r="I35" s="14"/>
      <c r="J35" s="134">
        <f>+Rates!E113</f>
        <v>1.5838076880464176</v>
      </c>
      <c r="K35" s="76">
        <f>+$F$18</f>
        <v>1</v>
      </c>
      <c r="L35" s="30">
        <f>+J35*K35</f>
        <v>1.5838076880464176</v>
      </c>
      <c r="M35" s="14"/>
      <c r="N35" s="18">
        <f>+L35-H35</f>
        <v>-2.0050440121549773E-2</v>
      </c>
      <c r="O35" s="31">
        <f>+N35/H35</f>
        <v>-1.2501380121727294E-2</v>
      </c>
      <c r="P35" s="1"/>
      <c r="Q35" s="1"/>
      <c r="R35" s="1"/>
      <c r="S35" s="1"/>
    </row>
    <row r="36" spans="1:19">
      <c r="B36" s="74" t="s">
        <v>35</v>
      </c>
      <c r="C36" s="75"/>
      <c r="D36" s="75"/>
      <c r="E36" s="75"/>
      <c r="F36" s="73"/>
      <c r="G36" s="70"/>
      <c r="H36" s="72">
        <f>SUM(H33:H35)</f>
        <v>17.704358128167968</v>
      </c>
      <c r="I36" s="15"/>
      <c r="J36" s="70"/>
      <c r="K36" s="71"/>
      <c r="L36" s="72">
        <f>SUM(L33:L35)</f>
        <v>17.540799333520454</v>
      </c>
      <c r="M36" s="67"/>
      <c r="N36" s="68">
        <f>+L36-H36</f>
        <v>-0.16355879464751411</v>
      </c>
      <c r="O36" s="69">
        <f>+N36/H36</f>
        <v>-9.2383351863679804E-3</v>
      </c>
    </row>
    <row r="37" spans="1:19" s="112" customFormat="1" ht="17.25" customHeight="1">
      <c r="B37" s="19" t="s">
        <v>36</v>
      </c>
      <c r="C37" s="14"/>
      <c r="D37" s="138" t="s">
        <v>27</v>
      </c>
      <c r="E37" s="15"/>
      <c r="F37" s="135">
        <f>+Rates!D86</f>
        <v>4.4000000000000003E-3</v>
      </c>
      <c r="G37" s="76">
        <f>+$F$19*(1+$F$48)</f>
        <v>155.11500000000001</v>
      </c>
      <c r="H37" s="40">
        <f>+F37*G37</f>
        <v>0.68250600000000006</v>
      </c>
      <c r="I37" s="14"/>
      <c r="J37" s="135">
        <f>+Rates!E86</f>
        <v>4.4000000000000003E-3</v>
      </c>
      <c r="K37" s="76">
        <f>+$F$19*(1+$J$48)</f>
        <v>155.11500000000001</v>
      </c>
      <c r="L37" s="40">
        <f>+J37*K37</f>
        <v>0.68250600000000006</v>
      </c>
      <c r="M37" s="14"/>
      <c r="N37" s="18">
        <f>+L37-H37</f>
        <v>0</v>
      </c>
      <c r="O37" s="31">
        <f>+N37/H37</f>
        <v>0</v>
      </c>
      <c r="P37" s="113"/>
      <c r="Q37" s="113"/>
      <c r="R37" s="113"/>
      <c r="S37" s="113"/>
    </row>
    <row r="38" spans="1:19" s="112" customFormat="1">
      <c r="B38" s="19" t="s">
        <v>37</v>
      </c>
      <c r="C38" s="14"/>
      <c r="D38" s="138" t="s">
        <v>27</v>
      </c>
      <c r="E38" s="15"/>
      <c r="F38" s="135">
        <f>+Rates!D87</f>
        <v>1.2999999999999999E-3</v>
      </c>
      <c r="G38" s="76">
        <f>+$F$19*(1+$F$48)</f>
        <v>155.11500000000001</v>
      </c>
      <c r="H38" s="40">
        <f t="shared" ref="H38:H41" si="13">+F38*G38</f>
        <v>0.20164950000000001</v>
      </c>
      <c r="I38" s="14"/>
      <c r="J38" s="135">
        <f>+Rates!E87</f>
        <v>1.2999999999999999E-3</v>
      </c>
      <c r="K38" s="76">
        <f>+$F$19*(1+$J$48)</f>
        <v>155.11500000000001</v>
      </c>
      <c r="L38" s="40">
        <f t="shared" ref="L38:L41" si="14">+J38*K38</f>
        <v>0.20164950000000001</v>
      </c>
      <c r="M38" s="14"/>
      <c r="N38" s="18">
        <f t="shared" ref="N38:N41" si="15">+L38-H38</f>
        <v>0</v>
      </c>
      <c r="O38" s="31">
        <f t="shared" ref="O38:O41" si="16">+N38/H38</f>
        <v>0</v>
      </c>
      <c r="P38" s="113"/>
      <c r="Q38" s="113"/>
      <c r="R38" s="113"/>
      <c r="S38" s="113"/>
    </row>
    <row r="39" spans="1:19">
      <c r="B39" s="12" t="s">
        <v>38</v>
      </c>
      <c r="C39" s="12"/>
      <c r="D39" s="138" t="s">
        <v>25</v>
      </c>
      <c r="E39" s="13"/>
      <c r="F39" s="136">
        <f>+Rates!D88</f>
        <v>0.25</v>
      </c>
      <c r="G39" s="16">
        <v>1</v>
      </c>
      <c r="H39" s="40">
        <f t="shared" si="13"/>
        <v>0.25</v>
      </c>
      <c r="I39" s="14"/>
      <c r="J39" s="136">
        <f>+Rates!E88</f>
        <v>0.25</v>
      </c>
      <c r="K39" s="17">
        <v>1</v>
      </c>
      <c r="L39" s="40">
        <f t="shared" si="14"/>
        <v>0.25</v>
      </c>
      <c r="M39" s="14"/>
      <c r="N39" s="18">
        <f t="shared" si="15"/>
        <v>0</v>
      </c>
      <c r="O39" s="31">
        <f t="shared" si="16"/>
        <v>0</v>
      </c>
      <c r="P39" s="1"/>
      <c r="Q39" s="1"/>
      <c r="R39" s="1"/>
      <c r="S39" s="1"/>
    </row>
    <row r="40" spans="1:19">
      <c r="B40" s="12" t="s">
        <v>39</v>
      </c>
      <c r="C40" s="12"/>
      <c r="D40" s="138" t="s">
        <v>27</v>
      </c>
      <c r="E40" s="13"/>
      <c r="F40" s="137">
        <v>7.0000000000000001E-3</v>
      </c>
      <c r="G40" s="76">
        <f>+$F$19</f>
        <v>150</v>
      </c>
      <c r="H40" s="40">
        <f t="shared" si="13"/>
        <v>1.05</v>
      </c>
      <c r="I40" s="14"/>
      <c r="J40" s="135">
        <v>7.0000000000000001E-3</v>
      </c>
      <c r="K40" s="77">
        <f>+$F$19</f>
        <v>150</v>
      </c>
      <c r="L40" s="40">
        <f t="shared" si="14"/>
        <v>1.05</v>
      </c>
      <c r="M40" s="14"/>
      <c r="N40" s="18">
        <f t="shared" si="15"/>
        <v>0</v>
      </c>
      <c r="O40" s="31">
        <f t="shared" si="16"/>
        <v>0</v>
      </c>
      <c r="P40" s="1"/>
      <c r="Q40" s="1"/>
      <c r="R40" s="1"/>
      <c r="S40" s="1"/>
    </row>
    <row r="41" spans="1:19" ht="15.75" thickBot="1">
      <c r="B41" s="37" t="s">
        <v>120</v>
      </c>
      <c r="C41" s="12"/>
      <c r="D41" s="138" t="s">
        <v>27</v>
      </c>
      <c r="E41" s="13"/>
      <c r="F41" s="137">
        <f>+'GS&gt;50, 100 kW'!F44</f>
        <v>9.5399999999999999E-2</v>
      </c>
      <c r="G41" s="76">
        <f>+$F$19*(1+$F$48)</f>
        <v>155.11500000000001</v>
      </c>
      <c r="H41" s="40">
        <f t="shared" si="13"/>
        <v>14.797971</v>
      </c>
      <c r="I41" s="14"/>
      <c r="J41" s="135">
        <f>+'GS&gt;50, 100 kW'!J44</f>
        <v>9.06E-2</v>
      </c>
      <c r="K41" s="76">
        <f>+$F$19*(1+$J$48)</f>
        <v>155.11500000000001</v>
      </c>
      <c r="L41" s="40">
        <f t="shared" si="14"/>
        <v>14.053419000000002</v>
      </c>
      <c r="M41" s="14"/>
      <c r="N41" s="18">
        <f t="shared" si="15"/>
        <v>-0.74455199999999877</v>
      </c>
      <c r="O41" s="31">
        <f t="shared" si="16"/>
        <v>-5.0314465408804944E-2</v>
      </c>
      <c r="P41" s="1"/>
      <c r="Q41" s="1"/>
      <c r="R41" s="1"/>
      <c r="S41" s="1"/>
    </row>
    <row r="42" spans="1:19" ht="15.75" thickBot="1">
      <c r="B42" s="44"/>
      <c r="C42" s="45"/>
      <c r="D42" s="46"/>
      <c r="E42" s="45"/>
      <c r="F42" s="47"/>
      <c r="G42" s="48"/>
      <c r="H42" s="49"/>
      <c r="I42" s="50"/>
      <c r="J42" s="47"/>
      <c r="K42" s="51"/>
      <c r="L42" s="120"/>
      <c r="M42" s="50"/>
      <c r="N42" s="121"/>
      <c r="O42" s="52"/>
      <c r="P42" s="1"/>
      <c r="Q42" s="1"/>
      <c r="R42" s="1"/>
      <c r="S42" s="1"/>
    </row>
    <row r="43" spans="1:19">
      <c r="B43" s="20" t="s">
        <v>115</v>
      </c>
      <c r="C43" s="12"/>
      <c r="D43" s="12"/>
      <c r="E43" s="12"/>
      <c r="F43" s="64"/>
      <c r="G43" s="55"/>
      <c r="H43" s="58">
        <f>SUM(H36:H41)</f>
        <v>34.686484628167968</v>
      </c>
      <c r="I43" s="62"/>
      <c r="J43" s="63"/>
      <c r="K43" s="63"/>
      <c r="L43" s="61">
        <f>SUM(L36:L41)</f>
        <v>33.778373833520455</v>
      </c>
      <c r="M43" s="57"/>
      <c r="N43" s="61">
        <f>+L43-H43</f>
        <v>-0.90811079464751288</v>
      </c>
      <c r="O43" s="59">
        <f>+N43/H43</f>
        <v>-2.6180537012680159E-2</v>
      </c>
      <c r="P43" s="1"/>
      <c r="Q43" s="1"/>
      <c r="R43" s="1"/>
      <c r="S43" s="84"/>
    </row>
    <row r="44" spans="1:19">
      <c r="B44" s="53" t="s">
        <v>44</v>
      </c>
      <c r="C44" s="12"/>
      <c r="D44" s="12"/>
      <c r="E44" s="12"/>
      <c r="F44" s="43">
        <v>0.13</v>
      </c>
      <c r="G44" s="56"/>
      <c r="H44" s="78">
        <f>+H43*F44</f>
        <v>4.5092430016618357</v>
      </c>
      <c r="I44" s="42"/>
      <c r="J44" s="79">
        <v>0.13</v>
      </c>
      <c r="K44" s="42"/>
      <c r="L44" s="81">
        <f>+L43*J44</f>
        <v>4.3911885983576591</v>
      </c>
      <c r="M44" s="80"/>
      <c r="N44" s="81">
        <f t="shared" ref="N44:N45" si="17">+L44-H44</f>
        <v>-0.1180544033041766</v>
      </c>
      <c r="O44" s="82">
        <f>+N44/H44</f>
        <v>-2.6180537012680145E-2</v>
      </c>
      <c r="P44" s="1"/>
      <c r="Q44" s="1"/>
      <c r="R44" s="1"/>
      <c r="S44" s="84"/>
    </row>
    <row r="45" spans="1:19" ht="15.75" thickBot="1">
      <c r="A45" s="1"/>
      <c r="B45" s="247" t="s">
        <v>45</v>
      </c>
      <c r="C45" s="247"/>
      <c r="D45" s="247"/>
      <c r="E45" s="65"/>
      <c r="F45" s="114"/>
      <c r="G45" s="115"/>
      <c r="H45" s="116">
        <f>SUM(H43:H44)</f>
        <v>39.195727629829804</v>
      </c>
      <c r="I45" s="117"/>
      <c r="J45" s="117"/>
      <c r="K45" s="117"/>
      <c r="L45" s="118">
        <f>SUM(L43:L44)</f>
        <v>38.169562431878113</v>
      </c>
      <c r="M45" s="119"/>
      <c r="N45" s="118">
        <f t="shared" si="17"/>
        <v>-1.0261651979516913</v>
      </c>
      <c r="O45" s="66">
        <f t="shared" ref="O45" si="18">+N45/H45</f>
        <v>-2.6180537012680201E-2</v>
      </c>
    </row>
    <row r="46" spans="1:19" ht="15.75" thickBot="1">
      <c r="A46" s="85"/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84"/>
      <c r="M47" s="1"/>
      <c r="N47" s="1"/>
      <c r="O47" s="1"/>
    </row>
    <row r="48" spans="1:19">
      <c r="A48" s="1"/>
      <c r="B48" s="3" t="s">
        <v>48</v>
      </c>
      <c r="C48" s="1"/>
      <c r="D48" s="1"/>
      <c r="E48" s="1"/>
      <c r="F48" s="36">
        <f>+Rates!D1</f>
        <v>3.4099999999999998E-2</v>
      </c>
      <c r="G48" s="124"/>
      <c r="H48" s="124"/>
      <c r="I48" s="124"/>
      <c r="J48" s="36">
        <f>+Rates!E1</f>
        <v>3.4099999999999998E-2</v>
      </c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24"/>
      <c r="G49" s="124"/>
      <c r="H49" s="124"/>
      <c r="I49" s="124"/>
      <c r="J49" s="124"/>
      <c r="K49" s="1"/>
      <c r="L49" s="1"/>
      <c r="M49" s="1"/>
      <c r="N49" s="1"/>
      <c r="O49" s="1"/>
    </row>
    <row r="50" spans="1:15">
      <c r="A50" s="32" t="s">
        <v>49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mergeCells count="11">
    <mergeCell ref="D22:D23"/>
    <mergeCell ref="N22:N23"/>
    <mergeCell ref="O22:O23"/>
    <mergeCell ref="B45:D45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5" orientation="portrait" r:id="rId1"/>
  <ignoredErrors>
    <ignoredError sqref="F24 F38:N40 F28:G36 M28:O28 F37 H37:N37 F42:O48 F41:I41 L41:N41 F25:M27 M33:O33 M30:M32 M29:N29 M36:O36 M34:N34 M35:N35 H24:O24" unlockedFormula="1"/>
    <ignoredError sqref="H28:L36" formula="1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53.5703125" customWidth="1"/>
    <col min="3" max="3" width="1.28515625" customWidth="1"/>
    <col min="4" max="4" width="11" customWidth="1"/>
    <col min="5" max="5" width="4.140625" customWidth="1"/>
    <col min="6" max="6" width="12" bestFit="1" customWidth="1"/>
    <col min="8" max="8" width="14.42578125" bestFit="1" customWidth="1"/>
    <col min="9" max="9" width="1.5703125" customWidth="1"/>
    <col min="10" max="10" width="10.5703125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109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3" t="s">
        <v>97</v>
      </c>
      <c r="E18" s="3"/>
      <c r="F18" s="88">
        <v>7922</v>
      </c>
      <c r="G18" s="3" t="s">
        <v>138</v>
      </c>
      <c r="H18" s="3" t="s">
        <v>110</v>
      </c>
      <c r="I18" s="3"/>
      <c r="J18" s="88">
        <v>42735</v>
      </c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88">
        <v>2787508</v>
      </c>
      <c r="G19" s="3" t="s">
        <v>13</v>
      </c>
      <c r="H19" s="3" t="s">
        <v>104</v>
      </c>
      <c r="I19" s="3">
        <v>300</v>
      </c>
      <c r="J19" s="88">
        <f>+J18/2.073075</f>
        <v>20614.304837017477</v>
      </c>
      <c r="K19" s="3"/>
      <c r="L19" s="3" t="s">
        <v>105</v>
      </c>
      <c r="M19" s="3"/>
      <c r="N19" s="144">
        <v>750</v>
      </c>
      <c r="O19" s="3" t="s">
        <v>106</v>
      </c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139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+Rates!D104</f>
        <v>2.2200000000000002</v>
      </c>
      <c r="G24" s="76">
        <f>+J19</f>
        <v>20614.304837017477</v>
      </c>
      <c r="H24" s="30">
        <f>+F24*G24</f>
        <v>45763.756738178803</v>
      </c>
      <c r="I24" s="14"/>
      <c r="J24" s="133">
        <f>+Rates!E104</f>
        <v>2.2488600000000001</v>
      </c>
      <c r="K24" s="76">
        <f>+$J$19</f>
        <v>20614.304837017477</v>
      </c>
      <c r="L24" s="30">
        <f>+J24*K24</f>
        <v>46358.685575775125</v>
      </c>
      <c r="M24" s="14"/>
      <c r="N24" s="18">
        <f>+L24-H24</f>
        <v>594.92883759632241</v>
      </c>
      <c r="O24" s="31">
        <f>+N24/H24</f>
        <v>1.2999999999999956E-2</v>
      </c>
    </row>
    <row r="25" spans="1:20">
      <c r="B25" s="13" t="s">
        <v>26</v>
      </c>
      <c r="C25" s="12"/>
      <c r="D25" s="138" t="s">
        <v>96</v>
      </c>
      <c r="E25" s="13"/>
      <c r="F25" s="122">
        <f>+Rates!D105</f>
        <v>11.1563</v>
      </c>
      <c r="G25" s="76">
        <f>+$F$18</f>
        <v>7922</v>
      </c>
      <c r="H25" s="30">
        <f t="shared" ref="H25:H27" si="0">+F25*G25</f>
        <v>88380.208599999998</v>
      </c>
      <c r="I25" s="14"/>
      <c r="J25" s="134">
        <f>+Rates!E105</f>
        <v>11.301331899999999</v>
      </c>
      <c r="K25" s="76">
        <f t="shared" ref="K25:K27" si="1">+$F$18</f>
        <v>7922</v>
      </c>
      <c r="L25" s="30">
        <f t="shared" ref="L25:L27" si="2">+J25*K25</f>
        <v>89529.1513118</v>
      </c>
      <c r="M25" s="14"/>
      <c r="N25" s="18">
        <f t="shared" ref="N25:N27" si="3">+L25-H25</f>
        <v>1148.9427118000021</v>
      </c>
      <c r="O25" s="31">
        <f t="shared" ref="O25:O27" si="4">+N25/H25</f>
        <v>1.3000000000000024E-2</v>
      </c>
    </row>
    <row r="26" spans="1:20">
      <c r="B26" s="13" t="s">
        <v>28</v>
      </c>
      <c r="C26" s="12"/>
      <c r="D26" s="138" t="s">
        <v>96</v>
      </c>
      <c r="E26" s="13"/>
      <c r="F26" s="122">
        <f>+Rates!D110</f>
        <v>3.0200000000000001E-2</v>
      </c>
      <c r="G26" s="76">
        <f t="shared" ref="G26:G27" si="5">+$F$18</f>
        <v>7922</v>
      </c>
      <c r="H26" s="30">
        <f t="shared" si="0"/>
        <v>239.24440000000001</v>
      </c>
      <c r="I26" s="14"/>
      <c r="J26" s="134">
        <f>+Rates!E110</f>
        <v>0</v>
      </c>
      <c r="K26" s="76">
        <f t="shared" si="1"/>
        <v>7922</v>
      </c>
      <c r="L26" s="30">
        <f t="shared" si="2"/>
        <v>0</v>
      </c>
      <c r="M26" s="14"/>
      <c r="N26" s="18">
        <f t="shared" si="3"/>
        <v>-239.24440000000001</v>
      </c>
      <c r="O26" s="31">
        <f t="shared" si="4"/>
        <v>-1</v>
      </c>
    </row>
    <row r="27" spans="1:20">
      <c r="B27" s="13" t="s">
        <v>93</v>
      </c>
      <c r="C27" s="12"/>
      <c r="D27" s="138" t="s">
        <v>96</v>
      </c>
      <c r="E27" s="13"/>
      <c r="F27" s="122">
        <f>+Rates!D111</f>
        <v>0.16400000000000001</v>
      </c>
      <c r="G27" s="76">
        <f t="shared" si="5"/>
        <v>7922</v>
      </c>
      <c r="H27" s="30">
        <f t="shared" si="0"/>
        <v>1299.2080000000001</v>
      </c>
      <c r="I27" s="14"/>
      <c r="J27" s="134">
        <f>+Rates!E111</f>
        <v>0.16400000000000001</v>
      </c>
      <c r="K27" s="76">
        <f t="shared" si="1"/>
        <v>7922</v>
      </c>
      <c r="L27" s="30">
        <f t="shared" si="2"/>
        <v>1299.2080000000001</v>
      </c>
      <c r="M27" s="14"/>
      <c r="N27" s="18">
        <f t="shared" si="3"/>
        <v>0</v>
      </c>
      <c r="O27" s="31">
        <f t="shared" si="4"/>
        <v>0</v>
      </c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135682.4177381788</v>
      </c>
      <c r="I28" s="15"/>
      <c r="J28" s="70"/>
      <c r="K28" s="71"/>
      <c r="L28" s="72">
        <f>SUM(L24:L27)</f>
        <v>137187.04488757515</v>
      </c>
      <c r="M28" s="67"/>
      <c r="N28" s="68">
        <f>+L28-H28</f>
        <v>1504.6271493963432</v>
      </c>
      <c r="O28" s="69">
        <f>+N28/H28</f>
        <v>1.1089330323548368E-2</v>
      </c>
    </row>
    <row r="29" spans="1:20" s="112" customFormat="1" ht="16.5" customHeight="1">
      <c r="B29" s="130" t="s">
        <v>91</v>
      </c>
      <c r="C29" s="14"/>
      <c r="D29" s="138" t="s">
        <v>96</v>
      </c>
      <c r="E29" s="15"/>
      <c r="F29" s="134">
        <f>+Rates!D106</f>
        <v>-0.43469999999999998</v>
      </c>
      <c r="G29" s="76">
        <f t="shared" ref="G29:G32" si="6">+$F$18</f>
        <v>7922</v>
      </c>
      <c r="H29" s="30">
        <f>+F29*G29</f>
        <v>-3443.6933999999997</v>
      </c>
      <c r="I29" s="14"/>
      <c r="J29" s="134">
        <f>+Rates!E106</f>
        <v>0</v>
      </c>
      <c r="K29" s="76">
        <f t="shared" ref="K29:K32" si="7">+$F$18</f>
        <v>7922</v>
      </c>
      <c r="L29" s="30">
        <f>+J29*K29</f>
        <v>0</v>
      </c>
      <c r="M29" s="14"/>
      <c r="N29" s="18">
        <f>+L29-H29</f>
        <v>3443.6933999999997</v>
      </c>
      <c r="O29" s="31">
        <f t="shared" ref="O29:O32" si="8">+N29/H29</f>
        <v>-1</v>
      </c>
    </row>
    <row r="30" spans="1:20" s="112" customFormat="1" ht="15.75" customHeight="1">
      <c r="B30" s="130" t="s">
        <v>92</v>
      </c>
      <c r="C30" s="14"/>
      <c r="D30" s="138" t="s">
        <v>96</v>
      </c>
      <c r="E30" s="15"/>
      <c r="F30" s="134">
        <f>+Rates!D109</f>
        <v>-0.1004</v>
      </c>
      <c r="G30" s="76">
        <f t="shared" si="6"/>
        <v>7922</v>
      </c>
      <c r="H30" s="30">
        <f t="shared" ref="H30:H32" si="9">+F30*G30</f>
        <v>-795.36880000000008</v>
      </c>
      <c r="I30" s="38"/>
      <c r="J30" s="134">
        <f>+Rates!E109</f>
        <v>0</v>
      </c>
      <c r="K30" s="76">
        <f t="shared" si="7"/>
        <v>7922</v>
      </c>
      <c r="L30" s="30">
        <f t="shared" ref="L30:L32" si="10">+J30*K30</f>
        <v>0</v>
      </c>
      <c r="M30" s="39"/>
      <c r="N30" s="18">
        <f t="shared" ref="N30:N32" si="11">+L30-H30</f>
        <v>795.36880000000008</v>
      </c>
      <c r="O30" s="31">
        <f t="shared" si="8"/>
        <v>-1</v>
      </c>
    </row>
    <row r="31" spans="1:20" s="112" customFormat="1" ht="33" customHeight="1">
      <c r="B31" s="130" t="s">
        <v>100</v>
      </c>
      <c r="C31" s="14"/>
      <c r="D31" s="138" t="s">
        <v>96</v>
      </c>
      <c r="E31" s="15"/>
      <c r="F31" s="134">
        <f>+Rates!D107</f>
        <v>0.1353</v>
      </c>
      <c r="G31" s="76">
        <f t="shared" si="6"/>
        <v>7922</v>
      </c>
      <c r="H31" s="30">
        <f t="shared" si="9"/>
        <v>1071.8466000000001</v>
      </c>
      <c r="I31" s="129"/>
      <c r="J31" s="134">
        <f>+Rates!E107</f>
        <v>0</v>
      </c>
      <c r="K31" s="76">
        <f t="shared" si="7"/>
        <v>7922</v>
      </c>
      <c r="L31" s="30">
        <f t="shared" si="10"/>
        <v>0</v>
      </c>
      <c r="M31" s="129"/>
      <c r="N31" s="18">
        <f t="shared" si="11"/>
        <v>-1071.8466000000001</v>
      </c>
      <c r="O31" s="31">
        <f t="shared" si="8"/>
        <v>-1</v>
      </c>
    </row>
    <row r="32" spans="1:20" s="112" customFormat="1" ht="27.6" customHeight="1">
      <c r="B32" s="130" t="s">
        <v>141</v>
      </c>
      <c r="C32" s="14"/>
      <c r="D32" s="138" t="s">
        <v>96</v>
      </c>
      <c r="E32" s="15"/>
      <c r="F32" s="134">
        <f>+Rates!D108</f>
        <v>0.58699999999999997</v>
      </c>
      <c r="G32" s="76">
        <f t="shared" si="6"/>
        <v>7922</v>
      </c>
      <c r="H32" s="30">
        <f t="shared" si="9"/>
        <v>4650.2139999999999</v>
      </c>
      <c r="I32" s="129"/>
      <c r="J32" s="134">
        <f>+Rates!E108</f>
        <v>0</v>
      </c>
      <c r="K32" s="76">
        <f t="shared" si="7"/>
        <v>7922</v>
      </c>
      <c r="L32" s="30">
        <f t="shared" si="10"/>
        <v>0</v>
      </c>
      <c r="M32" s="129"/>
      <c r="N32" s="18">
        <f t="shared" si="11"/>
        <v>-4650.2139999999999</v>
      </c>
      <c r="O32" s="31">
        <f t="shared" si="8"/>
        <v>-1</v>
      </c>
    </row>
    <row r="33" spans="1:19">
      <c r="B33" s="74" t="s">
        <v>32</v>
      </c>
      <c r="C33" s="75"/>
      <c r="D33" s="75"/>
      <c r="E33" s="75"/>
      <c r="F33" s="73"/>
      <c r="G33" s="70"/>
      <c r="H33" s="72">
        <f>SUM(H28:H32)</f>
        <v>137165.41613817881</v>
      </c>
      <c r="I33" s="15"/>
      <c r="J33" s="70"/>
      <c r="K33" s="71"/>
      <c r="L33" s="72">
        <f>SUM(L28:L32)</f>
        <v>137187.04488757515</v>
      </c>
      <c r="M33" s="67"/>
      <c r="N33" s="68">
        <f>+L33-H33</f>
        <v>21.628749396331841</v>
      </c>
      <c r="O33" s="69">
        <f>+N33/H33</f>
        <v>1.5768369320254383E-4</v>
      </c>
    </row>
    <row r="34" spans="1:19">
      <c r="B34" s="14" t="s">
        <v>33</v>
      </c>
      <c r="C34" s="14"/>
      <c r="D34" s="138" t="s">
        <v>96</v>
      </c>
      <c r="E34" s="15"/>
      <c r="F34" s="134">
        <f>+Rates!D112</f>
        <v>2.3428</v>
      </c>
      <c r="G34" s="76">
        <f t="shared" ref="G34:G35" si="12">+$F$18</f>
        <v>7922</v>
      </c>
      <c r="H34" s="30">
        <f>+F34*G34</f>
        <v>18559.661599999999</v>
      </c>
      <c r="I34" s="14"/>
      <c r="J34" s="134">
        <f>+Rates!E112</f>
        <v>2.2427997454740387</v>
      </c>
      <c r="K34" s="76">
        <f>+$F$18</f>
        <v>7922</v>
      </c>
      <c r="L34" s="30">
        <f>+J34*K34</f>
        <v>17767.459583645334</v>
      </c>
      <c r="M34" s="14"/>
      <c r="N34" s="18">
        <f>+L34-H34</f>
        <v>-792.20201635466583</v>
      </c>
      <c r="O34" s="31">
        <f t="shared" ref="O34:O35" si="13">+N34/H34</f>
        <v>-4.2684076543435784E-2</v>
      </c>
    </row>
    <row r="35" spans="1:19">
      <c r="B35" s="19" t="s">
        <v>34</v>
      </c>
      <c r="C35" s="14"/>
      <c r="D35" s="138" t="s">
        <v>96</v>
      </c>
      <c r="E35" s="15"/>
      <c r="F35" s="134">
        <f>+Rates!D113</f>
        <v>1.6038581281679674</v>
      </c>
      <c r="G35" s="76">
        <f t="shared" si="12"/>
        <v>7922</v>
      </c>
      <c r="H35" s="30">
        <f>+F35*G35</f>
        <v>12705.764091346637</v>
      </c>
      <c r="I35" s="14"/>
      <c r="J35" s="134">
        <f>+Rates!E113</f>
        <v>1.5838076880464176</v>
      </c>
      <c r="K35" s="76">
        <f>+$F$18</f>
        <v>7922</v>
      </c>
      <c r="L35" s="30">
        <f>+J35*K35</f>
        <v>12546.92450470372</v>
      </c>
      <c r="M35" s="14"/>
      <c r="N35" s="18">
        <f>+L35-H35</f>
        <v>-158.8395866429164</v>
      </c>
      <c r="O35" s="31">
        <f t="shared" si="13"/>
        <v>-1.2501380121727223E-2</v>
      </c>
      <c r="P35" s="1"/>
      <c r="Q35" s="1"/>
      <c r="R35" s="1"/>
      <c r="S35" s="1"/>
    </row>
    <row r="36" spans="1:19">
      <c r="B36" s="74" t="s">
        <v>35</v>
      </c>
      <c r="C36" s="75"/>
      <c r="D36" s="75"/>
      <c r="E36" s="75"/>
      <c r="F36" s="73"/>
      <c r="G36" s="70"/>
      <c r="H36" s="72">
        <f>SUM(H33:H35)</f>
        <v>168430.84182952545</v>
      </c>
      <c r="I36" s="15"/>
      <c r="J36" s="70"/>
      <c r="K36" s="71"/>
      <c r="L36" s="72">
        <f>SUM(L33:L35)</f>
        <v>167501.42897592421</v>
      </c>
      <c r="M36" s="67"/>
      <c r="N36" s="68">
        <f>+L36-H36</f>
        <v>-929.41285360124311</v>
      </c>
      <c r="O36" s="69">
        <f>+N36/H36</f>
        <v>-5.5180680895838144E-3</v>
      </c>
    </row>
    <row r="37" spans="1:19" s="112" customFormat="1" ht="17.25" customHeight="1">
      <c r="B37" s="19" t="s">
        <v>36</v>
      </c>
      <c r="C37" s="14"/>
      <c r="D37" s="138" t="s">
        <v>27</v>
      </c>
      <c r="E37" s="15"/>
      <c r="F37" s="135">
        <f>+Rates!D86</f>
        <v>4.4000000000000003E-3</v>
      </c>
      <c r="G37" s="76">
        <f>+$F$19*(1+$F$48)</f>
        <v>2882562.0227999999</v>
      </c>
      <c r="H37" s="40">
        <f>+F37*G37</f>
        <v>12683.27290032</v>
      </c>
      <c r="I37" s="14"/>
      <c r="J37" s="135">
        <f>+Rates!E86</f>
        <v>4.4000000000000003E-3</v>
      </c>
      <c r="K37" s="76">
        <f>+$F$19*(1+$J$48)</f>
        <v>2882562.0227999999</v>
      </c>
      <c r="L37" s="40">
        <f>+J37*K37</f>
        <v>12683.27290032</v>
      </c>
      <c r="M37" s="14"/>
      <c r="N37" s="18">
        <f>+L37-H37</f>
        <v>0</v>
      </c>
      <c r="O37" s="31">
        <f t="shared" ref="O37:O41" si="14">+N37/H37</f>
        <v>0</v>
      </c>
      <c r="P37" s="113"/>
      <c r="Q37" s="113"/>
      <c r="R37" s="113"/>
      <c r="S37" s="113"/>
    </row>
    <row r="38" spans="1:19" s="112" customFormat="1">
      <c r="B38" s="19" t="s">
        <v>37</v>
      </c>
      <c r="C38" s="14"/>
      <c r="D38" s="138" t="s">
        <v>27</v>
      </c>
      <c r="E38" s="15"/>
      <c r="F38" s="135">
        <f>+Rates!D87</f>
        <v>1.2999999999999999E-3</v>
      </c>
      <c r="G38" s="76">
        <f>+$F$19*(1+$F$48)</f>
        <v>2882562.0227999999</v>
      </c>
      <c r="H38" s="40">
        <f t="shared" ref="H38:H41" si="15">+F38*G38</f>
        <v>3747.3306296399996</v>
      </c>
      <c r="I38" s="14"/>
      <c r="J38" s="135">
        <f>+Rates!E87</f>
        <v>1.2999999999999999E-3</v>
      </c>
      <c r="K38" s="76">
        <f>+$F$19*(1+$J$48)</f>
        <v>2882562.0227999999</v>
      </c>
      <c r="L38" s="40">
        <f t="shared" ref="L38:L41" si="16">+J38*K38</f>
        <v>3747.3306296399996</v>
      </c>
      <c r="M38" s="14"/>
      <c r="N38" s="18">
        <f t="shared" ref="N38:N41" si="17">+L38-H38</f>
        <v>0</v>
      </c>
      <c r="O38" s="31">
        <f t="shared" si="14"/>
        <v>0</v>
      </c>
      <c r="P38" s="113"/>
      <c r="Q38" s="113"/>
      <c r="R38" s="113"/>
      <c r="S38" s="113"/>
    </row>
    <row r="39" spans="1:19">
      <c r="B39" s="12" t="s">
        <v>38</v>
      </c>
      <c r="C39" s="12"/>
      <c r="D39" s="138" t="s">
        <v>25</v>
      </c>
      <c r="E39" s="13"/>
      <c r="F39" s="136">
        <f>+Rates!D88</f>
        <v>0.25</v>
      </c>
      <c r="G39" s="16">
        <v>1</v>
      </c>
      <c r="H39" s="40">
        <f t="shared" si="15"/>
        <v>0.25</v>
      </c>
      <c r="I39" s="14"/>
      <c r="J39" s="136">
        <f>+Rates!E88</f>
        <v>0.25</v>
      </c>
      <c r="K39" s="17">
        <v>1</v>
      </c>
      <c r="L39" s="40">
        <f t="shared" si="16"/>
        <v>0.25</v>
      </c>
      <c r="M39" s="14"/>
      <c r="N39" s="18">
        <f t="shared" si="17"/>
        <v>0</v>
      </c>
      <c r="O39" s="31">
        <f t="shared" si="14"/>
        <v>0</v>
      </c>
      <c r="P39" s="1"/>
      <c r="Q39" s="1"/>
      <c r="R39" s="1"/>
      <c r="S39" s="1"/>
    </row>
    <row r="40" spans="1:19">
      <c r="B40" s="12" t="s">
        <v>39</v>
      </c>
      <c r="C40" s="12"/>
      <c r="D40" s="138" t="s">
        <v>27</v>
      </c>
      <c r="E40" s="13"/>
      <c r="F40" s="137">
        <v>7.0000000000000001E-3</v>
      </c>
      <c r="G40" s="76">
        <f>+$F$19</f>
        <v>2787508</v>
      </c>
      <c r="H40" s="40">
        <f t="shared" si="15"/>
        <v>19512.556</v>
      </c>
      <c r="I40" s="14"/>
      <c r="J40" s="135">
        <v>7.0000000000000001E-3</v>
      </c>
      <c r="K40" s="77">
        <f>+$F$19</f>
        <v>2787508</v>
      </c>
      <c r="L40" s="40">
        <f t="shared" si="16"/>
        <v>19512.556</v>
      </c>
      <c r="M40" s="14"/>
      <c r="N40" s="18">
        <f t="shared" si="17"/>
        <v>0</v>
      </c>
      <c r="O40" s="31">
        <f t="shared" si="14"/>
        <v>0</v>
      </c>
      <c r="P40" s="1"/>
      <c r="Q40" s="1"/>
      <c r="R40" s="1"/>
      <c r="S40" s="1"/>
    </row>
    <row r="41" spans="1:19" ht="15.75" thickBot="1">
      <c r="B41" s="37" t="s">
        <v>120</v>
      </c>
      <c r="C41" s="12"/>
      <c r="D41" s="138" t="s">
        <v>27</v>
      </c>
      <c r="E41" s="13"/>
      <c r="F41" s="137">
        <f>+'GS&gt;50, 100 kW'!F44</f>
        <v>9.5399999999999999E-2</v>
      </c>
      <c r="G41" s="76">
        <f>+$F$19*(1+$F$48)</f>
        <v>2882562.0227999999</v>
      </c>
      <c r="H41" s="40">
        <f t="shared" si="15"/>
        <v>274996.41697511997</v>
      </c>
      <c r="I41" s="14"/>
      <c r="J41" s="135">
        <f>+'GS&gt;50, 100 kW'!J44</f>
        <v>9.06E-2</v>
      </c>
      <c r="K41" s="76">
        <f>+$F$19*(1+$J$48)</f>
        <v>2882562.0227999999</v>
      </c>
      <c r="L41" s="40">
        <f t="shared" si="16"/>
        <v>261160.11926568</v>
      </c>
      <c r="M41" s="14"/>
      <c r="N41" s="18">
        <f t="shared" si="17"/>
        <v>-13836.297709439968</v>
      </c>
      <c r="O41" s="31">
        <f t="shared" si="14"/>
        <v>-5.0314465408804923E-2</v>
      </c>
      <c r="P41" s="1"/>
      <c r="Q41" s="1"/>
      <c r="R41" s="1"/>
      <c r="S41" s="1"/>
    </row>
    <row r="42" spans="1:19" ht="15.75" thickBot="1">
      <c r="B42" s="44"/>
      <c r="C42" s="45"/>
      <c r="D42" s="46"/>
      <c r="E42" s="45"/>
      <c r="F42" s="47"/>
      <c r="G42" s="48"/>
      <c r="H42" s="49"/>
      <c r="I42" s="50"/>
      <c r="J42" s="47"/>
      <c r="K42" s="51"/>
      <c r="L42" s="120"/>
      <c r="M42" s="50"/>
      <c r="N42" s="121"/>
      <c r="O42" s="52"/>
      <c r="P42" s="1"/>
      <c r="Q42" s="1"/>
      <c r="R42" s="1"/>
      <c r="S42" s="1"/>
    </row>
    <row r="43" spans="1:19">
      <c r="B43" s="20" t="s">
        <v>115</v>
      </c>
      <c r="C43" s="12"/>
      <c r="D43" s="12"/>
      <c r="E43" s="12"/>
      <c r="F43" s="64"/>
      <c r="G43" s="55"/>
      <c r="H43" s="58">
        <f>SUM(H36:H41)</f>
        <v>479370.66833460541</v>
      </c>
      <c r="I43" s="62"/>
      <c r="J43" s="63"/>
      <c r="K43" s="63"/>
      <c r="L43" s="61">
        <f>SUM(L36:L41)</f>
        <v>464604.95777156425</v>
      </c>
      <c r="M43" s="57"/>
      <c r="N43" s="61">
        <f>+L43-H43</f>
        <v>-14765.710563041153</v>
      </c>
      <c r="O43" s="59">
        <f>+N43/H43</f>
        <v>-3.0802282113628496E-2</v>
      </c>
      <c r="P43" s="1"/>
      <c r="Q43" s="1"/>
      <c r="R43" s="1"/>
      <c r="S43" s="84"/>
    </row>
    <row r="44" spans="1:19">
      <c r="B44" s="53" t="s">
        <v>44</v>
      </c>
      <c r="C44" s="12"/>
      <c r="D44" s="12"/>
      <c r="E44" s="12"/>
      <c r="F44" s="43">
        <v>0.13</v>
      </c>
      <c r="G44" s="56"/>
      <c r="H44" s="78">
        <f>+H43*F44</f>
        <v>62318.186883498704</v>
      </c>
      <c r="I44" s="42"/>
      <c r="J44" s="79">
        <v>0.13</v>
      </c>
      <c r="K44" s="42"/>
      <c r="L44" s="81">
        <f>+L43*J44</f>
        <v>60398.644510303355</v>
      </c>
      <c r="M44" s="80"/>
      <c r="N44" s="81">
        <f t="shared" ref="N44:N45" si="18">+L44-H44</f>
        <v>-1919.5423731953488</v>
      </c>
      <c r="O44" s="82">
        <f>+N44/H44</f>
        <v>-3.0802282113628475E-2</v>
      </c>
      <c r="P44" s="1"/>
      <c r="Q44" s="1"/>
      <c r="R44" s="1"/>
      <c r="S44" s="84"/>
    </row>
    <row r="45" spans="1:19" ht="15.75" thickBot="1">
      <c r="A45" s="1"/>
      <c r="B45" s="247" t="s">
        <v>45</v>
      </c>
      <c r="C45" s="247"/>
      <c r="D45" s="247"/>
      <c r="E45" s="65"/>
      <c r="F45" s="114"/>
      <c r="G45" s="115"/>
      <c r="H45" s="116">
        <f>SUM(H43:H44)</f>
        <v>541688.85521810409</v>
      </c>
      <c r="I45" s="117"/>
      <c r="J45" s="117"/>
      <c r="K45" s="117"/>
      <c r="L45" s="118">
        <f>SUM(L43:L44)</f>
        <v>525003.60228186764</v>
      </c>
      <c r="M45" s="119"/>
      <c r="N45" s="118">
        <f t="shared" si="18"/>
        <v>-16685.252936236444</v>
      </c>
      <c r="O45" s="66">
        <f t="shared" ref="O45" si="19">+N45/H45</f>
        <v>-3.0802282113628385E-2</v>
      </c>
    </row>
    <row r="46" spans="1:19" ht="15.75" thickBot="1">
      <c r="A46" s="85"/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84"/>
      <c r="M47" s="1"/>
      <c r="N47" s="1"/>
      <c r="O47" s="1"/>
    </row>
    <row r="48" spans="1:19">
      <c r="A48" s="1"/>
      <c r="B48" s="3" t="s">
        <v>48</v>
      </c>
      <c r="C48" s="1"/>
      <c r="D48" s="1"/>
      <c r="E48" s="1"/>
      <c r="F48" s="36">
        <f>+Rates!D1</f>
        <v>3.4099999999999998E-2</v>
      </c>
      <c r="G48" s="124"/>
      <c r="H48" s="124"/>
      <c r="I48" s="124"/>
      <c r="J48" s="36">
        <f>+Rates!E1</f>
        <v>3.4099999999999998E-2</v>
      </c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24"/>
      <c r="G49" s="124"/>
      <c r="H49" s="124"/>
      <c r="I49" s="124"/>
      <c r="J49" s="124"/>
      <c r="K49" s="1"/>
      <c r="L49" s="1"/>
      <c r="M49" s="1"/>
      <c r="N49" s="1"/>
      <c r="O49" s="1"/>
    </row>
    <row r="50" spans="1:15">
      <c r="A50" s="32" t="s">
        <v>49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mergeCells count="11">
    <mergeCell ref="D22:D23"/>
    <mergeCell ref="N22:N23"/>
    <mergeCell ref="O22:O23"/>
    <mergeCell ref="B45:D45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J19 F24 F43:O51 F28:G42 M28:O28 F25:N27 M33:O33 M29:N32 M36:O36 M34:N35 M42:O42 M37:N41 H24:O24" unlockedFormula="1"/>
    <ignoredError sqref="H28:L40 H42:L42 H41:I41 L41" formula="1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26.5703125" customWidth="1"/>
    <col min="3" max="3" width="2" customWidth="1"/>
    <col min="4" max="4" width="9" customWidth="1"/>
    <col min="5" max="5" width="4.140625" customWidth="1"/>
    <col min="6" max="6" width="10.5703125" bestFit="1" customWidth="1"/>
    <col min="8" max="8" width="12.85546875" customWidth="1"/>
    <col min="9" max="9" width="1.5703125" customWidth="1"/>
    <col min="10" max="10" width="10.5703125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111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B16" s="28"/>
      <c r="C16" s="1"/>
      <c r="D16" s="3" t="s">
        <v>97</v>
      </c>
      <c r="E16" s="3"/>
      <c r="F16" s="88">
        <v>4548</v>
      </c>
      <c r="G16" s="3"/>
      <c r="H16" s="145"/>
      <c r="I16" s="145"/>
      <c r="J16" s="146"/>
      <c r="K16" s="26"/>
      <c r="L16" s="26"/>
      <c r="M16" s="26"/>
      <c r="N16" s="26"/>
      <c r="O16" s="26"/>
    </row>
    <row r="17" spans="1:19">
      <c r="B17" s="29"/>
      <c r="C17" s="1"/>
      <c r="D17" s="145"/>
      <c r="E17" s="145"/>
      <c r="F17" s="146"/>
      <c r="G17" s="145"/>
      <c r="H17" s="145"/>
      <c r="I17" s="145"/>
      <c r="J17" s="146"/>
      <c r="K17" s="145"/>
      <c r="L17" s="145"/>
      <c r="M17" s="145"/>
      <c r="N17" s="147"/>
      <c r="O17" s="145"/>
    </row>
    <row r="18" spans="1:19">
      <c r="B18" s="2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9">
      <c r="B19" s="29"/>
      <c r="C19" s="1"/>
      <c r="D19" s="5"/>
      <c r="E19" s="5"/>
      <c r="F19" s="241" t="s">
        <v>14</v>
      </c>
      <c r="G19" s="242"/>
      <c r="H19" s="243"/>
      <c r="I19" s="1"/>
      <c r="J19" s="241" t="s">
        <v>15</v>
      </c>
      <c r="K19" s="242"/>
      <c r="L19" s="243"/>
      <c r="M19" s="1"/>
      <c r="N19" s="241" t="s">
        <v>16</v>
      </c>
      <c r="O19" s="243"/>
    </row>
    <row r="20" spans="1:19">
      <c r="B20" s="29"/>
      <c r="C20" s="1"/>
      <c r="D20" s="248" t="s">
        <v>17</v>
      </c>
      <c r="E20" s="6"/>
      <c r="F20" s="7" t="s">
        <v>18</v>
      </c>
      <c r="G20" s="7" t="s">
        <v>19</v>
      </c>
      <c r="H20" s="8" t="s">
        <v>20</v>
      </c>
      <c r="I20" s="1"/>
      <c r="J20" s="7" t="s">
        <v>18</v>
      </c>
      <c r="K20" s="9" t="s">
        <v>19</v>
      </c>
      <c r="L20" s="8" t="s">
        <v>20</v>
      </c>
      <c r="M20" s="1"/>
      <c r="N20" s="250" t="s">
        <v>21</v>
      </c>
      <c r="O20" s="252" t="s">
        <v>22</v>
      </c>
    </row>
    <row r="21" spans="1:19">
      <c r="B21" s="29"/>
      <c r="C21" s="1"/>
      <c r="D21" s="249"/>
      <c r="E21" s="6"/>
      <c r="F21" s="10" t="s">
        <v>23</v>
      </c>
      <c r="G21" s="10"/>
      <c r="H21" s="11" t="s">
        <v>23</v>
      </c>
      <c r="I21" s="1"/>
      <c r="J21" s="10" t="s">
        <v>23</v>
      </c>
      <c r="K21" s="11"/>
      <c r="L21" s="11" t="s">
        <v>23</v>
      </c>
      <c r="M21" s="1"/>
      <c r="N21" s="251"/>
      <c r="O21" s="253"/>
    </row>
    <row r="22" spans="1:19">
      <c r="B22" s="13" t="s">
        <v>24</v>
      </c>
      <c r="C22" s="12"/>
      <c r="D22" s="138" t="s">
        <v>25</v>
      </c>
      <c r="E22" s="13"/>
      <c r="F22" s="132">
        <f>+Rates!D118</f>
        <v>0</v>
      </c>
      <c r="G22" s="76">
        <f>+J16</f>
        <v>0</v>
      </c>
      <c r="H22" s="30">
        <f>+F22*G22</f>
        <v>0</v>
      </c>
      <c r="I22" s="14"/>
      <c r="J22" s="133">
        <f>+Rates!E118</f>
        <v>0</v>
      </c>
      <c r="K22" s="76">
        <f>+$J$17</f>
        <v>0</v>
      </c>
      <c r="L22" s="30">
        <f>+J22*K22</f>
        <v>0</v>
      </c>
      <c r="M22" s="14"/>
      <c r="N22" s="18">
        <f>+L22-H22</f>
        <v>0</v>
      </c>
      <c r="O22" s="31">
        <v>0</v>
      </c>
    </row>
    <row r="23" spans="1:19" ht="15.75" thickBot="1">
      <c r="B23" s="13" t="s">
        <v>26</v>
      </c>
      <c r="C23" s="12"/>
      <c r="D23" s="138" t="s">
        <v>96</v>
      </c>
      <c r="E23" s="13"/>
      <c r="F23" s="122">
        <f>+Rates!D119</f>
        <v>1.6224000000000001</v>
      </c>
      <c r="G23" s="76">
        <f>+$F$16</f>
        <v>4548</v>
      </c>
      <c r="H23" s="30">
        <f t="shared" ref="H23" si="0">+F23*G23</f>
        <v>7378.6752000000006</v>
      </c>
      <c r="I23" s="14"/>
      <c r="J23" s="134">
        <f>+Rates!E119</f>
        <v>1.6434911999999999</v>
      </c>
      <c r="K23" s="76">
        <f>+$F$16</f>
        <v>4548</v>
      </c>
      <c r="L23" s="30">
        <f t="shared" ref="L23" si="1">+J23*K23</f>
        <v>7474.5979775999995</v>
      </c>
      <c r="M23" s="14"/>
      <c r="N23" s="18">
        <f t="shared" ref="N23" si="2">+L23-H23</f>
        <v>95.922777599998881</v>
      </c>
      <c r="O23" s="31">
        <f>+N23/H23</f>
        <v>1.2999999999999847E-2</v>
      </c>
    </row>
    <row r="24" spans="1:19" ht="15.75" thickBot="1">
      <c r="B24" s="44"/>
      <c r="C24" s="45"/>
      <c r="D24" s="46"/>
      <c r="E24" s="45"/>
      <c r="F24" s="47"/>
      <c r="G24" s="48"/>
      <c r="H24" s="49"/>
      <c r="I24" s="50"/>
      <c r="J24" s="47"/>
      <c r="K24" s="51"/>
      <c r="L24" s="120"/>
      <c r="M24" s="50"/>
      <c r="N24" s="121"/>
      <c r="O24" s="52"/>
      <c r="P24" s="1"/>
      <c r="Q24" s="1"/>
      <c r="R24" s="1"/>
      <c r="S24" s="1"/>
    </row>
    <row r="25" spans="1:19">
      <c r="B25" s="20" t="s">
        <v>116</v>
      </c>
      <c r="C25" s="12"/>
      <c r="D25" s="12"/>
      <c r="E25" s="12"/>
      <c r="F25" s="64"/>
      <c r="G25" s="55"/>
      <c r="H25" s="58">
        <f>SUM(H22:H24)</f>
        <v>7378.6752000000006</v>
      </c>
      <c r="I25" s="62"/>
      <c r="J25" s="63"/>
      <c r="K25" s="63"/>
      <c r="L25" s="61">
        <f>SUM(L22:L24)</f>
        <v>7474.5979775999995</v>
      </c>
      <c r="M25" s="57"/>
      <c r="N25" s="61">
        <f>+L25-H25</f>
        <v>95.922777599998881</v>
      </c>
      <c r="O25" s="59">
        <f>+N25/H25</f>
        <v>1.2999999999999847E-2</v>
      </c>
      <c r="P25" s="1"/>
      <c r="Q25" s="1"/>
      <c r="R25" s="1"/>
      <c r="S25" s="84"/>
    </row>
    <row r="26" spans="1:19">
      <c r="B26" s="53" t="s">
        <v>44</v>
      </c>
      <c r="C26" s="12"/>
      <c r="D26" s="12"/>
      <c r="E26" s="12"/>
      <c r="F26" s="43">
        <v>0.13</v>
      </c>
      <c r="G26" s="56"/>
      <c r="H26" s="78">
        <f>+H25*F26</f>
        <v>959.22777600000006</v>
      </c>
      <c r="I26" s="42"/>
      <c r="J26" s="79">
        <v>0.13</v>
      </c>
      <c r="K26" s="42"/>
      <c r="L26" s="81">
        <f>+L25*J26</f>
        <v>971.69773708799994</v>
      </c>
      <c r="M26" s="80"/>
      <c r="N26" s="81">
        <f t="shared" ref="N26:N27" si="3">+L26-H26</f>
        <v>12.469961087999877</v>
      </c>
      <c r="O26" s="82">
        <f>+N26/H26</f>
        <v>1.2999999999999871E-2</v>
      </c>
      <c r="P26" s="1"/>
      <c r="Q26" s="1"/>
      <c r="R26" s="1"/>
      <c r="S26" s="84"/>
    </row>
    <row r="27" spans="1:19" ht="15.75" thickBot="1">
      <c r="A27" s="1"/>
      <c r="B27" s="254" t="s">
        <v>45</v>
      </c>
      <c r="C27" s="254"/>
      <c r="D27" s="254"/>
      <c r="E27" s="65"/>
      <c r="F27" s="114"/>
      <c r="G27" s="115"/>
      <c r="H27" s="116">
        <f>SUM(H25:H26)</f>
        <v>8337.9029760000012</v>
      </c>
      <c r="I27" s="117"/>
      <c r="J27" s="117"/>
      <c r="K27" s="117"/>
      <c r="L27" s="118">
        <f>SUM(L25:L26)</f>
        <v>8446.2957146879999</v>
      </c>
      <c r="M27" s="119"/>
      <c r="N27" s="118">
        <f t="shared" si="3"/>
        <v>108.39273868799864</v>
      </c>
      <c r="O27" s="66">
        <f t="shared" ref="O27" si="4">+N27/H27</f>
        <v>1.2999999999999836E-2</v>
      </c>
    </row>
    <row r="28" spans="1:19" ht="15.75" thickBot="1">
      <c r="A28" s="85"/>
      <c r="B28" s="44"/>
      <c r="C28" s="45"/>
      <c r="D28" s="46"/>
      <c r="E28" s="45"/>
      <c r="F28" s="47"/>
      <c r="G28" s="48"/>
      <c r="H28" s="49"/>
      <c r="I28" s="50"/>
      <c r="J28" s="47"/>
      <c r="K28" s="51"/>
      <c r="L28" s="120"/>
      <c r="M28" s="50"/>
      <c r="N28" s="121"/>
      <c r="O28" s="52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84"/>
      <c r="M29" s="1"/>
      <c r="N29" s="1"/>
      <c r="O29" s="1"/>
    </row>
    <row r="30" spans="1:19">
      <c r="A30" s="1"/>
      <c r="B30" s="1"/>
      <c r="C30" s="1"/>
      <c r="D30" s="1"/>
      <c r="E30" s="1"/>
      <c r="F30" s="124"/>
      <c r="G30" s="124"/>
      <c r="H30" s="124"/>
      <c r="I30" s="124"/>
      <c r="J30" s="124"/>
      <c r="K30" s="1"/>
      <c r="L30" s="1"/>
      <c r="M30" s="1"/>
      <c r="N30" s="1"/>
      <c r="O30" s="1"/>
    </row>
    <row r="31" spans="1:19">
      <c r="A31" s="32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2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2" t="s">
        <v>51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11">
    <mergeCell ref="D20:D21"/>
    <mergeCell ref="N20:N21"/>
    <mergeCell ref="O20:O21"/>
    <mergeCell ref="B27:D27"/>
    <mergeCell ref="A3:K3"/>
    <mergeCell ref="B10:O10"/>
    <mergeCell ref="B11:O11"/>
    <mergeCell ref="D14:O14"/>
    <mergeCell ref="F19:H19"/>
    <mergeCell ref="J19:L19"/>
    <mergeCell ref="N19:O19"/>
  </mergeCells>
  <pageMargins left="0.7" right="0.7" top="0.75" bottom="0.75" header="0.3" footer="0.3"/>
  <pageSetup scale="66" orientation="portrait" r:id="rId1"/>
  <ignoredErrors>
    <ignoredError sqref="F22:K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59"/>
  <sheetViews>
    <sheetView showGridLines="0" topLeftCell="A10" zoomScale="70" zoomScaleNormal="70" workbookViewId="0">
      <pane ySplit="2" topLeftCell="A36" activePane="bottomLeft" state="frozen"/>
      <selection activeCell="J82" sqref="J82"/>
      <selection pane="bottomLeft" activeCell="E66" sqref="E66"/>
    </sheetView>
  </sheetViews>
  <sheetFormatPr defaultRowHeight="15"/>
  <cols>
    <col min="1" max="1" width="2.42578125" customWidth="1"/>
    <col min="2" max="2" width="47.28515625" customWidth="1"/>
    <col min="3" max="3" width="2.28515625" customWidth="1"/>
    <col min="4" max="4" width="9.7109375" customWidth="1"/>
    <col min="5" max="5" width="4.140625" customWidth="1"/>
    <col min="6" max="6" width="10" bestFit="1" customWidth="1"/>
    <col min="9" max="9" width="1.5703125" customWidth="1"/>
    <col min="10" max="10" width="10" bestFit="1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7" t="s">
        <v>10</v>
      </c>
      <c r="C16" s="1"/>
      <c r="D16" s="87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75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88">
        <v>100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41" t="s">
        <v>14</v>
      </c>
      <c r="G20" s="242"/>
      <c r="H20" s="243"/>
      <c r="I20" s="1"/>
      <c r="J20" s="241" t="s">
        <v>15</v>
      </c>
      <c r="K20" s="242"/>
      <c r="L20" s="243"/>
      <c r="M20" s="1"/>
      <c r="N20" s="241" t="s">
        <v>16</v>
      </c>
      <c r="O20" s="243"/>
    </row>
    <row r="21" spans="2:15">
      <c r="B21" s="29"/>
      <c r="C21" s="1"/>
      <c r="D21" s="248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50" t="s">
        <v>21</v>
      </c>
      <c r="O21" s="252" t="s">
        <v>22</v>
      </c>
    </row>
    <row r="22" spans="2:15">
      <c r="B22" s="29"/>
      <c r="C22" s="1"/>
      <c r="D22" s="249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51"/>
      <c r="O22" s="253"/>
    </row>
    <row r="23" spans="2:15">
      <c r="B23" s="13" t="s">
        <v>24</v>
      </c>
      <c r="C23" s="12"/>
      <c r="D23" s="138" t="s">
        <v>25</v>
      </c>
      <c r="E23" s="13"/>
      <c r="F23" s="132">
        <f>+Rates!D5</f>
        <v>11.07</v>
      </c>
      <c r="G23" s="16">
        <v>1</v>
      </c>
      <c r="H23" s="30">
        <f>+F23*G23</f>
        <v>11.07</v>
      </c>
      <c r="I23" s="14"/>
      <c r="J23" s="133">
        <f>+Rates!E5</f>
        <v>14.252909999999998</v>
      </c>
      <c r="K23" s="17">
        <v>1</v>
      </c>
      <c r="L23" s="30">
        <f>+J23*K23</f>
        <v>14.252909999999998</v>
      </c>
      <c r="M23" s="14"/>
      <c r="N23" s="18">
        <f>+L23-H23</f>
        <v>3.1829099999999979</v>
      </c>
      <c r="O23" s="31">
        <f>+N23/H23</f>
        <v>0.28752574525745239</v>
      </c>
    </row>
    <row r="24" spans="2:15">
      <c r="B24" s="13" t="s">
        <v>88</v>
      </c>
      <c r="C24" s="12"/>
      <c r="D24" s="138" t="s">
        <v>25</v>
      </c>
      <c r="E24" s="13"/>
      <c r="F24" s="132">
        <f>+Rates!D6</f>
        <v>0</v>
      </c>
      <c r="G24" s="16">
        <v>1</v>
      </c>
      <c r="H24" s="30">
        <f t="shared" ref="H24:H29" si="0">+F24*G24</f>
        <v>0</v>
      </c>
      <c r="I24" s="14"/>
      <c r="J24" s="134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0</v>
      </c>
      <c r="O24" s="31" t="e">
        <f t="shared" ref="O24:O29" si="3">+N24/H24</f>
        <v>#DIV/0!</v>
      </c>
    </row>
    <row r="25" spans="2:15">
      <c r="B25" s="13" t="s">
        <v>90</v>
      </c>
      <c r="C25" s="12"/>
      <c r="D25" s="138" t="s">
        <v>25</v>
      </c>
      <c r="E25" s="13"/>
      <c r="F25" s="132">
        <f>+Rates!D8</f>
        <v>0</v>
      </c>
      <c r="G25" s="16">
        <v>1</v>
      </c>
      <c r="H25" s="30">
        <f t="shared" si="0"/>
        <v>0</v>
      </c>
      <c r="I25" s="14"/>
      <c r="J25" s="134">
        <v>0</v>
      </c>
      <c r="K25" s="17">
        <v>1</v>
      </c>
      <c r="L25" s="30">
        <f t="shared" si="1"/>
        <v>0</v>
      </c>
      <c r="M25" s="14"/>
      <c r="N25" s="18">
        <f t="shared" si="2"/>
        <v>0</v>
      </c>
      <c r="O25" s="31" t="e">
        <f t="shared" si="3"/>
        <v>#DIV/0!</v>
      </c>
    </row>
    <row r="26" spans="2:15">
      <c r="B26" s="13" t="s">
        <v>89</v>
      </c>
      <c r="C26" s="12"/>
      <c r="D26" s="138" t="s">
        <v>25</v>
      </c>
      <c r="E26" s="13"/>
      <c r="F26" s="132">
        <f>+Rates!D17</f>
        <v>0.13</v>
      </c>
      <c r="G26" s="16">
        <v>1</v>
      </c>
      <c r="H26" s="30">
        <f t="shared" si="0"/>
        <v>0.13</v>
      </c>
      <c r="I26" s="14"/>
      <c r="J26" s="133">
        <f>+Rates!E17</f>
        <v>0</v>
      </c>
      <c r="K26" s="17">
        <v>1</v>
      </c>
      <c r="L26" s="30">
        <f t="shared" si="1"/>
        <v>0</v>
      </c>
      <c r="M26" s="14"/>
      <c r="N26" s="18">
        <f t="shared" si="2"/>
        <v>-0.13</v>
      </c>
      <c r="O26" s="31">
        <f t="shared" si="3"/>
        <v>-1</v>
      </c>
    </row>
    <row r="27" spans="2:15">
      <c r="B27" s="13" t="s">
        <v>26</v>
      </c>
      <c r="C27" s="12"/>
      <c r="D27" s="138" t="s">
        <v>27</v>
      </c>
      <c r="E27" s="13"/>
      <c r="F27" s="122">
        <f>+Rates!D10</f>
        <v>1.55E-2</v>
      </c>
      <c r="G27" s="76">
        <f>+$F$18</f>
        <v>100</v>
      </c>
      <c r="H27" s="30">
        <f t="shared" si="0"/>
        <v>1.55</v>
      </c>
      <c r="I27" s="14"/>
      <c r="J27" s="134">
        <f>+Rates!E10</f>
        <v>1.1750799999999999E-2</v>
      </c>
      <c r="K27" s="76">
        <f>+$F$18</f>
        <v>100</v>
      </c>
      <c r="L27" s="30">
        <f t="shared" si="1"/>
        <v>1.1750799999999999</v>
      </c>
      <c r="M27" s="14"/>
      <c r="N27" s="18">
        <f t="shared" si="2"/>
        <v>-0.37492000000000014</v>
      </c>
      <c r="O27" s="31">
        <f t="shared" si="3"/>
        <v>-0.24188387096774203</v>
      </c>
    </row>
    <row r="28" spans="2:15">
      <c r="B28" s="13" t="s">
        <v>28</v>
      </c>
      <c r="C28" s="12"/>
      <c r="D28" s="138" t="s">
        <v>27</v>
      </c>
      <c r="E28" s="13"/>
      <c r="F28" s="122">
        <f>+Rates!D15</f>
        <v>2.0000000000000001E-4</v>
      </c>
      <c r="G28" s="76">
        <f t="shared" ref="G28:G29" si="4">+$F$18</f>
        <v>100</v>
      </c>
      <c r="H28" s="30">
        <f t="shared" si="0"/>
        <v>0.02</v>
      </c>
      <c r="I28" s="14"/>
      <c r="J28" s="134">
        <f>+Rates!E15</f>
        <v>0</v>
      </c>
      <c r="K28" s="76">
        <f t="shared" ref="K28:K29" si="5">+$F$18</f>
        <v>100</v>
      </c>
      <c r="L28" s="30">
        <f t="shared" si="1"/>
        <v>0</v>
      </c>
      <c r="M28" s="14"/>
      <c r="N28" s="18">
        <f t="shared" si="2"/>
        <v>-0.02</v>
      </c>
      <c r="O28" s="31">
        <f t="shared" si="3"/>
        <v>-1</v>
      </c>
    </row>
    <row r="29" spans="2:15">
      <c r="B29" s="13" t="s">
        <v>93</v>
      </c>
      <c r="C29" s="12"/>
      <c r="D29" s="138" t="s">
        <v>27</v>
      </c>
      <c r="E29" s="13"/>
      <c r="F29" s="122">
        <f>+Rates!D16</f>
        <v>5.0000000000000001E-4</v>
      </c>
      <c r="G29" s="76">
        <f t="shared" si="4"/>
        <v>100</v>
      </c>
      <c r="H29" s="30">
        <f t="shared" si="0"/>
        <v>0.05</v>
      </c>
      <c r="I29" s="14"/>
      <c r="J29" s="134">
        <f>+Rates!E16</f>
        <v>5.0000000000000001E-4</v>
      </c>
      <c r="K29" s="76">
        <f t="shared" si="5"/>
        <v>100</v>
      </c>
      <c r="L29" s="30">
        <f t="shared" si="1"/>
        <v>0.05</v>
      </c>
      <c r="M29" s="14"/>
      <c r="N29" s="18">
        <f t="shared" si="2"/>
        <v>0</v>
      </c>
      <c r="O29" s="31">
        <f t="shared" si="3"/>
        <v>0</v>
      </c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12.820000000000002</v>
      </c>
      <c r="I30" s="15"/>
      <c r="J30" s="70"/>
      <c r="K30" s="71"/>
      <c r="L30" s="72">
        <f>SUM(L23:L29)</f>
        <v>15.477989999999998</v>
      </c>
      <c r="M30" s="67"/>
      <c r="N30" s="68">
        <f>+L30-H30</f>
        <v>2.6579899999999963</v>
      </c>
      <c r="O30" s="69">
        <f>+N30/H30</f>
        <v>0.20733151326053009</v>
      </c>
    </row>
    <row r="31" spans="2:15" s="112" customFormat="1" ht="16.5" customHeight="1">
      <c r="B31" s="130" t="s">
        <v>91</v>
      </c>
      <c r="C31" s="14"/>
      <c r="D31" s="138" t="s">
        <v>27</v>
      </c>
      <c r="E31" s="15"/>
      <c r="F31" s="134">
        <f>+Rates!D11</f>
        <v>-1.2999999999999999E-3</v>
      </c>
      <c r="G31" s="76">
        <f>+$F$18</f>
        <v>100</v>
      </c>
      <c r="H31" s="30">
        <f>+F31*G31</f>
        <v>-0.13</v>
      </c>
      <c r="I31" s="14"/>
      <c r="J31" s="134">
        <f>+Rates!E11</f>
        <v>0</v>
      </c>
      <c r="K31" s="76">
        <f>+$F$18</f>
        <v>100</v>
      </c>
      <c r="L31" s="30">
        <f>+J31*K31</f>
        <v>0</v>
      </c>
      <c r="M31" s="14"/>
      <c r="N31" s="18">
        <f>+L31-H31</f>
        <v>0.13</v>
      </c>
      <c r="O31" s="31">
        <f>+N31/H31</f>
        <v>-1</v>
      </c>
    </row>
    <row r="32" spans="2:15" s="112" customFormat="1" ht="15.75" customHeight="1">
      <c r="B32" s="130" t="s">
        <v>92</v>
      </c>
      <c r="C32" s="14"/>
      <c r="D32" s="138" t="s">
        <v>27</v>
      </c>
      <c r="E32" s="15"/>
      <c r="F32" s="134">
        <f>+Rates!D14</f>
        <v>-5.0000000000000001E-4</v>
      </c>
      <c r="G32" s="76">
        <f>+$F$18</f>
        <v>100</v>
      </c>
      <c r="H32" s="30">
        <f t="shared" ref="H32:H33" si="6">+F32*G32</f>
        <v>-0.05</v>
      </c>
      <c r="I32" s="38"/>
      <c r="J32" s="134">
        <f>+Rates!E14</f>
        <v>0</v>
      </c>
      <c r="K32" s="76">
        <f>+$F$18</f>
        <v>100</v>
      </c>
      <c r="L32" s="30">
        <f t="shared" ref="L32:L33" si="7">+J32*K32</f>
        <v>0</v>
      </c>
      <c r="M32" s="39"/>
      <c r="N32" s="18">
        <f t="shared" ref="N32:N34" si="8">+L32-H32</f>
        <v>0.05</v>
      </c>
      <c r="O32" s="31"/>
    </row>
    <row r="33" spans="2:19">
      <c r="B33" s="131" t="s">
        <v>30</v>
      </c>
      <c r="C33" s="12"/>
      <c r="D33" s="138" t="s">
        <v>27</v>
      </c>
      <c r="E33" s="13"/>
      <c r="F33" s="122">
        <f>IF(ISBLANK(D16)=TRUE, 0, IF(D16="TOU", 0.64*$F$43+0.18*$F$44+0.18*$F$45, IF(AND(D16="non-TOU",#REF!&gt; 0),#REF!, 46)))</f>
        <v>0.10214000000000001</v>
      </c>
      <c r="G33" s="16">
        <f>+($F$18*(1+$F$54)-$F$18)</f>
        <v>3.4099999999999966</v>
      </c>
      <c r="H33" s="30">
        <f t="shared" si="6"/>
        <v>0.3482973999999997</v>
      </c>
      <c r="I33" s="14"/>
      <c r="J33" s="122">
        <f>IF(ISBLANK(D16)=TRUE, 0, IF(D16="TOU", 0.64*$F$43+0.18*$F$44+0.18*$F$45, IF(AND(D16="non-TOU",#REF!&gt; 0),#REF!, 46)))</f>
        <v>0.10214000000000001</v>
      </c>
      <c r="K33" s="16">
        <f>+($F$18*(1+$J$54)-$F$18)</f>
        <v>3.4099999999999966</v>
      </c>
      <c r="L33" s="30">
        <f t="shared" si="7"/>
        <v>0.3482973999999997</v>
      </c>
      <c r="M33" s="14"/>
      <c r="N33" s="18">
        <f t="shared" si="8"/>
        <v>0</v>
      </c>
      <c r="O33" s="31">
        <f t="shared" ref="O33:O34" si="9">+N33/H33</f>
        <v>0</v>
      </c>
    </row>
    <row r="34" spans="2:19">
      <c r="B34" s="131" t="s">
        <v>31</v>
      </c>
      <c r="C34" s="12"/>
      <c r="D34" s="138" t="s">
        <v>25</v>
      </c>
      <c r="E34" s="13"/>
      <c r="F34" s="132">
        <f>+Rates!D9</f>
        <v>0.79</v>
      </c>
      <c r="G34" s="16">
        <v>1</v>
      </c>
      <c r="H34" s="30">
        <f>+F34*G34</f>
        <v>0.79</v>
      </c>
      <c r="I34" s="14"/>
      <c r="J34" s="132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13.7782974</v>
      </c>
      <c r="I35" s="15"/>
      <c r="J35" s="70"/>
      <c r="K35" s="71"/>
      <c r="L35" s="72">
        <f>SUM(L30:L34)</f>
        <v>16.616287399999997</v>
      </c>
      <c r="M35" s="67"/>
      <c r="N35" s="68">
        <f>+L35-H35</f>
        <v>2.8379899999999978</v>
      </c>
      <c r="O35" s="69">
        <f>+N35/H35</f>
        <v>0.2059753768996159</v>
      </c>
    </row>
    <row r="36" spans="2:19">
      <c r="B36" s="14" t="s">
        <v>33</v>
      </c>
      <c r="C36" s="14"/>
      <c r="D36" s="139" t="s">
        <v>27</v>
      </c>
      <c r="E36" s="15"/>
      <c r="F36" s="134">
        <f>+Rates!D18</f>
        <v>8.0999999999999996E-3</v>
      </c>
      <c r="G36" s="76">
        <f>+$F$18*(1+$F$54)</f>
        <v>103.41</v>
      </c>
      <c r="H36" s="30">
        <f>+F36*G36</f>
        <v>0.83762099999999995</v>
      </c>
      <c r="I36" s="14"/>
      <c r="J36" s="134">
        <f>+Rates!E18</f>
        <v>7.7542588660703925E-3</v>
      </c>
      <c r="K36" s="76">
        <f>+$F$18*(1+$J$54)</f>
        <v>103.41</v>
      </c>
      <c r="L36" s="30">
        <f>+J36*K36</f>
        <v>0.80186790934033925</v>
      </c>
      <c r="M36" s="14"/>
      <c r="N36" s="18">
        <f>+L36-H36</f>
        <v>-3.5753090659660702E-2</v>
      </c>
      <c r="O36" s="31">
        <f>+N36/H36</f>
        <v>-4.268409060859351E-2</v>
      </c>
    </row>
    <row r="37" spans="2:19">
      <c r="B37" s="19" t="s">
        <v>34</v>
      </c>
      <c r="C37" s="14"/>
      <c r="D37" s="139" t="s">
        <v>27</v>
      </c>
      <c r="E37" s="15"/>
      <c r="F37" s="134">
        <f>+Rates!D19</f>
        <v>5.7999999999999996E-3</v>
      </c>
      <c r="G37" s="76">
        <f>+$F$18*(1+$F$54)</f>
        <v>103.41</v>
      </c>
      <c r="H37" s="30">
        <f>+F37*G37</f>
        <v>0.59977799999999992</v>
      </c>
      <c r="I37" s="14"/>
      <c r="J37" s="134">
        <f>+Rates!E19</f>
        <v>5.7273426002223283E-3</v>
      </c>
      <c r="K37" s="76">
        <f>+$F$18*(1+$J$54)</f>
        <v>103.41</v>
      </c>
      <c r="L37" s="30">
        <f>+J37*K37</f>
        <v>0.59226449828899097</v>
      </c>
      <c r="M37" s="14"/>
      <c r="N37" s="18">
        <f>+L37-H37</f>
        <v>-7.5135017110089519E-3</v>
      </c>
      <c r="O37" s="31">
        <f>+N37/H37</f>
        <v>-1.2527137892701887E-2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15.215696400000001</v>
      </c>
      <c r="I38" s="15"/>
      <c r="J38" s="70"/>
      <c r="K38" s="71"/>
      <c r="L38" s="72">
        <f>SUM(L35:L37)</f>
        <v>18.010419807629326</v>
      </c>
      <c r="M38" s="67"/>
      <c r="N38" s="68">
        <f>+L38-H38</f>
        <v>2.7947234076293253</v>
      </c>
      <c r="O38" s="69">
        <f>+N38/H38</f>
        <v>0.18367370997421617</v>
      </c>
    </row>
    <row r="39" spans="2:19" s="112" customFormat="1" ht="17.25" customHeight="1">
      <c r="B39" s="19" t="s">
        <v>36</v>
      </c>
      <c r="C39" s="14"/>
      <c r="D39" s="139" t="s">
        <v>27</v>
      </c>
      <c r="E39" s="15"/>
      <c r="F39" s="135">
        <f>+Rates!D20</f>
        <v>4.4000000000000003E-3</v>
      </c>
      <c r="G39" s="76">
        <f>+$F$18*(1+$F$54)</f>
        <v>103.41</v>
      </c>
      <c r="H39" s="40">
        <f>+F39*G39</f>
        <v>0.45500400000000002</v>
      </c>
      <c r="I39" s="14"/>
      <c r="J39" s="135">
        <f>+Rates!E20</f>
        <v>4.4000000000000003E-3</v>
      </c>
      <c r="K39" s="76">
        <f>+$F$18*(1+$J$54)</f>
        <v>103.41</v>
      </c>
      <c r="L39" s="40">
        <f>+J39*K39</f>
        <v>0.45500400000000002</v>
      </c>
      <c r="M39" s="14"/>
      <c r="N39" s="18">
        <f>+L39-H39</f>
        <v>0</v>
      </c>
      <c r="O39" s="31">
        <f>+N39/H39</f>
        <v>0</v>
      </c>
      <c r="P39" s="113"/>
      <c r="Q39" s="113"/>
      <c r="R39" s="113"/>
      <c r="S39" s="113"/>
    </row>
    <row r="40" spans="2:19" s="112" customFormat="1">
      <c r="B40" s="19" t="s">
        <v>37</v>
      </c>
      <c r="C40" s="14"/>
      <c r="D40" s="139" t="s">
        <v>27</v>
      </c>
      <c r="E40" s="15"/>
      <c r="F40" s="135">
        <f>+Rates!D21</f>
        <v>1.2999999999999999E-3</v>
      </c>
      <c r="G40" s="76">
        <f>+$F$18*(1+$F$54)</f>
        <v>103.41</v>
      </c>
      <c r="H40" s="40">
        <f t="shared" ref="H40:H45" si="10">+F40*G40</f>
        <v>0.134433</v>
      </c>
      <c r="I40" s="14"/>
      <c r="J40" s="135">
        <f>+Rates!E21</f>
        <v>1.2999999999999999E-3</v>
      </c>
      <c r="K40" s="76">
        <f>+$F$18*(1+$J$54)</f>
        <v>103.41</v>
      </c>
      <c r="L40" s="40">
        <f t="shared" ref="L40:L45" si="11">+J40*K40</f>
        <v>0.134433</v>
      </c>
      <c r="M40" s="14"/>
      <c r="N40" s="18">
        <f t="shared" ref="N40:N45" si="12">+L40-H40</f>
        <v>0</v>
      </c>
      <c r="O40" s="31">
        <f t="shared" ref="O40:O45" si="13">+N40/H40</f>
        <v>0</v>
      </c>
      <c r="P40" s="113"/>
      <c r="Q40" s="113"/>
      <c r="R40" s="113"/>
      <c r="S40" s="113"/>
    </row>
    <row r="41" spans="2:19">
      <c r="B41" s="12" t="s">
        <v>38</v>
      </c>
      <c r="C41" s="12"/>
      <c r="D41" s="139" t="s">
        <v>27</v>
      </c>
      <c r="E41" s="13"/>
      <c r="F41" s="136">
        <f>+Rates!D22</f>
        <v>0.25</v>
      </c>
      <c r="G41" s="16">
        <v>1</v>
      </c>
      <c r="H41" s="40">
        <f t="shared" si="10"/>
        <v>0.25</v>
      </c>
      <c r="I41" s="14"/>
      <c r="J41" s="136">
        <f>+Rates!E22</f>
        <v>0.25</v>
      </c>
      <c r="K41" s="17">
        <v>1</v>
      </c>
      <c r="L41" s="40">
        <f t="shared" si="11"/>
        <v>0.25</v>
      </c>
      <c r="M41" s="14"/>
      <c r="N41" s="18">
        <f t="shared" si="12"/>
        <v>0</v>
      </c>
      <c r="O41" s="31">
        <f t="shared" si="13"/>
        <v>0</v>
      </c>
      <c r="P41" s="1"/>
      <c r="Q41" s="1"/>
      <c r="R41" s="1"/>
      <c r="S41" s="1"/>
    </row>
    <row r="42" spans="2:19">
      <c r="B42" s="12" t="s">
        <v>39</v>
      </c>
      <c r="C42" s="12"/>
      <c r="D42" s="139" t="s">
        <v>27</v>
      </c>
      <c r="E42" s="13"/>
      <c r="F42" s="137">
        <v>7.0000000000000001E-3</v>
      </c>
      <c r="G42" s="76">
        <f>+$F$18</f>
        <v>100</v>
      </c>
      <c r="H42" s="40">
        <f t="shared" si="10"/>
        <v>0.70000000000000007</v>
      </c>
      <c r="I42" s="14"/>
      <c r="J42" s="224"/>
      <c r="K42" s="225"/>
      <c r="L42" s="226"/>
      <c r="M42" s="227"/>
      <c r="N42" s="228"/>
      <c r="O42" s="230"/>
      <c r="P42" s="1"/>
      <c r="Q42" s="1"/>
      <c r="R42" s="1"/>
      <c r="S42" s="1"/>
    </row>
    <row r="43" spans="2:19">
      <c r="B43" s="37" t="s">
        <v>40</v>
      </c>
      <c r="C43" s="12"/>
      <c r="D43" s="139" t="s">
        <v>27</v>
      </c>
      <c r="E43" s="13"/>
      <c r="F43" s="236">
        <v>0.08</v>
      </c>
      <c r="G43" s="86">
        <f>0.64*$F$18</f>
        <v>64</v>
      </c>
      <c r="H43" s="40">
        <f t="shared" si="10"/>
        <v>5.12</v>
      </c>
      <c r="I43" s="14"/>
      <c r="J43" s="122">
        <f>+F43</f>
        <v>0.08</v>
      </c>
      <c r="K43" s="86">
        <f>+G43</f>
        <v>64</v>
      </c>
      <c r="L43" s="40">
        <f t="shared" si="11"/>
        <v>5.12</v>
      </c>
      <c r="M43" s="14"/>
      <c r="N43" s="18">
        <f t="shared" si="12"/>
        <v>0</v>
      </c>
      <c r="O43" s="31">
        <f t="shared" si="13"/>
        <v>0</v>
      </c>
      <c r="P43" s="1"/>
      <c r="Q43" s="1"/>
      <c r="R43" s="1"/>
      <c r="S43" s="84"/>
    </row>
    <row r="44" spans="2:19">
      <c r="B44" s="37" t="s">
        <v>41</v>
      </c>
      <c r="C44" s="12"/>
      <c r="D44" s="139" t="s">
        <v>27</v>
      </c>
      <c r="E44" s="13"/>
      <c r="F44" s="236">
        <v>0.122</v>
      </c>
      <c r="G44" s="86">
        <f>0.18*$F$18</f>
        <v>18</v>
      </c>
      <c r="H44" s="40">
        <f t="shared" si="10"/>
        <v>2.1959999999999997</v>
      </c>
      <c r="I44" s="14"/>
      <c r="J44" s="122">
        <f t="shared" ref="J44:J45" si="14">+F44</f>
        <v>0.122</v>
      </c>
      <c r="K44" s="86">
        <f t="shared" ref="K44:K45" si="15">+G44</f>
        <v>18</v>
      </c>
      <c r="L44" s="40">
        <f t="shared" si="11"/>
        <v>2.1959999999999997</v>
      </c>
      <c r="M44" s="14"/>
      <c r="N44" s="18">
        <f t="shared" si="12"/>
        <v>0</v>
      </c>
      <c r="O44" s="31">
        <f t="shared" si="13"/>
        <v>0</v>
      </c>
      <c r="P44" s="1"/>
      <c r="Q44" s="1"/>
      <c r="R44" s="1"/>
      <c r="S44" s="84"/>
    </row>
    <row r="45" spans="2:19" ht="15.75" thickBot="1">
      <c r="B45" s="29" t="s">
        <v>42</v>
      </c>
      <c r="C45" s="12"/>
      <c r="D45" s="139" t="s">
        <v>27</v>
      </c>
      <c r="E45" s="13"/>
      <c r="F45" s="236">
        <v>0.161</v>
      </c>
      <c r="G45" s="86">
        <f>0.18*$F$18</f>
        <v>18</v>
      </c>
      <c r="H45" s="40">
        <f t="shared" si="10"/>
        <v>2.8980000000000001</v>
      </c>
      <c r="I45" s="14"/>
      <c r="J45" s="122">
        <f t="shared" si="14"/>
        <v>0.161</v>
      </c>
      <c r="K45" s="86">
        <f t="shared" si="15"/>
        <v>18</v>
      </c>
      <c r="L45" s="40">
        <f t="shared" si="11"/>
        <v>2.8980000000000001</v>
      </c>
      <c r="M45" s="14"/>
      <c r="N45" s="18">
        <f t="shared" si="12"/>
        <v>0</v>
      </c>
      <c r="O45" s="31">
        <f t="shared" si="13"/>
        <v>0</v>
      </c>
      <c r="P45" s="1"/>
      <c r="Q45" s="1"/>
      <c r="R45" s="1"/>
      <c r="S45" s="84"/>
    </row>
    <row r="46" spans="2:19" ht="15.75" thickBot="1"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  <c r="P46" s="1"/>
      <c r="Q46" s="1"/>
      <c r="R46" s="1"/>
      <c r="S46" s="1"/>
    </row>
    <row r="47" spans="2:19">
      <c r="B47" s="20" t="s">
        <v>43</v>
      </c>
      <c r="C47" s="12"/>
      <c r="D47" s="12"/>
      <c r="E47" s="12"/>
      <c r="F47" s="64"/>
      <c r="G47" s="55"/>
      <c r="H47" s="58">
        <f>SUM(H38:H45)</f>
        <v>26.9691334</v>
      </c>
      <c r="I47" s="62"/>
      <c r="J47" s="63"/>
      <c r="K47" s="63"/>
      <c r="L47" s="61">
        <f>SUM(L38:L45)</f>
        <v>29.063856807629325</v>
      </c>
      <c r="M47" s="57"/>
      <c r="N47" s="61">
        <f>+L47-H47</f>
        <v>2.0947234076293242</v>
      </c>
      <c r="O47" s="59">
        <f>+N47/H47</f>
        <v>7.7671142656342243E-2</v>
      </c>
      <c r="P47" s="1"/>
      <c r="Q47" s="1"/>
      <c r="R47" s="1"/>
      <c r="S47" s="84"/>
    </row>
    <row r="48" spans="2:19">
      <c r="B48" s="53" t="s">
        <v>44</v>
      </c>
      <c r="C48" s="12"/>
      <c r="D48" s="12"/>
      <c r="E48" s="12"/>
      <c r="F48" s="43">
        <v>0.13</v>
      </c>
      <c r="G48" s="56"/>
      <c r="H48" s="78">
        <f>+H47*F48</f>
        <v>3.5059873420000001</v>
      </c>
      <c r="I48" s="42"/>
      <c r="J48" s="79">
        <v>0.13</v>
      </c>
      <c r="K48" s="42"/>
      <c r="L48" s="81">
        <f>+L47*J48</f>
        <v>3.7783013849918121</v>
      </c>
      <c r="M48" s="80"/>
      <c r="N48" s="81">
        <f t="shared" ref="N48:N51" si="16">+L48-H48</f>
        <v>0.27231404299181206</v>
      </c>
      <c r="O48" s="82">
        <f>+N48/H48</f>
        <v>7.7671142656342215E-2</v>
      </c>
      <c r="P48" s="1"/>
      <c r="Q48" s="1"/>
      <c r="R48" s="1"/>
      <c r="S48" s="84"/>
    </row>
    <row r="49" spans="1:19">
      <c r="B49" s="54" t="s">
        <v>45</v>
      </c>
      <c r="C49" s="12"/>
      <c r="D49" s="12"/>
      <c r="E49" s="12"/>
      <c r="F49" s="60"/>
      <c r="G49" s="56"/>
      <c r="H49" s="78">
        <f>SUM(H47:H48)</f>
        <v>30.475120742000001</v>
      </c>
      <c r="I49" s="42"/>
      <c r="J49" s="42"/>
      <c r="K49" s="42"/>
      <c r="L49" s="81">
        <f>SUM(L47:L48)</f>
        <v>32.842158192621135</v>
      </c>
      <c r="M49" s="80"/>
      <c r="N49" s="81">
        <f t="shared" si="16"/>
        <v>2.3670374506211331</v>
      </c>
      <c r="O49" s="82">
        <f t="shared" ref="O49" si="17">+N49/H49</f>
        <v>7.7671142656342132E-2</v>
      </c>
      <c r="P49" s="1"/>
      <c r="Q49" s="1"/>
      <c r="R49" s="1"/>
      <c r="S49" s="84"/>
    </row>
    <row r="50" spans="1:19">
      <c r="B50" s="246" t="s">
        <v>46</v>
      </c>
      <c r="C50" s="246"/>
      <c r="D50" s="246"/>
      <c r="E50" s="12"/>
      <c r="F50" s="60"/>
      <c r="G50" s="56"/>
      <c r="H50" s="83">
        <f>-H49*10%</f>
        <v>-3.0475120742000001</v>
      </c>
      <c r="I50" s="42"/>
      <c r="J50" s="220"/>
      <c r="K50" s="220"/>
      <c r="L50" s="221"/>
      <c r="M50" s="222"/>
      <c r="N50" s="221"/>
      <c r="O50" s="223"/>
      <c r="P50" s="1"/>
      <c r="Q50" s="1"/>
      <c r="R50" s="1"/>
      <c r="S50" s="1"/>
    </row>
    <row r="51" spans="1:19" ht="15.75" thickBot="1">
      <c r="A51" s="1"/>
      <c r="B51" s="247" t="s">
        <v>47</v>
      </c>
      <c r="C51" s="247"/>
      <c r="D51" s="247"/>
      <c r="E51" s="65"/>
      <c r="F51" s="114"/>
      <c r="G51" s="115"/>
      <c r="H51" s="116">
        <f>SUM(H49:H50)</f>
        <v>27.427608667800001</v>
      </c>
      <c r="I51" s="117"/>
      <c r="J51" s="117"/>
      <c r="K51" s="117"/>
      <c r="L51" s="118">
        <f>SUM(L49:L50)</f>
        <v>32.842158192621135</v>
      </c>
      <c r="M51" s="119"/>
      <c r="N51" s="118">
        <f t="shared" si="16"/>
        <v>5.4145495248211333</v>
      </c>
      <c r="O51" s="66">
        <f>+N51/H51</f>
        <v>0.19741238072926903</v>
      </c>
    </row>
    <row r="52" spans="1:19" ht="15.75" thickBot="1">
      <c r="A52" s="85"/>
      <c r="B52" s="44"/>
      <c r="C52" s="45"/>
      <c r="D52" s="46"/>
      <c r="E52" s="45"/>
      <c r="F52" s="47"/>
      <c r="G52" s="48"/>
      <c r="H52" s="49"/>
      <c r="I52" s="50"/>
      <c r="J52" s="47"/>
      <c r="K52" s="51"/>
      <c r="L52" s="120"/>
      <c r="M52" s="50"/>
      <c r="N52" s="121"/>
      <c r="O52" s="52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84"/>
      <c r="M53" s="1"/>
      <c r="N53" s="1"/>
      <c r="O53" s="1"/>
    </row>
    <row r="54" spans="1:19">
      <c r="A54" s="1"/>
      <c r="B54" s="3" t="s">
        <v>48</v>
      </c>
      <c r="C54" s="1"/>
      <c r="D54" s="1"/>
      <c r="E54" s="1"/>
      <c r="F54" s="143">
        <f>+Rates!$D$1</f>
        <v>3.4099999999999998E-2</v>
      </c>
      <c r="G54" s="124"/>
      <c r="H54" s="124"/>
      <c r="I54" s="124"/>
      <c r="J54" s="143">
        <f>+Rates!$E$1</f>
        <v>3.4099999999999998E-2</v>
      </c>
      <c r="K54" s="1"/>
      <c r="L54" s="1"/>
      <c r="M54" s="1"/>
      <c r="N54" s="1"/>
      <c r="O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3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9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9">
      <c r="A59" s="2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12">
    <mergeCell ref="B50:D50"/>
    <mergeCell ref="B51:D51"/>
    <mergeCell ref="D21:D22"/>
    <mergeCell ref="N21:N22"/>
    <mergeCell ref="O21:O22"/>
    <mergeCell ref="A3:K3"/>
    <mergeCell ref="F20:H20"/>
    <mergeCell ref="J20:L20"/>
    <mergeCell ref="N20:O20"/>
    <mergeCell ref="D14:O14"/>
    <mergeCell ref="B10:O10"/>
    <mergeCell ref="B11:O11"/>
  </mergeCells>
  <pageMargins left="0.7" right="0.7" top="0.75" bottom="0.75" header="0.3" footer="0.3"/>
  <pageSetup scale="61" orientation="portrait" r:id="rId1"/>
  <ignoredErrors>
    <ignoredError sqref="F24:M29 F30:G31 F54:J54 F23:I23 K23:M23 G43:G45 F46:G51 M46:O49 F52:O52 M31:O35 M30 M40:N41 M36:N36 M37:N37 M38 M39 F33:G42 G32 M43:N45 M51:O51" unlockedFormula="1"/>
    <ignoredError sqref="H30:L41 H42:I42 H46:L49 H43:L45 H51:L51 H50:I50" formula="1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5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42.7109375" customWidth="1"/>
    <col min="3" max="3" width="2.28515625" customWidth="1"/>
    <col min="4" max="4" width="9" customWidth="1"/>
    <col min="5" max="5" width="4.140625" customWidth="1"/>
    <col min="6" max="6" width="10.5703125" customWidth="1"/>
    <col min="8" max="8" width="12.85546875" customWidth="1"/>
    <col min="9" max="9" width="1.5703125" customWidth="1"/>
    <col min="10" max="10" width="10.5703125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117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88">
        <f>17012413.8209376/12</f>
        <v>1417701.1517447999</v>
      </c>
      <c r="G19" s="3" t="s">
        <v>106</v>
      </c>
      <c r="H19" s="3" t="s">
        <v>118</v>
      </c>
      <c r="I19" s="3"/>
      <c r="K19" s="3"/>
      <c r="L19" s="3"/>
      <c r="M19" s="3"/>
      <c r="N19" s="88">
        <v>4000</v>
      </c>
      <c r="O19" s="1"/>
    </row>
    <row r="20" spans="1:20">
      <c r="B20" s="29"/>
      <c r="C20" s="1"/>
      <c r="D20" s="1"/>
      <c r="E20" s="1"/>
      <c r="F20" s="1"/>
      <c r="G20" s="1"/>
      <c r="H20" s="3" t="s">
        <v>119</v>
      </c>
      <c r="I20" s="1"/>
      <c r="J20" s="1"/>
      <c r="K20" s="1"/>
      <c r="L20" s="1"/>
      <c r="M20" s="1"/>
      <c r="N20" s="88">
        <v>4000</v>
      </c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+Rates!D121</f>
        <v>4021.92</v>
      </c>
      <c r="G24" s="16">
        <v>1</v>
      </c>
      <c r="H24" s="30">
        <f>+F24*G24</f>
        <v>4021.92</v>
      </c>
      <c r="I24" s="14"/>
      <c r="J24" s="133">
        <f>+Rates!E121</f>
        <v>4074.2049599999996</v>
      </c>
      <c r="K24" s="17">
        <v>1</v>
      </c>
      <c r="L24" s="30">
        <f>+J24*K24</f>
        <v>4074.2049599999996</v>
      </c>
      <c r="M24" s="14"/>
      <c r="N24" s="18">
        <f>+L24-H24</f>
        <v>52.284959999999501</v>
      </c>
      <c r="O24" s="31">
        <f>+N24/H24</f>
        <v>1.2999999999999876E-2</v>
      </c>
    </row>
    <row r="25" spans="1:20">
      <c r="B25" s="13" t="s">
        <v>26</v>
      </c>
      <c r="C25" s="12"/>
      <c r="D25" s="138" t="s">
        <v>96</v>
      </c>
      <c r="E25" s="13"/>
      <c r="F25" s="122">
        <f>+Rates!D122</f>
        <v>0</v>
      </c>
      <c r="G25" s="76">
        <f>+$N$20</f>
        <v>4000</v>
      </c>
      <c r="H25" s="30">
        <f t="shared" ref="H25" si="0">+F25*G25</f>
        <v>0</v>
      </c>
      <c r="I25" s="14"/>
      <c r="J25" s="134">
        <f>+Rates!E122</f>
        <v>0</v>
      </c>
      <c r="K25" s="76">
        <f>+$N$20</f>
        <v>4000</v>
      </c>
      <c r="L25" s="30">
        <f t="shared" ref="L25" si="1">+J25*K25</f>
        <v>0</v>
      </c>
      <c r="M25" s="14"/>
      <c r="N25" s="18">
        <f t="shared" ref="N25" si="2">+L25-H25</f>
        <v>0</v>
      </c>
      <c r="O25" s="31" t="e">
        <f>+N25/H25</f>
        <v>#DIV/0!</v>
      </c>
    </row>
    <row r="26" spans="1:20">
      <c r="B26" s="74" t="s">
        <v>121</v>
      </c>
      <c r="C26" s="75"/>
      <c r="D26" s="75"/>
      <c r="E26" s="75"/>
      <c r="F26" s="73"/>
      <c r="G26" s="70"/>
      <c r="H26" s="72">
        <f>SUM(H24:H25)</f>
        <v>4021.92</v>
      </c>
      <c r="I26" s="15"/>
      <c r="J26" s="70"/>
      <c r="K26" s="71"/>
      <c r="L26" s="72">
        <f>SUM(L24:L25)</f>
        <v>4074.2049599999996</v>
      </c>
      <c r="M26" s="67"/>
      <c r="N26" s="68">
        <f>+L26-H26</f>
        <v>52.284959999999501</v>
      </c>
      <c r="O26" s="69">
        <f>+N26/H26</f>
        <v>1.2999999999999876E-2</v>
      </c>
    </row>
    <row r="27" spans="1:20">
      <c r="B27" s="14" t="s">
        <v>33</v>
      </c>
      <c r="C27" s="14"/>
      <c r="D27" s="138" t="s">
        <v>96</v>
      </c>
      <c r="E27" s="15"/>
      <c r="F27" s="134">
        <f>+Rates!D123</f>
        <v>3.1555</v>
      </c>
      <c r="G27" s="76">
        <f>+$N$19</f>
        <v>4000</v>
      </c>
      <c r="H27" s="30">
        <f>+F27*G27</f>
        <v>12622</v>
      </c>
      <c r="I27" s="14"/>
      <c r="J27" s="134">
        <f>+Rates!E123</f>
        <v>3.0208102680718385</v>
      </c>
      <c r="K27" s="76">
        <f>+$N$19</f>
        <v>4000</v>
      </c>
      <c r="L27" s="30">
        <f>+J27*K27</f>
        <v>12083.241072287354</v>
      </c>
      <c r="M27" s="14"/>
      <c r="N27" s="18">
        <f>+L27-H27</f>
        <v>-538.75892771264625</v>
      </c>
      <c r="O27" s="31">
        <f t="shared" ref="O27:O28" si="3">+N27/H27</f>
        <v>-4.2684117232819382E-2</v>
      </c>
    </row>
    <row r="28" spans="1:20">
      <c r="B28" s="19" t="s">
        <v>34</v>
      </c>
      <c r="C28" s="14"/>
      <c r="D28" s="138" t="s">
        <v>96</v>
      </c>
      <c r="E28" s="15"/>
      <c r="F28" s="134">
        <f>+Rates!D124</f>
        <v>2.0708000000000002</v>
      </c>
      <c r="G28" s="76">
        <f>+$N$20</f>
        <v>4000</v>
      </c>
      <c r="H28" s="30">
        <f>+F28*G28</f>
        <v>8283.2000000000007</v>
      </c>
      <c r="I28" s="14"/>
      <c r="J28" s="134">
        <f>+Rates!E124</f>
        <v>2.0448589167880162</v>
      </c>
      <c r="K28" s="76">
        <f>+$N$20</f>
        <v>4000</v>
      </c>
      <c r="L28" s="30">
        <f>+J28*K28</f>
        <v>8179.4356671520645</v>
      </c>
      <c r="M28" s="14"/>
      <c r="N28" s="18">
        <f>+L28-H28</f>
        <v>-103.7643328479362</v>
      </c>
      <c r="O28" s="31">
        <f t="shared" si="3"/>
        <v>-1.2527082872312174E-2</v>
      </c>
      <c r="P28" s="1"/>
      <c r="Q28" s="1"/>
      <c r="R28" s="1"/>
      <c r="S28" s="1"/>
    </row>
    <row r="29" spans="1:20" ht="25.5">
      <c r="B29" s="74" t="s">
        <v>122</v>
      </c>
      <c r="C29" s="75"/>
      <c r="D29" s="75"/>
      <c r="E29" s="75"/>
      <c r="F29" s="73"/>
      <c r="G29" s="70"/>
      <c r="H29" s="72">
        <f>SUM(H26:H28)</f>
        <v>24927.119999999999</v>
      </c>
      <c r="I29" s="15"/>
      <c r="J29" s="70"/>
      <c r="K29" s="71"/>
      <c r="L29" s="72">
        <f>SUM(L26:L28)</f>
        <v>24336.881699439418</v>
      </c>
      <c r="M29" s="67"/>
      <c r="N29" s="68">
        <f>+L29-H29</f>
        <v>-590.23830056058068</v>
      </c>
      <c r="O29" s="69">
        <f>+N29/H29</f>
        <v>-2.3678559759835099E-2</v>
      </c>
    </row>
    <row r="30" spans="1:20" s="112" customFormat="1" ht="17.25" customHeight="1">
      <c r="B30" s="19" t="s">
        <v>36</v>
      </c>
      <c r="C30" s="14"/>
      <c r="D30" s="138" t="s">
        <v>27</v>
      </c>
      <c r="E30" s="15"/>
      <c r="F30" s="135">
        <f>+Rates!D125</f>
        <v>4.4000000000000003E-3</v>
      </c>
      <c r="G30" s="76">
        <f>+$F$19*(1+$F$40)</f>
        <v>1452718.3701928963</v>
      </c>
      <c r="H30" s="40">
        <f>+F30*G30</f>
        <v>6391.9608288487443</v>
      </c>
      <c r="I30" s="14"/>
      <c r="J30" s="135">
        <f>+Rates!E125</f>
        <v>4.4000000000000003E-3</v>
      </c>
      <c r="K30" s="76">
        <f>+$F$19*(1+$J$40)</f>
        <v>1452718.3701928963</v>
      </c>
      <c r="L30" s="40">
        <f>+J30*K30</f>
        <v>6391.9608288487443</v>
      </c>
      <c r="M30" s="14"/>
      <c r="N30" s="18">
        <f>+L30-H30</f>
        <v>0</v>
      </c>
      <c r="O30" s="31">
        <f t="shared" ref="O30:O33" si="4">+N30/H30</f>
        <v>0</v>
      </c>
      <c r="P30" s="113"/>
      <c r="Q30" s="113"/>
      <c r="R30" s="113"/>
      <c r="S30" s="113"/>
    </row>
    <row r="31" spans="1:20" s="112" customFormat="1">
      <c r="B31" s="19" t="s">
        <v>37</v>
      </c>
      <c r="C31" s="14"/>
      <c r="D31" s="138" t="s">
        <v>27</v>
      </c>
      <c r="E31" s="15"/>
      <c r="F31" s="135">
        <f>+Rates!D126</f>
        <v>1.2999999999999999E-3</v>
      </c>
      <c r="G31" s="76">
        <f>+$F$19*(1+$F$40)</f>
        <v>1452718.3701928963</v>
      </c>
      <c r="H31" s="40">
        <f t="shared" ref="H31:H33" si="5">+F31*G31</f>
        <v>1888.5338812507653</v>
      </c>
      <c r="I31" s="14"/>
      <c r="J31" s="135">
        <f>+Rates!E126</f>
        <v>1.2999999999999999E-3</v>
      </c>
      <c r="K31" s="76">
        <f>+$F$19*(1+$J$40)</f>
        <v>1452718.3701928963</v>
      </c>
      <c r="L31" s="40">
        <f t="shared" ref="L31:L33" si="6">+J31*K31</f>
        <v>1888.5338812507653</v>
      </c>
      <c r="M31" s="14"/>
      <c r="N31" s="18">
        <f t="shared" ref="N31:N33" si="7">+L31-H31</f>
        <v>0</v>
      </c>
      <c r="O31" s="31">
        <f t="shared" si="4"/>
        <v>0</v>
      </c>
      <c r="P31" s="113"/>
      <c r="Q31" s="113"/>
      <c r="R31" s="113"/>
      <c r="S31" s="113"/>
    </row>
    <row r="32" spans="1:20">
      <c r="B32" s="12" t="s">
        <v>38</v>
      </c>
      <c r="C32" s="12"/>
      <c r="D32" s="138" t="s">
        <v>25</v>
      </c>
      <c r="E32" s="13"/>
      <c r="F32" s="136">
        <f>+Rates!D127</f>
        <v>0.25</v>
      </c>
      <c r="G32" s="16">
        <v>1</v>
      </c>
      <c r="H32" s="40">
        <f t="shared" si="5"/>
        <v>0.25</v>
      </c>
      <c r="I32" s="14"/>
      <c r="J32" s="136">
        <f>+Rates!E127</f>
        <v>0.25</v>
      </c>
      <c r="K32" s="17">
        <v>1</v>
      </c>
      <c r="L32" s="40">
        <f t="shared" si="6"/>
        <v>0.25</v>
      </c>
      <c r="M32" s="14"/>
      <c r="N32" s="18">
        <f t="shared" si="7"/>
        <v>0</v>
      </c>
      <c r="O32" s="31">
        <f t="shared" si="4"/>
        <v>0</v>
      </c>
      <c r="P32" s="1"/>
      <c r="Q32" s="1"/>
      <c r="R32" s="1"/>
      <c r="S32" s="1"/>
    </row>
    <row r="33" spans="1:19 16384:16384" ht="15.75" thickBot="1">
      <c r="B33" s="37" t="s">
        <v>120</v>
      </c>
      <c r="C33" s="12"/>
      <c r="D33" s="138" t="s">
        <v>27</v>
      </c>
      <c r="E33" s="13"/>
      <c r="F33" s="122">
        <f>+'GS&gt;50, 100 kW'!F44</f>
        <v>9.5399999999999999E-2</v>
      </c>
      <c r="G33" s="237">
        <f>+$F$19*(1+$F$40)</f>
        <v>1452718.3701928963</v>
      </c>
      <c r="H33" s="40">
        <f t="shared" si="5"/>
        <v>138589.3325164023</v>
      </c>
      <c r="I33" s="14"/>
      <c r="J33" s="122">
        <f>+'GS&gt;50, 100 kW'!J44</f>
        <v>9.06E-2</v>
      </c>
      <c r="K33" s="76">
        <f>+$F$19*(1+$J$40)</f>
        <v>1452718.3701928963</v>
      </c>
      <c r="L33" s="40">
        <f t="shared" si="6"/>
        <v>131616.28433947641</v>
      </c>
      <c r="M33" s="14"/>
      <c r="N33" s="18">
        <f t="shared" si="7"/>
        <v>-6973.0481769258913</v>
      </c>
      <c r="O33" s="31">
        <f t="shared" si="4"/>
        <v>-5.0314465408804958E-2</v>
      </c>
      <c r="P33" s="1"/>
      <c r="Q33" s="1"/>
      <c r="R33" s="1"/>
      <c r="S33" s="84"/>
    </row>
    <row r="34" spans="1:19 16384:16384" ht="15.75" thickBot="1">
      <c r="B34" s="44"/>
      <c r="C34" s="45"/>
      <c r="D34" s="46"/>
      <c r="E34" s="45"/>
      <c r="F34" s="47"/>
      <c r="G34" s="48"/>
      <c r="H34" s="49"/>
      <c r="I34" s="50"/>
      <c r="J34" s="47"/>
      <c r="K34" s="51"/>
      <c r="L34" s="120"/>
      <c r="M34" s="50"/>
      <c r="N34" s="121"/>
      <c r="O34" s="52"/>
      <c r="P34" s="1"/>
      <c r="Q34" s="1"/>
      <c r="R34" s="1"/>
      <c r="S34" s="1"/>
    </row>
    <row r="35" spans="1:19 16384:16384">
      <c r="B35" s="20" t="s">
        <v>115</v>
      </c>
      <c r="C35" s="12"/>
      <c r="D35" s="12"/>
      <c r="E35" s="12"/>
      <c r="F35" s="64"/>
      <c r="G35" s="55"/>
      <c r="H35" s="58">
        <f>SUM(H29:H33)</f>
        <v>171797.1972265018</v>
      </c>
      <c r="I35" s="62"/>
      <c r="J35" s="63"/>
      <c r="K35" s="63"/>
      <c r="L35" s="61">
        <f>SUM(L29:L33)</f>
        <v>164233.91074901534</v>
      </c>
      <c r="M35" s="57"/>
      <c r="N35" s="61">
        <f>+L35-H35</f>
        <v>-7563.2864774864574</v>
      </c>
      <c r="O35" s="59">
        <f>+N35/H35</f>
        <v>-4.4024504471483476E-2</v>
      </c>
      <c r="P35" s="1"/>
      <c r="Q35" s="1"/>
      <c r="R35" s="1"/>
      <c r="S35" s="84"/>
    </row>
    <row r="36" spans="1:19 16384:16384">
      <c r="B36" s="53" t="s">
        <v>44</v>
      </c>
      <c r="C36" s="12"/>
      <c r="D36" s="12"/>
      <c r="E36" s="12"/>
      <c r="F36" s="43">
        <v>0.13</v>
      </c>
      <c r="G36" s="56"/>
      <c r="H36" s="78">
        <f>+H35*F36</f>
        <v>22333.635639445234</v>
      </c>
      <c r="I36" s="42"/>
      <c r="J36" s="79">
        <v>0.13</v>
      </c>
      <c r="K36" s="42"/>
      <c r="L36" s="81">
        <f>+L35*J36</f>
        <v>21350.408397371993</v>
      </c>
      <c r="M36" s="80"/>
      <c r="N36" s="81">
        <f t="shared" ref="N36:N37" si="8">+L36-H36</f>
        <v>-983.22724207324063</v>
      </c>
      <c r="O36" s="82">
        <f>+N36/H36</f>
        <v>-4.4024504471483532E-2</v>
      </c>
      <c r="P36" s="1"/>
      <c r="Q36" s="1"/>
      <c r="R36" s="1"/>
      <c r="S36" s="84"/>
    </row>
    <row r="37" spans="1:19 16384:16384" ht="15.75" thickBot="1">
      <c r="A37" s="1"/>
      <c r="B37" s="247" t="s">
        <v>112</v>
      </c>
      <c r="C37" s="247"/>
      <c r="D37" s="247"/>
      <c r="E37" s="65"/>
      <c r="F37" s="114"/>
      <c r="G37" s="115"/>
      <c r="H37" s="116">
        <f>SUM(H35:H36)</f>
        <v>194130.83286594704</v>
      </c>
      <c r="I37" s="117"/>
      <c r="J37" s="117"/>
      <c r="K37" s="117"/>
      <c r="L37" s="118">
        <f>SUM(L35:L36)</f>
        <v>185584.31914638734</v>
      </c>
      <c r="M37" s="119"/>
      <c r="N37" s="118">
        <f t="shared" si="8"/>
        <v>-8546.5137195597054</v>
      </c>
      <c r="O37" s="66">
        <f>+N37/H37</f>
        <v>-4.4024504471483518E-2</v>
      </c>
      <c r="XFD37">
        <f>SUM(A37:XFC37)</f>
        <v>371168.59426827019</v>
      </c>
    </row>
    <row r="38" spans="1:19 16384:16384" ht="15.75" thickBot="1">
      <c r="A38" s="85"/>
      <c r="B38" s="44"/>
      <c r="C38" s="45"/>
      <c r="D38" s="46"/>
      <c r="E38" s="45"/>
      <c r="F38" s="47"/>
      <c r="G38" s="48"/>
      <c r="H38" s="49"/>
      <c r="I38" s="50"/>
      <c r="J38" s="47"/>
      <c r="K38" s="51"/>
      <c r="L38" s="120"/>
      <c r="M38" s="50"/>
      <c r="N38" s="121"/>
      <c r="O38" s="52"/>
    </row>
    <row r="39" spans="1:19 16384:1638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84"/>
      <c r="M39" s="1"/>
      <c r="N39" s="1"/>
      <c r="O39" s="1"/>
    </row>
    <row r="40" spans="1:19 16384:16384">
      <c r="A40" s="1"/>
      <c r="B40" s="3" t="s">
        <v>48</v>
      </c>
      <c r="C40" s="1"/>
      <c r="D40" s="1"/>
      <c r="E40" s="1"/>
      <c r="F40" s="36">
        <v>2.47E-2</v>
      </c>
      <c r="G40" s="124"/>
      <c r="H40" s="124"/>
      <c r="I40" s="124"/>
      <c r="J40" s="36">
        <v>2.47E-2</v>
      </c>
      <c r="K40" s="1"/>
      <c r="L40" s="1"/>
      <c r="M40" s="1"/>
      <c r="N40" s="1"/>
      <c r="O40" s="1"/>
    </row>
    <row r="41" spans="1:19 16384:16384">
      <c r="A41" s="1"/>
      <c r="B41" s="1"/>
      <c r="C41" s="1"/>
      <c r="D41" s="1"/>
      <c r="E41" s="1"/>
      <c r="F41" s="124"/>
      <c r="G41" s="124"/>
      <c r="H41" s="124"/>
      <c r="I41" s="124"/>
      <c r="J41" s="124"/>
      <c r="K41" s="1"/>
      <c r="L41" s="1"/>
      <c r="M41" s="1"/>
      <c r="N41" s="1"/>
      <c r="O41" s="1"/>
    </row>
    <row r="42" spans="1:19 16384:16384">
      <c r="A42" s="32" t="s">
        <v>49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9 16384:1638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9 16384:16384">
      <c r="A44" s="2" t="s">
        <v>50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9 16384:16384">
      <c r="A45" s="2" t="s">
        <v>51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11">
    <mergeCell ref="D22:D23"/>
    <mergeCell ref="N22:N23"/>
    <mergeCell ref="O22:O23"/>
    <mergeCell ref="B37:D37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9" orientation="portrait" r:id="rId1"/>
  <ignoredErrors>
    <ignoredError sqref="F19:O23 F34:O41 F26:G26 M26:O26 F25:N25 F24:N24 M29:O29 M27:N28 F33:I33 M30:N32 K33:N33 F29:G32 F27 F28" unlockedFormula="1"/>
    <ignoredError sqref="H26:L26 H29:L32 H27:J27 L27 H28:J28 L28" formula="1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opLeftCell="A10" zoomScale="70" zoomScaleNormal="70" workbookViewId="0">
      <pane ySplit="2" topLeftCell="A36" activePane="bottomLeft" state="frozen"/>
      <selection activeCell="O30" sqref="O30"/>
      <selection pane="bottomLeft" activeCell="L71" sqref="L71"/>
    </sheetView>
  </sheetViews>
  <sheetFormatPr defaultRowHeight="15"/>
  <cols>
    <col min="1" max="1" width="2.42578125" customWidth="1"/>
    <col min="2" max="2" width="55" customWidth="1"/>
    <col min="3" max="3" width="2.28515625" customWidth="1"/>
    <col min="4" max="4" width="11" customWidth="1"/>
    <col min="5" max="5" width="4.140625" customWidth="1"/>
    <col min="6" max="6" width="10.5703125" bestFit="1" customWidth="1"/>
    <col min="8" max="8" width="12.85546875" customWidth="1"/>
    <col min="9" max="9" width="1.5703125" customWidth="1"/>
    <col min="10" max="10" width="11" bestFit="1" customWidth="1"/>
    <col min="12" max="12" width="11.425781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123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28" customFormat="1" ht="15.75">
      <c r="A17" s="124"/>
      <c r="B17" s="125"/>
      <c r="C17" s="12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24"/>
      <c r="R17" s="124"/>
      <c r="S17" s="124"/>
      <c r="T17" s="124"/>
    </row>
    <row r="18" spans="1:20" ht="15.75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88">
        <v>156.4</v>
      </c>
      <c r="G19" s="3" t="s">
        <v>13</v>
      </c>
      <c r="H19" s="145"/>
      <c r="I19" s="145"/>
      <c r="J19" s="146"/>
      <c r="K19" s="145"/>
      <c r="L19" s="145"/>
      <c r="M19" s="145"/>
      <c r="N19" s="147"/>
      <c r="O19" s="145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41" t="s">
        <v>14</v>
      </c>
      <c r="G21" s="242"/>
      <c r="H21" s="243"/>
      <c r="I21" s="1"/>
      <c r="J21" s="241" t="s">
        <v>15</v>
      </c>
      <c r="K21" s="242"/>
      <c r="L21" s="243"/>
      <c r="M21" s="1"/>
      <c r="N21" s="241" t="s">
        <v>16</v>
      </c>
      <c r="O21" s="243"/>
    </row>
    <row r="22" spans="1:20">
      <c r="B22" s="29"/>
      <c r="C22" s="1"/>
      <c r="D22" s="248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50" t="s">
        <v>21</v>
      </c>
      <c r="O22" s="252" t="s">
        <v>22</v>
      </c>
    </row>
    <row r="23" spans="1:20">
      <c r="B23" s="29"/>
      <c r="C23" s="1"/>
      <c r="D23" s="249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51"/>
      <c r="O23" s="253"/>
    </row>
    <row r="24" spans="1:20">
      <c r="B24" s="13" t="s">
        <v>24</v>
      </c>
      <c r="C24" s="12"/>
      <c r="D24" s="138" t="s">
        <v>25</v>
      </c>
      <c r="E24" s="13"/>
      <c r="F24" s="132">
        <f>+Rates!D129</f>
        <v>55.59</v>
      </c>
      <c r="G24" s="76">
        <v>1</v>
      </c>
      <c r="H24" s="30">
        <f>+F24*G24</f>
        <v>55.59</v>
      </c>
      <c r="I24" s="14"/>
      <c r="J24" s="133">
        <f>+Rates!E129</f>
        <v>82.346769999999992</v>
      </c>
      <c r="K24" s="76">
        <v>1</v>
      </c>
      <c r="L24" s="30">
        <f>+J24*K24</f>
        <v>82.346769999999992</v>
      </c>
      <c r="M24" s="14"/>
      <c r="N24" s="18">
        <f>+L24-H24</f>
        <v>26.756769999999989</v>
      </c>
      <c r="O24" s="31">
        <f>+N24/H24</f>
        <v>0.48132343946752992</v>
      </c>
    </row>
    <row r="25" spans="1:20">
      <c r="B25" s="13" t="s">
        <v>26</v>
      </c>
      <c r="C25" s="12"/>
      <c r="D25" s="138" t="s">
        <v>27</v>
      </c>
      <c r="E25" s="13"/>
      <c r="F25" s="122">
        <f>+Rates!D130</f>
        <v>0</v>
      </c>
      <c r="G25" s="76">
        <f>+$F$19</f>
        <v>156.4</v>
      </c>
      <c r="H25" s="30">
        <f t="shared" ref="H25:H26" si="0">+F25*G25</f>
        <v>0</v>
      </c>
      <c r="I25" s="14"/>
      <c r="J25" s="134">
        <f>+Rates!E130</f>
        <v>0</v>
      </c>
      <c r="K25" s="76">
        <f>+$F$19</f>
        <v>156.4</v>
      </c>
      <c r="L25" s="30">
        <f t="shared" ref="L25:L26" si="1">+J25*K25</f>
        <v>0</v>
      </c>
      <c r="M25" s="14"/>
      <c r="N25" s="18">
        <f t="shared" ref="N25:N26" si="2">+L25-H25</f>
        <v>0</v>
      </c>
      <c r="O25" s="31" t="e">
        <f t="shared" ref="O25:O26" si="3">+N25/H25</f>
        <v>#DIV/0!</v>
      </c>
    </row>
    <row r="26" spans="1:20">
      <c r="A26" s="148">
        <f>+Rates!D135</f>
        <v>5.0000000000000001E-4</v>
      </c>
      <c r="B26" s="13" t="s">
        <v>93</v>
      </c>
      <c r="C26" s="12"/>
      <c r="D26" s="138" t="s">
        <v>27</v>
      </c>
      <c r="E26" s="13"/>
      <c r="F26" s="122">
        <f>+Rates!D135</f>
        <v>5.0000000000000001E-4</v>
      </c>
      <c r="G26" s="76">
        <f t="shared" ref="G26" si="4">+$F$19</f>
        <v>156.4</v>
      </c>
      <c r="H26" s="30">
        <f t="shared" si="0"/>
        <v>7.8200000000000006E-2</v>
      </c>
      <c r="I26" s="14"/>
      <c r="J26" s="134">
        <f>+Rates!E135</f>
        <v>5.0000000000000001E-4</v>
      </c>
      <c r="K26" s="76">
        <f t="shared" ref="K26" si="5">+$F$19</f>
        <v>156.4</v>
      </c>
      <c r="L26" s="30">
        <f t="shared" si="1"/>
        <v>7.8200000000000006E-2</v>
      </c>
      <c r="M26" s="14"/>
      <c r="N26" s="18">
        <f t="shared" si="2"/>
        <v>0</v>
      </c>
      <c r="O26" s="31">
        <f t="shared" si="3"/>
        <v>0</v>
      </c>
    </row>
    <row r="27" spans="1:20">
      <c r="B27" s="74" t="s">
        <v>29</v>
      </c>
      <c r="C27" s="75"/>
      <c r="D27" s="75"/>
      <c r="E27" s="75"/>
      <c r="F27" s="73"/>
      <c r="G27" s="70"/>
      <c r="H27" s="72">
        <f>SUM(H24:H26)</f>
        <v>55.668200000000006</v>
      </c>
      <c r="I27" s="15"/>
      <c r="J27" s="70"/>
      <c r="K27" s="71"/>
      <c r="L27" s="72">
        <f>SUM(L24:L26)</f>
        <v>82.424969999999988</v>
      </c>
      <c r="M27" s="67"/>
      <c r="N27" s="68">
        <f>+L27-H27</f>
        <v>26.756769999999982</v>
      </c>
      <c r="O27" s="69">
        <f>+N27/H27</f>
        <v>0.48064729953546154</v>
      </c>
    </row>
    <row r="28" spans="1:20" s="112" customFormat="1" ht="15.75" customHeight="1">
      <c r="B28" s="130" t="s">
        <v>91</v>
      </c>
      <c r="C28" s="14"/>
      <c r="D28" s="138" t="s">
        <v>27</v>
      </c>
      <c r="E28" s="15"/>
      <c r="F28" s="134">
        <f>+Rates!D131</f>
        <v>-1.2999999999999999E-3</v>
      </c>
      <c r="G28" s="76">
        <f>+$F$19</f>
        <v>156.4</v>
      </c>
      <c r="H28" s="30">
        <f>+F28*G28</f>
        <v>-0.20332</v>
      </c>
      <c r="I28" s="38"/>
      <c r="J28" s="134">
        <f>+Rates!E131</f>
        <v>0</v>
      </c>
      <c r="K28" s="76">
        <f t="shared" ref="K28:K30" si="6">+$F$19</f>
        <v>156.4</v>
      </c>
      <c r="L28" s="30">
        <f>+J28*K28</f>
        <v>0</v>
      </c>
      <c r="M28" s="39"/>
      <c r="N28" s="18">
        <f>+L28-H28</f>
        <v>0.20332</v>
      </c>
      <c r="O28" s="31">
        <f>+N28/H28</f>
        <v>-1</v>
      </c>
    </row>
    <row r="29" spans="1:20" s="112" customFormat="1" ht="15.75" customHeight="1">
      <c r="B29" s="130" t="s">
        <v>92</v>
      </c>
      <c r="C29" s="14"/>
      <c r="D29" s="138" t="s">
        <v>27</v>
      </c>
      <c r="E29" s="15"/>
      <c r="F29" s="134">
        <f>+Rates!D133</f>
        <v>-4.0000000000000002E-4</v>
      </c>
      <c r="G29" s="76">
        <f>+$F$19</f>
        <v>156.4</v>
      </c>
      <c r="H29" s="30">
        <f t="shared" ref="H29" si="7">+F29*G29</f>
        <v>-6.2560000000000004E-2</v>
      </c>
      <c r="I29" s="38"/>
      <c r="J29" s="134">
        <f>+Rates!E133</f>
        <v>0</v>
      </c>
      <c r="K29" s="76">
        <f t="shared" si="6"/>
        <v>156.4</v>
      </c>
      <c r="L29" s="30">
        <f t="shared" ref="L29" si="8">+J29*K29</f>
        <v>0</v>
      </c>
      <c r="M29" s="39"/>
      <c r="N29" s="18">
        <f t="shared" ref="N29" si="9">+L29-H29</f>
        <v>6.2560000000000004E-2</v>
      </c>
      <c r="O29" s="31">
        <f t="shared" ref="O29:O31" si="10">+N29/H29</f>
        <v>-1</v>
      </c>
    </row>
    <row r="30" spans="1:20" s="112" customFormat="1" ht="15.75" customHeight="1">
      <c r="B30" s="130" t="s">
        <v>100</v>
      </c>
      <c r="C30" s="14"/>
      <c r="D30" s="138" t="s">
        <v>27</v>
      </c>
      <c r="E30" s="15"/>
      <c r="F30" s="134">
        <f>+Rates!D132</f>
        <v>4.0000000000000002E-4</v>
      </c>
      <c r="G30" s="76">
        <f>+$F$19</f>
        <v>156.4</v>
      </c>
      <c r="H30" s="30">
        <f t="shared" ref="H30" si="11">+F30*G30</f>
        <v>6.2560000000000004E-2</v>
      </c>
      <c r="I30" s="129"/>
      <c r="J30" s="134">
        <f>+Rates!E132</f>
        <v>0</v>
      </c>
      <c r="K30" s="76">
        <f t="shared" si="6"/>
        <v>156.4</v>
      </c>
      <c r="L30" s="30">
        <f t="shared" ref="L30" si="12">+J30*K30</f>
        <v>0</v>
      </c>
      <c r="M30" s="129"/>
      <c r="N30" s="18">
        <f t="shared" ref="N30" si="13">+L30-H30</f>
        <v>-6.2560000000000004E-2</v>
      </c>
      <c r="O30" s="31">
        <f t="shared" si="10"/>
        <v>-1</v>
      </c>
    </row>
    <row r="31" spans="1:20" s="112" customFormat="1" ht="15.75" customHeight="1">
      <c r="B31" s="130" t="s">
        <v>141</v>
      </c>
      <c r="C31" s="14"/>
      <c r="D31" s="138" t="s">
        <v>27</v>
      </c>
      <c r="E31" s="15"/>
      <c r="F31" s="134">
        <f>+Rates!D134</f>
        <v>1.8E-3</v>
      </c>
      <c r="G31" s="76">
        <f>+F19</f>
        <v>156.4</v>
      </c>
      <c r="H31" s="30">
        <f t="shared" ref="H31" si="14">+F31*G31</f>
        <v>0.28151999999999999</v>
      </c>
      <c r="I31" s="129"/>
      <c r="J31" s="134">
        <f>+Rates!E134</f>
        <v>0</v>
      </c>
      <c r="K31" s="76">
        <f>+F19</f>
        <v>156.4</v>
      </c>
      <c r="L31" s="30">
        <f t="shared" ref="L31" si="15">+J31*K31</f>
        <v>0</v>
      </c>
      <c r="M31" s="129"/>
      <c r="N31" s="18">
        <f t="shared" ref="N31" si="16">+L31-H31</f>
        <v>-0.28151999999999999</v>
      </c>
      <c r="O31" s="31">
        <f t="shared" si="10"/>
        <v>-1</v>
      </c>
    </row>
    <row r="32" spans="1:20">
      <c r="B32" s="74" t="s">
        <v>32</v>
      </c>
      <c r="C32" s="75"/>
      <c r="D32" s="75"/>
      <c r="E32" s="75"/>
      <c r="F32" s="73"/>
      <c r="G32" s="70"/>
      <c r="H32" s="72">
        <f>SUM(H27:H31)</f>
        <v>55.746400000000008</v>
      </c>
      <c r="I32" s="15"/>
      <c r="J32" s="70"/>
      <c r="K32" s="71"/>
      <c r="L32" s="72">
        <f>SUM(L27:L31)</f>
        <v>82.424969999999988</v>
      </c>
      <c r="M32" s="67"/>
      <c r="N32" s="68">
        <f>+L32-H32</f>
        <v>26.678569999999979</v>
      </c>
      <c r="O32" s="69">
        <f>+N32/H32</f>
        <v>0.47857027538997987</v>
      </c>
    </row>
    <row r="33" spans="1:19">
      <c r="B33" s="14" t="s">
        <v>33</v>
      </c>
      <c r="C33" s="14"/>
      <c r="D33" s="138" t="s">
        <v>27</v>
      </c>
      <c r="E33" s="15"/>
      <c r="F33" s="134">
        <f>+Rates!D136</f>
        <v>7.1999999999999998E-3</v>
      </c>
      <c r="G33" s="76">
        <f>+$F$19*(1+$F$47)</f>
        <v>161.73324</v>
      </c>
      <c r="H33" s="30">
        <f>+F33*G33</f>
        <v>1.1644793279999999</v>
      </c>
      <c r="I33" s="14"/>
      <c r="J33" s="134">
        <f>+Rates!E136</f>
        <v>6.892737109948208E-3</v>
      </c>
      <c r="K33" s="76">
        <f>+$F$19*(1+$J$47)</f>
        <v>161.73324</v>
      </c>
      <c r="L33" s="30">
        <f>+J33*K33</f>
        <v>1.1147847052601598</v>
      </c>
      <c r="M33" s="14"/>
      <c r="N33" s="18">
        <f>+L33-H33</f>
        <v>-4.9694622739840044E-2</v>
      </c>
      <c r="O33" s="31">
        <f t="shared" ref="O33:O40" si="17">+N33/H33</f>
        <v>-4.267540139608219E-2</v>
      </c>
    </row>
    <row r="34" spans="1:19">
      <c r="B34" s="19" t="s">
        <v>34</v>
      </c>
      <c r="C34" s="14"/>
      <c r="D34" s="138" t="s">
        <v>27</v>
      </c>
      <c r="E34" s="15"/>
      <c r="F34" s="134">
        <f>+Rates!D137</f>
        <v>4.8999999999999998E-3</v>
      </c>
      <c r="G34" s="76">
        <f>+$F$19*(1+$F$47)</f>
        <v>161.73324</v>
      </c>
      <c r="H34" s="30">
        <f>+F34*G34</f>
        <v>0.79249287599999996</v>
      </c>
      <c r="I34" s="14"/>
      <c r="J34" s="134">
        <f>+Rates!E137</f>
        <v>4.8386009277086106E-3</v>
      </c>
      <c r="K34" s="76">
        <f>+$F$19*(1+$J$47)</f>
        <v>161.73324</v>
      </c>
      <c r="L34" s="30">
        <f>+J34*K34</f>
        <v>0.78256260510531939</v>
      </c>
      <c r="M34" s="14"/>
      <c r="N34" s="18">
        <f>+L34-H34</f>
        <v>-9.9302708946805707E-3</v>
      </c>
      <c r="O34" s="31">
        <f t="shared" si="17"/>
        <v>-1.2530422916610006E-2</v>
      </c>
      <c r="P34" s="1"/>
      <c r="Q34" s="1"/>
      <c r="R34" s="1"/>
      <c r="S34" s="1"/>
    </row>
    <row r="35" spans="1:19">
      <c r="B35" s="74" t="s">
        <v>35</v>
      </c>
      <c r="C35" s="75"/>
      <c r="D35" s="75"/>
      <c r="E35" s="75"/>
      <c r="F35" s="73"/>
      <c r="G35" s="70"/>
      <c r="H35" s="72">
        <f>SUM(H32:H34)</f>
        <v>57.703372204000004</v>
      </c>
      <c r="I35" s="15"/>
      <c r="J35" s="70"/>
      <c r="K35" s="71"/>
      <c r="L35" s="72">
        <f>SUM(L32:L34)</f>
        <v>84.322317310365477</v>
      </c>
      <c r="M35" s="67"/>
      <c r="N35" s="68">
        <f>+L35-H35</f>
        <v>26.618945106365473</v>
      </c>
      <c r="O35" s="69">
        <f>+N35/H35</f>
        <v>0.46130657688876359</v>
      </c>
    </row>
    <row r="36" spans="1:19" s="112" customFormat="1" ht="17.25" customHeight="1">
      <c r="B36" s="19" t="s">
        <v>36</v>
      </c>
      <c r="C36" s="14"/>
      <c r="D36" s="138" t="s">
        <v>27</v>
      </c>
      <c r="E36" s="15"/>
      <c r="F36" s="135">
        <f>+Rates!D138</f>
        <v>4.4000000000000003E-3</v>
      </c>
      <c r="G36" s="76">
        <f>+$F$19*(1+$F$47)</f>
        <v>161.73324</v>
      </c>
      <c r="H36" s="40">
        <f>+F36*G36</f>
        <v>0.71162625600000007</v>
      </c>
      <c r="I36" s="14"/>
      <c r="J36" s="135">
        <f>+Rates!E138</f>
        <v>4.4000000000000003E-3</v>
      </c>
      <c r="K36" s="76">
        <f>+$F$19*(1+$J$47)</f>
        <v>161.73324</v>
      </c>
      <c r="L36" s="40">
        <f>+J36*K36</f>
        <v>0.71162625600000007</v>
      </c>
      <c r="M36" s="14"/>
      <c r="N36" s="18">
        <f>+L36-H36</f>
        <v>0</v>
      </c>
      <c r="O36" s="31">
        <f t="shared" si="17"/>
        <v>0</v>
      </c>
      <c r="P36" s="113"/>
      <c r="Q36" s="113"/>
      <c r="R36" s="113"/>
      <c r="S36" s="113"/>
    </row>
    <row r="37" spans="1:19" s="112" customFormat="1">
      <c r="B37" s="19" t="s">
        <v>37</v>
      </c>
      <c r="C37" s="14"/>
      <c r="D37" s="138" t="s">
        <v>27</v>
      </c>
      <c r="E37" s="15"/>
      <c r="F37" s="135">
        <f>+Rates!D139</f>
        <v>1.2999999999999999E-3</v>
      </c>
      <c r="G37" s="76">
        <f>+$F$19*(1+$F$47)</f>
        <v>161.73324</v>
      </c>
      <c r="H37" s="40">
        <f t="shared" ref="H37:H40" si="18">+F37*G37</f>
        <v>0.21025321199999999</v>
      </c>
      <c r="I37" s="14"/>
      <c r="J37" s="135">
        <f>+Rates!E139</f>
        <v>1.2999999999999999E-3</v>
      </c>
      <c r="K37" s="76">
        <f>+$F$19*(1+$J$47)</f>
        <v>161.73324</v>
      </c>
      <c r="L37" s="40">
        <f t="shared" ref="L37:L40" si="19">+J37*K37</f>
        <v>0.21025321199999999</v>
      </c>
      <c r="M37" s="14"/>
      <c r="N37" s="18">
        <f t="shared" ref="N37:N40" si="20">+L37-H37</f>
        <v>0</v>
      </c>
      <c r="O37" s="31">
        <f t="shared" si="17"/>
        <v>0</v>
      </c>
      <c r="P37" s="113"/>
      <c r="Q37" s="113"/>
      <c r="R37" s="113"/>
      <c r="S37" s="113"/>
    </row>
    <row r="38" spans="1:19">
      <c r="B38" s="12" t="s">
        <v>38</v>
      </c>
      <c r="C38" s="12"/>
      <c r="D38" s="138" t="s">
        <v>25</v>
      </c>
      <c r="E38" s="13"/>
      <c r="F38" s="136">
        <f>+Rates!D140</f>
        <v>0.25</v>
      </c>
      <c r="G38" s="16">
        <v>1</v>
      </c>
      <c r="H38" s="40">
        <f t="shared" si="18"/>
        <v>0.25</v>
      </c>
      <c r="I38" s="14"/>
      <c r="J38" s="136">
        <f>+Rates!E140</f>
        <v>0.25</v>
      </c>
      <c r="K38" s="17">
        <v>1</v>
      </c>
      <c r="L38" s="40">
        <f t="shared" si="19"/>
        <v>0.25</v>
      </c>
      <c r="M38" s="14"/>
      <c r="N38" s="18">
        <f t="shared" si="20"/>
        <v>0</v>
      </c>
      <c r="O38" s="31">
        <f t="shared" si="17"/>
        <v>0</v>
      </c>
      <c r="P38" s="1"/>
      <c r="Q38" s="1"/>
      <c r="R38" s="1"/>
      <c r="S38" s="1"/>
    </row>
    <row r="39" spans="1:19">
      <c r="B39" s="12" t="s">
        <v>39</v>
      </c>
      <c r="C39" s="12"/>
      <c r="D39" s="138" t="s">
        <v>27</v>
      </c>
      <c r="E39" s="13"/>
      <c r="F39" s="137">
        <v>7.0000000000000001E-3</v>
      </c>
      <c r="G39" s="76">
        <f>+$F$19</f>
        <v>156.4</v>
      </c>
      <c r="H39" s="40">
        <f t="shared" si="18"/>
        <v>1.0948</v>
      </c>
      <c r="I39" s="14"/>
      <c r="J39" s="135">
        <v>7.0000000000000001E-3</v>
      </c>
      <c r="K39" s="77">
        <f>+$F$19</f>
        <v>156.4</v>
      </c>
      <c r="L39" s="40">
        <f t="shared" si="19"/>
        <v>1.0948</v>
      </c>
      <c r="M39" s="14"/>
      <c r="N39" s="18">
        <f t="shared" si="20"/>
        <v>0</v>
      </c>
      <c r="O39" s="31">
        <f t="shared" si="17"/>
        <v>0</v>
      </c>
      <c r="P39" s="1"/>
      <c r="Q39" s="1"/>
      <c r="R39" s="1"/>
      <c r="S39" s="1"/>
    </row>
    <row r="40" spans="1:19" ht="15.75" thickBot="1">
      <c r="B40" s="12" t="s">
        <v>120</v>
      </c>
      <c r="C40" s="12"/>
      <c r="D40" s="138" t="s">
        <v>27</v>
      </c>
      <c r="E40" s="13"/>
      <c r="F40" s="137">
        <f>+'GS&gt;50, 100 kW'!F44</f>
        <v>9.5399999999999999E-2</v>
      </c>
      <c r="G40" s="76">
        <f>+$F$19*(1+$F$47)</f>
        <v>161.73324</v>
      </c>
      <c r="H40" s="40">
        <f t="shared" si="18"/>
        <v>15.429351096</v>
      </c>
      <c r="I40" s="14"/>
      <c r="J40" s="135">
        <f>+'GS&gt;50, 100 kW'!J44</f>
        <v>9.06E-2</v>
      </c>
      <c r="K40" s="76">
        <f>+$F$19*(1+$J$47)</f>
        <v>161.73324</v>
      </c>
      <c r="L40" s="40">
        <f t="shared" si="19"/>
        <v>14.653031543999999</v>
      </c>
      <c r="M40" s="14"/>
      <c r="N40" s="18">
        <f t="shared" si="20"/>
        <v>-0.77631955200000036</v>
      </c>
      <c r="O40" s="31">
        <f t="shared" si="17"/>
        <v>-5.0314465408805055E-2</v>
      </c>
      <c r="P40" s="1"/>
      <c r="Q40" s="1"/>
      <c r="R40" s="1"/>
      <c r="S40" s="1"/>
    </row>
    <row r="41" spans="1:19" ht="15.75" thickBot="1">
      <c r="B41" s="44"/>
      <c r="C41" s="45"/>
      <c r="D41" s="46"/>
      <c r="E41" s="45"/>
      <c r="F41" s="47"/>
      <c r="G41" s="48"/>
      <c r="H41" s="49"/>
      <c r="I41" s="50"/>
      <c r="J41" s="47"/>
      <c r="K41" s="51"/>
      <c r="L41" s="120"/>
      <c r="M41" s="50"/>
      <c r="N41" s="121"/>
      <c r="O41" s="52"/>
      <c r="P41" s="1"/>
      <c r="Q41" s="1"/>
      <c r="R41" s="1"/>
      <c r="S41" s="1"/>
    </row>
    <row r="42" spans="1:19">
      <c r="B42" s="20" t="s">
        <v>115</v>
      </c>
      <c r="C42" s="12"/>
      <c r="D42" s="12"/>
      <c r="E42" s="12"/>
      <c r="F42" s="64"/>
      <c r="G42" s="55"/>
      <c r="H42" s="58">
        <f>SUM(H35:H40)</f>
        <v>75.399402768000002</v>
      </c>
      <c r="I42" s="62"/>
      <c r="J42" s="63"/>
      <c r="K42" s="63"/>
      <c r="L42" s="61">
        <f>SUM(L35:L40)</f>
        <v>101.24202832236548</v>
      </c>
      <c r="M42" s="57"/>
      <c r="N42" s="61">
        <f>+L42-H42</f>
        <v>25.842625554365483</v>
      </c>
      <c r="O42" s="59">
        <f>+N42/H42</f>
        <v>0.34274310678404024</v>
      </c>
      <c r="P42" s="1"/>
      <c r="Q42" s="1"/>
      <c r="R42" s="1"/>
      <c r="S42" s="84"/>
    </row>
    <row r="43" spans="1:19">
      <c r="B43" s="53" t="s">
        <v>44</v>
      </c>
      <c r="C43" s="12"/>
      <c r="D43" s="12"/>
      <c r="E43" s="12"/>
      <c r="F43" s="43">
        <v>0.13</v>
      </c>
      <c r="G43" s="56"/>
      <c r="H43" s="78">
        <f>+H42*F43</f>
        <v>9.8019223598400007</v>
      </c>
      <c r="I43" s="42"/>
      <c r="J43" s="79">
        <v>0.13</v>
      </c>
      <c r="K43" s="42"/>
      <c r="L43" s="81">
        <f>+L42*J43</f>
        <v>13.161463681907513</v>
      </c>
      <c r="M43" s="80"/>
      <c r="N43" s="81">
        <f t="shared" ref="N43:N44" si="21">+L43-H43</f>
        <v>3.3595413220675123</v>
      </c>
      <c r="O43" s="82">
        <f>+N43/H43</f>
        <v>0.34274310678404019</v>
      </c>
      <c r="P43" s="1"/>
      <c r="Q43" s="1"/>
      <c r="R43" s="1"/>
      <c r="S43" s="84"/>
    </row>
    <row r="44" spans="1:19" ht="15.75" thickBot="1">
      <c r="A44" s="1"/>
      <c r="B44" s="247" t="s">
        <v>113</v>
      </c>
      <c r="C44" s="247"/>
      <c r="D44" s="247"/>
      <c r="E44" s="65"/>
      <c r="F44" s="114"/>
      <c r="G44" s="115"/>
      <c r="H44" s="116">
        <f>SUM(H42:H43)</f>
        <v>85.201325127840008</v>
      </c>
      <c r="I44" s="117"/>
      <c r="J44" s="117"/>
      <c r="K44" s="117"/>
      <c r="L44" s="118">
        <f>SUM(L42:L43)</f>
        <v>114.40349200427301</v>
      </c>
      <c r="M44" s="119"/>
      <c r="N44" s="118">
        <f t="shared" si="21"/>
        <v>29.202166876432997</v>
      </c>
      <c r="O44" s="66">
        <f>+N44/H44</f>
        <v>0.34274310678404024</v>
      </c>
    </row>
    <row r="45" spans="1:19" ht="15.75" thickBot="1">
      <c r="A45" s="85"/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20"/>
      <c r="M45" s="50"/>
      <c r="N45" s="121"/>
      <c r="O45" s="52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84"/>
      <c r="M46" s="1"/>
      <c r="N46" s="1"/>
      <c r="O46" s="1"/>
    </row>
    <row r="47" spans="1:19">
      <c r="A47" s="1"/>
      <c r="B47" s="3" t="s">
        <v>48</v>
      </c>
      <c r="C47" s="1"/>
      <c r="D47" s="1"/>
      <c r="E47" s="1"/>
      <c r="F47" s="36">
        <f>+Rates!D1</f>
        <v>3.4099999999999998E-2</v>
      </c>
      <c r="G47" s="124"/>
      <c r="H47" s="124"/>
      <c r="I47" s="124"/>
      <c r="J47" s="36">
        <f>+Rates!E1</f>
        <v>3.4099999999999998E-2</v>
      </c>
      <c r="K47" s="1"/>
      <c r="L47" s="1"/>
      <c r="M47" s="1"/>
      <c r="N47" s="1"/>
      <c r="O47" s="1"/>
    </row>
    <row r="48" spans="1:19">
      <c r="A48" s="1"/>
      <c r="B48" s="1"/>
      <c r="C48" s="1"/>
      <c r="D48" s="1"/>
      <c r="E48" s="1"/>
      <c r="F48" s="124"/>
      <c r="G48" s="124"/>
      <c r="H48" s="124"/>
      <c r="I48" s="124"/>
      <c r="J48" s="124"/>
      <c r="K48" s="1"/>
      <c r="L48" s="1"/>
      <c r="M48" s="1"/>
      <c r="N48" s="1"/>
      <c r="O48" s="1"/>
    </row>
    <row r="49" spans="1:15">
      <c r="A49" s="32" t="s">
        <v>49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2" t="s">
        <v>50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mergeCells count="11">
    <mergeCell ref="D22:D23"/>
    <mergeCell ref="N22:N23"/>
    <mergeCell ref="O22:O23"/>
    <mergeCell ref="B44:D44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5" orientation="portrait" r:id="rId1"/>
  <ignoredErrors>
    <ignoredError sqref="F24:O24 F47:J48 F37:N39 F32:G36 M32:O32 M27:O27 F27:G27 F41:O46 F40:I40 F25:N26 M35:O35 M33:N33 M34:N34 M36:N36 K40:M40" unlockedFormula="1"/>
    <ignoredError sqref="H32:L36 H27:L27" formula="1" unlocked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26.5703125" customWidth="1"/>
    <col min="3" max="3" width="2" customWidth="1"/>
    <col min="4" max="4" width="9" customWidth="1"/>
    <col min="5" max="5" width="4.140625" customWidth="1"/>
    <col min="6" max="6" width="10.5703125" bestFit="1" customWidth="1"/>
    <col min="8" max="8" width="12.85546875" customWidth="1"/>
    <col min="9" max="9" width="1.5703125" customWidth="1"/>
    <col min="10" max="10" width="10.5703125" bestFit="1" customWidth="1"/>
    <col min="12" max="12" width="14.28515625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149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B16" s="28"/>
      <c r="C16" s="1"/>
      <c r="D16" s="3" t="s">
        <v>97</v>
      </c>
      <c r="E16" s="3"/>
      <c r="F16" s="88"/>
      <c r="G16" s="3"/>
      <c r="H16" s="145"/>
      <c r="I16" s="145"/>
      <c r="J16" s="146"/>
      <c r="K16" s="26"/>
      <c r="L16" s="26"/>
      <c r="M16" s="26"/>
      <c r="N16" s="26"/>
      <c r="O16" s="26"/>
    </row>
    <row r="17" spans="1:19">
      <c r="B17" s="29"/>
      <c r="C17" s="1"/>
      <c r="D17" s="145"/>
      <c r="E17" s="145"/>
      <c r="F17" s="146"/>
      <c r="G17" s="145"/>
      <c r="H17" s="145"/>
      <c r="I17" s="145"/>
      <c r="J17" s="146"/>
      <c r="K17" s="145"/>
      <c r="L17" s="145"/>
      <c r="M17" s="145"/>
      <c r="N17" s="147"/>
      <c r="O17" s="145"/>
    </row>
    <row r="18" spans="1:19">
      <c r="B18" s="2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9">
      <c r="B19" s="29"/>
      <c r="C19" s="1"/>
      <c r="D19" s="5"/>
      <c r="E19" s="5"/>
      <c r="F19" s="241" t="s">
        <v>14</v>
      </c>
      <c r="G19" s="242"/>
      <c r="H19" s="243"/>
      <c r="I19" s="1"/>
      <c r="J19" s="241" t="s">
        <v>15</v>
      </c>
      <c r="K19" s="242"/>
      <c r="L19" s="243"/>
      <c r="M19" s="1"/>
      <c r="N19" s="241" t="s">
        <v>16</v>
      </c>
      <c r="O19" s="243"/>
    </row>
    <row r="20" spans="1:19">
      <c r="B20" s="29"/>
      <c r="C20" s="1"/>
      <c r="D20" s="248" t="s">
        <v>17</v>
      </c>
      <c r="E20" s="6"/>
      <c r="F20" s="7" t="s">
        <v>18</v>
      </c>
      <c r="G20" s="7" t="s">
        <v>19</v>
      </c>
      <c r="H20" s="8" t="s">
        <v>20</v>
      </c>
      <c r="I20" s="1"/>
      <c r="J20" s="7" t="s">
        <v>18</v>
      </c>
      <c r="K20" s="9" t="s">
        <v>19</v>
      </c>
      <c r="L20" s="8" t="s">
        <v>20</v>
      </c>
      <c r="M20" s="1"/>
      <c r="N20" s="250" t="s">
        <v>21</v>
      </c>
      <c r="O20" s="252" t="s">
        <v>22</v>
      </c>
    </row>
    <row r="21" spans="1:19">
      <c r="B21" s="29"/>
      <c r="C21" s="1"/>
      <c r="D21" s="249"/>
      <c r="E21" s="6"/>
      <c r="F21" s="10" t="s">
        <v>23</v>
      </c>
      <c r="G21" s="10"/>
      <c r="H21" s="11" t="s">
        <v>23</v>
      </c>
      <c r="I21" s="1"/>
      <c r="J21" s="10" t="s">
        <v>23</v>
      </c>
      <c r="K21" s="11"/>
      <c r="L21" s="11" t="s">
        <v>23</v>
      </c>
      <c r="M21" s="1"/>
      <c r="N21" s="251"/>
      <c r="O21" s="253"/>
    </row>
    <row r="22" spans="1:19">
      <c r="B22" s="13" t="s">
        <v>24</v>
      </c>
      <c r="C22" s="12"/>
      <c r="D22" s="138" t="s">
        <v>25</v>
      </c>
      <c r="E22" s="13"/>
      <c r="F22" s="132">
        <f>+Rates!D142</f>
        <v>61</v>
      </c>
      <c r="G22" s="76">
        <v>1</v>
      </c>
      <c r="H22" s="30">
        <f>+F22*G22</f>
        <v>61</v>
      </c>
      <c r="I22" s="14"/>
      <c r="J22" s="133">
        <f>+Rates!E142</f>
        <v>61.792999999999992</v>
      </c>
      <c r="K22" s="76">
        <v>1</v>
      </c>
      <c r="L22" s="30">
        <f>+J22*K22</f>
        <v>61.792999999999992</v>
      </c>
      <c r="M22" s="14"/>
      <c r="N22" s="18">
        <f>+L22-H22</f>
        <v>0.79299999999999216</v>
      </c>
      <c r="O22" s="31">
        <v>0</v>
      </c>
    </row>
    <row r="23" spans="1:19" ht="15.75" thickBot="1">
      <c r="B23" s="13" t="s">
        <v>26</v>
      </c>
      <c r="C23" s="12"/>
      <c r="D23" s="138" t="s">
        <v>96</v>
      </c>
      <c r="E23" s="13"/>
      <c r="F23" s="122">
        <v>0</v>
      </c>
      <c r="G23" s="76">
        <f>+$F$16</f>
        <v>0</v>
      </c>
      <c r="H23" s="30">
        <f t="shared" ref="H23" si="0">+F23*G23</f>
        <v>0</v>
      </c>
      <c r="I23" s="14"/>
      <c r="J23" s="134">
        <v>0</v>
      </c>
      <c r="K23" s="76">
        <f>+$F$16</f>
        <v>0</v>
      </c>
      <c r="L23" s="30">
        <f t="shared" ref="L23" si="1">+J23*K23</f>
        <v>0</v>
      </c>
      <c r="M23" s="14"/>
      <c r="N23" s="18">
        <f t="shared" ref="N23" si="2">+L23-H23</f>
        <v>0</v>
      </c>
      <c r="O23" s="31" t="e">
        <f>+N23/H23</f>
        <v>#DIV/0!</v>
      </c>
    </row>
    <row r="24" spans="1:19" ht="15.75" thickBot="1">
      <c r="B24" s="44"/>
      <c r="C24" s="45"/>
      <c r="D24" s="46"/>
      <c r="E24" s="45"/>
      <c r="F24" s="47"/>
      <c r="G24" s="48"/>
      <c r="H24" s="49"/>
      <c r="I24" s="50"/>
      <c r="J24" s="47"/>
      <c r="K24" s="51"/>
      <c r="L24" s="120"/>
      <c r="M24" s="50"/>
      <c r="N24" s="121"/>
      <c r="O24" s="52"/>
      <c r="P24" s="1"/>
      <c r="Q24" s="1"/>
      <c r="R24" s="1"/>
      <c r="S24" s="1"/>
    </row>
    <row r="25" spans="1:19">
      <c r="B25" s="20" t="s">
        <v>116</v>
      </c>
      <c r="C25" s="12"/>
      <c r="D25" s="12"/>
      <c r="E25" s="12"/>
      <c r="F25" s="64"/>
      <c r="G25" s="55"/>
      <c r="H25" s="58">
        <f>SUM(H22:H24)</f>
        <v>61</v>
      </c>
      <c r="I25" s="62"/>
      <c r="J25" s="63"/>
      <c r="K25" s="63"/>
      <c r="L25" s="61">
        <f>SUM(L22:L24)</f>
        <v>61.792999999999992</v>
      </c>
      <c r="M25" s="57"/>
      <c r="N25" s="61">
        <f>+L25-H25</f>
        <v>0.79299999999999216</v>
      </c>
      <c r="O25" s="59">
        <f>+N25/H25</f>
        <v>1.2999999999999871E-2</v>
      </c>
      <c r="P25" s="1"/>
      <c r="Q25" s="1"/>
      <c r="R25" s="1"/>
      <c r="S25" s="84"/>
    </row>
    <row r="26" spans="1:19">
      <c r="B26" s="53" t="s">
        <v>44</v>
      </c>
      <c r="C26" s="12"/>
      <c r="D26" s="12"/>
      <c r="E26" s="12"/>
      <c r="F26" s="43">
        <v>0.13</v>
      </c>
      <c r="G26" s="56"/>
      <c r="H26" s="78">
        <f>+H25*F26</f>
        <v>7.9300000000000006</v>
      </c>
      <c r="I26" s="42"/>
      <c r="J26" s="79">
        <v>0.13</v>
      </c>
      <c r="K26" s="42"/>
      <c r="L26" s="81">
        <f>+L25*J26</f>
        <v>8.0330899999999996</v>
      </c>
      <c r="M26" s="80"/>
      <c r="N26" s="81">
        <f t="shared" ref="N26:N27" si="3">+L26-H26</f>
        <v>0.10308999999999902</v>
      </c>
      <c r="O26" s="82">
        <f>+N26/H26</f>
        <v>1.2999999999999875E-2</v>
      </c>
      <c r="P26" s="1"/>
      <c r="Q26" s="1"/>
      <c r="R26" s="1"/>
      <c r="S26" s="84"/>
    </row>
    <row r="27" spans="1:19" ht="15.75" thickBot="1">
      <c r="A27" s="1"/>
      <c r="B27" s="254" t="s">
        <v>45</v>
      </c>
      <c r="C27" s="254"/>
      <c r="D27" s="254"/>
      <c r="E27" s="65"/>
      <c r="F27" s="114"/>
      <c r="G27" s="115"/>
      <c r="H27" s="116">
        <f>SUM(H25:H26)</f>
        <v>68.930000000000007</v>
      </c>
      <c r="I27" s="117"/>
      <c r="J27" s="117"/>
      <c r="K27" s="117"/>
      <c r="L27" s="118">
        <f>SUM(L25:L26)</f>
        <v>69.826089999999994</v>
      </c>
      <c r="M27" s="119"/>
      <c r="N27" s="118">
        <f t="shared" si="3"/>
        <v>0.89608999999998673</v>
      </c>
      <c r="O27" s="66">
        <f t="shared" ref="O27" si="4">+N27/H27</f>
        <v>1.2999999999999807E-2</v>
      </c>
    </row>
    <row r="28" spans="1:19" ht="15.75" thickBot="1">
      <c r="A28" s="85"/>
      <c r="B28" s="44"/>
      <c r="C28" s="45"/>
      <c r="D28" s="46"/>
      <c r="E28" s="45"/>
      <c r="F28" s="47"/>
      <c r="G28" s="48"/>
      <c r="H28" s="49"/>
      <c r="I28" s="50"/>
      <c r="J28" s="47"/>
      <c r="K28" s="51"/>
      <c r="L28" s="120"/>
      <c r="M28" s="50"/>
      <c r="N28" s="121"/>
      <c r="O28" s="52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84"/>
      <c r="M29" s="1"/>
      <c r="N29" s="1"/>
      <c r="O29" s="1"/>
    </row>
    <row r="30" spans="1:19">
      <c r="A30" s="1"/>
      <c r="B30" s="1"/>
      <c r="C30" s="1"/>
      <c r="D30" s="1"/>
      <c r="E30" s="1"/>
      <c r="F30" s="124"/>
      <c r="G30" s="124"/>
      <c r="H30" s="124"/>
      <c r="I30" s="124"/>
      <c r="J30" s="124"/>
      <c r="K30" s="1"/>
      <c r="L30" s="1"/>
      <c r="M30" s="1"/>
      <c r="N30" s="1"/>
      <c r="O30" s="1"/>
    </row>
    <row r="31" spans="1:19">
      <c r="A31" s="32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2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2" t="s">
        <v>51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11">
    <mergeCell ref="D20:D21"/>
    <mergeCell ref="N20:N21"/>
    <mergeCell ref="O20:O21"/>
    <mergeCell ref="B27:D27"/>
    <mergeCell ref="A3:K3"/>
    <mergeCell ref="B10:O10"/>
    <mergeCell ref="B11:O11"/>
    <mergeCell ref="D14:O14"/>
    <mergeCell ref="F19:H19"/>
    <mergeCell ref="J19:L19"/>
    <mergeCell ref="N19:O19"/>
  </mergeCells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59"/>
  <sheetViews>
    <sheetView showGridLines="0" topLeftCell="A10" zoomScale="70" zoomScaleNormal="70" workbookViewId="0">
      <pane ySplit="2" topLeftCell="A33" activePane="bottomLeft" state="frozen"/>
      <selection activeCell="J82" sqref="J82"/>
      <selection pane="bottomLeft" activeCell="A60" sqref="A60:XFD72"/>
    </sheetView>
  </sheetViews>
  <sheetFormatPr defaultRowHeight="15"/>
  <cols>
    <col min="1" max="1" width="2.42578125" customWidth="1"/>
    <col min="2" max="2" width="47.28515625" customWidth="1"/>
    <col min="3" max="3" width="2.28515625" customWidth="1"/>
    <col min="4" max="4" width="9.7109375" customWidth="1"/>
    <col min="5" max="5" width="4.140625" customWidth="1"/>
    <col min="6" max="6" width="10" bestFit="1" customWidth="1"/>
    <col min="9" max="9" width="1.5703125" customWidth="1"/>
    <col min="10" max="10" width="10" bestFit="1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7" t="s">
        <v>10</v>
      </c>
      <c r="C16" s="1"/>
      <c r="D16" s="87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75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88">
        <v>250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41" t="s">
        <v>14</v>
      </c>
      <c r="G20" s="242"/>
      <c r="H20" s="243"/>
      <c r="I20" s="1"/>
      <c r="J20" s="241" t="s">
        <v>15</v>
      </c>
      <c r="K20" s="242"/>
      <c r="L20" s="243"/>
      <c r="M20" s="1"/>
      <c r="N20" s="241" t="s">
        <v>16</v>
      </c>
      <c r="O20" s="243"/>
    </row>
    <row r="21" spans="2:15">
      <c r="B21" s="29"/>
      <c r="C21" s="1"/>
      <c r="D21" s="248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50" t="s">
        <v>21</v>
      </c>
      <c r="O21" s="252" t="s">
        <v>22</v>
      </c>
    </row>
    <row r="22" spans="2:15">
      <c r="B22" s="29"/>
      <c r="C22" s="1"/>
      <c r="D22" s="249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51"/>
      <c r="O22" s="253"/>
    </row>
    <row r="23" spans="2:15">
      <c r="B23" s="13" t="s">
        <v>24</v>
      </c>
      <c r="C23" s="12"/>
      <c r="D23" s="138" t="s">
        <v>25</v>
      </c>
      <c r="E23" s="13"/>
      <c r="F23" s="132">
        <f>+Rates!D5</f>
        <v>11.07</v>
      </c>
      <c r="G23" s="16">
        <v>1</v>
      </c>
      <c r="H23" s="30">
        <f>+F23*G23</f>
        <v>11.07</v>
      </c>
      <c r="I23" s="14"/>
      <c r="J23" s="133">
        <f>+Rates!E5</f>
        <v>14.252909999999998</v>
      </c>
      <c r="K23" s="17">
        <v>1</v>
      </c>
      <c r="L23" s="30">
        <f>+J23*K23</f>
        <v>14.252909999999998</v>
      </c>
      <c r="M23" s="14"/>
      <c r="N23" s="18">
        <f>+L23-H23</f>
        <v>3.1829099999999979</v>
      </c>
      <c r="O23" s="31">
        <f>+N23/H23</f>
        <v>0.28752574525745239</v>
      </c>
    </row>
    <row r="24" spans="2:15">
      <c r="B24" s="13" t="s">
        <v>88</v>
      </c>
      <c r="C24" s="12"/>
      <c r="D24" s="138" t="s">
        <v>25</v>
      </c>
      <c r="E24" s="13"/>
      <c r="F24" s="132">
        <f>+Rates!D6</f>
        <v>0</v>
      </c>
      <c r="G24" s="16">
        <v>1</v>
      </c>
      <c r="H24" s="30">
        <f t="shared" ref="H24:H29" si="0">+F24*G24</f>
        <v>0</v>
      </c>
      <c r="I24" s="14"/>
      <c r="J24" s="134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0</v>
      </c>
      <c r="O24" s="31" t="e">
        <f>+N24/H24</f>
        <v>#DIV/0!</v>
      </c>
    </row>
    <row r="25" spans="2:15">
      <c r="B25" s="13" t="s">
        <v>90</v>
      </c>
      <c r="C25" s="12"/>
      <c r="D25" s="138" t="s">
        <v>25</v>
      </c>
      <c r="E25" s="13"/>
      <c r="F25" s="132">
        <f>+Rates!D8</f>
        <v>0</v>
      </c>
      <c r="G25" s="16">
        <v>1</v>
      </c>
      <c r="H25" s="30">
        <f t="shared" si="0"/>
        <v>0</v>
      </c>
      <c r="I25" s="14"/>
      <c r="J25" s="134">
        <v>0</v>
      </c>
      <c r="K25" s="17">
        <v>1</v>
      </c>
      <c r="L25" s="30">
        <f t="shared" si="1"/>
        <v>0</v>
      </c>
      <c r="M25" s="14"/>
      <c r="N25" s="18">
        <f t="shared" si="2"/>
        <v>0</v>
      </c>
      <c r="O25" s="31" t="e">
        <f>+N25/H25</f>
        <v>#DIV/0!</v>
      </c>
    </row>
    <row r="26" spans="2:15">
      <c r="B26" s="13" t="s">
        <v>89</v>
      </c>
      <c r="C26" s="12"/>
      <c r="D26" s="138" t="s">
        <v>25</v>
      </c>
      <c r="E26" s="13"/>
      <c r="F26" s="132">
        <f>+Rates!D17</f>
        <v>0.13</v>
      </c>
      <c r="G26" s="16">
        <v>1</v>
      </c>
      <c r="H26" s="30">
        <f t="shared" si="0"/>
        <v>0.13</v>
      </c>
      <c r="I26" s="14"/>
      <c r="J26" s="133">
        <f>+Rates!E17</f>
        <v>0</v>
      </c>
      <c r="K26" s="17">
        <v>1</v>
      </c>
      <c r="L26" s="30">
        <f t="shared" si="1"/>
        <v>0</v>
      </c>
      <c r="M26" s="14"/>
      <c r="N26" s="18">
        <f t="shared" si="2"/>
        <v>-0.13</v>
      </c>
      <c r="O26" s="31">
        <f>+N26/H26</f>
        <v>-1</v>
      </c>
    </row>
    <row r="27" spans="2:15">
      <c r="B27" s="13" t="s">
        <v>26</v>
      </c>
      <c r="C27" s="12"/>
      <c r="D27" s="138" t="s">
        <v>27</v>
      </c>
      <c r="E27" s="13"/>
      <c r="F27" s="122">
        <f>+Rates!D10</f>
        <v>1.55E-2</v>
      </c>
      <c r="G27" s="76">
        <f>+$F$18</f>
        <v>250</v>
      </c>
      <c r="H27" s="30">
        <f t="shared" si="0"/>
        <v>3.875</v>
      </c>
      <c r="I27" s="14"/>
      <c r="J27" s="134">
        <f>+Rates!E10</f>
        <v>1.1750799999999999E-2</v>
      </c>
      <c r="K27" s="76">
        <f>+$F$18</f>
        <v>250</v>
      </c>
      <c r="L27" s="30">
        <f t="shared" si="1"/>
        <v>2.9376999999999995</v>
      </c>
      <c r="M27" s="14"/>
      <c r="N27" s="18">
        <f t="shared" si="2"/>
        <v>-0.93730000000000047</v>
      </c>
      <c r="O27" s="31">
        <f t="shared" ref="O27:O29" si="3">+N27/H27</f>
        <v>-0.24188387096774205</v>
      </c>
    </row>
    <row r="28" spans="2:15">
      <c r="B28" s="13" t="s">
        <v>28</v>
      </c>
      <c r="C28" s="12"/>
      <c r="D28" s="138" t="s">
        <v>27</v>
      </c>
      <c r="E28" s="13"/>
      <c r="F28" s="122">
        <f>+Rates!D15</f>
        <v>2.0000000000000001E-4</v>
      </c>
      <c r="G28" s="76">
        <f t="shared" ref="G28:G29" si="4">+$F$18</f>
        <v>250</v>
      </c>
      <c r="H28" s="30">
        <f t="shared" si="0"/>
        <v>0.05</v>
      </c>
      <c r="I28" s="14"/>
      <c r="J28" s="134">
        <f>+Rates!E15</f>
        <v>0</v>
      </c>
      <c r="K28" s="76">
        <f t="shared" ref="K28:K29" si="5">+$F$18</f>
        <v>250</v>
      </c>
      <c r="L28" s="30">
        <f t="shared" si="1"/>
        <v>0</v>
      </c>
      <c r="M28" s="14"/>
      <c r="N28" s="18">
        <f t="shared" si="2"/>
        <v>-0.05</v>
      </c>
      <c r="O28" s="31">
        <f t="shared" si="3"/>
        <v>-1</v>
      </c>
    </row>
    <row r="29" spans="2:15">
      <c r="B29" s="13" t="s">
        <v>93</v>
      </c>
      <c r="C29" s="12"/>
      <c r="D29" s="138" t="s">
        <v>27</v>
      </c>
      <c r="E29" s="13"/>
      <c r="F29" s="122">
        <f>+Rates!D16</f>
        <v>5.0000000000000001E-4</v>
      </c>
      <c r="G29" s="76">
        <f t="shared" si="4"/>
        <v>250</v>
      </c>
      <c r="H29" s="30">
        <f t="shared" si="0"/>
        <v>0.125</v>
      </c>
      <c r="I29" s="14"/>
      <c r="J29" s="134">
        <f>+Rates!E16</f>
        <v>5.0000000000000001E-4</v>
      </c>
      <c r="K29" s="76">
        <f t="shared" si="5"/>
        <v>250</v>
      </c>
      <c r="L29" s="30">
        <f t="shared" si="1"/>
        <v>0.125</v>
      </c>
      <c r="M29" s="14"/>
      <c r="N29" s="18">
        <f t="shared" si="2"/>
        <v>0</v>
      </c>
      <c r="O29" s="31">
        <f t="shared" si="3"/>
        <v>0</v>
      </c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15.250000000000002</v>
      </c>
      <c r="I30" s="15"/>
      <c r="J30" s="70"/>
      <c r="K30" s="71"/>
      <c r="L30" s="72">
        <f>SUM(L23:L29)</f>
        <v>17.31561</v>
      </c>
      <c r="M30" s="67"/>
      <c r="N30" s="68">
        <f>+L30-H30</f>
        <v>2.0656099999999977</v>
      </c>
      <c r="O30" s="69">
        <f t="shared" ref="O30:O38" si="6">+N30/H30</f>
        <v>0.13544983606557359</v>
      </c>
    </row>
    <row r="31" spans="2:15" s="112" customFormat="1" ht="16.5" customHeight="1">
      <c r="B31" s="130" t="s">
        <v>91</v>
      </c>
      <c r="C31" s="14"/>
      <c r="D31" s="138" t="s">
        <v>27</v>
      </c>
      <c r="E31" s="15"/>
      <c r="F31" s="134">
        <f>+Rates!D11</f>
        <v>-1.2999999999999999E-3</v>
      </c>
      <c r="G31" s="76">
        <f>+$F$18</f>
        <v>250</v>
      </c>
      <c r="H31" s="30">
        <f>+F31*G31</f>
        <v>-0.32500000000000001</v>
      </c>
      <c r="I31" s="14"/>
      <c r="J31" s="134">
        <f>+Rates!E11</f>
        <v>0</v>
      </c>
      <c r="K31" s="76">
        <f>+$F$18</f>
        <v>250</v>
      </c>
      <c r="L31" s="30">
        <f>+J31*K31</f>
        <v>0</v>
      </c>
      <c r="M31" s="14"/>
      <c r="N31" s="18">
        <f>+L31-H31</f>
        <v>0.32500000000000001</v>
      </c>
      <c r="O31" s="31">
        <f t="shared" si="6"/>
        <v>-1</v>
      </c>
    </row>
    <row r="32" spans="2:15" s="112" customFormat="1" ht="15.75" customHeight="1">
      <c r="B32" s="130" t="s">
        <v>92</v>
      </c>
      <c r="C32" s="14"/>
      <c r="D32" s="138" t="s">
        <v>27</v>
      </c>
      <c r="E32" s="15"/>
      <c r="F32" s="134">
        <f>+Rates!D14</f>
        <v>-5.0000000000000001E-4</v>
      </c>
      <c r="G32" s="76">
        <f>+$F$18</f>
        <v>250</v>
      </c>
      <c r="H32" s="30">
        <f t="shared" ref="H32:H33" si="7">+F32*G32</f>
        <v>-0.125</v>
      </c>
      <c r="I32" s="38"/>
      <c r="J32" s="134">
        <f>+Rates!E14</f>
        <v>0</v>
      </c>
      <c r="K32" s="76">
        <f>+$F$18</f>
        <v>250</v>
      </c>
      <c r="L32" s="30">
        <f t="shared" ref="L32:L33" si="8">+J32*K32</f>
        <v>0</v>
      </c>
      <c r="M32" s="39"/>
      <c r="N32" s="18">
        <f t="shared" ref="N32:N34" si="9">+L32-H32</f>
        <v>0.125</v>
      </c>
      <c r="O32" s="31">
        <f t="shared" si="6"/>
        <v>-1</v>
      </c>
    </row>
    <row r="33" spans="2:19">
      <c r="B33" s="131" t="s">
        <v>30</v>
      </c>
      <c r="C33" s="12"/>
      <c r="D33" s="138" t="s">
        <v>27</v>
      </c>
      <c r="E33" s="13"/>
      <c r="F33" s="122">
        <f>IF(ISBLANK(D16)=TRUE, 0, IF(D16="TOU", 0.64*$F$43+0.18*$F$44+0.18*$F$45, IF(AND(D16="non-TOU",#REF!&gt; 0),#REF!, 46)))</f>
        <v>0.10214000000000001</v>
      </c>
      <c r="G33" s="16">
        <f>+($F$18*(1+$F$54)-$F$18)</f>
        <v>8.5249999999999773</v>
      </c>
      <c r="H33" s="30">
        <f t="shared" si="7"/>
        <v>0.87074349999999778</v>
      </c>
      <c r="I33" s="14"/>
      <c r="J33" s="122">
        <f>IF(ISBLANK(D16)=TRUE, 0, IF(D16="TOU", 0.64*$F$43+0.18*$F$44+0.18*$F$45, IF(AND(D16="non-TOU",#REF!&gt; 0),#REF!, 46)))</f>
        <v>0.10214000000000001</v>
      </c>
      <c r="K33" s="16">
        <f>+($F$18*(1+$J$54)-$F$18)</f>
        <v>8.5249999999999773</v>
      </c>
      <c r="L33" s="30">
        <f t="shared" si="8"/>
        <v>0.87074349999999778</v>
      </c>
      <c r="M33" s="14"/>
      <c r="N33" s="18">
        <f t="shared" si="9"/>
        <v>0</v>
      </c>
      <c r="O33" s="31">
        <f t="shared" si="6"/>
        <v>0</v>
      </c>
    </row>
    <row r="34" spans="2:19">
      <c r="B34" s="131" t="s">
        <v>31</v>
      </c>
      <c r="C34" s="12"/>
      <c r="D34" s="138" t="s">
        <v>25</v>
      </c>
      <c r="E34" s="13"/>
      <c r="F34" s="132">
        <f>+Rates!D9</f>
        <v>0.79</v>
      </c>
      <c r="G34" s="16">
        <v>1</v>
      </c>
      <c r="H34" s="30">
        <f>+F34*G34</f>
        <v>0.79</v>
      </c>
      <c r="I34" s="14"/>
      <c r="J34" s="132">
        <f>+Rates!E9</f>
        <v>0.79</v>
      </c>
      <c r="K34" s="16">
        <v>1</v>
      </c>
      <c r="L34" s="30">
        <f>+J34*K34</f>
        <v>0.79</v>
      </c>
      <c r="M34" s="14"/>
      <c r="N34" s="18">
        <f t="shared" si="9"/>
        <v>0</v>
      </c>
      <c r="O34" s="31">
        <f t="shared" si="6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16.4607435</v>
      </c>
      <c r="I35" s="15"/>
      <c r="J35" s="70"/>
      <c r="K35" s="71"/>
      <c r="L35" s="72">
        <f>SUM(L30:L34)</f>
        <v>18.976353499999995</v>
      </c>
      <c r="M35" s="67"/>
      <c r="N35" s="68">
        <f>+L35-H35</f>
        <v>2.5156099999999952</v>
      </c>
      <c r="O35" s="69">
        <f t="shared" si="6"/>
        <v>0.15282481013084223</v>
      </c>
    </row>
    <row r="36" spans="2:19">
      <c r="B36" s="14" t="s">
        <v>33</v>
      </c>
      <c r="C36" s="14"/>
      <c r="D36" s="139" t="s">
        <v>27</v>
      </c>
      <c r="E36" s="15"/>
      <c r="F36" s="134">
        <f>+Rates!D18</f>
        <v>8.0999999999999996E-3</v>
      </c>
      <c r="G36" s="76">
        <f>+$F$18*(1+$F$54)</f>
        <v>258.52499999999998</v>
      </c>
      <c r="H36" s="30">
        <f>+F36*G36</f>
        <v>2.0940524999999997</v>
      </c>
      <c r="I36" s="14"/>
      <c r="J36" s="134">
        <f>+Rates!E18</f>
        <v>7.7542588660703925E-3</v>
      </c>
      <c r="K36" s="76">
        <f>+$F$18*(1+$J$54)</f>
        <v>258.52499999999998</v>
      </c>
      <c r="L36" s="30">
        <f>+J36*K36</f>
        <v>2.0046697733508481</v>
      </c>
      <c r="M36" s="14"/>
      <c r="N36" s="18">
        <f>+L36-H36</f>
        <v>-8.9382726649151589E-2</v>
      </c>
      <c r="O36" s="31">
        <f t="shared" si="6"/>
        <v>-4.2684090608593434E-2</v>
      </c>
    </row>
    <row r="37" spans="2:19">
      <c r="B37" s="19" t="s">
        <v>34</v>
      </c>
      <c r="C37" s="14"/>
      <c r="D37" s="139" t="s">
        <v>27</v>
      </c>
      <c r="E37" s="15"/>
      <c r="F37" s="134">
        <f>+Rates!D19</f>
        <v>5.7999999999999996E-3</v>
      </c>
      <c r="G37" s="76">
        <f>+$F$18*(1+$F$54)</f>
        <v>258.52499999999998</v>
      </c>
      <c r="H37" s="30">
        <f>+F37*G37</f>
        <v>1.4994449999999997</v>
      </c>
      <c r="I37" s="14"/>
      <c r="J37" s="134">
        <f>+Rates!E19</f>
        <v>5.7273426002223283E-3</v>
      </c>
      <c r="K37" s="76">
        <f>+$F$18*(1+$J$54)</f>
        <v>258.52499999999998</v>
      </c>
      <c r="L37" s="30">
        <f>+J37*K37</f>
        <v>1.4806612457224773</v>
      </c>
      <c r="M37" s="14"/>
      <c r="N37" s="18">
        <f>+L37-H37</f>
        <v>-1.8783754277522435E-2</v>
      </c>
      <c r="O37" s="31">
        <f t="shared" si="6"/>
        <v>-1.2527137892701925E-2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20.054240999999998</v>
      </c>
      <c r="I38" s="15"/>
      <c r="J38" s="70"/>
      <c r="K38" s="71"/>
      <c r="L38" s="72">
        <f>SUM(L35:L37)</f>
        <v>22.461684519073319</v>
      </c>
      <c r="M38" s="67"/>
      <c r="N38" s="68">
        <f>+L38-H38</f>
        <v>2.4074435190733219</v>
      </c>
      <c r="O38" s="69">
        <f t="shared" si="6"/>
        <v>0.1200466035624745</v>
      </c>
    </row>
    <row r="39" spans="2:19" s="112" customFormat="1" ht="17.25" customHeight="1">
      <c r="B39" s="19" t="s">
        <v>36</v>
      </c>
      <c r="C39" s="14"/>
      <c r="D39" s="139" t="s">
        <v>27</v>
      </c>
      <c r="E39" s="15"/>
      <c r="F39" s="135">
        <f>+Rates!D20</f>
        <v>4.4000000000000003E-3</v>
      </c>
      <c r="G39" s="76">
        <f>+$F$18*(1+$F$54)</f>
        <v>258.52499999999998</v>
      </c>
      <c r="H39" s="40">
        <f>+F39*G39</f>
        <v>1.13751</v>
      </c>
      <c r="I39" s="14"/>
      <c r="J39" s="135">
        <f>+Rates!E20</f>
        <v>4.4000000000000003E-3</v>
      </c>
      <c r="K39" s="76">
        <f>+$F$18*(1+$J$54)</f>
        <v>258.52499999999998</v>
      </c>
      <c r="L39" s="40">
        <f>+J39*K39</f>
        <v>1.13751</v>
      </c>
      <c r="M39" s="14"/>
      <c r="N39" s="18">
        <f>+L39-H39</f>
        <v>0</v>
      </c>
      <c r="O39" s="41">
        <v>0</v>
      </c>
      <c r="P39" s="113"/>
      <c r="Q39" s="113"/>
      <c r="R39" s="113"/>
      <c r="S39" s="113"/>
    </row>
    <row r="40" spans="2:19" s="112" customFormat="1">
      <c r="B40" s="19" t="s">
        <v>37</v>
      </c>
      <c r="C40" s="14"/>
      <c r="D40" s="139" t="s">
        <v>27</v>
      </c>
      <c r="E40" s="15"/>
      <c r="F40" s="135">
        <f>+Rates!D21</f>
        <v>1.2999999999999999E-3</v>
      </c>
      <c r="G40" s="76">
        <f>+$F$18*(1+$F$54)</f>
        <v>258.52499999999998</v>
      </c>
      <c r="H40" s="40">
        <f t="shared" ref="H40:H45" si="10">+F40*G40</f>
        <v>0.33608249999999995</v>
      </c>
      <c r="I40" s="14"/>
      <c r="J40" s="135">
        <f>+Rates!E21</f>
        <v>1.2999999999999999E-3</v>
      </c>
      <c r="K40" s="76">
        <f>+$F$18*(1+$J$54)</f>
        <v>258.52499999999998</v>
      </c>
      <c r="L40" s="40">
        <f t="shared" ref="L40:L45" si="11">+J40*K40</f>
        <v>0.33608249999999995</v>
      </c>
      <c r="M40" s="14"/>
      <c r="N40" s="18">
        <f t="shared" ref="N40:N45" si="12">+L40-H40</f>
        <v>0</v>
      </c>
      <c r="O40" s="41">
        <v>0</v>
      </c>
      <c r="P40" s="113"/>
      <c r="Q40" s="113"/>
      <c r="R40" s="113"/>
      <c r="S40" s="113"/>
    </row>
    <row r="41" spans="2:19">
      <c r="B41" s="12" t="s">
        <v>38</v>
      </c>
      <c r="C41" s="12"/>
      <c r="D41" s="139" t="s">
        <v>27</v>
      </c>
      <c r="E41" s="13"/>
      <c r="F41" s="136">
        <f>+Rates!D22</f>
        <v>0.25</v>
      </c>
      <c r="G41" s="16">
        <v>1</v>
      </c>
      <c r="H41" s="40">
        <f t="shared" si="10"/>
        <v>0.25</v>
      </c>
      <c r="I41" s="14"/>
      <c r="J41" s="136">
        <f>+Rates!E22</f>
        <v>0.25</v>
      </c>
      <c r="K41" s="17">
        <v>1</v>
      </c>
      <c r="L41" s="40">
        <f t="shared" si="11"/>
        <v>0.25</v>
      </c>
      <c r="M41" s="14"/>
      <c r="N41" s="18">
        <f t="shared" si="12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39" t="s">
        <v>27</v>
      </c>
      <c r="E42" s="13"/>
      <c r="F42" s="137">
        <v>7.0000000000000001E-3</v>
      </c>
      <c r="G42" s="76">
        <f>+$F$18</f>
        <v>250</v>
      </c>
      <c r="H42" s="40">
        <f t="shared" si="10"/>
        <v>1.75</v>
      </c>
      <c r="I42" s="14"/>
      <c r="J42" s="224"/>
      <c r="K42" s="225"/>
      <c r="L42" s="226"/>
      <c r="M42" s="227"/>
      <c r="N42" s="228"/>
      <c r="O42" s="229"/>
      <c r="P42" s="1"/>
      <c r="Q42" s="1"/>
      <c r="R42" s="1"/>
      <c r="S42" s="1"/>
    </row>
    <row r="43" spans="2:19">
      <c r="B43" s="37" t="s">
        <v>40</v>
      </c>
      <c r="C43" s="12"/>
      <c r="D43" s="139" t="s">
        <v>27</v>
      </c>
      <c r="E43" s="13"/>
      <c r="F43" s="122">
        <f>+'Residential, 100 kWh'!F43</f>
        <v>0.08</v>
      </c>
      <c r="G43" s="86">
        <f>0.64*$F$18</f>
        <v>160</v>
      </c>
      <c r="H43" s="40">
        <f t="shared" si="10"/>
        <v>12.8</v>
      </c>
      <c r="I43" s="14"/>
      <c r="J43" s="122">
        <f>+F43</f>
        <v>0.08</v>
      </c>
      <c r="K43" s="86">
        <f>+G43</f>
        <v>160</v>
      </c>
      <c r="L43" s="40">
        <f t="shared" si="11"/>
        <v>12.8</v>
      </c>
      <c r="M43" s="14"/>
      <c r="N43" s="18">
        <f t="shared" si="12"/>
        <v>0</v>
      </c>
      <c r="O43" s="41">
        <v>0</v>
      </c>
      <c r="P43" s="1"/>
      <c r="Q43" s="1"/>
      <c r="R43" s="1"/>
      <c r="S43" s="84"/>
    </row>
    <row r="44" spans="2:19">
      <c r="B44" s="37" t="s">
        <v>41</v>
      </c>
      <c r="C44" s="12"/>
      <c r="D44" s="139" t="s">
        <v>27</v>
      </c>
      <c r="E44" s="13"/>
      <c r="F44" s="122">
        <f>+'Residential, 100 kWh'!F44</f>
        <v>0.122</v>
      </c>
      <c r="G44" s="86">
        <f>0.18*$F$18</f>
        <v>45</v>
      </c>
      <c r="H44" s="40">
        <f t="shared" si="10"/>
        <v>5.49</v>
      </c>
      <c r="I44" s="14"/>
      <c r="J44" s="122">
        <f t="shared" ref="J44:K45" si="13">+F44</f>
        <v>0.122</v>
      </c>
      <c r="K44" s="86">
        <f t="shared" si="13"/>
        <v>45</v>
      </c>
      <c r="L44" s="40">
        <f t="shared" si="11"/>
        <v>5.49</v>
      </c>
      <c r="M44" s="14"/>
      <c r="N44" s="18">
        <f t="shared" si="12"/>
        <v>0</v>
      </c>
      <c r="O44" s="41">
        <v>0</v>
      </c>
      <c r="P44" s="1"/>
      <c r="Q44" s="1"/>
      <c r="R44" s="1"/>
      <c r="S44" s="84"/>
    </row>
    <row r="45" spans="2:19" ht="15.75" thickBot="1">
      <c r="B45" s="29" t="s">
        <v>42</v>
      </c>
      <c r="C45" s="12"/>
      <c r="D45" s="139" t="s">
        <v>27</v>
      </c>
      <c r="E45" s="13"/>
      <c r="F45" s="122">
        <f>+'Residential, 100 kWh'!F45</f>
        <v>0.161</v>
      </c>
      <c r="G45" s="86">
        <f>0.18*$F$18</f>
        <v>45</v>
      </c>
      <c r="H45" s="40">
        <f t="shared" si="10"/>
        <v>7.2450000000000001</v>
      </c>
      <c r="I45" s="14"/>
      <c r="J45" s="122">
        <f t="shared" si="13"/>
        <v>0.161</v>
      </c>
      <c r="K45" s="86">
        <f t="shared" si="13"/>
        <v>45</v>
      </c>
      <c r="L45" s="40">
        <f t="shared" si="11"/>
        <v>7.2450000000000001</v>
      </c>
      <c r="M45" s="14"/>
      <c r="N45" s="18">
        <f t="shared" si="12"/>
        <v>0</v>
      </c>
      <c r="O45" s="41">
        <v>0</v>
      </c>
      <c r="P45" s="1"/>
      <c r="Q45" s="1"/>
      <c r="R45" s="1"/>
      <c r="S45" s="84"/>
    </row>
    <row r="46" spans="2:19" ht="15.75" thickBot="1"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  <c r="P46" s="1"/>
      <c r="Q46" s="1"/>
      <c r="R46" s="1"/>
      <c r="S46" s="1"/>
    </row>
    <row r="47" spans="2:19">
      <c r="B47" s="20" t="s">
        <v>43</v>
      </c>
      <c r="C47" s="12"/>
      <c r="D47" s="12"/>
      <c r="E47" s="12"/>
      <c r="F47" s="64"/>
      <c r="G47" s="55"/>
      <c r="H47" s="58">
        <f>SUM(H38:H45)</f>
        <v>49.062833499999996</v>
      </c>
      <c r="I47" s="62"/>
      <c r="J47" s="63"/>
      <c r="K47" s="63"/>
      <c r="L47" s="61">
        <f>SUM(L38:L45)</f>
        <v>49.720277019073322</v>
      </c>
      <c r="M47" s="57"/>
      <c r="N47" s="61">
        <f>+L47-H47</f>
        <v>0.65744351907332543</v>
      </c>
      <c r="O47" s="59">
        <f>+N47/H47</f>
        <v>1.3400031595674667E-2</v>
      </c>
      <c r="P47" s="1"/>
      <c r="Q47" s="1"/>
      <c r="R47" s="1"/>
      <c r="S47" s="84"/>
    </row>
    <row r="48" spans="2:19">
      <c r="B48" s="53" t="s">
        <v>44</v>
      </c>
      <c r="C48" s="12"/>
      <c r="D48" s="12"/>
      <c r="E48" s="12"/>
      <c r="F48" s="43">
        <v>0.13</v>
      </c>
      <c r="G48" s="56"/>
      <c r="H48" s="78">
        <f>+H47*F48</f>
        <v>6.3781683549999997</v>
      </c>
      <c r="I48" s="42"/>
      <c r="J48" s="79">
        <v>0.13</v>
      </c>
      <c r="K48" s="42"/>
      <c r="L48" s="81">
        <f>+L47*J48</f>
        <v>6.4636360124795322</v>
      </c>
      <c r="M48" s="80"/>
      <c r="N48" s="81">
        <f t="shared" ref="N48:N51" si="14">+L48-H48</f>
        <v>8.5467657479532555E-2</v>
      </c>
      <c r="O48" s="82">
        <f>+N48/H48</f>
        <v>1.3400031595674705E-2</v>
      </c>
      <c r="P48" s="1"/>
      <c r="Q48" s="1"/>
      <c r="R48" s="1"/>
      <c r="S48" s="84"/>
    </row>
    <row r="49" spans="1:19">
      <c r="B49" s="54" t="s">
        <v>45</v>
      </c>
      <c r="C49" s="12"/>
      <c r="D49" s="12"/>
      <c r="E49" s="12"/>
      <c r="F49" s="60"/>
      <c r="G49" s="56"/>
      <c r="H49" s="78">
        <f>SUM(H47:H48)</f>
        <v>55.441001854999996</v>
      </c>
      <c r="I49" s="42"/>
      <c r="J49" s="42"/>
      <c r="K49" s="42"/>
      <c r="L49" s="81">
        <f>SUM(L47:L48)</f>
        <v>56.183913031552855</v>
      </c>
      <c r="M49" s="80"/>
      <c r="N49" s="81">
        <f t="shared" si="14"/>
        <v>0.74291117655285888</v>
      </c>
      <c r="O49" s="82">
        <f t="shared" ref="O49" si="15">+N49/H49</f>
        <v>1.3400031595674686E-2</v>
      </c>
      <c r="P49" s="1"/>
      <c r="Q49" s="1"/>
      <c r="R49" s="1"/>
      <c r="S49" s="84"/>
    </row>
    <row r="50" spans="1:19">
      <c r="B50" s="246" t="s">
        <v>46</v>
      </c>
      <c r="C50" s="246"/>
      <c r="D50" s="246"/>
      <c r="E50" s="12"/>
      <c r="F50" s="60"/>
      <c r="G50" s="56"/>
      <c r="H50" s="83">
        <f>-H49*10%</f>
        <v>-5.5441001854999996</v>
      </c>
      <c r="I50" s="42"/>
      <c r="J50" s="220"/>
      <c r="K50" s="220"/>
      <c r="L50" s="221"/>
      <c r="M50" s="222"/>
      <c r="N50" s="221"/>
      <c r="O50" s="223"/>
      <c r="P50" s="1"/>
      <c r="Q50" s="1"/>
      <c r="R50" s="1"/>
      <c r="S50" s="1"/>
    </row>
    <row r="51" spans="1:19" ht="15.75" thickBot="1">
      <c r="A51" s="1"/>
      <c r="B51" s="247" t="s">
        <v>47</v>
      </c>
      <c r="C51" s="247"/>
      <c r="D51" s="247"/>
      <c r="E51" s="65"/>
      <c r="F51" s="114"/>
      <c r="G51" s="115"/>
      <c r="H51" s="116">
        <f>SUM(H49:H50)</f>
        <v>49.896901669499997</v>
      </c>
      <c r="I51" s="117"/>
      <c r="J51" s="117"/>
      <c r="K51" s="117"/>
      <c r="L51" s="118">
        <f>SUM(L49:L50)</f>
        <v>56.183913031552855</v>
      </c>
      <c r="M51" s="119"/>
      <c r="N51" s="118">
        <f t="shared" si="14"/>
        <v>6.2870113620528585</v>
      </c>
      <c r="O51" s="66">
        <f>+N51/H51</f>
        <v>0.1260000351063052</v>
      </c>
    </row>
    <row r="52" spans="1:19" ht="15.75" thickBot="1">
      <c r="A52" s="85"/>
      <c r="B52" s="44"/>
      <c r="C52" s="45"/>
      <c r="D52" s="46"/>
      <c r="E52" s="45"/>
      <c r="F52" s="47"/>
      <c r="G52" s="48"/>
      <c r="H52" s="49"/>
      <c r="I52" s="50"/>
      <c r="J52" s="47"/>
      <c r="K52" s="51"/>
      <c r="L52" s="120"/>
      <c r="M52" s="50"/>
      <c r="N52" s="121"/>
      <c r="O52" s="52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84"/>
      <c r="M53" s="1"/>
      <c r="N53" s="1"/>
      <c r="O53" s="1"/>
    </row>
    <row r="54" spans="1:19">
      <c r="A54" s="1"/>
      <c r="B54" s="3" t="s">
        <v>48</v>
      </c>
      <c r="C54" s="1"/>
      <c r="D54" s="1"/>
      <c r="E54" s="1"/>
      <c r="F54" s="143">
        <f>+Rates!$D$1</f>
        <v>3.4099999999999998E-2</v>
      </c>
      <c r="G54" s="124"/>
      <c r="H54" s="124"/>
      <c r="I54" s="124"/>
      <c r="J54" s="143">
        <f>+Rates!$E$1</f>
        <v>3.4099999999999998E-2</v>
      </c>
      <c r="K54" s="1"/>
      <c r="L54" s="1"/>
      <c r="M54" s="1"/>
      <c r="N54" s="1"/>
      <c r="O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3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9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9">
      <c r="A59" s="2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12">
    <mergeCell ref="D21:D22"/>
    <mergeCell ref="N21:N22"/>
    <mergeCell ref="O21:O22"/>
    <mergeCell ref="B50:D50"/>
    <mergeCell ref="B51:D51"/>
    <mergeCell ref="A3:K3"/>
    <mergeCell ref="B10:O10"/>
    <mergeCell ref="B11:O11"/>
    <mergeCell ref="D14:O14"/>
    <mergeCell ref="F20:H20"/>
    <mergeCell ref="J20:L20"/>
    <mergeCell ref="N20:O20"/>
  </mergeCells>
  <pageMargins left="0.7" right="0.7" top="0.75" bottom="0.75" header="0.3" footer="0.3"/>
  <pageSetup scale="61" orientation="portrait" r:id="rId1"/>
  <ignoredErrors>
    <ignoredError sqref="F24:O25 F30:G31 M30:O31 F23:I23 K23:O23 F46:G52 G43 G44:G45 F27:O27 F26:N26 F28:N29 M35:O35 M32:N32 M33:N34 M38:O38 M36:N36 M37:N37 M46:O49 M39:N39 M40:N41 F33:G42 G32 M43:N45 F53:O59 M51:O52" unlockedFormula="1"/>
    <ignoredError sqref="H30:L41 H43:L45 H42:I42 H51:L52 H50:I50 H46:L49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59"/>
  <sheetViews>
    <sheetView showGridLines="0" tabSelected="1" topLeftCell="A10" zoomScale="85" zoomScaleNormal="85" workbookViewId="0">
      <pane ySplit="2" topLeftCell="A21" activePane="bottomLeft" state="frozen"/>
      <selection activeCell="J82" sqref="J82"/>
      <selection pane="bottomLeft" activeCell="B36" sqref="B36"/>
    </sheetView>
  </sheetViews>
  <sheetFormatPr defaultRowHeight="15"/>
  <cols>
    <col min="1" max="1" width="2.42578125" customWidth="1"/>
    <col min="2" max="2" width="47.28515625" customWidth="1"/>
    <col min="3" max="3" width="2.28515625" customWidth="1"/>
    <col min="4" max="4" width="9.7109375" customWidth="1"/>
    <col min="5" max="5" width="4.140625" customWidth="1"/>
    <col min="6" max="6" width="10" bestFit="1" customWidth="1"/>
    <col min="9" max="9" width="1.5703125" customWidth="1"/>
    <col min="10" max="10" width="10" bestFit="1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7" t="s">
        <v>10</v>
      </c>
      <c r="C16" s="1"/>
      <c r="D16" s="87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75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88">
        <v>346.25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41" t="s">
        <v>14</v>
      </c>
      <c r="G20" s="242"/>
      <c r="H20" s="243"/>
      <c r="I20" s="1"/>
      <c r="J20" s="241" t="s">
        <v>15</v>
      </c>
      <c r="K20" s="242"/>
      <c r="L20" s="243"/>
      <c r="M20" s="1"/>
      <c r="N20" s="241" t="s">
        <v>16</v>
      </c>
      <c r="O20" s="243"/>
    </row>
    <row r="21" spans="2:15">
      <c r="B21" s="29"/>
      <c r="C21" s="1"/>
      <c r="D21" s="248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50" t="s">
        <v>21</v>
      </c>
      <c r="O21" s="252" t="s">
        <v>22</v>
      </c>
    </row>
    <row r="22" spans="2:15">
      <c r="B22" s="29"/>
      <c r="C22" s="1"/>
      <c r="D22" s="249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51"/>
      <c r="O22" s="253"/>
    </row>
    <row r="23" spans="2:15">
      <c r="B23" s="13" t="s">
        <v>24</v>
      </c>
      <c r="C23" s="12"/>
      <c r="D23" s="138" t="s">
        <v>25</v>
      </c>
      <c r="E23" s="13"/>
      <c r="F23" s="132">
        <f>+Rates!D5</f>
        <v>11.07</v>
      </c>
      <c r="G23" s="16">
        <v>1</v>
      </c>
      <c r="H23" s="30">
        <f>+F23*G23</f>
        <v>11.07</v>
      </c>
      <c r="I23" s="14"/>
      <c r="J23" s="133">
        <f>+Rates!E5</f>
        <v>14.252909999999998</v>
      </c>
      <c r="K23" s="17">
        <v>1</v>
      </c>
      <c r="L23" s="30">
        <f>+J23*K23</f>
        <v>14.252909999999998</v>
      </c>
      <c r="M23" s="14"/>
      <c r="N23" s="235">
        <f>+L23-H23</f>
        <v>3.1829099999999979</v>
      </c>
      <c r="O23" s="31">
        <f>+N23/H23</f>
        <v>0.28752574525745239</v>
      </c>
    </row>
    <row r="24" spans="2:15">
      <c r="B24" s="13" t="s">
        <v>88</v>
      </c>
      <c r="C24" s="12"/>
      <c r="D24" s="138" t="s">
        <v>25</v>
      </c>
      <c r="E24" s="13"/>
      <c r="F24" s="132">
        <f>+Rates!D6</f>
        <v>0</v>
      </c>
      <c r="G24" s="16">
        <v>1</v>
      </c>
      <c r="H24" s="30">
        <f t="shared" ref="H24:H29" si="0">+F24*G24</f>
        <v>0</v>
      </c>
      <c r="I24" s="14"/>
      <c r="J24" s="134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0</v>
      </c>
      <c r="O24" s="31" t="e">
        <f>+N24/H24</f>
        <v>#DIV/0!</v>
      </c>
    </row>
    <row r="25" spans="2:15">
      <c r="B25" s="13" t="s">
        <v>90</v>
      </c>
      <c r="C25" s="12"/>
      <c r="D25" s="138" t="s">
        <v>25</v>
      </c>
      <c r="E25" s="13"/>
      <c r="F25" s="132">
        <f>+Rates!D8</f>
        <v>0</v>
      </c>
      <c r="G25" s="16">
        <v>1</v>
      </c>
      <c r="H25" s="30">
        <f t="shared" si="0"/>
        <v>0</v>
      </c>
      <c r="I25" s="14"/>
      <c r="J25" s="134">
        <v>0</v>
      </c>
      <c r="K25" s="17">
        <v>1</v>
      </c>
      <c r="L25" s="30">
        <f t="shared" si="1"/>
        <v>0</v>
      </c>
      <c r="M25" s="14"/>
      <c r="N25" s="18">
        <f t="shared" si="2"/>
        <v>0</v>
      </c>
      <c r="O25" s="31" t="e">
        <f>+N25/H25</f>
        <v>#DIV/0!</v>
      </c>
    </row>
    <row r="26" spans="2:15">
      <c r="B26" s="13" t="s">
        <v>89</v>
      </c>
      <c r="C26" s="12"/>
      <c r="D26" s="138" t="s">
        <v>25</v>
      </c>
      <c r="E26" s="13"/>
      <c r="F26" s="132">
        <f>+Rates!D17</f>
        <v>0.13</v>
      </c>
      <c r="G26" s="16">
        <v>1</v>
      </c>
      <c r="H26" s="30">
        <f t="shared" si="0"/>
        <v>0.13</v>
      </c>
      <c r="I26" s="14"/>
      <c r="J26" s="133">
        <f>+Rates!E17</f>
        <v>0</v>
      </c>
      <c r="K26" s="17">
        <v>1</v>
      </c>
      <c r="L26" s="30">
        <f t="shared" si="1"/>
        <v>0</v>
      </c>
      <c r="M26" s="14"/>
      <c r="N26" s="18">
        <f t="shared" si="2"/>
        <v>-0.13</v>
      </c>
      <c r="O26" s="31">
        <f>+N26/H26</f>
        <v>-1</v>
      </c>
    </row>
    <row r="27" spans="2:15">
      <c r="B27" s="13" t="s">
        <v>26</v>
      </c>
      <c r="C27" s="12"/>
      <c r="D27" s="138" t="s">
        <v>27</v>
      </c>
      <c r="E27" s="13"/>
      <c r="F27" s="122">
        <f>+Rates!D10</f>
        <v>1.55E-2</v>
      </c>
      <c r="G27" s="76">
        <f>+$F$18</f>
        <v>346.25</v>
      </c>
      <c r="H27" s="30">
        <f t="shared" si="0"/>
        <v>5.3668750000000003</v>
      </c>
      <c r="I27" s="14"/>
      <c r="J27" s="134">
        <f>+Rates!E10</f>
        <v>1.1750799999999999E-2</v>
      </c>
      <c r="K27" s="76">
        <f>+$F$18</f>
        <v>346.25</v>
      </c>
      <c r="L27" s="30">
        <f t="shared" si="1"/>
        <v>4.0687144999999996</v>
      </c>
      <c r="M27" s="14"/>
      <c r="N27" s="235">
        <f t="shared" si="2"/>
        <v>-1.2981605000000007</v>
      </c>
      <c r="O27" s="31">
        <f t="shared" ref="O27:O38" si="3">+N27/H27</f>
        <v>-0.24188387096774205</v>
      </c>
    </row>
    <row r="28" spans="2:15">
      <c r="B28" s="13" t="s">
        <v>28</v>
      </c>
      <c r="C28" s="12"/>
      <c r="D28" s="138" t="s">
        <v>27</v>
      </c>
      <c r="E28" s="13"/>
      <c r="F28" s="122">
        <f>+Rates!D15</f>
        <v>2.0000000000000001E-4</v>
      </c>
      <c r="G28" s="76">
        <f t="shared" ref="G28:G29" si="4">+$F$18</f>
        <v>346.25</v>
      </c>
      <c r="H28" s="30">
        <f t="shared" si="0"/>
        <v>6.9250000000000006E-2</v>
      </c>
      <c r="I28" s="14"/>
      <c r="J28" s="134">
        <f>+Rates!E15</f>
        <v>0</v>
      </c>
      <c r="K28" s="76">
        <f t="shared" ref="K28:K29" si="5">+$F$18</f>
        <v>346.25</v>
      </c>
      <c r="L28" s="30">
        <f t="shared" si="1"/>
        <v>0</v>
      </c>
      <c r="M28" s="14"/>
      <c r="N28" s="18">
        <f t="shared" si="2"/>
        <v>-6.9250000000000006E-2</v>
      </c>
      <c r="O28" s="31">
        <f t="shared" si="3"/>
        <v>-1</v>
      </c>
    </row>
    <row r="29" spans="2:15">
      <c r="B29" s="13" t="s">
        <v>93</v>
      </c>
      <c r="C29" s="12"/>
      <c r="D29" s="138" t="s">
        <v>27</v>
      </c>
      <c r="E29" s="13"/>
      <c r="F29" s="122">
        <f>+Rates!D16</f>
        <v>5.0000000000000001E-4</v>
      </c>
      <c r="G29" s="76">
        <f t="shared" si="4"/>
        <v>346.25</v>
      </c>
      <c r="H29" s="30">
        <f t="shared" si="0"/>
        <v>0.173125</v>
      </c>
      <c r="I29" s="14"/>
      <c r="J29" s="134">
        <f>+Rates!E16</f>
        <v>5.0000000000000001E-4</v>
      </c>
      <c r="K29" s="76">
        <f t="shared" si="5"/>
        <v>346.25</v>
      </c>
      <c r="L29" s="30">
        <f t="shared" si="1"/>
        <v>0.173125</v>
      </c>
      <c r="M29" s="14"/>
      <c r="N29" s="18">
        <f t="shared" si="2"/>
        <v>0</v>
      </c>
      <c r="O29" s="31">
        <f t="shared" si="3"/>
        <v>0</v>
      </c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16.809250000000002</v>
      </c>
      <c r="I30" s="15"/>
      <c r="J30" s="70"/>
      <c r="K30" s="71"/>
      <c r="L30" s="72">
        <f>SUM(L23:L29)</f>
        <v>18.494749499999998</v>
      </c>
      <c r="M30" s="67"/>
      <c r="N30" s="68">
        <f>+L30-H30</f>
        <v>1.6854994999999953</v>
      </c>
      <c r="O30" s="69">
        <f t="shared" si="3"/>
        <v>0.10027214182667252</v>
      </c>
    </row>
    <row r="31" spans="2:15" s="112" customFormat="1" ht="16.5" customHeight="1">
      <c r="B31" s="130" t="s">
        <v>91</v>
      </c>
      <c r="C31" s="14"/>
      <c r="D31" s="138" t="s">
        <v>27</v>
      </c>
      <c r="E31" s="15"/>
      <c r="F31" s="134">
        <f>+Rates!D11</f>
        <v>-1.2999999999999999E-3</v>
      </c>
      <c r="G31" s="76">
        <f>+$F$18</f>
        <v>346.25</v>
      </c>
      <c r="H31" s="30">
        <f>+F31*G31</f>
        <v>-0.450125</v>
      </c>
      <c r="I31" s="14"/>
      <c r="J31" s="134">
        <f>+Rates!E11</f>
        <v>0</v>
      </c>
      <c r="K31" s="76">
        <f>+$F$18</f>
        <v>346.25</v>
      </c>
      <c r="L31" s="30">
        <f>+J31*K31</f>
        <v>0</v>
      </c>
      <c r="M31" s="14"/>
      <c r="N31" s="235">
        <f>+L31-H31</f>
        <v>0.450125</v>
      </c>
      <c r="O31" s="31">
        <f t="shared" si="3"/>
        <v>-1</v>
      </c>
    </row>
    <row r="32" spans="2:15" s="112" customFormat="1" ht="15.75" customHeight="1">
      <c r="B32" s="130" t="s">
        <v>92</v>
      </c>
      <c r="C32" s="14"/>
      <c r="D32" s="138" t="s">
        <v>27</v>
      </c>
      <c r="E32" s="15"/>
      <c r="F32" s="134">
        <f>+Rates!D14</f>
        <v>-5.0000000000000001E-4</v>
      </c>
      <c r="G32" s="76">
        <f>+$F$18</f>
        <v>346.25</v>
      </c>
      <c r="H32" s="30">
        <f t="shared" ref="H32:H33" si="6">+F32*G32</f>
        <v>-0.173125</v>
      </c>
      <c r="I32" s="38"/>
      <c r="J32" s="134">
        <f>+Rates!E14</f>
        <v>0</v>
      </c>
      <c r="K32" s="76">
        <f>+$F$18</f>
        <v>346.25</v>
      </c>
      <c r="L32" s="30">
        <f t="shared" ref="L32:L33" si="7">+J32*K32</f>
        <v>0</v>
      </c>
      <c r="M32" s="39"/>
      <c r="N32" s="235">
        <f t="shared" ref="N32:N34" si="8">+L32-H32</f>
        <v>0.173125</v>
      </c>
      <c r="O32" s="31">
        <f t="shared" si="3"/>
        <v>-1</v>
      </c>
    </row>
    <row r="33" spans="2:19">
      <c r="B33" s="131" t="s">
        <v>30</v>
      </c>
      <c r="C33" s="12"/>
      <c r="D33" s="138" t="s">
        <v>27</v>
      </c>
      <c r="E33" s="13"/>
      <c r="F33" s="122">
        <f>IF(ISBLANK(D16)=TRUE, 0, IF(D16="TOU", 0.64*$F$43+0.18*$F$44+0.18*$F$45, IF(AND(D16="non-TOU",#REF!&gt; 0),#REF!, 46)))</f>
        <v>0.10214000000000001</v>
      </c>
      <c r="G33" s="16">
        <f>+($F$18*(1+$F$54)-$F$18)</f>
        <v>11.807124999999985</v>
      </c>
      <c r="H33" s="30">
        <f t="shared" si="6"/>
        <v>1.2059797474999985</v>
      </c>
      <c r="I33" s="14"/>
      <c r="J33" s="122">
        <f>IF(ISBLANK(D16)=TRUE, 0, IF(D16="TOU", 0.64*$F$43+0.18*$F$44+0.18*$F$45, IF(AND(D16="non-TOU",#REF!&gt; 0),#REF!, 46)))</f>
        <v>0.10214000000000001</v>
      </c>
      <c r="K33" s="16">
        <f>+($F$18*(1+$J$54)-$F$18)</f>
        <v>11.807124999999985</v>
      </c>
      <c r="L33" s="30">
        <f t="shared" si="7"/>
        <v>1.2059797474999985</v>
      </c>
      <c r="M33" s="14"/>
      <c r="N33" s="18">
        <f t="shared" si="8"/>
        <v>0</v>
      </c>
      <c r="O33" s="31">
        <f t="shared" si="3"/>
        <v>0</v>
      </c>
    </row>
    <row r="34" spans="2:19">
      <c r="B34" s="131" t="s">
        <v>31</v>
      </c>
      <c r="C34" s="12"/>
      <c r="D34" s="138" t="s">
        <v>25</v>
      </c>
      <c r="E34" s="13"/>
      <c r="F34" s="132">
        <f>+Rates!D9</f>
        <v>0.79</v>
      </c>
      <c r="G34" s="16">
        <v>1</v>
      </c>
      <c r="H34" s="30">
        <f>+F34*G34</f>
        <v>0.79</v>
      </c>
      <c r="I34" s="14"/>
      <c r="J34" s="132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3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18.181979747500002</v>
      </c>
      <c r="I35" s="15"/>
      <c r="J35" s="70"/>
      <c r="K35" s="71"/>
      <c r="L35" s="72">
        <f>SUM(L30:L34)</f>
        <v>20.490729247499996</v>
      </c>
      <c r="M35" s="67"/>
      <c r="N35" s="68">
        <f>+L35-H35</f>
        <v>2.308749499999994</v>
      </c>
      <c r="O35" s="69">
        <f t="shared" si="3"/>
        <v>0.12698009414059785</v>
      </c>
    </row>
    <row r="36" spans="2:19">
      <c r="B36" s="14" t="s">
        <v>33</v>
      </c>
      <c r="C36" s="14"/>
      <c r="D36" s="139" t="s">
        <v>27</v>
      </c>
      <c r="E36" s="15"/>
      <c r="F36" s="134">
        <f>+Rates!D18</f>
        <v>8.0999999999999996E-3</v>
      </c>
      <c r="G36" s="76">
        <f>+$F$18*(1+$F$54)</f>
        <v>358.05712499999998</v>
      </c>
      <c r="H36" s="30">
        <f>+F36*G36</f>
        <v>2.9002627124999996</v>
      </c>
      <c r="I36" s="14"/>
      <c r="J36" s="134">
        <f>+Rates!E18</f>
        <v>7.7542588660703925E-3</v>
      </c>
      <c r="K36" s="76">
        <f>+$F$18*(1+$J$54)</f>
        <v>358.05712499999998</v>
      </c>
      <c r="L36" s="30">
        <f>+J36*K36</f>
        <v>2.7764676360909246</v>
      </c>
      <c r="M36" s="14"/>
      <c r="N36" s="235">
        <f>+L36-H36</f>
        <v>-0.12379507640907494</v>
      </c>
      <c r="O36" s="31">
        <f t="shared" si="3"/>
        <v>-4.2684090608593434E-2</v>
      </c>
    </row>
    <row r="37" spans="2:19">
      <c r="B37" s="19" t="s">
        <v>34</v>
      </c>
      <c r="C37" s="14"/>
      <c r="D37" s="139" t="s">
        <v>27</v>
      </c>
      <c r="E37" s="15"/>
      <c r="F37" s="134">
        <f>+Rates!D19</f>
        <v>5.7999999999999996E-3</v>
      </c>
      <c r="G37" s="76">
        <f>+$F$18*(1+$F$54)</f>
        <v>358.05712499999998</v>
      </c>
      <c r="H37" s="30">
        <f>+F37*G37</f>
        <v>2.0767313249999999</v>
      </c>
      <c r="I37" s="14"/>
      <c r="J37" s="134">
        <f>+Rates!E19</f>
        <v>5.7273426002223283E-3</v>
      </c>
      <c r="K37" s="76">
        <f>+$F$18*(1+$J$54)</f>
        <v>358.05712499999998</v>
      </c>
      <c r="L37" s="30">
        <f>+J37*K37</f>
        <v>2.0507158253256312</v>
      </c>
      <c r="M37" s="14"/>
      <c r="N37" s="235">
        <f>+L37-H37</f>
        <v>-2.601549967436867E-2</v>
      </c>
      <c r="O37" s="31">
        <f t="shared" si="3"/>
        <v>-1.252713789270197E-2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23.158973785000001</v>
      </c>
      <c r="I38" s="15"/>
      <c r="J38" s="70"/>
      <c r="K38" s="71"/>
      <c r="L38" s="72">
        <f>SUM(L35:L37)</f>
        <v>25.317912708916552</v>
      </c>
      <c r="M38" s="67"/>
      <c r="N38" s="68">
        <f>+L38-H38</f>
        <v>2.1589389239165513</v>
      </c>
      <c r="O38" s="69">
        <f t="shared" si="3"/>
        <v>9.3222564348463904E-2</v>
      </c>
    </row>
    <row r="39" spans="2:19" s="112" customFormat="1" ht="17.25" customHeight="1">
      <c r="B39" s="19" t="s">
        <v>36</v>
      </c>
      <c r="C39" s="14"/>
      <c r="D39" s="139" t="s">
        <v>27</v>
      </c>
      <c r="E39" s="15"/>
      <c r="F39" s="135">
        <f>+Rates!D20</f>
        <v>4.4000000000000003E-3</v>
      </c>
      <c r="G39" s="76">
        <f>+$F$18*(1+$F$54)</f>
        <v>358.05712499999998</v>
      </c>
      <c r="H39" s="40">
        <f>+F39*G39</f>
        <v>1.57545135</v>
      </c>
      <c r="I39" s="14"/>
      <c r="J39" s="135">
        <f>+Rates!E20</f>
        <v>4.4000000000000003E-3</v>
      </c>
      <c r="K39" s="76">
        <f>+$F$18*(1+$J$54)</f>
        <v>358.05712499999998</v>
      </c>
      <c r="L39" s="40">
        <f>+J39*K39</f>
        <v>1.57545135</v>
      </c>
      <c r="M39" s="14"/>
      <c r="N39" s="18">
        <f>+L39-H39</f>
        <v>0</v>
      </c>
      <c r="O39" s="41">
        <v>0</v>
      </c>
      <c r="P39" s="113"/>
      <c r="Q39" s="113"/>
      <c r="R39" s="113"/>
      <c r="S39" s="113"/>
    </row>
    <row r="40" spans="2:19" s="112" customFormat="1">
      <c r="B40" s="19" t="s">
        <v>37</v>
      </c>
      <c r="C40" s="14"/>
      <c r="D40" s="139" t="s">
        <v>27</v>
      </c>
      <c r="E40" s="15"/>
      <c r="F40" s="135">
        <f>+Rates!D21</f>
        <v>1.2999999999999999E-3</v>
      </c>
      <c r="G40" s="76">
        <f>+$F$18*(1+$F$54)</f>
        <v>358.05712499999998</v>
      </c>
      <c r="H40" s="40">
        <f t="shared" ref="H40:H45" si="9">+F40*G40</f>
        <v>0.46547426249999996</v>
      </c>
      <c r="I40" s="14"/>
      <c r="J40" s="135">
        <f>+Rates!E21</f>
        <v>1.2999999999999999E-3</v>
      </c>
      <c r="K40" s="76">
        <f>+$F$18*(1+$J$54)</f>
        <v>358.05712499999998</v>
      </c>
      <c r="L40" s="40">
        <f t="shared" ref="L40:L45" si="10">+J40*K40</f>
        <v>0.46547426249999996</v>
      </c>
      <c r="M40" s="14"/>
      <c r="N40" s="18">
        <f t="shared" ref="N40:N45" si="11">+L40-H40</f>
        <v>0</v>
      </c>
      <c r="O40" s="41">
        <v>0</v>
      </c>
      <c r="P40" s="113"/>
      <c r="Q40" s="113"/>
      <c r="R40" s="113"/>
      <c r="S40" s="113"/>
    </row>
    <row r="41" spans="2:19">
      <c r="B41" s="12" t="s">
        <v>38</v>
      </c>
      <c r="C41" s="12"/>
      <c r="D41" s="139" t="s">
        <v>27</v>
      </c>
      <c r="E41" s="13"/>
      <c r="F41" s="136">
        <f>+Rates!D22</f>
        <v>0.25</v>
      </c>
      <c r="G41" s="16">
        <v>1</v>
      </c>
      <c r="H41" s="40">
        <f t="shared" si="9"/>
        <v>0.25</v>
      </c>
      <c r="I41" s="14"/>
      <c r="J41" s="136">
        <f>+Rates!E22</f>
        <v>0.25</v>
      </c>
      <c r="K41" s="17">
        <v>1</v>
      </c>
      <c r="L41" s="40">
        <f t="shared" si="10"/>
        <v>0.25</v>
      </c>
      <c r="M41" s="14"/>
      <c r="N41" s="18">
        <f>+L41-H41</f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39" t="s">
        <v>27</v>
      </c>
      <c r="E42" s="13"/>
      <c r="F42" s="137">
        <v>7.0000000000000001E-3</v>
      </c>
      <c r="G42" s="76">
        <f>+$F$18</f>
        <v>346.25</v>
      </c>
      <c r="H42" s="40">
        <f t="shared" si="9"/>
        <v>2.4237500000000001</v>
      </c>
      <c r="I42" s="14"/>
      <c r="J42" s="224"/>
      <c r="K42" s="225"/>
      <c r="L42" s="226"/>
      <c r="M42" s="227"/>
      <c r="N42" s="228"/>
      <c r="O42" s="229"/>
      <c r="P42" s="1"/>
      <c r="Q42" s="1"/>
      <c r="R42" s="1"/>
      <c r="S42" s="1"/>
    </row>
    <row r="43" spans="2:19">
      <c r="B43" s="37" t="s">
        <v>40</v>
      </c>
      <c r="C43" s="12"/>
      <c r="D43" s="139" t="s">
        <v>27</v>
      </c>
      <c r="E43" s="13"/>
      <c r="F43" s="122">
        <f>+'Residential, 100 kWh'!F43</f>
        <v>0.08</v>
      </c>
      <c r="G43" s="86">
        <f>0.64*$F$18</f>
        <v>221.6</v>
      </c>
      <c r="H43" s="40">
        <f t="shared" si="9"/>
        <v>17.728000000000002</v>
      </c>
      <c r="I43" s="14"/>
      <c r="J43" s="122">
        <f>+F43</f>
        <v>0.08</v>
      </c>
      <c r="K43" s="86">
        <f>+G43</f>
        <v>221.6</v>
      </c>
      <c r="L43" s="40">
        <f t="shared" si="10"/>
        <v>17.728000000000002</v>
      </c>
      <c r="M43" s="14"/>
      <c r="N43" s="18">
        <f t="shared" si="11"/>
        <v>0</v>
      </c>
      <c r="O43" s="41">
        <v>0</v>
      </c>
      <c r="P43" s="1"/>
      <c r="Q43" s="1"/>
      <c r="R43" s="1"/>
      <c r="S43" s="84"/>
    </row>
    <row r="44" spans="2:19">
      <c r="B44" s="37" t="s">
        <v>41</v>
      </c>
      <c r="C44" s="12"/>
      <c r="D44" s="139" t="s">
        <v>27</v>
      </c>
      <c r="E44" s="13"/>
      <c r="F44" s="122">
        <f>+'Residential, 100 kWh'!F44</f>
        <v>0.122</v>
      </c>
      <c r="G44" s="86">
        <f>0.18*$F$18</f>
        <v>62.324999999999996</v>
      </c>
      <c r="H44" s="40">
        <f t="shared" si="9"/>
        <v>7.6036499999999991</v>
      </c>
      <c r="I44" s="14"/>
      <c r="J44" s="122">
        <f t="shared" ref="J44:K45" si="12">+F44</f>
        <v>0.122</v>
      </c>
      <c r="K44" s="86">
        <f t="shared" si="12"/>
        <v>62.324999999999996</v>
      </c>
      <c r="L44" s="40">
        <f t="shared" si="10"/>
        <v>7.6036499999999991</v>
      </c>
      <c r="M44" s="14"/>
      <c r="N44" s="18">
        <f t="shared" si="11"/>
        <v>0</v>
      </c>
      <c r="O44" s="41">
        <v>0</v>
      </c>
      <c r="P44" s="1"/>
      <c r="Q44" s="1"/>
      <c r="R44" s="1"/>
      <c r="S44" s="84"/>
    </row>
    <row r="45" spans="2:19" ht="15.75" thickBot="1">
      <c r="B45" s="29" t="s">
        <v>42</v>
      </c>
      <c r="C45" s="12"/>
      <c r="D45" s="139" t="s">
        <v>27</v>
      </c>
      <c r="E45" s="13"/>
      <c r="F45" s="122">
        <f>+'Residential, 100 kWh'!F45</f>
        <v>0.161</v>
      </c>
      <c r="G45" s="86">
        <f>0.18*$F$18</f>
        <v>62.324999999999996</v>
      </c>
      <c r="H45" s="40">
        <f t="shared" si="9"/>
        <v>10.034324999999999</v>
      </c>
      <c r="I45" s="14"/>
      <c r="J45" s="122">
        <f t="shared" si="12"/>
        <v>0.161</v>
      </c>
      <c r="K45" s="86">
        <f t="shared" si="12"/>
        <v>62.324999999999996</v>
      </c>
      <c r="L45" s="40">
        <f t="shared" si="10"/>
        <v>10.034324999999999</v>
      </c>
      <c r="M45" s="14"/>
      <c r="N45" s="18">
        <f t="shared" si="11"/>
        <v>0</v>
      </c>
      <c r="O45" s="41">
        <v>0</v>
      </c>
      <c r="P45" s="1"/>
      <c r="Q45" s="1"/>
      <c r="R45" s="1"/>
      <c r="S45" s="84"/>
    </row>
    <row r="46" spans="2:19" ht="15.75" thickBot="1"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  <c r="P46" s="1"/>
      <c r="Q46" s="1"/>
      <c r="R46" s="1"/>
      <c r="S46" s="1"/>
    </row>
    <row r="47" spans="2:19">
      <c r="B47" s="20" t="s">
        <v>43</v>
      </c>
      <c r="C47" s="12"/>
      <c r="D47" s="12"/>
      <c r="E47" s="12"/>
      <c r="F47" s="64"/>
      <c r="G47" s="55"/>
      <c r="H47" s="58">
        <f>SUM(H38:H45)</f>
        <v>63.239624397500009</v>
      </c>
      <c r="I47" s="62"/>
      <c r="J47" s="63"/>
      <c r="K47" s="63"/>
      <c r="L47" s="61">
        <f>SUM(L38:L45)</f>
        <v>62.974813321416548</v>
      </c>
      <c r="M47" s="57"/>
      <c r="N47" s="61">
        <f>+L47-H47</f>
        <v>-0.26481107608346122</v>
      </c>
      <c r="O47" s="59">
        <f>+N47/H47</f>
        <v>-4.1874232904825686E-3</v>
      </c>
      <c r="P47" s="1"/>
      <c r="Q47" s="1"/>
      <c r="R47" s="1"/>
      <c r="S47" s="84"/>
    </row>
    <row r="48" spans="2:19">
      <c r="B48" s="53" t="s">
        <v>44</v>
      </c>
      <c r="C48" s="12"/>
      <c r="D48" s="12"/>
      <c r="E48" s="12"/>
      <c r="F48" s="43">
        <v>0.13</v>
      </c>
      <c r="G48" s="56"/>
      <c r="H48" s="78">
        <f>+H47*F48</f>
        <v>8.2211511716750021</v>
      </c>
      <c r="I48" s="42"/>
      <c r="J48" s="79">
        <v>0.13</v>
      </c>
      <c r="K48" s="42"/>
      <c r="L48" s="81">
        <f>+L47*J48</f>
        <v>8.1867257317841506</v>
      </c>
      <c r="M48" s="80"/>
      <c r="N48" s="81">
        <f t="shared" ref="N48:N51" si="13">+L48-H48</f>
        <v>-3.442543989085145E-2</v>
      </c>
      <c r="O48" s="82">
        <f>+N48/H48</f>
        <v>-4.1874232904827498E-3</v>
      </c>
      <c r="P48" s="1"/>
      <c r="Q48" s="1"/>
      <c r="R48" s="1"/>
      <c r="S48" s="84"/>
    </row>
    <row r="49" spans="1:19">
      <c r="B49" s="54" t="s">
        <v>45</v>
      </c>
      <c r="C49" s="12"/>
      <c r="D49" s="12"/>
      <c r="E49" s="12"/>
      <c r="F49" s="60"/>
      <c r="G49" s="56"/>
      <c r="H49" s="78">
        <f>SUM(H47:H48)</f>
        <v>71.460775569175013</v>
      </c>
      <c r="I49" s="42"/>
      <c r="J49" s="42"/>
      <c r="K49" s="42"/>
      <c r="L49" s="81">
        <f>SUM(L47:L48)</f>
        <v>71.161539053200698</v>
      </c>
      <c r="M49" s="80"/>
      <c r="N49" s="81">
        <f t="shared" si="13"/>
        <v>-0.29923651597431444</v>
      </c>
      <c r="O49" s="82">
        <f t="shared" ref="O49" si="14">+N49/H49</f>
        <v>-4.1874232904826145E-3</v>
      </c>
      <c r="P49" s="1"/>
      <c r="Q49" s="1"/>
      <c r="R49" s="1"/>
      <c r="S49" s="84"/>
    </row>
    <row r="50" spans="1:19">
      <c r="B50" s="246" t="s">
        <v>46</v>
      </c>
      <c r="C50" s="246"/>
      <c r="D50" s="246"/>
      <c r="E50" s="12"/>
      <c r="F50" s="60"/>
      <c r="G50" s="56"/>
      <c r="H50" s="83">
        <f>-H49*10%</f>
        <v>-7.1460775569175015</v>
      </c>
      <c r="I50" s="42"/>
      <c r="J50" s="220"/>
      <c r="K50" s="220"/>
      <c r="L50" s="221"/>
      <c r="M50" s="222"/>
      <c r="N50" s="221"/>
      <c r="O50" s="223"/>
      <c r="P50" s="1"/>
      <c r="Q50" s="1"/>
      <c r="R50" s="1"/>
      <c r="S50" s="1"/>
    </row>
    <row r="51" spans="1:19" ht="15.75" thickBot="1">
      <c r="A51" s="1"/>
      <c r="B51" s="247" t="s">
        <v>47</v>
      </c>
      <c r="C51" s="247"/>
      <c r="D51" s="247"/>
      <c r="E51" s="65"/>
      <c r="F51" s="114"/>
      <c r="G51" s="115"/>
      <c r="H51" s="116">
        <f>SUM(H49:H50)</f>
        <v>64.314698012257509</v>
      </c>
      <c r="I51" s="117"/>
      <c r="J51" s="117"/>
      <c r="K51" s="117"/>
      <c r="L51" s="118">
        <f>SUM(L49:L50)</f>
        <v>71.161539053200698</v>
      </c>
      <c r="M51" s="119"/>
      <c r="N51" s="118">
        <f t="shared" si="13"/>
        <v>6.8468410409431897</v>
      </c>
      <c r="O51" s="66">
        <f>+N51/H51</f>
        <v>0.10645841856613047</v>
      </c>
    </row>
    <row r="52" spans="1:19" ht="15.75" thickBot="1">
      <c r="A52" s="85"/>
      <c r="B52" s="44"/>
      <c r="C52" s="45"/>
      <c r="D52" s="46"/>
      <c r="E52" s="45"/>
      <c r="F52" s="47"/>
      <c r="G52" s="48"/>
      <c r="H52" s="49"/>
      <c r="I52" s="50"/>
      <c r="J52" s="47"/>
      <c r="K52" s="51"/>
      <c r="L52" s="120"/>
      <c r="M52" s="50"/>
      <c r="N52" s="121"/>
      <c r="O52" s="52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84"/>
      <c r="M53" s="1"/>
      <c r="N53" s="1"/>
      <c r="O53" s="1"/>
    </row>
    <row r="54" spans="1:19">
      <c r="A54" s="1"/>
      <c r="B54" s="3" t="s">
        <v>48</v>
      </c>
      <c r="C54" s="1"/>
      <c r="D54" s="1"/>
      <c r="E54" s="1"/>
      <c r="F54" s="143">
        <f>+Rates!$D$1</f>
        <v>3.4099999999999998E-2</v>
      </c>
      <c r="G54" s="124"/>
      <c r="H54" s="124"/>
      <c r="I54" s="124"/>
      <c r="J54" s="143">
        <f>+Rates!$E$1</f>
        <v>3.4099999999999998E-2</v>
      </c>
      <c r="K54" s="1"/>
      <c r="L54" s="1"/>
      <c r="M54" s="1"/>
      <c r="N54" s="1"/>
      <c r="O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3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9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9">
      <c r="A59" s="2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12">
    <mergeCell ref="A3:K3"/>
    <mergeCell ref="B10:O10"/>
    <mergeCell ref="B11:O11"/>
    <mergeCell ref="D14:O14"/>
    <mergeCell ref="F20:H20"/>
    <mergeCell ref="J20:L20"/>
    <mergeCell ref="N20:O20"/>
    <mergeCell ref="D21:D22"/>
    <mergeCell ref="N21:N22"/>
    <mergeCell ref="O21:O22"/>
    <mergeCell ref="B50:D50"/>
    <mergeCell ref="B51:D51"/>
  </mergeCell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59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47.28515625" customWidth="1"/>
    <col min="3" max="3" width="2.28515625" customWidth="1"/>
    <col min="4" max="4" width="9.7109375" customWidth="1"/>
    <col min="5" max="5" width="4.140625" customWidth="1"/>
    <col min="6" max="6" width="10" bestFit="1" customWidth="1"/>
    <col min="9" max="9" width="1.5703125" customWidth="1"/>
    <col min="10" max="10" width="10" bestFit="1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7" t="s">
        <v>10</v>
      </c>
      <c r="C16" s="1"/>
      <c r="D16" s="87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75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88">
        <v>500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41" t="s">
        <v>14</v>
      </c>
      <c r="G20" s="242"/>
      <c r="H20" s="243"/>
      <c r="I20" s="1"/>
      <c r="J20" s="241" t="s">
        <v>15</v>
      </c>
      <c r="K20" s="242"/>
      <c r="L20" s="243"/>
      <c r="M20" s="1"/>
      <c r="N20" s="241" t="s">
        <v>16</v>
      </c>
      <c r="O20" s="243"/>
    </row>
    <row r="21" spans="2:15">
      <c r="B21" s="29"/>
      <c r="C21" s="1"/>
      <c r="D21" s="248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50" t="s">
        <v>21</v>
      </c>
      <c r="O21" s="252" t="s">
        <v>22</v>
      </c>
    </row>
    <row r="22" spans="2:15">
      <c r="B22" s="29"/>
      <c r="C22" s="1"/>
      <c r="D22" s="249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51"/>
      <c r="O22" s="253"/>
    </row>
    <row r="23" spans="2:15">
      <c r="B23" s="13" t="s">
        <v>24</v>
      </c>
      <c r="C23" s="12"/>
      <c r="D23" s="138" t="s">
        <v>25</v>
      </c>
      <c r="E23" s="13"/>
      <c r="F23" s="132">
        <f>+Rates!D5</f>
        <v>11.07</v>
      </c>
      <c r="G23" s="16">
        <v>1</v>
      </c>
      <c r="H23" s="30">
        <f>+F23*G23</f>
        <v>11.07</v>
      </c>
      <c r="I23" s="14"/>
      <c r="J23" s="133">
        <f>+Rates!E5</f>
        <v>14.252909999999998</v>
      </c>
      <c r="K23" s="17">
        <v>1</v>
      </c>
      <c r="L23" s="30">
        <f>+J23*K23</f>
        <v>14.252909999999998</v>
      </c>
      <c r="M23" s="14"/>
      <c r="N23" s="18">
        <f>+L23-H23</f>
        <v>3.1829099999999979</v>
      </c>
      <c r="O23" s="31">
        <f>+N23/H23</f>
        <v>0.28752574525745239</v>
      </c>
    </row>
    <row r="24" spans="2:15">
      <c r="B24" s="13" t="s">
        <v>88</v>
      </c>
      <c r="C24" s="12"/>
      <c r="D24" s="138" t="s">
        <v>25</v>
      </c>
      <c r="E24" s="13"/>
      <c r="F24" s="132">
        <f>+Rates!D6</f>
        <v>0</v>
      </c>
      <c r="G24" s="16">
        <v>1</v>
      </c>
      <c r="H24" s="30">
        <f t="shared" ref="H24:H29" si="0">+F24*G24</f>
        <v>0</v>
      </c>
      <c r="I24" s="14"/>
      <c r="J24" s="134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0</v>
      </c>
      <c r="O24" s="31" t="e">
        <f>+N24/H24</f>
        <v>#DIV/0!</v>
      </c>
    </row>
    <row r="25" spans="2:15">
      <c r="B25" s="13" t="s">
        <v>90</v>
      </c>
      <c r="C25" s="12"/>
      <c r="D25" s="138" t="s">
        <v>25</v>
      </c>
      <c r="E25" s="13"/>
      <c r="F25" s="132">
        <f>+Rates!D8</f>
        <v>0</v>
      </c>
      <c r="G25" s="16">
        <v>1</v>
      </c>
      <c r="H25" s="30">
        <f t="shared" si="0"/>
        <v>0</v>
      </c>
      <c r="I25" s="14"/>
      <c r="J25" s="134">
        <v>0</v>
      </c>
      <c r="K25" s="17">
        <v>1</v>
      </c>
      <c r="L25" s="30">
        <f t="shared" si="1"/>
        <v>0</v>
      </c>
      <c r="M25" s="14"/>
      <c r="N25" s="18">
        <f t="shared" si="2"/>
        <v>0</v>
      </c>
      <c r="O25" s="31" t="e">
        <f>+N25/H25</f>
        <v>#DIV/0!</v>
      </c>
    </row>
    <row r="26" spans="2:15">
      <c r="B26" s="13" t="s">
        <v>89</v>
      </c>
      <c r="C26" s="12"/>
      <c r="D26" s="138" t="s">
        <v>25</v>
      </c>
      <c r="E26" s="13"/>
      <c r="F26" s="132">
        <f>+Rates!D17</f>
        <v>0.13</v>
      </c>
      <c r="G26" s="16">
        <v>1</v>
      </c>
      <c r="H26" s="30">
        <f t="shared" si="0"/>
        <v>0.13</v>
      </c>
      <c r="I26" s="14"/>
      <c r="J26" s="133">
        <f>+Rates!E17</f>
        <v>0</v>
      </c>
      <c r="K26" s="17">
        <v>1</v>
      </c>
      <c r="L26" s="30">
        <f t="shared" si="1"/>
        <v>0</v>
      </c>
      <c r="M26" s="14"/>
      <c r="N26" s="18">
        <f t="shared" si="2"/>
        <v>-0.13</v>
      </c>
      <c r="O26" s="31">
        <f>+N26/H26</f>
        <v>-1</v>
      </c>
    </row>
    <row r="27" spans="2:15">
      <c r="B27" s="13" t="s">
        <v>26</v>
      </c>
      <c r="C27" s="12"/>
      <c r="D27" s="138" t="s">
        <v>27</v>
      </c>
      <c r="E27" s="13"/>
      <c r="F27" s="122">
        <f>+Rates!D10</f>
        <v>1.55E-2</v>
      </c>
      <c r="G27" s="76">
        <f>+$F$18</f>
        <v>500</v>
      </c>
      <c r="H27" s="30">
        <f t="shared" si="0"/>
        <v>7.75</v>
      </c>
      <c r="I27" s="14"/>
      <c r="J27" s="134">
        <f>+Rates!E10</f>
        <v>1.1750799999999999E-2</v>
      </c>
      <c r="K27" s="76">
        <f>+$F$18</f>
        <v>500</v>
      </c>
      <c r="L27" s="30">
        <f t="shared" si="1"/>
        <v>5.8753999999999991</v>
      </c>
      <c r="M27" s="14"/>
      <c r="N27" s="18">
        <f t="shared" si="2"/>
        <v>-1.8746000000000009</v>
      </c>
      <c r="O27" s="31">
        <f t="shared" ref="O27:O29" si="3">+N27/H27</f>
        <v>-0.24188387096774205</v>
      </c>
    </row>
    <row r="28" spans="2:15">
      <c r="B28" s="13" t="s">
        <v>28</v>
      </c>
      <c r="C28" s="12"/>
      <c r="D28" s="138" t="s">
        <v>27</v>
      </c>
      <c r="E28" s="13"/>
      <c r="F28" s="122">
        <f>+Rates!D15</f>
        <v>2.0000000000000001E-4</v>
      </c>
      <c r="G28" s="76">
        <f t="shared" ref="G28:G29" si="4">+$F$18</f>
        <v>500</v>
      </c>
      <c r="H28" s="30">
        <f t="shared" si="0"/>
        <v>0.1</v>
      </c>
      <c r="I28" s="14"/>
      <c r="J28" s="134">
        <f>+Rates!E15</f>
        <v>0</v>
      </c>
      <c r="K28" s="76">
        <f t="shared" ref="K28:K29" si="5">+$F$18</f>
        <v>500</v>
      </c>
      <c r="L28" s="30">
        <f t="shared" si="1"/>
        <v>0</v>
      </c>
      <c r="M28" s="14"/>
      <c r="N28" s="18">
        <f t="shared" si="2"/>
        <v>-0.1</v>
      </c>
      <c r="O28" s="31">
        <f t="shared" si="3"/>
        <v>-1</v>
      </c>
    </row>
    <row r="29" spans="2:15">
      <c r="B29" s="13" t="s">
        <v>93</v>
      </c>
      <c r="C29" s="12"/>
      <c r="D29" s="138" t="s">
        <v>27</v>
      </c>
      <c r="E29" s="13"/>
      <c r="F29" s="122">
        <f>+Rates!D16</f>
        <v>5.0000000000000001E-4</v>
      </c>
      <c r="G29" s="76">
        <f t="shared" si="4"/>
        <v>500</v>
      </c>
      <c r="H29" s="30">
        <f t="shared" si="0"/>
        <v>0.25</v>
      </c>
      <c r="I29" s="14"/>
      <c r="J29" s="134">
        <f>+Rates!E16</f>
        <v>5.0000000000000001E-4</v>
      </c>
      <c r="K29" s="76">
        <f t="shared" si="5"/>
        <v>500</v>
      </c>
      <c r="L29" s="30">
        <f t="shared" si="1"/>
        <v>0.25</v>
      </c>
      <c r="M29" s="14"/>
      <c r="N29" s="18">
        <f t="shared" si="2"/>
        <v>0</v>
      </c>
      <c r="O29" s="31">
        <f t="shared" si="3"/>
        <v>0</v>
      </c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19.300000000000004</v>
      </c>
      <c r="I30" s="15"/>
      <c r="J30" s="70"/>
      <c r="K30" s="71"/>
      <c r="L30" s="72">
        <f>SUM(L23:L29)</f>
        <v>20.378309999999999</v>
      </c>
      <c r="M30" s="67"/>
      <c r="N30" s="68">
        <f>+L30-H30</f>
        <v>1.0783099999999948</v>
      </c>
      <c r="O30" s="69">
        <f t="shared" ref="O30:O38" si="6">+N30/H30</f>
        <v>5.5870984455958263E-2</v>
      </c>
    </row>
    <row r="31" spans="2:15" s="112" customFormat="1" ht="16.5" customHeight="1">
      <c r="B31" s="130" t="s">
        <v>91</v>
      </c>
      <c r="C31" s="14"/>
      <c r="D31" s="138" t="s">
        <v>27</v>
      </c>
      <c r="E31" s="15"/>
      <c r="F31" s="134">
        <f>+Rates!D11</f>
        <v>-1.2999999999999999E-3</v>
      </c>
      <c r="G31" s="76">
        <f>+$F$18</f>
        <v>500</v>
      </c>
      <c r="H31" s="30">
        <f>+F31*G31</f>
        <v>-0.65</v>
      </c>
      <c r="I31" s="14"/>
      <c r="J31" s="134">
        <f>+Rates!E11</f>
        <v>0</v>
      </c>
      <c r="K31" s="76">
        <f>+$F$18</f>
        <v>500</v>
      </c>
      <c r="L31" s="30">
        <f>+J31*K31</f>
        <v>0</v>
      </c>
      <c r="M31" s="14"/>
      <c r="N31" s="18">
        <f>+L31-H31</f>
        <v>0.65</v>
      </c>
      <c r="O31" s="31">
        <f t="shared" si="6"/>
        <v>-1</v>
      </c>
    </row>
    <row r="32" spans="2:15" s="112" customFormat="1" ht="15.75" customHeight="1">
      <c r="B32" s="130" t="s">
        <v>92</v>
      </c>
      <c r="C32" s="14"/>
      <c r="D32" s="138" t="s">
        <v>27</v>
      </c>
      <c r="E32" s="15"/>
      <c r="F32" s="134">
        <f>+Rates!D14</f>
        <v>-5.0000000000000001E-4</v>
      </c>
      <c r="G32" s="76">
        <f>+$F$18</f>
        <v>500</v>
      </c>
      <c r="H32" s="30">
        <f t="shared" ref="H32:H33" si="7">+F32*G32</f>
        <v>-0.25</v>
      </c>
      <c r="I32" s="38"/>
      <c r="J32" s="134">
        <f>+Rates!E14</f>
        <v>0</v>
      </c>
      <c r="K32" s="76">
        <f>+$F$18</f>
        <v>500</v>
      </c>
      <c r="L32" s="30">
        <f t="shared" ref="L32:L33" si="8">+J32*K32</f>
        <v>0</v>
      </c>
      <c r="M32" s="39"/>
      <c r="N32" s="18">
        <f t="shared" ref="N32:N34" si="9">+L32-H32</f>
        <v>0.25</v>
      </c>
      <c r="O32" s="31">
        <f t="shared" si="6"/>
        <v>-1</v>
      </c>
    </row>
    <row r="33" spans="2:19">
      <c r="B33" s="131" t="s">
        <v>30</v>
      </c>
      <c r="C33" s="12"/>
      <c r="D33" s="138" t="s">
        <v>27</v>
      </c>
      <c r="E33" s="13"/>
      <c r="F33" s="122">
        <f>IF(ISBLANK(D16)=TRUE, 0, IF(D16="TOU", 0.64*$F$43+0.18*$F$44+0.18*$F$45, IF(AND(D16="non-TOU",#REF!&gt; 0),#REF!, 46)))</f>
        <v>0.10214000000000001</v>
      </c>
      <c r="G33" s="16">
        <f>+($F$18*(1+$F$54)-$F$18)</f>
        <v>17.049999999999955</v>
      </c>
      <c r="H33" s="30">
        <f t="shared" si="7"/>
        <v>1.7414869999999956</v>
      </c>
      <c r="I33" s="14"/>
      <c r="J33" s="122">
        <f>IF(ISBLANK(D16)=TRUE, 0, IF(D16="TOU", 0.64*$F$43+0.18*$F$44+0.18*$F$45, IF(AND(D16="non-TOU",#REF!&gt; 0),#REF!, 46)))</f>
        <v>0.10214000000000001</v>
      </c>
      <c r="K33" s="16">
        <f>+($F$18*(1+$J$54)-$F$18)</f>
        <v>17.049999999999955</v>
      </c>
      <c r="L33" s="30">
        <f t="shared" si="8"/>
        <v>1.7414869999999956</v>
      </c>
      <c r="M33" s="14"/>
      <c r="N33" s="18">
        <f t="shared" si="9"/>
        <v>0</v>
      </c>
      <c r="O33" s="31">
        <f t="shared" si="6"/>
        <v>0</v>
      </c>
    </row>
    <row r="34" spans="2:19">
      <c r="B34" s="131" t="s">
        <v>31</v>
      </c>
      <c r="C34" s="12"/>
      <c r="D34" s="138" t="s">
        <v>25</v>
      </c>
      <c r="E34" s="13"/>
      <c r="F34" s="132">
        <f>+Rates!D9</f>
        <v>0.79</v>
      </c>
      <c r="G34" s="16">
        <v>1</v>
      </c>
      <c r="H34" s="30">
        <f>+F34*G34</f>
        <v>0.79</v>
      </c>
      <c r="I34" s="14"/>
      <c r="J34" s="132">
        <f>+Rates!E9</f>
        <v>0.79</v>
      </c>
      <c r="K34" s="16">
        <v>1</v>
      </c>
      <c r="L34" s="30">
        <f>+J34*K34</f>
        <v>0.79</v>
      </c>
      <c r="M34" s="14"/>
      <c r="N34" s="18">
        <f t="shared" si="9"/>
        <v>0</v>
      </c>
      <c r="O34" s="31">
        <f t="shared" si="6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20.931487000000001</v>
      </c>
      <c r="I35" s="15"/>
      <c r="J35" s="70"/>
      <c r="K35" s="71"/>
      <c r="L35" s="72">
        <f>SUM(L30:L34)</f>
        <v>22.909796999999994</v>
      </c>
      <c r="M35" s="67"/>
      <c r="N35" s="68">
        <f>+L35-H35</f>
        <v>1.9783099999999934</v>
      </c>
      <c r="O35" s="69">
        <f t="shared" si="6"/>
        <v>9.4513590935990044E-2</v>
      </c>
    </row>
    <row r="36" spans="2:19">
      <c r="B36" s="14" t="s">
        <v>33</v>
      </c>
      <c r="C36" s="14"/>
      <c r="D36" s="139" t="s">
        <v>27</v>
      </c>
      <c r="E36" s="15"/>
      <c r="F36" s="134">
        <f>+Rates!D18</f>
        <v>8.0999999999999996E-3</v>
      </c>
      <c r="G36" s="76">
        <f>+$F$18*(1+$F$54)</f>
        <v>517.04999999999995</v>
      </c>
      <c r="H36" s="30">
        <f>+F36*G36</f>
        <v>4.1881049999999993</v>
      </c>
      <c r="I36" s="14"/>
      <c r="J36" s="134">
        <f>+Rates!E18</f>
        <v>7.7542588660703925E-3</v>
      </c>
      <c r="K36" s="76">
        <f>+$F$18*(1+$J$54)</f>
        <v>517.04999999999995</v>
      </c>
      <c r="L36" s="30">
        <f>+J36*K36</f>
        <v>4.0093395467016961</v>
      </c>
      <c r="M36" s="14"/>
      <c r="N36" s="18">
        <f>+L36-H36</f>
        <v>-0.17876545329830318</v>
      </c>
      <c r="O36" s="31">
        <f t="shared" si="6"/>
        <v>-4.2684090608593434E-2</v>
      </c>
    </row>
    <row r="37" spans="2:19">
      <c r="B37" s="19" t="s">
        <v>34</v>
      </c>
      <c r="C37" s="14"/>
      <c r="D37" s="139" t="s">
        <v>27</v>
      </c>
      <c r="E37" s="15"/>
      <c r="F37" s="134">
        <f>+Rates!D19</f>
        <v>5.7999999999999996E-3</v>
      </c>
      <c r="G37" s="76">
        <f>+$F$18*(1+$F$54)</f>
        <v>517.04999999999995</v>
      </c>
      <c r="H37" s="30">
        <f>+F37*G37</f>
        <v>2.9988899999999994</v>
      </c>
      <c r="I37" s="14"/>
      <c r="J37" s="134">
        <f>+Rates!E19</f>
        <v>5.7273426002223283E-3</v>
      </c>
      <c r="K37" s="76">
        <f>+$F$18*(1+$J$54)</f>
        <v>517.04999999999995</v>
      </c>
      <c r="L37" s="30">
        <f>+J37*K37</f>
        <v>2.9613224914449545</v>
      </c>
      <c r="M37" s="14"/>
      <c r="N37" s="18">
        <f>+L37-H37</f>
        <v>-3.7567508555044871E-2</v>
      </c>
      <c r="O37" s="31">
        <f t="shared" si="6"/>
        <v>-1.2527137892701925E-2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28.118482</v>
      </c>
      <c r="I38" s="15"/>
      <c r="J38" s="70"/>
      <c r="K38" s="71"/>
      <c r="L38" s="72">
        <f>SUM(L35:L37)</f>
        <v>29.880459038146643</v>
      </c>
      <c r="M38" s="67"/>
      <c r="N38" s="68">
        <f>+L38-H38</f>
        <v>1.7619770381466431</v>
      </c>
      <c r="O38" s="69">
        <f t="shared" si="6"/>
        <v>6.2662594593358309E-2</v>
      </c>
    </row>
    <row r="39" spans="2:19" s="112" customFormat="1" ht="17.25" customHeight="1">
      <c r="B39" s="19" t="s">
        <v>36</v>
      </c>
      <c r="C39" s="14"/>
      <c r="D39" s="139" t="s">
        <v>27</v>
      </c>
      <c r="E39" s="15"/>
      <c r="F39" s="135">
        <f>+Rates!D20</f>
        <v>4.4000000000000003E-3</v>
      </c>
      <c r="G39" s="76">
        <f>+$F$18*(1+$F$54)</f>
        <v>517.04999999999995</v>
      </c>
      <c r="H39" s="40">
        <f>+F39*G39</f>
        <v>2.27502</v>
      </c>
      <c r="I39" s="14"/>
      <c r="J39" s="135">
        <f>+Rates!E20</f>
        <v>4.4000000000000003E-3</v>
      </c>
      <c r="K39" s="76">
        <f>+$F$18*(1+$J$54)</f>
        <v>517.04999999999995</v>
      </c>
      <c r="L39" s="40">
        <f>+J39*K39</f>
        <v>2.27502</v>
      </c>
      <c r="M39" s="14"/>
      <c r="N39" s="18">
        <f>+L39-H39</f>
        <v>0</v>
      </c>
      <c r="O39" s="41">
        <v>0</v>
      </c>
      <c r="P39" s="113"/>
      <c r="Q39" s="113"/>
      <c r="R39" s="113"/>
      <c r="S39" s="113"/>
    </row>
    <row r="40" spans="2:19" s="112" customFormat="1">
      <c r="B40" s="19" t="s">
        <v>37</v>
      </c>
      <c r="C40" s="14"/>
      <c r="D40" s="139" t="s">
        <v>27</v>
      </c>
      <c r="E40" s="15"/>
      <c r="F40" s="135">
        <f>+Rates!D21</f>
        <v>1.2999999999999999E-3</v>
      </c>
      <c r="G40" s="76">
        <f>+$F$18*(1+$F$54)</f>
        <v>517.04999999999995</v>
      </c>
      <c r="H40" s="40">
        <f t="shared" ref="H40:H45" si="10">+F40*G40</f>
        <v>0.6721649999999999</v>
      </c>
      <c r="I40" s="14"/>
      <c r="J40" s="135">
        <f>+Rates!E21</f>
        <v>1.2999999999999999E-3</v>
      </c>
      <c r="K40" s="76">
        <f>+$F$18*(1+$J$54)</f>
        <v>517.04999999999995</v>
      </c>
      <c r="L40" s="40">
        <f t="shared" ref="L40:L45" si="11">+J40*K40</f>
        <v>0.6721649999999999</v>
      </c>
      <c r="M40" s="14"/>
      <c r="N40" s="18">
        <f t="shared" ref="N40:N45" si="12">+L40-H40</f>
        <v>0</v>
      </c>
      <c r="O40" s="41">
        <v>0</v>
      </c>
      <c r="P40" s="113"/>
      <c r="Q40" s="113"/>
      <c r="R40" s="113"/>
      <c r="S40" s="113"/>
    </row>
    <row r="41" spans="2:19">
      <c r="B41" s="12" t="s">
        <v>38</v>
      </c>
      <c r="C41" s="12"/>
      <c r="D41" s="139" t="s">
        <v>27</v>
      </c>
      <c r="E41" s="13"/>
      <c r="F41" s="136">
        <f>+Rates!D22</f>
        <v>0.25</v>
      </c>
      <c r="G41" s="16">
        <v>1</v>
      </c>
      <c r="H41" s="40">
        <f t="shared" si="10"/>
        <v>0.25</v>
      </c>
      <c r="I41" s="14"/>
      <c r="J41" s="136">
        <f>+Rates!E22</f>
        <v>0.25</v>
      </c>
      <c r="K41" s="17">
        <v>1</v>
      </c>
      <c r="L41" s="40">
        <f t="shared" si="11"/>
        <v>0.25</v>
      </c>
      <c r="M41" s="14"/>
      <c r="N41" s="18">
        <f t="shared" si="12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39" t="s">
        <v>27</v>
      </c>
      <c r="E42" s="13"/>
      <c r="F42" s="137">
        <v>7.0000000000000001E-3</v>
      </c>
      <c r="G42" s="76">
        <f>+$F$18</f>
        <v>500</v>
      </c>
      <c r="H42" s="40">
        <f t="shared" si="10"/>
        <v>3.5</v>
      </c>
      <c r="I42" s="14"/>
      <c r="J42" s="224"/>
      <c r="K42" s="225"/>
      <c r="L42" s="226"/>
      <c r="M42" s="227"/>
      <c r="N42" s="228"/>
      <c r="O42" s="229"/>
      <c r="P42" s="1"/>
      <c r="Q42" s="1"/>
      <c r="R42" s="1"/>
      <c r="S42" s="1"/>
    </row>
    <row r="43" spans="2:19">
      <c r="B43" s="37" t="s">
        <v>40</v>
      </c>
      <c r="C43" s="12"/>
      <c r="D43" s="139" t="s">
        <v>27</v>
      </c>
      <c r="E43" s="13"/>
      <c r="F43" s="122">
        <f>+'Residential, 100 kWh'!F43</f>
        <v>0.08</v>
      </c>
      <c r="G43" s="86">
        <f>0.64*$F$18</f>
        <v>320</v>
      </c>
      <c r="H43" s="40">
        <f t="shared" si="10"/>
        <v>25.6</v>
      </c>
      <c r="I43" s="14"/>
      <c r="J43" s="122">
        <f>+F43</f>
        <v>0.08</v>
      </c>
      <c r="K43" s="86">
        <f>+G43</f>
        <v>320</v>
      </c>
      <c r="L43" s="40">
        <f t="shared" si="11"/>
        <v>25.6</v>
      </c>
      <c r="M43" s="14"/>
      <c r="N43" s="18">
        <f t="shared" si="12"/>
        <v>0</v>
      </c>
      <c r="O43" s="41">
        <v>0</v>
      </c>
      <c r="P43" s="1"/>
      <c r="Q43" s="1"/>
      <c r="R43" s="1"/>
      <c r="S43" s="84"/>
    </row>
    <row r="44" spans="2:19">
      <c r="B44" s="37" t="s">
        <v>41</v>
      </c>
      <c r="C44" s="12"/>
      <c r="D44" s="139" t="s">
        <v>27</v>
      </c>
      <c r="E44" s="13"/>
      <c r="F44" s="122">
        <f>+'Residential, 100 kWh'!F44</f>
        <v>0.122</v>
      </c>
      <c r="G44" s="86">
        <f>0.18*$F$18</f>
        <v>90</v>
      </c>
      <c r="H44" s="40">
        <f t="shared" si="10"/>
        <v>10.98</v>
      </c>
      <c r="I44" s="14"/>
      <c r="J44" s="122">
        <f t="shared" ref="J44:K45" si="13">+F44</f>
        <v>0.122</v>
      </c>
      <c r="K44" s="86">
        <f t="shared" si="13"/>
        <v>90</v>
      </c>
      <c r="L44" s="40">
        <f t="shared" si="11"/>
        <v>10.98</v>
      </c>
      <c r="M44" s="14"/>
      <c r="N44" s="18">
        <f t="shared" si="12"/>
        <v>0</v>
      </c>
      <c r="O44" s="41">
        <v>0</v>
      </c>
      <c r="P44" s="1"/>
      <c r="Q44" s="1"/>
      <c r="R44" s="1"/>
      <c r="S44" s="84"/>
    </row>
    <row r="45" spans="2:19" ht="15.75" thickBot="1">
      <c r="B45" s="29" t="s">
        <v>42</v>
      </c>
      <c r="C45" s="12"/>
      <c r="D45" s="139" t="s">
        <v>27</v>
      </c>
      <c r="E45" s="13"/>
      <c r="F45" s="122">
        <f>+'Residential, 100 kWh'!F45</f>
        <v>0.161</v>
      </c>
      <c r="G45" s="86">
        <f>0.18*$F$18</f>
        <v>90</v>
      </c>
      <c r="H45" s="40">
        <f t="shared" si="10"/>
        <v>14.49</v>
      </c>
      <c r="I45" s="14"/>
      <c r="J45" s="122">
        <f t="shared" si="13"/>
        <v>0.161</v>
      </c>
      <c r="K45" s="86">
        <f t="shared" si="13"/>
        <v>90</v>
      </c>
      <c r="L45" s="40">
        <f t="shared" si="11"/>
        <v>14.49</v>
      </c>
      <c r="M45" s="14"/>
      <c r="N45" s="18">
        <f t="shared" si="12"/>
        <v>0</v>
      </c>
      <c r="O45" s="41">
        <v>0</v>
      </c>
      <c r="P45" s="1"/>
      <c r="Q45" s="1"/>
      <c r="R45" s="1"/>
      <c r="S45" s="84"/>
    </row>
    <row r="46" spans="2:19" ht="15.75" thickBot="1"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  <c r="P46" s="1"/>
      <c r="Q46" s="1"/>
      <c r="R46" s="1"/>
      <c r="S46" s="1"/>
    </row>
    <row r="47" spans="2:19">
      <c r="B47" s="20" t="s">
        <v>43</v>
      </c>
      <c r="C47" s="12"/>
      <c r="D47" s="12"/>
      <c r="E47" s="12"/>
      <c r="F47" s="64"/>
      <c r="G47" s="55"/>
      <c r="H47" s="58">
        <f>SUM(H38:H45)</f>
        <v>85.885666999999998</v>
      </c>
      <c r="I47" s="62"/>
      <c r="J47" s="63"/>
      <c r="K47" s="63"/>
      <c r="L47" s="61">
        <f>SUM(L38:L45)</f>
        <v>84.147644038146638</v>
      </c>
      <c r="M47" s="57"/>
      <c r="N47" s="61">
        <f>+L47-H47</f>
        <v>-1.7380229618533605</v>
      </c>
      <c r="O47" s="59">
        <f>+N47/H47</f>
        <v>-2.023647277319696E-2</v>
      </c>
      <c r="P47" s="1"/>
      <c r="Q47" s="1"/>
      <c r="R47" s="1"/>
      <c r="S47" s="84"/>
    </row>
    <row r="48" spans="2:19">
      <c r="B48" s="53" t="s">
        <v>44</v>
      </c>
      <c r="C48" s="12"/>
      <c r="D48" s="12"/>
      <c r="E48" s="12"/>
      <c r="F48" s="43">
        <v>0.13</v>
      </c>
      <c r="G48" s="56"/>
      <c r="H48" s="78">
        <f>+H47*F48</f>
        <v>11.165136710000001</v>
      </c>
      <c r="I48" s="42"/>
      <c r="J48" s="79">
        <v>0.13</v>
      </c>
      <c r="K48" s="42"/>
      <c r="L48" s="81">
        <f>+L47*J48</f>
        <v>10.939193724959063</v>
      </c>
      <c r="M48" s="80"/>
      <c r="N48" s="81">
        <f t="shared" ref="N48:N51" si="14">+L48-H48</f>
        <v>-0.22594298504093757</v>
      </c>
      <c r="O48" s="82">
        <f>+N48/H48</f>
        <v>-2.0236472773197022E-2</v>
      </c>
      <c r="P48" s="1"/>
      <c r="Q48" s="1"/>
      <c r="R48" s="1"/>
      <c r="S48" s="84"/>
    </row>
    <row r="49" spans="1:19">
      <c r="B49" s="54" t="s">
        <v>45</v>
      </c>
      <c r="C49" s="12"/>
      <c r="D49" s="12"/>
      <c r="E49" s="12"/>
      <c r="F49" s="60"/>
      <c r="G49" s="56"/>
      <c r="H49" s="78">
        <f>SUM(H47:H48)</f>
        <v>97.050803709999997</v>
      </c>
      <c r="I49" s="42"/>
      <c r="J49" s="42"/>
      <c r="K49" s="42"/>
      <c r="L49" s="81">
        <f>SUM(L47:L48)</f>
        <v>95.086837763105706</v>
      </c>
      <c r="M49" s="80"/>
      <c r="N49" s="81">
        <f t="shared" si="14"/>
        <v>-1.9639659468942909</v>
      </c>
      <c r="O49" s="82">
        <f t="shared" ref="O49" si="15">+N49/H49</f>
        <v>-2.0236472773196894E-2</v>
      </c>
      <c r="P49" s="1"/>
      <c r="Q49" s="1"/>
      <c r="R49" s="1"/>
      <c r="S49" s="84"/>
    </row>
    <row r="50" spans="1:19">
      <c r="B50" s="246" t="s">
        <v>46</v>
      </c>
      <c r="C50" s="246"/>
      <c r="D50" s="246"/>
      <c r="E50" s="12"/>
      <c r="F50" s="60"/>
      <c r="G50" s="56"/>
      <c r="H50" s="83">
        <f>-H49*10%</f>
        <v>-9.7050803710000011</v>
      </c>
      <c r="I50" s="42"/>
      <c r="J50" s="220"/>
      <c r="K50" s="220"/>
      <c r="L50" s="221"/>
      <c r="M50" s="222"/>
      <c r="N50" s="221"/>
      <c r="O50" s="223"/>
      <c r="P50" s="1"/>
      <c r="Q50" s="1"/>
      <c r="R50" s="1"/>
      <c r="S50" s="1"/>
    </row>
    <row r="51" spans="1:19" ht="15.75" thickBot="1">
      <c r="A51" s="1"/>
      <c r="B51" s="247" t="s">
        <v>47</v>
      </c>
      <c r="C51" s="247"/>
      <c r="D51" s="247"/>
      <c r="E51" s="65"/>
      <c r="F51" s="114"/>
      <c r="G51" s="115"/>
      <c r="H51" s="116">
        <f>SUM(H49:H50)</f>
        <v>87.345723338999989</v>
      </c>
      <c r="I51" s="117"/>
      <c r="J51" s="117"/>
      <c r="K51" s="117"/>
      <c r="L51" s="118">
        <f>SUM(L49:L50)</f>
        <v>95.086837763105706</v>
      </c>
      <c r="M51" s="119"/>
      <c r="N51" s="118">
        <f t="shared" si="14"/>
        <v>7.7411144241057173</v>
      </c>
      <c r="O51" s="66">
        <f>+N51/H51</f>
        <v>8.8626141363114669E-2</v>
      </c>
    </row>
    <row r="52" spans="1:19" ht="15.75" thickBot="1">
      <c r="A52" s="85"/>
      <c r="B52" s="44"/>
      <c r="C52" s="45"/>
      <c r="D52" s="46"/>
      <c r="E52" s="45"/>
      <c r="F52" s="47"/>
      <c r="G52" s="48"/>
      <c r="H52" s="49"/>
      <c r="I52" s="50"/>
      <c r="J52" s="47"/>
      <c r="K52" s="51"/>
      <c r="L52" s="120"/>
      <c r="M52" s="50"/>
      <c r="N52" s="121"/>
      <c r="O52" s="52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84"/>
      <c r="M53" s="1"/>
      <c r="N53" s="1"/>
      <c r="O53" s="1"/>
    </row>
    <row r="54" spans="1:19">
      <c r="A54" s="1"/>
      <c r="B54" s="3" t="s">
        <v>48</v>
      </c>
      <c r="C54" s="1"/>
      <c r="D54" s="1"/>
      <c r="E54" s="1"/>
      <c r="F54" s="143">
        <f>+Rates!$D$1</f>
        <v>3.4099999999999998E-2</v>
      </c>
      <c r="G54" s="124"/>
      <c r="H54" s="124"/>
      <c r="I54" s="124"/>
      <c r="J54" s="143">
        <f>+Rates!$E$1</f>
        <v>3.4099999999999998E-2</v>
      </c>
      <c r="K54" s="1"/>
      <c r="L54" s="1"/>
      <c r="M54" s="1"/>
      <c r="N54" s="1"/>
      <c r="O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3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9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9">
      <c r="A59" s="2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12">
    <mergeCell ref="D21:D22"/>
    <mergeCell ref="N21:N22"/>
    <mergeCell ref="O21:O22"/>
    <mergeCell ref="B50:D50"/>
    <mergeCell ref="B51:D51"/>
    <mergeCell ref="A3:K3"/>
    <mergeCell ref="B10:O10"/>
    <mergeCell ref="B11:O11"/>
    <mergeCell ref="D14:O14"/>
    <mergeCell ref="F20:H20"/>
    <mergeCell ref="J20:L20"/>
    <mergeCell ref="N20:O20"/>
  </mergeCell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59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0" sqref="A10:XFD10"/>
    </sheetView>
  </sheetViews>
  <sheetFormatPr defaultRowHeight="15"/>
  <cols>
    <col min="1" max="1" width="2.42578125" customWidth="1"/>
    <col min="2" max="2" width="47.28515625" customWidth="1"/>
    <col min="3" max="3" width="2.28515625" customWidth="1"/>
    <col min="4" max="4" width="9.7109375" customWidth="1"/>
    <col min="5" max="5" width="4.140625" customWidth="1"/>
    <col min="6" max="6" width="10" bestFit="1" customWidth="1"/>
    <col min="8" max="8" width="10" bestFit="1" customWidth="1"/>
    <col min="9" max="9" width="1.5703125" customWidth="1"/>
    <col min="10" max="10" width="10" bestFit="1" customWidth="1"/>
    <col min="12" max="12" width="10" bestFit="1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7" t="s">
        <v>10</v>
      </c>
      <c r="C16" s="1"/>
      <c r="D16" s="87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75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88">
        <v>800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41" t="s">
        <v>14</v>
      </c>
      <c r="G20" s="242"/>
      <c r="H20" s="243"/>
      <c r="I20" s="1"/>
      <c r="J20" s="241" t="s">
        <v>15</v>
      </c>
      <c r="K20" s="242"/>
      <c r="L20" s="243"/>
      <c r="M20" s="1"/>
      <c r="N20" s="241" t="s">
        <v>16</v>
      </c>
      <c r="O20" s="243"/>
    </row>
    <row r="21" spans="2:15">
      <c r="B21" s="29"/>
      <c r="C21" s="1"/>
      <c r="D21" s="248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50" t="s">
        <v>21</v>
      </c>
      <c r="O21" s="252" t="s">
        <v>22</v>
      </c>
    </row>
    <row r="22" spans="2:15">
      <c r="B22" s="29"/>
      <c r="C22" s="1"/>
      <c r="D22" s="249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51"/>
      <c r="O22" s="253"/>
    </row>
    <row r="23" spans="2:15">
      <c r="B23" s="13" t="s">
        <v>24</v>
      </c>
      <c r="C23" s="12"/>
      <c r="D23" s="138" t="s">
        <v>25</v>
      </c>
      <c r="E23" s="13"/>
      <c r="F23" s="132">
        <f>+Rates!D5</f>
        <v>11.07</v>
      </c>
      <c r="G23" s="16">
        <v>1</v>
      </c>
      <c r="H23" s="30">
        <f>+F23*G23</f>
        <v>11.07</v>
      </c>
      <c r="I23" s="14"/>
      <c r="J23" s="133">
        <f>+Rates!E5</f>
        <v>14.252909999999998</v>
      </c>
      <c r="K23" s="17">
        <v>1</v>
      </c>
      <c r="L23" s="30">
        <f>+J23*K23</f>
        <v>14.252909999999998</v>
      </c>
      <c r="M23" s="14"/>
      <c r="N23" s="18">
        <f>+L23-H23</f>
        <v>3.1829099999999979</v>
      </c>
      <c r="O23" s="31">
        <f>+N23/H23</f>
        <v>0.28752574525745239</v>
      </c>
    </row>
    <row r="24" spans="2:15">
      <c r="B24" s="13" t="s">
        <v>88</v>
      </c>
      <c r="C24" s="12"/>
      <c r="D24" s="138" t="s">
        <v>25</v>
      </c>
      <c r="E24" s="13"/>
      <c r="F24" s="132">
        <f>+Rates!D6</f>
        <v>0</v>
      </c>
      <c r="G24" s="16">
        <v>1</v>
      </c>
      <c r="H24" s="30">
        <f t="shared" ref="H24:H29" si="0">+F24*G24</f>
        <v>0</v>
      </c>
      <c r="I24" s="14"/>
      <c r="J24" s="134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0</v>
      </c>
      <c r="O24" s="31" t="e">
        <f>+N24/H24</f>
        <v>#DIV/0!</v>
      </c>
    </row>
    <row r="25" spans="2:15">
      <c r="B25" s="13" t="s">
        <v>90</v>
      </c>
      <c r="C25" s="12"/>
      <c r="D25" s="138" t="s">
        <v>25</v>
      </c>
      <c r="E25" s="13"/>
      <c r="F25" s="132">
        <f>+Rates!D8</f>
        <v>0</v>
      </c>
      <c r="G25" s="16">
        <v>1</v>
      </c>
      <c r="H25" s="30">
        <f t="shared" si="0"/>
        <v>0</v>
      </c>
      <c r="I25" s="14"/>
      <c r="J25" s="134">
        <v>0</v>
      </c>
      <c r="K25" s="17">
        <v>1</v>
      </c>
      <c r="L25" s="30">
        <f t="shared" si="1"/>
        <v>0</v>
      </c>
      <c r="M25" s="14"/>
      <c r="N25" s="18">
        <f t="shared" si="2"/>
        <v>0</v>
      </c>
      <c r="O25" s="31" t="e">
        <f>+N25/H25</f>
        <v>#DIV/0!</v>
      </c>
    </row>
    <row r="26" spans="2:15">
      <c r="B26" s="13" t="s">
        <v>89</v>
      </c>
      <c r="C26" s="12"/>
      <c r="D26" s="138" t="s">
        <v>25</v>
      </c>
      <c r="E26" s="13"/>
      <c r="F26" s="132">
        <f>+Rates!D17</f>
        <v>0.13</v>
      </c>
      <c r="G26" s="16">
        <v>1</v>
      </c>
      <c r="H26" s="30">
        <f t="shared" si="0"/>
        <v>0.13</v>
      </c>
      <c r="I26" s="14"/>
      <c r="J26" s="133">
        <f>+Rates!E17</f>
        <v>0</v>
      </c>
      <c r="K26" s="17">
        <v>1</v>
      </c>
      <c r="L26" s="30">
        <f t="shared" si="1"/>
        <v>0</v>
      </c>
      <c r="M26" s="14"/>
      <c r="N26" s="18">
        <f t="shared" si="2"/>
        <v>-0.13</v>
      </c>
      <c r="O26" s="31">
        <f>+N26/H26</f>
        <v>-1</v>
      </c>
    </row>
    <row r="27" spans="2:15">
      <c r="B27" s="13" t="s">
        <v>26</v>
      </c>
      <c r="C27" s="12"/>
      <c r="D27" s="138" t="s">
        <v>27</v>
      </c>
      <c r="E27" s="13"/>
      <c r="F27" s="122">
        <f>+Rates!D10</f>
        <v>1.55E-2</v>
      </c>
      <c r="G27" s="76">
        <f>+$F$18</f>
        <v>800</v>
      </c>
      <c r="H27" s="30">
        <f t="shared" si="0"/>
        <v>12.4</v>
      </c>
      <c r="I27" s="14"/>
      <c r="J27" s="134">
        <f>+Rates!E10</f>
        <v>1.1750799999999999E-2</v>
      </c>
      <c r="K27" s="76">
        <f>+$F$18</f>
        <v>800</v>
      </c>
      <c r="L27" s="30">
        <f t="shared" si="1"/>
        <v>9.4006399999999992</v>
      </c>
      <c r="M27" s="14"/>
      <c r="N27" s="18">
        <f t="shared" si="2"/>
        <v>-2.9993600000000011</v>
      </c>
      <c r="O27" s="31">
        <f t="shared" ref="O27:O29" si="3">+N27/H27</f>
        <v>-0.24188387096774203</v>
      </c>
    </row>
    <row r="28" spans="2:15">
      <c r="B28" s="13" t="s">
        <v>28</v>
      </c>
      <c r="C28" s="12"/>
      <c r="D28" s="138" t="s">
        <v>27</v>
      </c>
      <c r="E28" s="13"/>
      <c r="F28" s="122">
        <f>+Rates!D15</f>
        <v>2.0000000000000001E-4</v>
      </c>
      <c r="G28" s="76">
        <f t="shared" ref="G28:G29" si="4">+$F$18</f>
        <v>800</v>
      </c>
      <c r="H28" s="30">
        <f t="shared" si="0"/>
        <v>0.16</v>
      </c>
      <c r="I28" s="14"/>
      <c r="J28" s="134">
        <f>+Rates!E15</f>
        <v>0</v>
      </c>
      <c r="K28" s="76">
        <f t="shared" ref="K28:K29" si="5">+$F$18</f>
        <v>800</v>
      </c>
      <c r="L28" s="30">
        <f t="shared" si="1"/>
        <v>0</v>
      </c>
      <c r="M28" s="14"/>
      <c r="N28" s="18">
        <f t="shared" si="2"/>
        <v>-0.16</v>
      </c>
      <c r="O28" s="31">
        <f t="shared" si="3"/>
        <v>-1</v>
      </c>
    </row>
    <row r="29" spans="2:15">
      <c r="B29" s="13" t="s">
        <v>93</v>
      </c>
      <c r="C29" s="12"/>
      <c r="D29" s="138" t="s">
        <v>27</v>
      </c>
      <c r="E29" s="13"/>
      <c r="F29" s="122">
        <f>+Rates!D16</f>
        <v>5.0000000000000001E-4</v>
      </c>
      <c r="G29" s="76">
        <f t="shared" si="4"/>
        <v>800</v>
      </c>
      <c r="H29" s="30">
        <f t="shared" si="0"/>
        <v>0.4</v>
      </c>
      <c r="I29" s="14"/>
      <c r="J29" s="134">
        <f>+Rates!E16</f>
        <v>5.0000000000000001E-4</v>
      </c>
      <c r="K29" s="76">
        <f t="shared" si="5"/>
        <v>800</v>
      </c>
      <c r="L29" s="30">
        <f t="shared" si="1"/>
        <v>0.4</v>
      </c>
      <c r="M29" s="14"/>
      <c r="N29" s="18">
        <f t="shared" si="2"/>
        <v>0</v>
      </c>
      <c r="O29" s="31">
        <f t="shared" si="3"/>
        <v>0</v>
      </c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24.16</v>
      </c>
      <c r="I30" s="15"/>
      <c r="J30" s="70"/>
      <c r="K30" s="71"/>
      <c r="L30" s="72">
        <f>SUM(L23:L29)</f>
        <v>24.053549999999994</v>
      </c>
      <c r="M30" s="67"/>
      <c r="N30" s="68">
        <f>+L30-H30</f>
        <v>-0.10645000000000593</v>
      </c>
      <c r="O30" s="69">
        <f t="shared" ref="O30:O38" si="6">+N30/H30</f>
        <v>-4.4060430463578612E-3</v>
      </c>
    </row>
    <row r="31" spans="2:15" s="112" customFormat="1" ht="16.5" customHeight="1">
      <c r="B31" s="130" t="s">
        <v>91</v>
      </c>
      <c r="C31" s="14"/>
      <c r="D31" s="138" t="s">
        <v>27</v>
      </c>
      <c r="E31" s="15"/>
      <c r="F31" s="134">
        <f>+Rates!D11</f>
        <v>-1.2999999999999999E-3</v>
      </c>
      <c r="G31" s="76">
        <f>+$F$18</f>
        <v>800</v>
      </c>
      <c r="H31" s="30">
        <f>+F31*G31</f>
        <v>-1.04</v>
      </c>
      <c r="I31" s="14"/>
      <c r="J31" s="134">
        <f>+Rates!E11</f>
        <v>0</v>
      </c>
      <c r="K31" s="76">
        <f>+$F$18</f>
        <v>800</v>
      </c>
      <c r="L31" s="30">
        <f>+J31*K31</f>
        <v>0</v>
      </c>
      <c r="M31" s="14"/>
      <c r="N31" s="18">
        <f>+L31-H31</f>
        <v>1.04</v>
      </c>
      <c r="O31" s="31">
        <f t="shared" si="6"/>
        <v>-1</v>
      </c>
    </row>
    <row r="32" spans="2:15" s="112" customFormat="1" ht="15.75" customHeight="1">
      <c r="B32" s="130" t="s">
        <v>92</v>
      </c>
      <c r="C32" s="14"/>
      <c r="D32" s="138" t="s">
        <v>27</v>
      </c>
      <c r="E32" s="15"/>
      <c r="F32" s="134">
        <f>+Rates!D14</f>
        <v>-5.0000000000000001E-4</v>
      </c>
      <c r="G32" s="76">
        <f>+$F$18</f>
        <v>800</v>
      </c>
      <c r="H32" s="30">
        <f t="shared" ref="H32:H33" si="7">+F32*G32</f>
        <v>-0.4</v>
      </c>
      <c r="I32" s="38"/>
      <c r="J32" s="134">
        <f>+Rates!E14</f>
        <v>0</v>
      </c>
      <c r="K32" s="76">
        <f>+$F$18</f>
        <v>800</v>
      </c>
      <c r="L32" s="30">
        <f t="shared" ref="L32:L33" si="8">+J32*K32</f>
        <v>0</v>
      </c>
      <c r="M32" s="39"/>
      <c r="N32" s="18">
        <f t="shared" ref="N32:N34" si="9">+L32-H32</f>
        <v>0.4</v>
      </c>
      <c r="O32" s="31">
        <f t="shared" si="6"/>
        <v>-1</v>
      </c>
    </row>
    <row r="33" spans="2:19">
      <c r="B33" s="131" t="s">
        <v>30</v>
      </c>
      <c r="C33" s="12"/>
      <c r="D33" s="138" t="s">
        <v>27</v>
      </c>
      <c r="E33" s="13"/>
      <c r="F33" s="122">
        <f>IF(ISBLANK(D16)=TRUE, 0, IF(D16="TOU", 0.64*$F$43+0.18*$F$44+0.18*$F$45, IF(AND(D16="non-TOU",#REF!&gt; 0),#REF!, 46)))</f>
        <v>0.10214000000000001</v>
      </c>
      <c r="G33" s="16">
        <f>+($F$18*(1+$F$54)-$F$18)</f>
        <v>27.279999999999973</v>
      </c>
      <c r="H33" s="30">
        <f t="shared" si="7"/>
        <v>2.7863791999999976</v>
      </c>
      <c r="I33" s="14"/>
      <c r="J33" s="122">
        <f>IF(ISBLANK(D16)=TRUE, 0, IF(D16="TOU", 0.64*$F$43+0.18*$F$44+0.18*$F$45, IF(AND(D16="non-TOU",#REF!&gt; 0),#REF!, 46)))</f>
        <v>0.10214000000000001</v>
      </c>
      <c r="K33" s="16">
        <f>+($F$18*(1+$J$54)-$F$18)</f>
        <v>27.279999999999973</v>
      </c>
      <c r="L33" s="30">
        <f t="shared" si="8"/>
        <v>2.7863791999999976</v>
      </c>
      <c r="M33" s="14"/>
      <c r="N33" s="18">
        <f t="shared" si="9"/>
        <v>0</v>
      </c>
      <c r="O33" s="31">
        <f t="shared" si="6"/>
        <v>0</v>
      </c>
    </row>
    <row r="34" spans="2:19">
      <c r="B34" s="131" t="s">
        <v>31</v>
      </c>
      <c r="C34" s="12"/>
      <c r="D34" s="138" t="s">
        <v>25</v>
      </c>
      <c r="E34" s="13"/>
      <c r="F34" s="132">
        <f>+Rates!D9</f>
        <v>0.79</v>
      </c>
      <c r="G34" s="16">
        <v>1</v>
      </c>
      <c r="H34" s="30">
        <f>+F34*G34</f>
        <v>0.79</v>
      </c>
      <c r="I34" s="14"/>
      <c r="J34" s="132">
        <f>+Rates!E9</f>
        <v>0.79</v>
      </c>
      <c r="K34" s="16">
        <v>1</v>
      </c>
      <c r="L34" s="30">
        <f>+J34*K34</f>
        <v>0.79</v>
      </c>
      <c r="M34" s="14"/>
      <c r="N34" s="18">
        <f t="shared" si="9"/>
        <v>0</v>
      </c>
      <c r="O34" s="31">
        <f t="shared" si="6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26.296379200000001</v>
      </c>
      <c r="I35" s="15"/>
      <c r="J35" s="70"/>
      <c r="K35" s="71"/>
      <c r="L35" s="72">
        <f>SUM(L30:L34)</f>
        <v>27.629929199999992</v>
      </c>
      <c r="M35" s="67"/>
      <c r="N35" s="68">
        <f>+L35-H35</f>
        <v>1.3335499999999918</v>
      </c>
      <c r="O35" s="69">
        <f t="shared" si="6"/>
        <v>5.071230490926263E-2</v>
      </c>
    </row>
    <row r="36" spans="2:19">
      <c r="B36" s="14" t="s">
        <v>33</v>
      </c>
      <c r="C36" s="14"/>
      <c r="D36" s="139" t="s">
        <v>27</v>
      </c>
      <c r="E36" s="15"/>
      <c r="F36" s="134">
        <f>+Rates!D18</f>
        <v>8.0999999999999996E-3</v>
      </c>
      <c r="G36" s="76">
        <f>+$F$18*(1+$F$54)</f>
        <v>827.28</v>
      </c>
      <c r="H36" s="30">
        <f>+F36*G36</f>
        <v>6.7009679999999996</v>
      </c>
      <c r="I36" s="14"/>
      <c r="J36" s="134">
        <f>+Rates!E18</f>
        <v>7.7542588660703925E-3</v>
      </c>
      <c r="K36" s="76">
        <f>+$F$18*(1+$J$54)</f>
        <v>827.28</v>
      </c>
      <c r="L36" s="30">
        <f>+J36*K36</f>
        <v>6.414943274722714</v>
      </c>
      <c r="M36" s="14"/>
      <c r="N36" s="18">
        <f>+L36-H36</f>
        <v>-0.28602472527728562</v>
      </c>
      <c r="O36" s="31">
        <f t="shared" si="6"/>
        <v>-4.268409060859351E-2</v>
      </c>
    </row>
    <row r="37" spans="2:19">
      <c r="B37" s="19" t="s">
        <v>34</v>
      </c>
      <c r="C37" s="14"/>
      <c r="D37" s="139" t="s">
        <v>27</v>
      </c>
      <c r="E37" s="15"/>
      <c r="F37" s="134">
        <f>+Rates!D19</f>
        <v>5.7999999999999996E-3</v>
      </c>
      <c r="G37" s="76">
        <f>+$F$18*(1+$F$54)</f>
        <v>827.28</v>
      </c>
      <c r="H37" s="30">
        <f>+F37*G37</f>
        <v>4.7982239999999994</v>
      </c>
      <c r="I37" s="14"/>
      <c r="J37" s="134">
        <f>+Rates!E19</f>
        <v>5.7273426002223283E-3</v>
      </c>
      <c r="K37" s="76">
        <f>+$F$18*(1+$J$54)</f>
        <v>827.28</v>
      </c>
      <c r="L37" s="30">
        <f>+J37*K37</f>
        <v>4.7381159863119278</v>
      </c>
      <c r="M37" s="14"/>
      <c r="N37" s="18">
        <f>+L37-H37</f>
        <v>-6.0108013688071615E-2</v>
      </c>
      <c r="O37" s="31">
        <f t="shared" si="6"/>
        <v>-1.2527137892701887E-2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37.795571199999998</v>
      </c>
      <c r="I38" s="15"/>
      <c r="J38" s="70"/>
      <c r="K38" s="71"/>
      <c r="L38" s="72">
        <f>SUM(L35:L37)</f>
        <v>38.782988461034634</v>
      </c>
      <c r="M38" s="67"/>
      <c r="N38" s="68">
        <f>+L38-H38</f>
        <v>0.98741726103463634</v>
      </c>
      <c r="O38" s="69">
        <f t="shared" si="6"/>
        <v>2.6125210697560151E-2</v>
      </c>
    </row>
    <row r="39" spans="2:19" s="112" customFormat="1" ht="17.25" customHeight="1">
      <c r="B39" s="19" t="s">
        <v>36</v>
      </c>
      <c r="C39" s="14"/>
      <c r="D39" s="139" t="s">
        <v>27</v>
      </c>
      <c r="E39" s="15"/>
      <c r="F39" s="135">
        <f>+Rates!D20</f>
        <v>4.4000000000000003E-3</v>
      </c>
      <c r="G39" s="76">
        <f>+$F$18*(1+$F$54)</f>
        <v>827.28</v>
      </c>
      <c r="H39" s="40">
        <f>+F39*G39</f>
        <v>3.6400320000000002</v>
      </c>
      <c r="I39" s="14"/>
      <c r="J39" s="135">
        <f>+Rates!E20</f>
        <v>4.4000000000000003E-3</v>
      </c>
      <c r="K39" s="76">
        <f>+$F$18*(1+$J$54)</f>
        <v>827.28</v>
      </c>
      <c r="L39" s="40">
        <f>+J39*K39</f>
        <v>3.6400320000000002</v>
      </c>
      <c r="M39" s="14"/>
      <c r="N39" s="18">
        <f>+L39-H39</f>
        <v>0</v>
      </c>
      <c r="O39" s="41">
        <v>0</v>
      </c>
      <c r="P39" s="113"/>
      <c r="Q39" s="113"/>
      <c r="R39" s="113"/>
      <c r="S39" s="113"/>
    </row>
    <row r="40" spans="2:19" s="112" customFormat="1">
      <c r="B40" s="19" t="s">
        <v>37</v>
      </c>
      <c r="C40" s="14"/>
      <c r="D40" s="139" t="s">
        <v>27</v>
      </c>
      <c r="E40" s="15"/>
      <c r="F40" s="135">
        <f>+Rates!D21</f>
        <v>1.2999999999999999E-3</v>
      </c>
      <c r="G40" s="76">
        <f>+$F$18*(1+$F$54)</f>
        <v>827.28</v>
      </c>
      <c r="H40" s="40">
        <f t="shared" ref="H40:H45" si="10">+F40*G40</f>
        <v>1.075464</v>
      </c>
      <c r="I40" s="14"/>
      <c r="J40" s="135">
        <f>+Rates!E21</f>
        <v>1.2999999999999999E-3</v>
      </c>
      <c r="K40" s="76">
        <f>+$F$18*(1+$J$54)</f>
        <v>827.28</v>
      </c>
      <c r="L40" s="40">
        <f t="shared" ref="L40:L45" si="11">+J40*K40</f>
        <v>1.075464</v>
      </c>
      <c r="M40" s="14"/>
      <c r="N40" s="18">
        <f t="shared" ref="N40:N45" si="12">+L40-H40</f>
        <v>0</v>
      </c>
      <c r="O40" s="41">
        <v>0</v>
      </c>
      <c r="P40" s="113"/>
      <c r="Q40" s="113"/>
      <c r="R40" s="113"/>
      <c r="S40" s="113"/>
    </row>
    <row r="41" spans="2:19">
      <c r="B41" s="12" t="s">
        <v>38</v>
      </c>
      <c r="C41" s="12"/>
      <c r="D41" s="139" t="s">
        <v>27</v>
      </c>
      <c r="E41" s="13"/>
      <c r="F41" s="136">
        <f>+Rates!D22</f>
        <v>0.25</v>
      </c>
      <c r="G41" s="16">
        <v>1</v>
      </c>
      <c r="H41" s="40">
        <f t="shared" si="10"/>
        <v>0.25</v>
      </c>
      <c r="I41" s="14"/>
      <c r="J41" s="136">
        <f>+Rates!E22</f>
        <v>0.25</v>
      </c>
      <c r="K41" s="17">
        <v>1</v>
      </c>
      <c r="L41" s="40">
        <f t="shared" si="11"/>
        <v>0.25</v>
      </c>
      <c r="M41" s="14"/>
      <c r="N41" s="18">
        <f t="shared" si="12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39" t="s">
        <v>27</v>
      </c>
      <c r="E42" s="13"/>
      <c r="F42" s="137">
        <v>7.0000000000000001E-3</v>
      </c>
      <c r="G42" s="76">
        <f>+$F$18</f>
        <v>800</v>
      </c>
      <c r="H42" s="40">
        <f t="shared" si="10"/>
        <v>5.6000000000000005</v>
      </c>
      <c r="I42" s="14"/>
      <c r="J42" s="224"/>
      <c r="K42" s="225"/>
      <c r="L42" s="226"/>
      <c r="M42" s="227"/>
      <c r="N42" s="228"/>
      <c r="O42" s="229"/>
      <c r="P42" s="1"/>
      <c r="Q42" s="1"/>
      <c r="R42" s="1"/>
      <c r="S42" s="1"/>
    </row>
    <row r="43" spans="2:19">
      <c r="B43" s="37" t="s">
        <v>40</v>
      </c>
      <c r="C43" s="12"/>
      <c r="D43" s="139" t="s">
        <v>27</v>
      </c>
      <c r="E43" s="13"/>
      <c r="F43" s="122">
        <f>+'Residential, 100 kWh'!F43</f>
        <v>0.08</v>
      </c>
      <c r="G43" s="86">
        <f>0.64*$F$18</f>
        <v>512</v>
      </c>
      <c r="H43" s="40">
        <f t="shared" si="10"/>
        <v>40.96</v>
      </c>
      <c r="I43" s="14"/>
      <c r="J43" s="122">
        <f>+F43</f>
        <v>0.08</v>
      </c>
      <c r="K43" s="86">
        <f>+G43</f>
        <v>512</v>
      </c>
      <c r="L43" s="40">
        <f t="shared" si="11"/>
        <v>40.96</v>
      </c>
      <c r="M43" s="14"/>
      <c r="N43" s="18">
        <f t="shared" si="12"/>
        <v>0</v>
      </c>
      <c r="O43" s="41">
        <v>0</v>
      </c>
      <c r="P43" s="1"/>
      <c r="Q43" s="1"/>
      <c r="R43" s="1"/>
      <c r="S43" s="84"/>
    </row>
    <row r="44" spans="2:19">
      <c r="B44" s="37" t="s">
        <v>41</v>
      </c>
      <c r="C44" s="12"/>
      <c r="D44" s="139" t="s">
        <v>27</v>
      </c>
      <c r="E44" s="13"/>
      <c r="F44" s="122">
        <f>+'Residential, 100 kWh'!F44</f>
        <v>0.122</v>
      </c>
      <c r="G44" s="86">
        <f>0.18*$F$18</f>
        <v>144</v>
      </c>
      <c r="H44" s="40">
        <f t="shared" si="10"/>
        <v>17.567999999999998</v>
      </c>
      <c r="I44" s="14"/>
      <c r="J44" s="122">
        <f t="shared" ref="J44:K45" si="13">+F44</f>
        <v>0.122</v>
      </c>
      <c r="K44" s="86">
        <f t="shared" si="13"/>
        <v>144</v>
      </c>
      <c r="L44" s="40">
        <f t="shared" si="11"/>
        <v>17.567999999999998</v>
      </c>
      <c r="M44" s="14"/>
      <c r="N44" s="18">
        <f t="shared" si="12"/>
        <v>0</v>
      </c>
      <c r="O44" s="41">
        <v>0</v>
      </c>
      <c r="P44" s="1"/>
      <c r="Q44" s="1"/>
      <c r="R44" s="1"/>
      <c r="S44" s="84"/>
    </row>
    <row r="45" spans="2:19" ht="15.75" thickBot="1">
      <c r="B45" s="29" t="s">
        <v>42</v>
      </c>
      <c r="C45" s="12"/>
      <c r="D45" s="139" t="s">
        <v>27</v>
      </c>
      <c r="E45" s="13"/>
      <c r="F45" s="122">
        <f>+'Residential, 100 kWh'!F45</f>
        <v>0.161</v>
      </c>
      <c r="G45" s="86">
        <f>0.18*$F$18</f>
        <v>144</v>
      </c>
      <c r="H45" s="40">
        <f t="shared" si="10"/>
        <v>23.184000000000001</v>
      </c>
      <c r="I45" s="14"/>
      <c r="J45" s="122">
        <f t="shared" si="13"/>
        <v>0.161</v>
      </c>
      <c r="K45" s="86">
        <f t="shared" si="13"/>
        <v>144</v>
      </c>
      <c r="L45" s="40">
        <f t="shared" si="11"/>
        <v>23.184000000000001</v>
      </c>
      <c r="M45" s="14"/>
      <c r="N45" s="18">
        <f t="shared" si="12"/>
        <v>0</v>
      </c>
      <c r="O45" s="41">
        <v>0</v>
      </c>
      <c r="P45" s="1"/>
      <c r="Q45" s="1"/>
      <c r="R45" s="1"/>
      <c r="S45" s="84"/>
    </row>
    <row r="46" spans="2:19" ht="15.75" thickBot="1"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  <c r="P46" s="1"/>
      <c r="Q46" s="1"/>
      <c r="R46" s="1"/>
      <c r="S46" s="1"/>
    </row>
    <row r="47" spans="2:19">
      <c r="B47" s="20" t="s">
        <v>43</v>
      </c>
      <c r="C47" s="12"/>
      <c r="D47" s="12"/>
      <c r="E47" s="12"/>
      <c r="F47" s="64"/>
      <c r="G47" s="55"/>
      <c r="H47" s="58">
        <f>SUM(H38:H45)</f>
        <v>130.0730672</v>
      </c>
      <c r="I47" s="62"/>
      <c r="J47" s="63"/>
      <c r="K47" s="63"/>
      <c r="L47" s="61">
        <f>SUM(L38:L45)</f>
        <v>125.46048446103462</v>
      </c>
      <c r="M47" s="57"/>
      <c r="N47" s="61">
        <f>+L47-H47</f>
        <v>-4.6125827389653722</v>
      </c>
      <c r="O47" s="59">
        <f>+N47/H47</f>
        <v>-3.5461474371731985E-2</v>
      </c>
      <c r="P47" s="1"/>
      <c r="Q47" s="1"/>
      <c r="R47" s="1"/>
      <c r="S47" s="84"/>
    </row>
    <row r="48" spans="2:19">
      <c r="B48" s="53" t="s">
        <v>44</v>
      </c>
      <c r="C48" s="12"/>
      <c r="D48" s="12"/>
      <c r="E48" s="12"/>
      <c r="F48" s="43">
        <v>0.13</v>
      </c>
      <c r="G48" s="56"/>
      <c r="H48" s="78">
        <f>+H47*F48</f>
        <v>16.909498736</v>
      </c>
      <c r="I48" s="42"/>
      <c r="J48" s="79">
        <v>0.13</v>
      </c>
      <c r="K48" s="42"/>
      <c r="L48" s="81">
        <f>+L47*J48</f>
        <v>16.309862979934501</v>
      </c>
      <c r="M48" s="80"/>
      <c r="N48" s="81">
        <f t="shared" ref="N48:N51" si="14">+L48-H48</f>
        <v>-0.59963575606549924</v>
      </c>
      <c r="O48" s="82">
        <f>+N48/H48</f>
        <v>-3.5461474371732034E-2</v>
      </c>
      <c r="P48" s="1"/>
      <c r="Q48" s="1"/>
      <c r="R48" s="1"/>
      <c r="S48" s="84"/>
    </row>
    <row r="49" spans="1:19">
      <c r="B49" s="54" t="s">
        <v>45</v>
      </c>
      <c r="C49" s="12"/>
      <c r="D49" s="12"/>
      <c r="E49" s="12"/>
      <c r="F49" s="60"/>
      <c r="G49" s="56"/>
      <c r="H49" s="78">
        <f>SUM(H47:H48)</f>
        <v>146.98256593599999</v>
      </c>
      <c r="I49" s="42"/>
      <c r="J49" s="42"/>
      <c r="K49" s="42"/>
      <c r="L49" s="81">
        <f>SUM(L47:L48)</f>
        <v>141.77034744096912</v>
      </c>
      <c r="M49" s="80"/>
      <c r="N49" s="81">
        <f t="shared" si="14"/>
        <v>-5.2122184950308679</v>
      </c>
      <c r="O49" s="82">
        <f t="shared" ref="O49" si="15">+N49/H49</f>
        <v>-3.5461474371731971E-2</v>
      </c>
      <c r="P49" s="1"/>
      <c r="Q49" s="1"/>
      <c r="R49" s="1"/>
      <c r="S49" s="84"/>
    </row>
    <row r="50" spans="1:19">
      <c r="B50" s="246" t="s">
        <v>46</v>
      </c>
      <c r="C50" s="246"/>
      <c r="D50" s="246"/>
      <c r="E50" s="12"/>
      <c r="F50" s="60"/>
      <c r="G50" s="56"/>
      <c r="H50" s="83">
        <f>-H49*10%</f>
        <v>-14.6982565936</v>
      </c>
      <c r="I50" s="42"/>
      <c r="J50" s="220"/>
      <c r="K50" s="220"/>
      <c r="L50" s="221"/>
      <c r="M50" s="222"/>
      <c r="N50" s="221"/>
      <c r="O50" s="223"/>
      <c r="P50" s="1"/>
      <c r="Q50" s="1"/>
      <c r="R50" s="1"/>
      <c r="S50" s="1"/>
    </row>
    <row r="51" spans="1:19" ht="15.75" thickBot="1">
      <c r="A51" s="1"/>
      <c r="B51" s="247" t="s">
        <v>47</v>
      </c>
      <c r="C51" s="247"/>
      <c r="D51" s="247"/>
      <c r="E51" s="65"/>
      <c r="F51" s="114"/>
      <c r="G51" s="115"/>
      <c r="H51" s="116">
        <f>SUM(H49:H50)</f>
        <v>132.28430934239998</v>
      </c>
      <c r="I51" s="117"/>
      <c r="J51" s="117"/>
      <c r="K51" s="117"/>
      <c r="L51" s="118">
        <f>SUM(L49:L50)</f>
        <v>141.77034744096912</v>
      </c>
      <c r="M51" s="119"/>
      <c r="N51" s="118">
        <f t="shared" si="14"/>
        <v>9.4860380985691393</v>
      </c>
      <c r="O51" s="66">
        <f>+N51/H51</f>
        <v>7.1709472920297876E-2</v>
      </c>
    </row>
    <row r="52" spans="1:19" ht="15.75" thickBot="1">
      <c r="A52" s="85"/>
      <c r="B52" s="44"/>
      <c r="C52" s="45"/>
      <c r="D52" s="46"/>
      <c r="E52" s="45"/>
      <c r="F52" s="47"/>
      <c r="G52" s="48"/>
      <c r="H52" s="49"/>
      <c r="I52" s="50"/>
      <c r="J52" s="47"/>
      <c r="K52" s="51"/>
      <c r="L52" s="120"/>
      <c r="M52" s="50"/>
      <c r="N52" s="121"/>
      <c r="O52" s="52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84"/>
      <c r="M53" s="1"/>
      <c r="N53" s="1"/>
      <c r="O53" s="1"/>
    </row>
    <row r="54" spans="1:19">
      <c r="A54" s="1"/>
      <c r="B54" s="3" t="s">
        <v>48</v>
      </c>
      <c r="C54" s="1"/>
      <c r="D54" s="1"/>
      <c r="E54" s="1"/>
      <c r="F54" s="143">
        <f>+Rates!$D$1</f>
        <v>3.4099999999999998E-2</v>
      </c>
      <c r="G54" s="124"/>
      <c r="H54" s="124"/>
      <c r="I54" s="124"/>
      <c r="J54" s="143">
        <f>+Rates!$E$1</f>
        <v>3.4099999999999998E-2</v>
      </c>
      <c r="K54" s="1"/>
      <c r="L54" s="1"/>
      <c r="M54" s="1"/>
      <c r="N54" s="1"/>
      <c r="O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3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9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9">
      <c r="A59" s="2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12">
    <mergeCell ref="D21:D22"/>
    <mergeCell ref="N21:N22"/>
    <mergeCell ref="O21:O22"/>
    <mergeCell ref="B50:D50"/>
    <mergeCell ref="B51:D51"/>
    <mergeCell ref="A3:K3"/>
    <mergeCell ref="B10:O10"/>
    <mergeCell ref="B11:O11"/>
    <mergeCell ref="D14:O14"/>
    <mergeCell ref="F20:H20"/>
    <mergeCell ref="J20:L20"/>
    <mergeCell ref="N20:O20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59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2" sqref="A12"/>
    </sheetView>
  </sheetViews>
  <sheetFormatPr defaultRowHeight="15"/>
  <cols>
    <col min="1" max="1" width="2.42578125" customWidth="1"/>
    <col min="2" max="2" width="47.28515625" customWidth="1"/>
    <col min="3" max="3" width="2.28515625" customWidth="1"/>
    <col min="4" max="4" width="9.7109375" customWidth="1"/>
    <col min="5" max="5" width="4.140625" customWidth="1"/>
    <col min="6" max="6" width="10" bestFit="1" customWidth="1"/>
    <col min="9" max="9" width="1.5703125" customWidth="1"/>
    <col min="10" max="10" width="10" bestFit="1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7" t="s">
        <v>10</v>
      </c>
      <c r="C16" s="1"/>
      <c r="D16" s="87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75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88">
        <v>1000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41" t="s">
        <v>14</v>
      </c>
      <c r="G20" s="242"/>
      <c r="H20" s="243"/>
      <c r="I20" s="1"/>
      <c r="J20" s="241" t="s">
        <v>15</v>
      </c>
      <c r="K20" s="242"/>
      <c r="L20" s="243"/>
      <c r="M20" s="1"/>
      <c r="N20" s="241" t="s">
        <v>16</v>
      </c>
      <c r="O20" s="243"/>
    </row>
    <row r="21" spans="2:15">
      <c r="B21" s="29"/>
      <c r="C21" s="1"/>
      <c r="D21" s="248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50" t="s">
        <v>21</v>
      </c>
      <c r="O21" s="252" t="s">
        <v>22</v>
      </c>
    </row>
    <row r="22" spans="2:15">
      <c r="B22" s="29"/>
      <c r="C22" s="1"/>
      <c r="D22" s="249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51"/>
      <c r="O22" s="253"/>
    </row>
    <row r="23" spans="2:15">
      <c r="B23" s="13" t="s">
        <v>24</v>
      </c>
      <c r="C23" s="12"/>
      <c r="D23" s="138" t="s">
        <v>25</v>
      </c>
      <c r="E23" s="13"/>
      <c r="F23" s="132">
        <f>+Rates!D5</f>
        <v>11.07</v>
      </c>
      <c r="G23" s="16">
        <v>1</v>
      </c>
      <c r="H23" s="30">
        <f>+F23*G23</f>
        <v>11.07</v>
      </c>
      <c r="I23" s="14"/>
      <c r="J23" s="133">
        <f>+Rates!E5</f>
        <v>14.252909999999998</v>
      </c>
      <c r="K23" s="17">
        <v>1</v>
      </c>
      <c r="L23" s="30">
        <f>+J23*K23</f>
        <v>14.252909999999998</v>
      </c>
      <c r="M23" s="14"/>
      <c r="N23" s="18">
        <f>+L23-H23</f>
        <v>3.1829099999999979</v>
      </c>
      <c r="O23" s="31">
        <f>+N23/H23</f>
        <v>0.28752574525745239</v>
      </c>
    </row>
    <row r="24" spans="2:15">
      <c r="B24" s="13" t="s">
        <v>88</v>
      </c>
      <c r="C24" s="12"/>
      <c r="D24" s="138" t="s">
        <v>25</v>
      </c>
      <c r="E24" s="13"/>
      <c r="F24" s="132">
        <f>+Rates!D6</f>
        <v>0</v>
      </c>
      <c r="G24" s="16">
        <v>1</v>
      </c>
      <c r="H24" s="30">
        <f t="shared" ref="H24:H29" si="0">+F24*G24</f>
        <v>0</v>
      </c>
      <c r="I24" s="14"/>
      <c r="J24" s="134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0</v>
      </c>
      <c r="O24" s="31" t="e">
        <f>+N24/H24</f>
        <v>#DIV/0!</v>
      </c>
    </row>
    <row r="25" spans="2:15">
      <c r="B25" s="13" t="s">
        <v>90</v>
      </c>
      <c r="C25" s="12"/>
      <c r="D25" s="138" t="s">
        <v>25</v>
      </c>
      <c r="E25" s="13"/>
      <c r="F25" s="132">
        <f>+Rates!D8</f>
        <v>0</v>
      </c>
      <c r="G25" s="16">
        <v>1</v>
      </c>
      <c r="H25" s="30">
        <f t="shared" si="0"/>
        <v>0</v>
      </c>
      <c r="I25" s="14"/>
      <c r="J25" s="134">
        <v>0</v>
      </c>
      <c r="K25" s="17">
        <v>1</v>
      </c>
      <c r="L25" s="30">
        <f t="shared" si="1"/>
        <v>0</v>
      </c>
      <c r="M25" s="14"/>
      <c r="N25" s="18">
        <f t="shared" si="2"/>
        <v>0</v>
      </c>
      <c r="O25" s="31" t="e">
        <f>+N25/H25</f>
        <v>#DIV/0!</v>
      </c>
    </row>
    <row r="26" spans="2:15">
      <c r="B26" s="13" t="s">
        <v>89</v>
      </c>
      <c r="C26" s="12"/>
      <c r="D26" s="138" t="s">
        <v>25</v>
      </c>
      <c r="E26" s="13"/>
      <c r="F26" s="132">
        <f>+Rates!D17</f>
        <v>0.13</v>
      </c>
      <c r="G26" s="16">
        <v>1</v>
      </c>
      <c r="H26" s="30">
        <f t="shared" si="0"/>
        <v>0.13</v>
      </c>
      <c r="I26" s="14"/>
      <c r="J26" s="133">
        <f>+Rates!E17</f>
        <v>0</v>
      </c>
      <c r="K26" s="17">
        <v>1</v>
      </c>
      <c r="L26" s="30">
        <f t="shared" si="1"/>
        <v>0</v>
      </c>
      <c r="M26" s="14"/>
      <c r="N26" s="18">
        <f t="shared" si="2"/>
        <v>-0.13</v>
      </c>
      <c r="O26" s="31">
        <f>+N26/H26</f>
        <v>-1</v>
      </c>
    </row>
    <row r="27" spans="2:15">
      <c r="B27" s="13" t="s">
        <v>26</v>
      </c>
      <c r="C27" s="12"/>
      <c r="D27" s="138" t="s">
        <v>27</v>
      </c>
      <c r="E27" s="13"/>
      <c r="F27" s="122">
        <f>+Rates!D10</f>
        <v>1.55E-2</v>
      </c>
      <c r="G27" s="76">
        <f>+$F$18</f>
        <v>1000</v>
      </c>
      <c r="H27" s="30">
        <f t="shared" si="0"/>
        <v>15.5</v>
      </c>
      <c r="I27" s="14"/>
      <c r="J27" s="134">
        <f>+Rates!E10</f>
        <v>1.1750799999999999E-2</v>
      </c>
      <c r="K27" s="76">
        <f>+$F$18</f>
        <v>1000</v>
      </c>
      <c r="L27" s="30">
        <f t="shared" si="1"/>
        <v>11.750799999999998</v>
      </c>
      <c r="M27" s="14"/>
      <c r="N27" s="18">
        <f t="shared" si="2"/>
        <v>-3.7492000000000019</v>
      </c>
      <c r="O27" s="31">
        <f t="shared" ref="O27:O29" si="3">+N27/H27</f>
        <v>-0.24188387096774205</v>
      </c>
    </row>
    <row r="28" spans="2:15">
      <c r="B28" s="13" t="s">
        <v>28</v>
      </c>
      <c r="C28" s="12"/>
      <c r="D28" s="138" t="s">
        <v>27</v>
      </c>
      <c r="E28" s="13"/>
      <c r="F28" s="122">
        <f>+Rates!D15</f>
        <v>2.0000000000000001E-4</v>
      </c>
      <c r="G28" s="76">
        <f t="shared" ref="G28:G29" si="4">+$F$18</f>
        <v>1000</v>
      </c>
      <c r="H28" s="30">
        <f t="shared" si="0"/>
        <v>0.2</v>
      </c>
      <c r="I28" s="14"/>
      <c r="J28" s="134">
        <f>+Rates!E15</f>
        <v>0</v>
      </c>
      <c r="K28" s="76">
        <f t="shared" ref="K28:K29" si="5">+$F$18</f>
        <v>1000</v>
      </c>
      <c r="L28" s="30">
        <f t="shared" si="1"/>
        <v>0</v>
      </c>
      <c r="M28" s="14"/>
      <c r="N28" s="18">
        <f t="shared" si="2"/>
        <v>-0.2</v>
      </c>
      <c r="O28" s="31">
        <f t="shared" si="3"/>
        <v>-1</v>
      </c>
    </row>
    <row r="29" spans="2:15">
      <c r="B29" s="13" t="s">
        <v>93</v>
      </c>
      <c r="C29" s="12"/>
      <c r="D29" s="138" t="s">
        <v>27</v>
      </c>
      <c r="E29" s="13"/>
      <c r="F29" s="122">
        <f>+Rates!D16</f>
        <v>5.0000000000000001E-4</v>
      </c>
      <c r="G29" s="76">
        <f t="shared" si="4"/>
        <v>1000</v>
      </c>
      <c r="H29" s="30">
        <f t="shared" si="0"/>
        <v>0.5</v>
      </c>
      <c r="I29" s="14"/>
      <c r="J29" s="134">
        <f>+Rates!E16</f>
        <v>5.0000000000000001E-4</v>
      </c>
      <c r="K29" s="76">
        <f t="shared" si="5"/>
        <v>1000</v>
      </c>
      <c r="L29" s="30">
        <f t="shared" si="1"/>
        <v>0.5</v>
      </c>
      <c r="M29" s="14"/>
      <c r="N29" s="18">
        <f t="shared" si="2"/>
        <v>0</v>
      </c>
      <c r="O29" s="31">
        <f t="shared" si="3"/>
        <v>0</v>
      </c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27.400000000000002</v>
      </c>
      <c r="I30" s="15"/>
      <c r="J30" s="70"/>
      <c r="K30" s="71"/>
      <c r="L30" s="72">
        <f>SUM(L23:L29)</f>
        <v>26.503709999999998</v>
      </c>
      <c r="M30" s="67"/>
      <c r="N30" s="68">
        <f>+L30-H30</f>
        <v>-0.89629000000000403</v>
      </c>
      <c r="O30" s="69">
        <f t="shared" ref="O30:O38" si="6">+N30/H30</f>
        <v>-3.2711313868613284E-2</v>
      </c>
    </row>
    <row r="31" spans="2:15" s="112" customFormat="1" ht="16.5" customHeight="1">
      <c r="B31" s="130" t="s">
        <v>91</v>
      </c>
      <c r="C31" s="14"/>
      <c r="D31" s="138" t="s">
        <v>27</v>
      </c>
      <c r="E31" s="15"/>
      <c r="F31" s="134">
        <f>+Rates!D11</f>
        <v>-1.2999999999999999E-3</v>
      </c>
      <c r="G31" s="76">
        <f>+$F$18</f>
        <v>1000</v>
      </c>
      <c r="H31" s="30">
        <f>+F31*G31</f>
        <v>-1.3</v>
      </c>
      <c r="I31" s="14"/>
      <c r="J31" s="134">
        <f>+Rates!E11</f>
        <v>0</v>
      </c>
      <c r="K31" s="76">
        <f>+$F$18</f>
        <v>1000</v>
      </c>
      <c r="L31" s="30">
        <f>+J31*K31</f>
        <v>0</v>
      </c>
      <c r="M31" s="14"/>
      <c r="N31" s="18">
        <f>+L31-H31</f>
        <v>1.3</v>
      </c>
      <c r="O31" s="31">
        <f t="shared" si="6"/>
        <v>-1</v>
      </c>
    </row>
    <row r="32" spans="2:15" s="112" customFormat="1" ht="15.75" customHeight="1">
      <c r="B32" s="130" t="s">
        <v>92</v>
      </c>
      <c r="C32" s="14"/>
      <c r="D32" s="138" t="s">
        <v>27</v>
      </c>
      <c r="E32" s="15"/>
      <c r="F32" s="134">
        <f>+Rates!D14</f>
        <v>-5.0000000000000001E-4</v>
      </c>
      <c r="G32" s="76">
        <f>+$F$18</f>
        <v>1000</v>
      </c>
      <c r="H32" s="30">
        <f t="shared" ref="H32:H33" si="7">+F32*G32</f>
        <v>-0.5</v>
      </c>
      <c r="I32" s="38"/>
      <c r="J32" s="134">
        <f>+Rates!E14</f>
        <v>0</v>
      </c>
      <c r="K32" s="76">
        <f>+$F$18</f>
        <v>1000</v>
      </c>
      <c r="L32" s="30">
        <f t="shared" ref="L32:L33" si="8">+J32*K32</f>
        <v>0</v>
      </c>
      <c r="M32" s="39"/>
      <c r="N32" s="18">
        <f t="shared" ref="N32:N34" si="9">+L32-H32</f>
        <v>0.5</v>
      </c>
      <c r="O32" s="31">
        <f t="shared" si="6"/>
        <v>-1</v>
      </c>
    </row>
    <row r="33" spans="2:19">
      <c r="B33" s="131" t="s">
        <v>30</v>
      </c>
      <c r="C33" s="12"/>
      <c r="D33" s="138" t="s">
        <v>27</v>
      </c>
      <c r="E33" s="13"/>
      <c r="F33" s="122">
        <f>IF(ISBLANK(D16)=TRUE, 0, IF(D16="TOU", 0.64*$F$43+0.18*$F$44+0.18*$F$45, IF(AND(D16="non-TOU",#REF!&gt; 0),#REF!, 46)))</f>
        <v>0.10214000000000001</v>
      </c>
      <c r="G33" s="16">
        <f>+($F$18*(1+$F$54)-$F$18)</f>
        <v>34.099999999999909</v>
      </c>
      <c r="H33" s="30">
        <f t="shared" si="7"/>
        <v>3.4829739999999911</v>
      </c>
      <c r="I33" s="14"/>
      <c r="J33" s="122">
        <f>IF(ISBLANK(D16)=TRUE, 0, IF(D16="TOU", 0.64*$F$43+0.18*$F$44+0.18*$F$45, IF(AND(D16="non-TOU",#REF!&gt; 0),#REF!, 46)))</f>
        <v>0.10214000000000001</v>
      </c>
      <c r="K33" s="16">
        <f>+($F$18*(1+$J$54)-$F$18)</f>
        <v>34.099999999999909</v>
      </c>
      <c r="L33" s="30">
        <f t="shared" si="8"/>
        <v>3.4829739999999911</v>
      </c>
      <c r="M33" s="14"/>
      <c r="N33" s="18">
        <f t="shared" si="9"/>
        <v>0</v>
      </c>
      <c r="O33" s="31">
        <f t="shared" si="6"/>
        <v>0</v>
      </c>
    </row>
    <row r="34" spans="2:19">
      <c r="B34" s="131" t="s">
        <v>31</v>
      </c>
      <c r="C34" s="12"/>
      <c r="D34" s="138" t="s">
        <v>25</v>
      </c>
      <c r="E34" s="13"/>
      <c r="F34" s="132">
        <f>+Rates!D9</f>
        <v>0.79</v>
      </c>
      <c r="G34" s="16">
        <v>1</v>
      </c>
      <c r="H34" s="30">
        <f>+F34*G34</f>
        <v>0.79</v>
      </c>
      <c r="I34" s="14"/>
      <c r="J34" s="132">
        <f>+Rates!E9</f>
        <v>0.79</v>
      </c>
      <c r="K34" s="16">
        <v>1</v>
      </c>
      <c r="L34" s="30">
        <f>+J34*K34</f>
        <v>0.79</v>
      </c>
      <c r="M34" s="14"/>
      <c r="N34" s="18">
        <f t="shared" si="9"/>
        <v>0</v>
      </c>
      <c r="O34" s="31">
        <f t="shared" si="6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29.872973999999992</v>
      </c>
      <c r="I35" s="15"/>
      <c r="J35" s="70"/>
      <c r="K35" s="71"/>
      <c r="L35" s="72">
        <f>SUM(L30:L34)</f>
        <v>30.776683999999989</v>
      </c>
      <c r="M35" s="67"/>
      <c r="N35" s="68">
        <f>+L35-H35</f>
        <v>0.90370999999999668</v>
      </c>
      <c r="O35" s="69">
        <f t="shared" si="6"/>
        <v>3.0251758663198278E-2</v>
      </c>
    </row>
    <row r="36" spans="2:19">
      <c r="B36" s="14" t="s">
        <v>33</v>
      </c>
      <c r="C36" s="14"/>
      <c r="D36" s="139" t="s">
        <v>27</v>
      </c>
      <c r="E36" s="15"/>
      <c r="F36" s="134">
        <f>+Rates!D18</f>
        <v>8.0999999999999996E-3</v>
      </c>
      <c r="G36" s="76">
        <f>+$F$18*(1+$F$54)</f>
        <v>1034.0999999999999</v>
      </c>
      <c r="H36" s="30">
        <f>+F36*G36</f>
        <v>8.3762099999999986</v>
      </c>
      <c r="I36" s="14"/>
      <c r="J36" s="134">
        <f>+Rates!E18</f>
        <v>7.7542588660703925E-3</v>
      </c>
      <c r="K36" s="76">
        <f>+$F$18*(1+$J$54)</f>
        <v>1034.0999999999999</v>
      </c>
      <c r="L36" s="30">
        <f>+J36*K36</f>
        <v>8.0186790934033922</v>
      </c>
      <c r="M36" s="14"/>
      <c r="N36" s="18">
        <f>+L36-H36</f>
        <v>-0.35753090659660636</v>
      </c>
      <c r="O36" s="31">
        <f t="shared" si="6"/>
        <v>-4.2684090608593434E-2</v>
      </c>
    </row>
    <row r="37" spans="2:19">
      <c r="B37" s="19" t="s">
        <v>34</v>
      </c>
      <c r="C37" s="14"/>
      <c r="D37" s="139" t="s">
        <v>27</v>
      </c>
      <c r="E37" s="15"/>
      <c r="F37" s="134">
        <f>+Rates!D19</f>
        <v>5.7999999999999996E-3</v>
      </c>
      <c r="G37" s="76">
        <f>+$F$18*(1+$F$54)</f>
        <v>1034.0999999999999</v>
      </c>
      <c r="H37" s="30">
        <f>+F37*G37</f>
        <v>5.9977799999999988</v>
      </c>
      <c r="I37" s="14"/>
      <c r="J37" s="134">
        <f>+Rates!E19</f>
        <v>5.7273426002223283E-3</v>
      </c>
      <c r="K37" s="76">
        <f>+$F$18*(1+$J$54)</f>
        <v>1034.0999999999999</v>
      </c>
      <c r="L37" s="30">
        <f>+J37*K37</f>
        <v>5.922644982889909</v>
      </c>
      <c r="M37" s="14"/>
      <c r="N37" s="18">
        <f>+L37-H37</f>
        <v>-7.5135017110089741E-2</v>
      </c>
      <c r="O37" s="31">
        <f t="shared" si="6"/>
        <v>-1.2527137892701925E-2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44.246963999999991</v>
      </c>
      <c r="I38" s="15"/>
      <c r="J38" s="70"/>
      <c r="K38" s="71"/>
      <c r="L38" s="72">
        <f>SUM(L35:L37)</f>
        <v>44.718008076293287</v>
      </c>
      <c r="M38" s="67"/>
      <c r="N38" s="68">
        <f>+L38-H38</f>
        <v>0.47104407629329614</v>
      </c>
      <c r="O38" s="69">
        <f t="shared" si="6"/>
        <v>1.064579428078492E-2</v>
      </c>
    </row>
    <row r="39" spans="2:19" s="112" customFormat="1" ht="17.25" customHeight="1">
      <c r="B39" s="19" t="s">
        <v>36</v>
      </c>
      <c r="C39" s="14"/>
      <c r="D39" s="139" t="s">
        <v>27</v>
      </c>
      <c r="E39" s="15"/>
      <c r="F39" s="135">
        <f>+Rates!D20</f>
        <v>4.4000000000000003E-3</v>
      </c>
      <c r="G39" s="76">
        <f>+$F$18*(1+$F$54)</f>
        <v>1034.0999999999999</v>
      </c>
      <c r="H39" s="40">
        <f>+F39*G39</f>
        <v>4.5500400000000001</v>
      </c>
      <c r="I39" s="14"/>
      <c r="J39" s="135">
        <f>+Rates!E20</f>
        <v>4.4000000000000003E-3</v>
      </c>
      <c r="K39" s="76">
        <f>+$F$18*(1+$J$54)</f>
        <v>1034.0999999999999</v>
      </c>
      <c r="L39" s="40">
        <f>+J39*K39</f>
        <v>4.5500400000000001</v>
      </c>
      <c r="M39" s="14"/>
      <c r="N39" s="18">
        <f>+L39-H39</f>
        <v>0</v>
      </c>
      <c r="O39" s="41">
        <v>0</v>
      </c>
      <c r="P39" s="113"/>
      <c r="Q39" s="113"/>
      <c r="R39" s="113"/>
      <c r="S39" s="113"/>
    </row>
    <row r="40" spans="2:19" s="112" customFormat="1">
      <c r="B40" s="19" t="s">
        <v>37</v>
      </c>
      <c r="C40" s="14"/>
      <c r="D40" s="139" t="s">
        <v>27</v>
      </c>
      <c r="E40" s="15"/>
      <c r="F40" s="135">
        <f>+Rates!D21</f>
        <v>1.2999999999999999E-3</v>
      </c>
      <c r="G40" s="76">
        <f>+$F$18*(1+$F$54)</f>
        <v>1034.0999999999999</v>
      </c>
      <c r="H40" s="40">
        <f t="shared" ref="H40:H45" si="10">+F40*G40</f>
        <v>1.3443299999999998</v>
      </c>
      <c r="I40" s="14"/>
      <c r="J40" s="135">
        <f>+Rates!E21</f>
        <v>1.2999999999999999E-3</v>
      </c>
      <c r="K40" s="76">
        <f>+$F$18*(1+$J$54)</f>
        <v>1034.0999999999999</v>
      </c>
      <c r="L40" s="40">
        <f t="shared" ref="L40:L45" si="11">+J40*K40</f>
        <v>1.3443299999999998</v>
      </c>
      <c r="M40" s="14"/>
      <c r="N40" s="18">
        <f t="shared" ref="N40:N45" si="12">+L40-H40</f>
        <v>0</v>
      </c>
      <c r="O40" s="41">
        <v>0</v>
      </c>
      <c r="P40" s="113"/>
      <c r="Q40" s="113"/>
      <c r="R40" s="113"/>
      <c r="S40" s="113"/>
    </row>
    <row r="41" spans="2:19">
      <c r="B41" s="12" t="s">
        <v>38</v>
      </c>
      <c r="C41" s="12"/>
      <c r="D41" s="139" t="s">
        <v>27</v>
      </c>
      <c r="E41" s="13"/>
      <c r="F41" s="136">
        <f>+Rates!D22</f>
        <v>0.25</v>
      </c>
      <c r="G41" s="16">
        <v>1</v>
      </c>
      <c r="H41" s="40">
        <f t="shared" si="10"/>
        <v>0.25</v>
      </c>
      <c r="I41" s="14"/>
      <c r="J41" s="136">
        <f>+Rates!E22</f>
        <v>0.25</v>
      </c>
      <c r="K41" s="17">
        <v>1</v>
      </c>
      <c r="L41" s="40">
        <f t="shared" si="11"/>
        <v>0.25</v>
      </c>
      <c r="M41" s="14"/>
      <c r="N41" s="18">
        <f t="shared" si="12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39" t="s">
        <v>27</v>
      </c>
      <c r="E42" s="13"/>
      <c r="F42" s="137">
        <v>7.0000000000000001E-3</v>
      </c>
      <c r="G42" s="76">
        <f>+$F$18</f>
        <v>1000</v>
      </c>
      <c r="H42" s="40">
        <f t="shared" si="10"/>
        <v>7</v>
      </c>
      <c r="I42" s="14"/>
      <c r="J42" s="224"/>
      <c r="K42" s="225"/>
      <c r="L42" s="226"/>
      <c r="M42" s="227"/>
      <c r="N42" s="228"/>
      <c r="O42" s="229"/>
      <c r="P42" s="1"/>
      <c r="Q42" s="1"/>
      <c r="R42" s="1"/>
      <c r="S42" s="1"/>
    </row>
    <row r="43" spans="2:19">
      <c r="B43" s="37" t="s">
        <v>40</v>
      </c>
      <c r="C43" s="12"/>
      <c r="D43" s="139" t="s">
        <v>27</v>
      </c>
      <c r="E43" s="13"/>
      <c r="F43" s="122">
        <f>+'Residential, 100 kWh'!F43</f>
        <v>0.08</v>
      </c>
      <c r="G43" s="86">
        <f>0.64*$F$18</f>
        <v>640</v>
      </c>
      <c r="H43" s="40">
        <f t="shared" si="10"/>
        <v>51.2</v>
      </c>
      <c r="I43" s="14"/>
      <c r="J43" s="122">
        <f>+F43</f>
        <v>0.08</v>
      </c>
      <c r="K43" s="86">
        <f>+G43</f>
        <v>640</v>
      </c>
      <c r="L43" s="40">
        <f t="shared" si="11"/>
        <v>51.2</v>
      </c>
      <c r="M43" s="14"/>
      <c r="N43" s="18">
        <f t="shared" si="12"/>
        <v>0</v>
      </c>
      <c r="O43" s="41">
        <v>0</v>
      </c>
      <c r="P43" s="1"/>
      <c r="Q43" s="1"/>
      <c r="R43" s="1"/>
      <c r="S43" s="84"/>
    </row>
    <row r="44" spans="2:19">
      <c r="B44" s="37" t="s">
        <v>41</v>
      </c>
      <c r="C44" s="12"/>
      <c r="D44" s="139" t="s">
        <v>27</v>
      </c>
      <c r="E44" s="13"/>
      <c r="F44" s="122">
        <f>+'Residential, 100 kWh'!F44</f>
        <v>0.122</v>
      </c>
      <c r="G44" s="86">
        <f>0.18*$F$18</f>
        <v>180</v>
      </c>
      <c r="H44" s="40">
        <f t="shared" si="10"/>
        <v>21.96</v>
      </c>
      <c r="I44" s="14"/>
      <c r="J44" s="122">
        <f t="shared" ref="J44:K45" si="13">+F44</f>
        <v>0.122</v>
      </c>
      <c r="K44" s="86">
        <f t="shared" si="13"/>
        <v>180</v>
      </c>
      <c r="L44" s="40">
        <f t="shared" si="11"/>
        <v>21.96</v>
      </c>
      <c r="M44" s="14"/>
      <c r="N44" s="18">
        <f t="shared" si="12"/>
        <v>0</v>
      </c>
      <c r="O44" s="41">
        <v>0</v>
      </c>
      <c r="P44" s="1"/>
      <c r="Q44" s="1"/>
      <c r="R44" s="1"/>
      <c r="S44" s="84"/>
    </row>
    <row r="45" spans="2:19" ht="15.75" thickBot="1">
      <c r="B45" s="29" t="s">
        <v>42</v>
      </c>
      <c r="C45" s="12"/>
      <c r="D45" s="139" t="s">
        <v>27</v>
      </c>
      <c r="E45" s="13"/>
      <c r="F45" s="122">
        <f>+'Residential, 100 kWh'!F45</f>
        <v>0.161</v>
      </c>
      <c r="G45" s="86">
        <f>0.18*$F$18</f>
        <v>180</v>
      </c>
      <c r="H45" s="40">
        <f t="shared" si="10"/>
        <v>28.98</v>
      </c>
      <c r="I45" s="14"/>
      <c r="J45" s="122">
        <f t="shared" si="13"/>
        <v>0.161</v>
      </c>
      <c r="K45" s="86">
        <f t="shared" si="13"/>
        <v>180</v>
      </c>
      <c r="L45" s="40">
        <f t="shared" si="11"/>
        <v>28.98</v>
      </c>
      <c r="M45" s="14"/>
      <c r="N45" s="18">
        <f t="shared" si="12"/>
        <v>0</v>
      </c>
      <c r="O45" s="41">
        <v>0</v>
      </c>
      <c r="P45" s="1"/>
      <c r="Q45" s="1"/>
      <c r="R45" s="1"/>
      <c r="S45" s="84"/>
    </row>
    <row r="46" spans="2:19" ht="15.75" thickBot="1"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  <c r="P46" s="1"/>
      <c r="Q46" s="1"/>
      <c r="R46" s="1"/>
      <c r="S46" s="1"/>
    </row>
    <row r="47" spans="2:19">
      <c r="B47" s="20" t="s">
        <v>43</v>
      </c>
      <c r="C47" s="12"/>
      <c r="D47" s="12"/>
      <c r="E47" s="12"/>
      <c r="F47" s="64"/>
      <c r="G47" s="55"/>
      <c r="H47" s="58">
        <f>SUM(H38:H45)</f>
        <v>159.53133399999999</v>
      </c>
      <c r="I47" s="62"/>
      <c r="J47" s="63"/>
      <c r="K47" s="63"/>
      <c r="L47" s="61">
        <f>SUM(L38:L45)</f>
        <v>153.0023780762933</v>
      </c>
      <c r="M47" s="57"/>
      <c r="N47" s="61">
        <f>+L47-H47</f>
        <v>-6.5289559237066896</v>
      </c>
      <c r="O47" s="59">
        <f>+N47/H47</f>
        <v>-4.0925852997046278E-2</v>
      </c>
      <c r="P47" s="1"/>
      <c r="Q47" s="1"/>
      <c r="R47" s="1"/>
      <c r="S47" s="84"/>
    </row>
    <row r="48" spans="2:19">
      <c r="B48" s="53" t="s">
        <v>44</v>
      </c>
      <c r="C48" s="12"/>
      <c r="D48" s="12"/>
      <c r="E48" s="12"/>
      <c r="F48" s="43">
        <v>0.13</v>
      </c>
      <c r="G48" s="56"/>
      <c r="H48" s="78">
        <f>+H47*F48</f>
        <v>20.73907342</v>
      </c>
      <c r="I48" s="42"/>
      <c r="J48" s="79">
        <v>0.13</v>
      </c>
      <c r="K48" s="42"/>
      <c r="L48" s="81">
        <f>+L47*J48</f>
        <v>19.890309149918128</v>
      </c>
      <c r="M48" s="80"/>
      <c r="N48" s="81">
        <f t="shared" ref="N48:N51" si="14">+L48-H48</f>
        <v>-0.8487642700818725</v>
      </c>
      <c r="O48" s="82">
        <f>+N48/H48</f>
        <v>-4.0925852997046409E-2</v>
      </c>
      <c r="P48" s="1"/>
      <c r="Q48" s="1"/>
      <c r="R48" s="1"/>
      <c r="S48" s="84"/>
    </row>
    <row r="49" spans="1:19">
      <c r="B49" s="54" t="s">
        <v>45</v>
      </c>
      <c r="C49" s="12"/>
      <c r="D49" s="12"/>
      <c r="E49" s="12"/>
      <c r="F49" s="60"/>
      <c r="G49" s="56"/>
      <c r="H49" s="78">
        <f>SUM(H47:H48)</f>
        <v>180.27040742</v>
      </c>
      <c r="I49" s="42"/>
      <c r="J49" s="42"/>
      <c r="K49" s="42"/>
      <c r="L49" s="81">
        <f>SUM(L47:L48)</f>
        <v>172.89268722621142</v>
      </c>
      <c r="M49" s="80"/>
      <c r="N49" s="81">
        <f t="shared" si="14"/>
        <v>-7.3777201937885764</v>
      </c>
      <c r="O49" s="82">
        <f t="shared" ref="O49" si="15">+N49/H49</f>
        <v>-4.0925852997046368E-2</v>
      </c>
      <c r="P49" s="1"/>
      <c r="Q49" s="1"/>
      <c r="R49" s="1"/>
      <c r="S49" s="84"/>
    </row>
    <row r="50" spans="1:19">
      <c r="B50" s="246" t="s">
        <v>46</v>
      </c>
      <c r="C50" s="246"/>
      <c r="D50" s="246"/>
      <c r="E50" s="12"/>
      <c r="F50" s="60"/>
      <c r="G50" s="56"/>
      <c r="H50" s="83">
        <f>-H49*10%</f>
        <v>-18.027040742000001</v>
      </c>
      <c r="I50" s="42"/>
      <c r="J50" s="220"/>
      <c r="K50" s="220"/>
      <c r="L50" s="221"/>
      <c r="M50" s="222"/>
      <c r="N50" s="221"/>
      <c r="O50" s="223"/>
      <c r="P50" s="1"/>
      <c r="Q50" s="1"/>
      <c r="R50" s="1"/>
      <c r="S50" s="1"/>
    </row>
    <row r="51" spans="1:19" ht="15.75" thickBot="1">
      <c r="A51" s="1"/>
      <c r="B51" s="247" t="s">
        <v>47</v>
      </c>
      <c r="C51" s="247"/>
      <c r="D51" s="247"/>
      <c r="E51" s="65"/>
      <c r="F51" s="114"/>
      <c r="G51" s="115"/>
      <c r="H51" s="116">
        <f>SUM(H49:H50)</f>
        <v>162.243366678</v>
      </c>
      <c r="I51" s="117"/>
      <c r="J51" s="117"/>
      <c r="K51" s="117"/>
      <c r="L51" s="118">
        <f>SUM(L49:L50)</f>
        <v>172.89268722621142</v>
      </c>
      <c r="M51" s="119"/>
      <c r="N51" s="118">
        <f t="shared" si="14"/>
        <v>10.649320548211421</v>
      </c>
      <c r="O51" s="66">
        <f>+N51/H51</f>
        <v>6.5637941114392903E-2</v>
      </c>
    </row>
    <row r="52" spans="1:19" ht="15.75" thickBot="1">
      <c r="A52" s="85"/>
      <c r="B52" s="44"/>
      <c r="C52" s="45"/>
      <c r="D52" s="46"/>
      <c r="E52" s="45"/>
      <c r="F52" s="47"/>
      <c r="G52" s="48"/>
      <c r="H52" s="49"/>
      <c r="I52" s="50"/>
      <c r="J52" s="47"/>
      <c r="K52" s="51"/>
      <c r="L52" s="120"/>
      <c r="M52" s="50"/>
      <c r="N52" s="121"/>
      <c r="O52" s="52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84"/>
      <c r="M53" s="1"/>
      <c r="N53" s="1"/>
      <c r="O53" s="1"/>
    </row>
    <row r="54" spans="1:19">
      <c r="A54" s="1"/>
      <c r="B54" s="3" t="s">
        <v>48</v>
      </c>
      <c r="C54" s="1"/>
      <c r="D54" s="1"/>
      <c r="E54" s="1"/>
      <c r="F54" s="143">
        <f>+Rates!$D$1</f>
        <v>3.4099999999999998E-2</v>
      </c>
      <c r="G54" s="124"/>
      <c r="H54" s="124"/>
      <c r="I54" s="124"/>
      <c r="J54" s="143">
        <f>+Rates!$E$1</f>
        <v>3.4099999999999998E-2</v>
      </c>
      <c r="K54" s="1"/>
      <c r="L54" s="1"/>
      <c r="M54" s="1"/>
      <c r="N54" s="1"/>
      <c r="O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3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9">
      <c r="A58" s="2" t="s">
        <v>50</v>
      </c>
      <c r="B58" s="1"/>
      <c r="C58" s="1"/>
      <c r="D58" s="1"/>
      <c r="E58" s="1"/>
      <c r="F58" s="1"/>
      <c r="G58" s="1"/>
      <c r="H58" s="124"/>
      <c r="I58" s="1"/>
      <c r="J58" s="1"/>
      <c r="K58" s="1"/>
      <c r="L58" s="1"/>
      <c r="M58" s="1"/>
      <c r="N58" s="1"/>
      <c r="O58" s="1"/>
    </row>
    <row r="59" spans="1:19">
      <c r="A59" s="2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12">
    <mergeCell ref="D21:D22"/>
    <mergeCell ref="N21:N22"/>
    <mergeCell ref="O21:O22"/>
    <mergeCell ref="B50:D50"/>
    <mergeCell ref="B51:D51"/>
    <mergeCell ref="A3:K3"/>
    <mergeCell ref="B10:O10"/>
    <mergeCell ref="B11:O11"/>
    <mergeCell ref="D14:O14"/>
    <mergeCell ref="F20:H20"/>
    <mergeCell ref="J20:L20"/>
    <mergeCell ref="N20:O20"/>
  </mergeCell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59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A12" sqref="A12"/>
    </sheetView>
  </sheetViews>
  <sheetFormatPr defaultRowHeight="15"/>
  <cols>
    <col min="1" max="1" width="2.42578125" customWidth="1"/>
    <col min="2" max="2" width="47.28515625" customWidth="1"/>
    <col min="3" max="3" width="2.28515625" customWidth="1"/>
    <col min="4" max="4" width="9.7109375" customWidth="1"/>
    <col min="5" max="5" width="4.140625" customWidth="1"/>
    <col min="6" max="6" width="10" bestFit="1" customWidth="1"/>
    <col min="8" max="8" width="10" bestFit="1" customWidth="1"/>
    <col min="9" max="9" width="1.5703125" customWidth="1"/>
    <col min="10" max="10" width="10" bestFit="1" customWidth="1"/>
    <col min="12" max="12" width="10.28515625" bestFit="1" customWidth="1"/>
    <col min="13" max="13" width="1.28515625" customWidth="1"/>
    <col min="14" max="14" width="12.85546875" bestFit="1" customWidth="1"/>
    <col min="15" max="15" width="10.28515625" bestFit="1" customWidth="1"/>
  </cols>
  <sheetData>
    <row r="1" spans="1:20" ht="21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8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75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hidden="1">
      <c r="A10" s="1"/>
      <c r="B10" s="245" t="s">
        <v>6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1"/>
      <c r="Q10" s="1"/>
      <c r="R10" s="1"/>
      <c r="S10" s="1"/>
      <c r="T10" s="1"/>
    </row>
    <row r="11" spans="1:20" ht="18">
      <c r="A11" s="1"/>
      <c r="B11" s="245" t="s">
        <v>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/>
      <c r="B14" s="27" t="s">
        <v>8</v>
      </c>
      <c r="C14" s="1"/>
      <c r="D14" s="244" t="s">
        <v>9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1"/>
      <c r="Q14" s="1"/>
      <c r="R14" s="1"/>
      <c r="S14" s="1"/>
      <c r="T14" s="1"/>
    </row>
    <row r="15" spans="1:20" ht="15.75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75">
      <c r="A16" s="1"/>
      <c r="B16" s="27" t="s">
        <v>10</v>
      </c>
      <c r="C16" s="1"/>
      <c r="D16" s="87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75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88">
        <v>1500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41" t="s">
        <v>14</v>
      </c>
      <c r="G20" s="242"/>
      <c r="H20" s="243"/>
      <c r="I20" s="1"/>
      <c r="J20" s="241" t="s">
        <v>15</v>
      </c>
      <c r="K20" s="242"/>
      <c r="L20" s="243"/>
      <c r="M20" s="1"/>
      <c r="N20" s="241" t="s">
        <v>16</v>
      </c>
      <c r="O20" s="243"/>
    </row>
    <row r="21" spans="2:15">
      <c r="B21" s="29"/>
      <c r="C21" s="1"/>
      <c r="D21" s="248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50" t="s">
        <v>21</v>
      </c>
      <c r="O21" s="252" t="s">
        <v>22</v>
      </c>
    </row>
    <row r="22" spans="2:15">
      <c r="B22" s="29"/>
      <c r="C22" s="1"/>
      <c r="D22" s="249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51"/>
      <c r="O22" s="253"/>
    </row>
    <row r="23" spans="2:15">
      <c r="B23" s="13" t="s">
        <v>24</v>
      </c>
      <c r="C23" s="12"/>
      <c r="D23" s="138" t="s">
        <v>25</v>
      </c>
      <c r="E23" s="13"/>
      <c r="F23" s="132">
        <f>+Rates!D5</f>
        <v>11.07</v>
      </c>
      <c r="G23" s="16">
        <v>1</v>
      </c>
      <c r="H23" s="30">
        <f>+F23*G23</f>
        <v>11.07</v>
      </c>
      <c r="I23" s="14"/>
      <c r="J23" s="133">
        <f>+Rates!E5</f>
        <v>14.252909999999998</v>
      </c>
      <c r="K23" s="17">
        <v>1</v>
      </c>
      <c r="L23" s="30">
        <f>+J23*K23</f>
        <v>14.252909999999998</v>
      </c>
      <c r="M23" s="14"/>
      <c r="N23" s="18">
        <f>+L23-H23</f>
        <v>3.1829099999999979</v>
      </c>
      <c r="O23" s="31">
        <f>+N23/H23</f>
        <v>0.28752574525745239</v>
      </c>
    </row>
    <row r="24" spans="2:15">
      <c r="B24" s="13" t="s">
        <v>88</v>
      </c>
      <c r="C24" s="12"/>
      <c r="D24" s="138" t="s">
        <v>25</v>
      </c>
      <c r="E24" s="13"/>
      <c r="F24" s="132">
        <f>+Rates!D6</f>
        <v>0</v>
      </c>
      <c r="G24" s="16">
        <v>1</v>
      </c>
      <c r="H24" s="30">
        <f t="shared" ref="H24:H29" si="0">+F24*G24</f>
        <v>0</v>
      </c>
      <c r="I24" s="14"/>
      <c r="J24" s="134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0</v>
      </c>
      <c r="O24" s="31" t="e">
        <f>+N24/H24</f>
        <v>#DIV/0!</v>
      </c>
    </row>
    <row r="25" spans="2:15">
      <c r="B25" s="13" t="s">
        <v>90</v>
      </c>
      <c r="C25" s="12"/>
      <c r="D25" s="138" t="s">
        <v>25</v>
      </c>
      <c r="E25" s="13"/>
      <c r="F25" s="132">
        <f>+Rates!D8</f>
        <v>0</v>
      </c>
      <c r="G25" s="16">
        <v>1</v>
      </c>
      <c r="H25" s="30">
        <f t="shared" si="0"/>
        <v>0</v>
      </c>
      <c r="I25" s="14"/>
      <c r="J25" s="134">
        <v>0</v>
      </c>
      <c r="K25" s="17">
        <v>1</v>
      </c>
      <c r="L25" s="30">
        <f t="shared" si="1"/>
        <v>0</v>
      </c>
      <c r="M25" s="14"/>
      <c r="N25" s="18">
        <f t="shared" si="2"/>
        <v>0</v>
      </c>
      <c r="O25" s="31" t="e">
        <f>+N25/H25</f>
        <v>#DIV/0!</v>
      </c>
    </row>
    <row r="26" spans="2:15">
      <c r="B26" s="13" t="s">
        <v>89</v>
      </c>
      <c r="C26" s="12"/>
      <c r="D26" s="138" t="s">
        <v>25</v>
      </c>
      <c r="E26" s="13"/>
      <c r="F26" s="132">
        <f>+Rates!D17</f>
        <v>0.13</v>
      </c>
      <c r="G26" s="16">
        <v>1</v>
      </c>
      <c r="H26" s="30">
        <f t="shared" si="0"/>
        <v>0.13</v>
      </c>
      <c r="I26" s="14"/>
      <c r="J26" s="133">
        <f>+Rates!E17</f>
        <v>0</v>
      </c>
      <c r="K26" s="17">
        <v>1</v>
      </c>
      <c r="L26" s="30">
        <f t="shared" si="1"/>
        <v>0</v>
      </c>
      <c r="M26" s="14"/>
      <c r="N26" s="18">
        <f t="shared" si="2"/>
        <v>-0.13</v>
      </c>
      <c r="O26" s="31">
        <f>+N26/H26</f>
        <v>-1</v>
      </c>
    </row>
    <row r="27" spans="2:15">
      <c r="B27" s="13" t="s">
        <v>26</v>
      </c>
      <c r="C27" s="12"/>
      <c r="D27" s="138" t="s">
        <v>27</v>
      </c>
      <c r="E27" s="13"/>
      <c r="F27" s="122">
        <f>+Rates!D10</f>
        <v>1.55E-2</v>
      </c>
      <c r="G27" s="76">
        <f>+$F$18</f>
        <v>1500</v>
      </c>
      <c r="H27" s="30">
        <f t="shared" si="0"/>
        <v>23.25</v>
      </c>
      <c r="I27" s="14"/>
      <c r="J27" s="134">
        <f>+Rates!E10</f>
        <v>1.1750799999999999E-2</v>
      </c>
      <c r="K27" s="76">
        <f>+$F$18</f>
        <v>1500</v>
      </c>
      <c r="L27" s="30">
        <f t="shared" si="1"/>
        <v>17.626199999999997</v>
      </c>
      <c r="M27" s="14"/>
      <c r="N27" s="18">
        <f t="shared" si="2"/>
        <v>-5.6238000000000028</v>
      </c>
      <c r="O27" s="31">
        <f t="shared" ref="O27:O29" si="3">+N27/H27</f>
        <v>-0.24188387096774205</v>
      </c>
    </row>
    <row r="28" spans="2:15">
      <c r="B28" s="13" t="s">
        <v>28</v>
      </c>
      <c r="C28" s="12"/>
      <c r="D28" s="138" t="s">
        <v>27</v>
      </c>
      <c r="E28" s="13"/>
      <c r="F28" s="122">
        <f>+Rates!D15</f>
        <v>2.0000000000000001E-4</v>
      </c>
      <c r="G28" s="76">
        <f t="shared" ref="G28:G29" si="4">+$F$18</f>
        <v>1500</v>
      </c>
      <c r="H28" s="30">
        <f t="shared" si="0"/>
        <v>0.3</v>
      </c>
      <c r="I28" s="14"/>
      <c r="J28" s="134">
        <f>+Rates!E15</f>
        <v>0</v>
      </c>
      <c r="K28" s="76">
        <f t="shared" ref="K28:K29" si="5">+$F$18</f>
        <v>1500</v>
      </c>
      <c r="L28" s="30">
        <f t="shared" si="1"/>
        <v>0</v>
      </c>
      <c r="M28" s="14"/>
      <c r="N28" s="18">
        <f t="shared" si="2"/>
        <v>-0.3</v>
      </c>
      <c r="O28" s="31">
        <f t="shared" si="3"/>
        <v>-1</v>
      </c>
    </row>
    <row r="29" spans="2:15">
      <c r="B29" s="13" t="s">
        <v>93</v>
      </c>
      <c r="C29" s="12"/>
      <c r="D29" s="138" t="s">
        <v>27</v>
      </c>
      <c r="E29" s="13"/>
      <c r="F29" s="122">
        <f>+Rates!D16</f>
        <v>5.0000000000000001E-4</v>
      </c>
      <c r="G29" s="76">
        <f t="shared" si="4"/>
        <v>1500</v>
      </c>
      <c r="H29" s="30">
        <f t="shared" si="0"/>
        <v>0.75</v>
      </c>
      <c r="I29" s="14"/>
      <c r="J29" s="134">
        <f>+Rates!E16</f>
        <v>5.0000000000000001E-4</v>
      </c>
      <c r="K29" s="76">
        <f t="shared" si="5"/>
        <v>1500</v>
      </c>
      <c r="L29" s="30">
        <f t="shared" si="1"/>
        <v>0.75</v>
      </c>
      <c r="M29" s="14"/>
      <c r="N29" s="18">
        <f t="shared" si="2"/>
        <v>0</v>
      </c>
      <c r="O29" s="31">
        <f t="shared" si="3"/>
        <v>0</v>
      </c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35.5</v>
      </c>
      <c r="I30" s="15"/>
      <c r="J30" s="70"/>
      <c r="K30" s="71"/>
      <c r="L30" s="72">
        <f>SUM(L23:L29)</f>
        <v>32.629109999999997</v>
      </c>
      <c r="M30" s="67"/>
      <c r="N30" s="68">
        <f>+L30-H30</f>
        <v>-2.8708900000000028</v>
      </c>
      <c r="O30" s="69">
        <f t="shared" ref="O30:O38" si="6">+N30/H30</f>
        <v>-8.0870140845070507E-2</v>
      </c>
    </row>
    <row r="31" spans="2:15" s="112" customFormat="1" ht="16.5" customHeight="1">
      <c r="B31" s="130" t="s">
        <v>91</v>
      </c>
      <c r="C31" s="14"/>
      <c r="D31" s="138" t="s">
        <v>27</v>
      </c>
      <c r="E31" s="15"/>
      <c r="F31" s="134">
        <f>+Rates!D11</f>
        <v>-1.2999999999999999E-3</v>
      </c>
      <c r="G31" s="76">
        <f>+$F$18</f>
        <v>1500</v>
      </c>
      <c r="H31" s="30">
        <f>+F31*G31</f>
        <v>-1.95</v>
      </c>
      <c r="I31" s="14"/>
      <c r="J31" s="134">
        <f>+Rates!E11</f>
        <v>0</v>
      </c>
      <c r="K31" s="76">
        <f>+$F$18</f>
        <v>1500</v>
      </c>
      <c r="L31" s="30">
        <f>+J31*K31</f>
        <v>0</v>
      </c>
      <c r="M31" s="14"/>
      <c r="N31" s="18">
        <f>+L31-H31</f>
        <v>1.95</v>
      </c>
      <c r="O31" s="31">
        <f t="shared" si="6"/>
        <v>-1</v>
      </c>
    </row>
    <row r="32" spans="2:15" s="112" customFormat="1" ht="15.75" customHeight="1">
      <c r="B32" s="130" t="s">
        <v>92</v>
      </c>
      <c r="C32" s="14"/>
      <c r="D32" s="138" t="s">
        <v>27</v>
      </c>
      <c r="E32" s="15"/>
      <c r="F32" s="134">
        <f>+Rates!D14</f>
        <v>-5.0000000000000001E-4</v>
      </c>
      <c r="G32" s="76">
        <f>+$F$18</f>
        <v>1500</v>
      </c>
      <c r="H32" s="30">
        <f t="shared" ref="H32:H33" si="7">+F32*G32</f>
        <v>-0.75</v>
      </c>
      <c r="I32" s="38"/>
      <c r="J32" s="134">
        <f>+Rates!E14</f>
        <v>0</v>
      </c>
      <c r="K32" s="76">
        <f>+$F$18</f>
        <v>1500</v>
      </c>
      <c r="L32" s="30">
        <f t="shared" ref="L32:L33" si="8">+J32*K32</f>
        <v>0</v>
      </c>
      <c r="M32" s="39"/>
      <c r="N32" s="18">
        <f t="shared" ref="N32:N34" si="9">+L32-H32</f>
        <v>0.75</v>
      </c>
      <c r="O32" s="31">
        <f t="shared" si="6"/>
        <v>-1</v>
      </c>
    </row>
    <row r="33" spans="2:19">
      <c r="B33" s="131" t="s">
        <v>30</v>
      </c>
      <c r="C33" s="12"/>
      <c r="D33" s="138" t="s">
        <v>27</v>
      </c>
      <c r="E33" s="13"/>
      <c r="F33" s="122">
        <f>IF(ISBLANK(D16)=TRUE, 0, IF(D16="TOU", 0.64*$F$43+0.18*$F$44+0.18*$F$45, IF(AND(D16="non-TOU",#REF!&gt; 0),#REF!, 46)))</f>
        <v>0.10214000000000001</v>
      </c>
      <c r="G33" s="16">
        <f>+($F$18*(1+$F$54)-$F$18)</f>
        <v>51.150000000000091</v>
      </c>
      <c r="H33" s="30">
        <f t="shared" si="7"/>
        <v>5.2244610000000096</v>
      </c>
      <c r="I33" s="14"/>
      <c r="J33" s="122">
        <f>IF(ISBLANK(D16)=TRUE, 0, IF(D16="TOU", 0.64*$F$43+0.18*$F$44+0.18*$F$45, IF(AND(D16="non-TOU",#REF!&gt; 0),#REF!, 46)))</f>
        <v>0.10214000000000001</v>
      </c>
      <c r="K33" s="16">
        <f>+($F$18*(1+$J$54)-$F$18)</f>
        <v>51.150000000000091</v>
      </c>
      <c r="L33" s="30">
        <f t="shared" si="8"/>
        <v>5.2244610000000096</v>
      </c>
      <c r="M33" s="14"/>
      <c r="N33" s="18">
        <f t="shared" si="9"/>
        <v>0</v>
      </c>
      <c r="O33" s="31">
        <f t="shared" si="6"/>
        <v>0</v>
      </c>
    </row>
    <row r="34" spans="2:19">
      <c r="B34" s="131" t="s">
        <v>31</v>
      </c>
      <c r="C34" s="12"/>
      <c r="D34" s="138" t="s">
        <v>25</v>
      </c>
      <c r="E34" s="13"/>
      <c r="F34" s="132">
        <f>+Rates!D9</f>
        <v>0.79</v>
      </c>
      <c r="G34" s="16">
        <v>1</v>
      </c>
      <c r="H34" s="30">
        <f>+F34*G34</f>
        <v>0.79</v>
      </c>
      <c r="I34" s="14"/>
      <c r="J34" s="132">
        <f>+Rates!E9</f>
        <v>0.79</v>
      </c>
      <c r="K34" s="16">
        <v>1</v>
      </c>
      <c r="L34" s="30">
        <f>+J34*K34</f>
        <v>0.79</v>
      </c>
      <c r="M34" s="14"/>
      <c r="N34" s="18">
        <f t="shared" si="9"/>
        <v>0</v>
      </c>
      <c r="O34" s="31">
        <f t="shared" si="6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38.814461000000009</v>
      </c>
      <c r="I35" s="15"/>
      <c r="J35" s="70"/>
      <c r="K35" s="71"/>
      <c r="L35" s="72">
        <f>SUM(L30:L34)</f>
        <v>38.643571000000009</v>
      </c>
      <c r="M35" s="67"/>
      <c r="N35" s="68">
        <f>+L35-H35</f>
        <v>-0.17088999999999999</v>
      </c>
      <c r="O35" s="69">
        <f t="shared" si="6"/>
        <v>-4.4027405146757018E-3</v>
      </c>
    </row>
    <row r="36" spans="2:19">
      <c r="B36" s="14" t="s">
        <v>33</v>
      </c>
      <c r="C36" s="14"/>
      <c r="D36" s="139" t="s">
        <v>27</v>
      </c>
      <c r="E36" s="15"/>
      <c r="F36" s="134">
        <f>+Rates!D18</f>
        <v>8.0999999999999996E-3</v>
      </c>
      <c r="G36" s="76">
        <f>+$F$18*(1+$F$54)</f>
        <v>1551.15</v>
      </c>
      <c r="H36" s="30">
        <f>+F36*G36</f>
        <v>12.564315000000001</v>
      </c>
      <c r="I36" s="14"/>
      <c r="J36" s="134">
        <f>+Rates!E18</f>
        <v>7.7542588660703925E-3</v>
      </c>
      <c r="K36" s="76">
        <f>+$F$18*(1+$J$54)</f>
        <v>1551.15</v>
      </c>
      <c r="L36" s="30">
        <f>+J36*K36</f>
        <v>12.02801864010509</v>
      </c>
      <c r="M36" s="14"/>
      <c r="N36" s="18">
        <f>+L36-H36</f>
        <v>-0.53629635989491042</v>
      </c>
      <c r="O36" s="31">
        <f t="shared" si="6"/>
        <v>-4.2684090608593496E-2</v>
      </c>
    </row>
    <row r="37" spans="2:19">
      <c r="B37" s="19" t="s">
        <v>34</v>
      </c>
      <c r="C37" s="14"/>
      <c r="D37" s="139" t="s">
        <v>27</v>
      </c>
      <c r="E37" s="15"/>
      <c r="F37" s="134">
        <f>+Rates!D19</f>
        <v>5.7999999999999996E-3</v>
      </c>
      <c r="G37" s="76">
        <f>+$F$18*(1+$F$54)</f>
        <v>1551.15</v>
      </c>
      <c r="H37" s="30">
        <f>+F37*G37</f>
        <v>8.9966699999999999</v>
      </c>
      <c r="I37" s="14"/>
      <c r="J37" s="134">
        <f>+Rates!E19</f>
        <v>5.7273426002223283E-3</v>
      </c>
      <c r="K37" s="76">
        <f>+$F$18*(1+$J$54)</f>
        <v>1551.15</v>
      </c>
      <c r="L37" s="30">
        <f>+J37*K37</f>
        <v>8.8839674743348649</v>
      </c>
      <c r="M37" s="14"/>
      <c r="N37" s="18">
        <f>+L37-H37</f>
        <v>-0.11270252566513506</v>
      </c>
      <c r="O37" s="31">
        <f t="shared" si="6"/>
        <v>-1.2527137892701972E-2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60.375446000000011</v>
      </c>
      <c r="I38" s="15"/>
      <c r="J38" s="70"/>
      <c r="K38" s="71"/>
      <c r="L38" s="72">
        <f>SUM(L35:L37)</f>
        <v>59.555557114439964</v>
      </c>
      <c r="M38" s="67"/>
      <c r="N38" s="68">
        <f>+L38-H38</f>
        <v>-0.81988888556004724</v>
      </c>
      <c r="O38" s="69">
        <f t="shared" si="6"/>
        <v>-1.3579839817001883E-2</v>
      </c>
    </row>
    <row r="39" spans="2:19" s="112" customFormat="1" ht="17.25" customHeight="1">
      <c r="B39" s="19" t="s">
        <v>36</v>
      </c>
      <c r="C39" s="14"/>
      <c r="D39" s="139" t="s">
        <v>27</v>
      </c>
      <c r="E39" s="15"/>
      <c r="F39" s="135">
        <f>+Rates!D20</f>
        <v>4.4000000000000003E-3</v>
      </c>
      <c r="G39" s="76">
        <f>+$F$18*(1+$F$54)</f>
        <v>1551.15</v>
      </c>
      <c r="H39" s="40">
        <f>+F39*G39</f>
        <v>6.8250600000000006</v>
      </c>
      <c r="I39" s="14"/>
      <c r="J39" s="135">
        <f>+Rates!E20</f>
        <v>4.4000000000000003E-3</v>
      </c>
      <c r="K39" s="76">
        <f>+$F$18*(1+$J$54)</f>
        <v>1551.15</v>
      </c>
      <c r="L39" s="40">
        <f>+J39*K39</f>
        <v>6.8250600000000006</v>
      </c>
      <c r="M39" s="14"/>
      <c r="N39" s="18">
        <f>+L39-H39</f>
        <v>0</v>
      </c>
      <c r="O39" s="41">
        <v>0</v>
      </c>
      <c r="P39" s="113"/>
      <c r="Q39" s="113"/>
      <c r="R39" s="113"/>
      <c r="S39" s="113"/>
    </row>
    <row r="40" spans="2:19" s="112" customFormat="1">
      <c r="B40" s="19" t="s">
        <v>37</v>
      </c>
      <c r="C40" s="14"/>
      <c r="D40" s="139" t="s">
        <v>27</v>
      </c>
      <c r="E40" s="15"/>
      <c r="F40" s="135">
        <f>+Rates!D21</f>
        <v>1.2999999999999999E-3</v>
      </c>
      <c r="G40" s="76">
        <f>+$F$18*(1+$F$54)</f>
        <v>1551.15</v>
      </c>
      <c r="H40" s="40">
        <f t="shared" ref="H40:H45" si="10">+F40*G40</f>
        <v>2.0164949999999999</v>
      </c>
      <c r="I40" s="14"/>
      <c r="J40" s="135">
        <f>+Rates!E21</f>
        <v>1.2999999999999999E-3</v>
      </c>
      <c r="K40" s="76">
        <f>+$F$18*(1+$J$54)</f>
        <v>1551.15</v>
      </c>
      <c r="L40" s="40">
        <f t="shared" ref="L40:L45" si="11">+J40*K40</f>
        <v>2.0164949999999999</v>
      </c>
      <c r="M40" s="14"/>
      <c r="N40" s="18">
        <f t="shared" ref="N40:N45" si="12">+L40-H40</f>
        <v>0</v>
      </c>
      <c r="O40" s="41">
        <v>0</v>
      </c>
      <c r="P40" s="113"/>
      <c r="Q40" s="113"/>
      <c r="R40" s="113"/>
      <c r="S40" s="113"/>
    </row>
    <row r="41" spans="2:19">
      <c r="B41" s="12" t="s">
        <v>38</v>
      </c>
      <c r="C41" s="12"/>
      <c r="D41" s="139" t="s">
        <v>27</v>
      </c>
      <c r="E41" s="13"/>
      <c r="F41" s="136">
        <f>+Rates!D22</f>
        <v>0.25</v>
      </c>
      <c r="G41" s="16">
        <v>1</v>
      </c>
      <c r="H41" s="40">
        <f t="shared" si="10"/>
        <v>0.25</v>
      </c>
      <c r="I41" s="14"/>
      <c r="J41" s="136">
        <f>+Rates!E22</f>
        <v>0.25</v>
      </c>
      <c r="K41" s="17">
        <v>1</v>
      </c>
      <c r="L41" s="40">
        <f t="shared" si="11"/>
        <v>0.25</v>
      </c>
      <c r="M41" s="14"/>
      <c r="N41" s="18">
        <f t="shared" si="12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39" t="s">
        <v>27</v>
      </c>
      <c r="E42" s="13"/>
      <c r="F42" s="137">
        <v>7.0000000000000001E-3</v>
      </c>
      <c r="G42" s="76">
        <f>+$F$18</f>
        <v>1500</v>
      </c>
      <c r="H42" s="40">
        <f t="shared" si="10"/>
        <v>10.5</v>
      </c>
      <c r="I42" s="14"/>
      <c r="J42" s="224"/>
      <c r="K42" s="225"/>
      <c r="L42" s="226"/>
      <c r="M42" s="227"/>
      <c r="N42" s="228"/>
      <c r="O42" s="229"/>
      <c r="P42" s="1"/>
      <c r="Q42" s="1"/>
      <c r="R42" s="1"/>
      <c r="S42" s="1"/>
    </row>
    <row r="43" spans="2:19">
      <c r="B43" s="37" t="s">
        <v>40</v>
      </c>
      <c r="C43" s="12"/>
      <c r="D43" s="139" t="s">
        <v>27</v>
      </c>
      <c r="E43" s="13"/>
      <c r="F43" s="122">
        <f>+'Residential, 100 kWh'!F43</f>
        <v>0.08</v>
      </c>
      <c r="G43" s="86">
        <f>0.64*$F$18</f>
        <v>960</v>
      </c>
      <c r="H43" s="40">
        <f t="shared" si="10"/>
        <v>76.8</v>
      </c>
      <c r="I43" s="14"/>
      <c r="J43" s="122">
        <f>+F43</f>
        <v>0.08</v>
      </c>
      <c r="K43" s="86">
        <f>+G43</f>
        <v>960</v>
      </c>
      <c r="L43" s="40">
        <f t="shared" si="11"/>
        <v>76.8</v>
      </c>
      <c r="M43" s="14"/>
      <c r="N43" s="18">
        <f t="shared" si="12"/>
        <v>0</v>
      </c>
      <c r="O43" s="41">
        <v>0</v>
      </c>
      <c r="P43" s="1"/>
      <c r="Q43" s="1"/>
      <c r="R43" s="1"/>
      <c r="S43" s="84"/>
    </row>
    <row r="44" spans="2:19">
      <c r="B44" s="37" t="s">
        <v>41</v>
      </c>
      <c r="C44" s="12"/>
      <c r="D44" s="139" t="s">
        <v>27</v>
      </c>
      <c r="E44" s="13"/>
      <c r="F44" s="122">
        <f>+'Residential, 100 kWh'!F44</f>
        <v>0.122</v>
      </c>
      <c r="G44" s="86">
        <f>0.18*$F$18</f>
        <v>270</v>
      </c>
      <c r="H44" s="40">
        <f t="shared" si="10"/>
        <v>32.94</v>
      </c>
      <c r="I44" s="14"/>
      <c r="J44" s="122">
        <f t="shared" ref="J44:K45" si="13">+F44</f>
        <v>0.122</v>
      </c>
      <c r="K44" s="86">
        <f t="shared" si="13"/>
        <v>270</v>
      </c>
      <c r="L44" s="40">
        <f t="shared" si="11"/>
        <v>32.94</v>
      </c>
      <c r="M44" s="14"/>
      <c r="N44" s="18">
        <f t="shared" si="12"/>
        <v>0</v>
      </c>
      <c r="O44" s="41">
        <v>0</v>
      </c>
      <c r="P44" s="1"/>
      <c r="Q44" s="1"/>
      <c r="R44" s="1"/>
      <c r="S44" s="84"/>
    </row>
    <row r="45" spans="2:19" ht="15.75" thickBot="1">
      <c r="B45" s="29" t="s">
        <v>42</v>
      </c>
      <c r="C45" s="12"/>
      <c r="D45" s="139" t="s">
        <v>27</v>
      </c>
      <c r="E45" s="13"/>
      <c r="F45" s="122">
        <f>+'Residential, 100 kWh'!F45</f>
        <v>0.161</v>
      </c>
      <c r="G45" s="86">
        <f>0.18*$F$18</f>
        <v>270</v>
      </c>
      <c r="H45" s="40">
        <f t="shared" si="10"/>
        <v>43.47</v>
      </c>
      <c r="I45" s="14"/>
      <c r="J45" s="122">
        <f t="shared" si="13"/>
        <v>0.161</v>
      </c>
      <c r="K45" s="86">
        <f t="shared" si="13"/>
        <v>270</v>
      </c>
      <c r="L45" s="40">
        <f t="shared" si="11"/>
        <v>43.47</v>
      </c>
      <c r="M45" s="14"/>
      <c r="N45" s="18">
        <f t="shared" si="12"/>
        <v>0</v>
      </c>
      <c r="O45" s="41">
        <v>0</v>
      </c>
      <c r="P45" s="1"/>
      <c r="Q45" s="1"/>
      <c r="R45" s="1"/>
      <c r="S45" s="84"/>
    </row>
    <row r="46" spans="2:19" ht="15.75" thickBot="1"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20"/>
      <c r="M46" s="50"/>
      <c r="N46" s="121"/>
      <c r="O46" s="52"/>
      <c r="P46" s="1"/>
      <c r="Q46" s="1"/>
      <c r="R46" s="1"/>
      <c r="S46" s="1"/>
    </row>
    <row r="47" spans="2:19">
      <c r="B47" s="20" t="s">
        <v>43</v>
      </c>
      <c r="C47" s="12"/>
      <c r="D47" s="12"/>
      <c r="E47" s="12"/>
      <c r="F47" s="64"/>
      <c r="G47" s="55"/>
      <c r="H47" s="58">
        <f>SUM(H38:H45)</f>
        <v>233.17700100000002</v>
      </c>
      <c r="I47" s="62"/>
      <c r="J47" s="63"/>
      <c r="K47" s="63"/>
      <c r="L47" s="61">
        <f>SUM(L38:L45)</f>
        <v>221.85711211443996</v>
      </c>
      <c r="M47" s="57"/>
      <c r="N47" s="61">
        <f>+L47-H47</f>
        <v>-11.319888885560061</v>
      </c>
      <c r="O47" s="59">
        <f>+N47/H47</f>
        <v>-4.8546335346169325E-2</v>
      </c>
      <c r="P47" s="1"/>
      <c r="Q47" s="1"/>
      <c r="R47" s="1"/>
      <c r="S47" s="84"/>
    </row>
    <row r="48" spans="2:19">
      <c r="B48" s="53" t="s">
        <v>44</v>
      </c>
      <c r="C48" s="12"/>
      <c r="D48" s="12"/>
      <c r="E48" s="12"/>
      <c r="F48" s="43">
        <v>0.13</v>
      </c>
      <c r="G48" s="56"/>
      <c r="H48" s="78">
        <f>+H47*F48</f>
        <v>30.313010130000002</v>
      </c>
      <c r="I48" s="42"/>
      <c r="J48" s="79">
        <v>0.13</v>
      </c>
      <c r="K48" s="42"/>
      <c r="L48" s="81">
        <f>+L47*J48</f>
        <v>28.841424574877195</v>
      </c>
      <c r="M48" s="80"/>
      <c r="N48" s="81">
        <f t="shared" ref="N48:N51" si="14">+L48-H48</f>
        <v>-1.4715855551228074</v>
      </c>
      <c r="O48" s="82">
        <f>+N48/H48</f>
        <v>-4.8546335346169311E-2</v>
      </c>
      <c r="P48" s="1"/>
      <c r="Q48" s="1"/>
      <c r="R48" s="1"/>
      <c r="S48" s="84"/>
    </row>
    <row r="49" spans="1:19">
      <c r="B49" s="54" t="s">
        <v>45</v>
      </c>
      <c r="C49" s="12"/>
      <c r="D49" s="12"/>
      <c r="E49" s="12"/>
      <c r="F49" s="60"/>
      <c r="G49" s="56"/>
      <c r="H49" s="78">
        <f>SUM(H47:H48)</f>
        <v>263.49001113000003</v>
      </c>
      <c r="I49" s="42"/>
      <c r="J49" s="42"/>
      <c r="K49" s="42"/>
      <c r="L49" s="81">
        <f>SUM(L47:L48)</f>
        <v>250.69853668931717</v>
      </c>
      <c r="M49" s="80"/>
      <c r="N49" s="81">
        <f t="shared" si="14"/>
        <v>-12.791474440682862</v>
      </c>
      <c r="O49" s="82">
        <f t="shared" ref="O49" si="15">+N49/H49</f>
        <v>-4.8546335346169298E-2</v>
      </c>
      <c r="P49" s="1"/>
      <c r="Q49" s="1"/>
      <c r="R49" s="1"/>
      <c r="S49" s="84"/>
    </row>
    <row r="50" spans="1:19">
      <c r="B50" s="246" t="s">
        <v>46</v>
      </c>
      <c r="C50" s="246"/>
      <c r="D50" s="246"/>
      <c r="E50" s="12"/>
      <c r="F50" s="60"/>
      <c r="G50" s="56"/>
      <c r="H50" s="83">
        <f>-H49*10%</f>
        <v>-26.349001113000003</v>
      </c>
      <c r="I50" s="42"/>
      <c r="J50" s="220"/>
      <c r="K50" s="220"/>
      <c r="L50" s="221"/>
      <c r="M50" s="222"/>
      <c r="N50" s="221"/>
      <c r="O50" s="223"/>
      <c r="P50" s="1"/>
      <c r="Q50" s="1"/>
      <c r="R50" s="1"/>
      <c r="S50" s="1"/>
    </row>
    <row r="51" spans="1:19" ht="15.75" thickBot="1">
      <c r="A51" s="1"/>
      <c r="B51" s="247" t="s">
        <v>47</v>
      </c>
      <c r="C51" s="247"/>
      <c r="D51" s="247"/>
      <c r="E51" s="65"/>
      <c r="F51" s="114"/>
      <c r="G51" s="115"/>
      <c r="H51" s="116">
        <f>SUM(H49:H50)</f>
        <v>237.14101001700001</v>
      </c>
      <c r="I51" s="117"/>
      <c r="J51" s="117"/>
      <c r="K51" s="117"/>
      <c r="L51" s="118">
        <f>SUM(L49:L50)</f>
        <v>250.69853668931717</v>
      </c>
      <c r="M51" s="119"/>
      <c r="N51" s="118">
        <f t="shared" si="14"/>
        <v>13.557526672317152</v>
      </c>
      <c r="O51" s="66">
        <f>+N51/H51</f>
        <v>5.7170738504256385E-2</v>
      </c>
    </row>
    <row r="52" spans="1:19" ht="15.75" thickBot="1">
      <c r="A52" s="85"/>
      <c r="B52" s="44"/>
      <c r="C52" s="45"/>
      <c r="D52" s="46"/>
      <c r="E52" s="45"/>
      <c r="F52" s="47"/>
      <c r="G52" s="48"/>
      <c r="H52" s="49"/>
      <c r="I52" s="50"/>
      <c r="J52" s="47"/>
      <c r="K52" s="51"/>
      <c r="L52" s="120"/>
      <c r="M52" s="50"/>
      <c r="N52" s="121"/>
      <c r="O52" s="52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84"/>
      <c r="M53" s="1"/>
      <c r="N53" s="1"/>
      <c r="O53" s="1"/>
    </row>
    <row r="54" spans="1:19">
      <c r="A54" s="1"/>
      <c r="B54" s="3" t="s">
        <v>48</v>
      </c>
      <c r="C54" s="1"/>
      <c r="D54" s="1"/>
      <c r="E54" s="1"/>
      <c r="F54" s="143">
        <f>+Rates!$D$1</f>
        <v>3.4099999999999998E-2</v>
      </c>
      <c r="G54" s="124"/>
      <c r="H54" s="124"/>
      <c r="I54" s="124"/>
      <c r="J54" s="143">
        <f>+Rates!$E$1</f>
        <v>3.4099999999999998E-2</v>
      </c>
      <c r="K54" s="1"/>
      <c r="L54" s="1"/>
      <c r="M54" s="1"/>
      <c r="N54" s="1"/>
      <c r="O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9">
      <c r="A56" s="3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9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9">
      <c r="A59" s="2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12">
    <mergeCell ref="D21:D22"/>
    <mergeCell ref="N21:N22"/>
    <mergeCell ref="O21:O22"/>
    <mergeCell ref="B50:D50"/>
    <mergeCell ref="B51:D51"/>
    <mergeCell ref="A3:K3"/>
    <mergeCell ref="B10:O10"/>
    <mergeCell ref="B11:O11"/>
    <mergeCell ref="D14:O14"/>
    <mergeCell ref="F20:H20"/>
    <mergeCell ref="J20:L20"/>
    <mergeCell ref="N20:O20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31</vt:i4>
      </vt:variant>
    </vt:vector>
  </HeadingPairs>
  <TitlesOfParts>
    <vt:vector size="63" baseType="lpstr">
      <vt:lpstr>Rates</vt:lpstr>
      <vt:lpstr>Summary </vt:lpstr>
      <vt:lpstr>Residential, 100 kWh</vt:lpstr>
      <vt:lpstr>Residential, 250 kWh</vt:lpstr>
      <vt:lpstr>Residential, 346 kWh</vt:lpstr>
      <vt:lpstr>Residential, 500 kWh</vt:lpstr>
      <vt:lpstr>Residential, 800 kWh</vt:lpstr>
      <vt:lpstr>Residential, 1000 kWh</vt:lpstr>
      <vt:lpstr>Residential, 1500 kWh</vt:lpstr>
      <vt:lpstr>Residential, 2000 kWh</vt:lpstr>
      <vt:lpstr>GS&lt;50, 1000 kWh</vt:lpstr>
      <vt:lpstr>GS&lt;50, 2000 kWh</vt:lpstr>
      <vt:lpstr>GS&lt;50, 5000 kWh</vt:lpstr>
      <vt:lpstr>GS&lt;50, 10000 kWh</vt:lpstr>
      <vt:lpstr>GS&lt;50, 15000 kWh</vt:lpstr>
      <vt:lpstr>GS&gt;50, 100 kW</vt:lpstr>
      <vt:lpstr>GS&gt;50, 167 kW</vt:lpstr>
      <vt:lpstr>GS&gt;50, 500 kW</vt:lpstr>
      <vt:lpstr>GS&gt;700-4,999 kW, 1000 kW</vt:lpstr>
      <vt:lpstr>GS&gt;700-4,999 kW, 1432 kW</vt:lpstr>
      <vt:lpstr>GS&gt;700-4,999 kW, 2100 kW</vt:lpstr>
      <vt:lpstr>Large Users, 9500 kW</vt:lpstr>
      <vt:lpstr>Large Users, 20000 kW</vt:lpstr>
      <vt:lpstr>USL, 150 kWh</vt:lpstr>
      <vt:lpstr>USL, 21296kWh</vt:lpstr>
      <vt:lpstr>USL, 75390 kWh</vt:lpstr>
      <vt:lpstr>Street Lighting, 151 kW</vt:lpstr>
      <vt:lpstr>Street Lighting, 7922 kW</vt:lpstr>
      <vt:lpstr>Standby </vt:lpstr>
      <vt:lpstr>Embedded</vt:lpstr>
      <vt:lpstr>Distributor Generation</vt:lpstr>
      <vt:lpstr>Energy From Waste</vt:lpstr>
      <vt:lpstr>'Distributor Generation'!Print_Area</vt:lpstr>
      <vt:lpstr>Embedded!Print_Area</vt:lpstr>
      <vt:lpstr>'Energy From Waste'!Print_Area</vt:lpstr>
      <vt:lpstr>'GS&lt;50, 1000 kWh'!Print_Area</vt:lpstr>
      <vt:lpstr>'GS&lt;50, 10000 kWh'!Print_Area</vt:lpstr>
      <vt:lpstr>'GS&lt;50, 15000 kWh'!Print_Area</vt:lpstr>
      <vt:lpstr>'GS&lt;50, 2000 kWh'!Print_Area</vt:lpstr>
      <vt:lpstr>'GS&lt;50, 5000 kWh'!Print_Area</vt:lpstr>
      <vt:lpstr>'GS&gt;50, 100 kW'!Print_Area</vt:lpstr>
      <vt:lpstr>'GS&gt;50, 167 kW'!Print_Area</vt:lpstr>
      <vt:lpstr>'GS&gt;50, 500 kW'!Print_Area</vt:lpstr>
      <vt:lpstr>'GS&gt;700-4,999 kW, 1000 kW'!Print_Area</vt:lpstr>
      <vt:lpstr>'GS&gt;700-4,999 kW, 1432 kW'!Print_Area</vt:lpstr>
      <vt:lpstr>'GS&gt;700-4,999 kW, 2100 kW'!Print_Area</vt:lpstr>
      <vt:lpstr>'Large Users, 20000 kW'!Print_Area</vt:lpstr>
      <vt:lpstr>'Large Users, 9500 kW'!Print_Area</vt:lpstr>
      <vt:lpstr>Rates!Print_Area</vt:lpstr>
      <vt:lpstr>'Residential, 100 kWh'!Print_Area</vt:lpstr>
      <vt:lpstr>'Residential, 1000 kWh'!Print_Area</vt:lpstr>
      <vt:lpstr>'Residential, 1500 kWh'!Print_Area</vt:lpstr>
      <vt:lpstr>'Residential, 2000 kWh'!Print_Area</vt:lpstr>
      <vt:lpstr>'Residential, 250 kWh'!Print_Area</vt:lpstr>
      <vt:lpstr>'Residential, 346 kWh'!Print_Area</vt:lpstr>
      <vt:lpstr>'Residential, 500 kWh'!Print_Area</vt:lpstr>
      <vt:lpstr>'Residential, 800 kWh'!Print_Area</vt:lpstr>
      <vt:lpstr>'Standby '!Print_Area</vt:lpstr>
      <vt:lpstr>'Street Lighting, 151 kW'!Print_Area</vt:lpstr>
      <vt:lpstr>'Street Lighting, 7922 kW'!Print_Area</vt:lpstr>
      <vt:lpstr>'USL, 150 kWh'!Print_Area</vt:lpstr>
      <vt:lpstr>'USL, 21296kWh'!Print_Area</vt:lpstr>
      <vt:lpstr>'USL, 75390 kWh'!Print_Area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OSelivanova</dc:creator>
  <cp:lastModifiedBy>DGAPIC</cp:lastModifiedBy>
  <cp:lastPrinted>2015-08-16T18:12:48Z</cp:lastPrinted>
  <dcterms:created xsi:type="dcterms:W3CDTF">2014-03-13T15:17:30Z</dcterms:created>
  <dcterms:modified xsi:type="dcterms:W3CDTF">2015-08-16T18:18:57Z</dcterms:modified>
</cp:coreProperties>
</file>