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7485" tabRatio="892" activeTab="24"/>
  </bookViews>
  <sheets>
    <sheet name="Residential_Data" sheetId="16" r:id="rId1"/>
    <sheet name="Residential_Coef" sheetId="2" r:id="rId2"/>
    <sheet name="Residential_MStat" sheetId="3" r:id="rId3"/>
    <sheet name="Residential_Forcast" sheetId="4" r:id="rId4"/>
    <sheet name="Residential_Equation" sheetId="5" r:id="rId5"/>
    <sheet name="GS&lt;50_Data" sheetId="17" r:id="rId6"/>
    <sheet name="GS&lt;50_Coef" sheetId="7" r:id="rId7"/>
    <sheet name="GS&lt;50_MStat" sheetId="8" r:id="rId8"/>
    <sheet name="GS&lt;50_Forecast" sheetId="9" r:id="rId9"/>
    <sheet name="GS&lt;50_Equation" sheetId="10" r:id="rId10"/>
    <sheet name="GS&gt;50_Data" sheetId="11" r:id="rId11"/>
    <sheet name="GS&gt;50_Coef" sheetId="12" r:id="rId12"/>
    <sheet name="GS&gt;50 MStat" sheetId="13" r:id="rId13"/>
    <sheet name="GS&gt;50_Forecast" sheetId="14" r:id="rId14"/>
    <sheet name="GS&gt;50 Equation" sheetId="15" r:id="rId15"/>
    <sheet name="Sentinel_Data" sheetId="18" r:id="rId16"/>
    <sheet name="Sentinel_Coef" sheetId="19" r:id="rId17"/>
    <sheet name="Sentinel_Forecast" sheetId="21" r:id="rId18"/>
    <sheet name="Sentinel_MStat" sheetId="20" r:id="rId19"/>
    <sheet name="Sentinel_Equation" sheetId="22" r:id="rId20"/>
    <sheet name="Street Lighting_Data" sheetId="23" r:id="rId21"/>
    <sheet name="Street Lighting_Coef" sheetId="24" r:id="rId22"/>
    <sheet name="Street Lighting_MStat" sheetId="25" r:id="rId23"/>
    <sheet name="Street Lighting_Forecast" sheetId="26" r:id="rId24"/>
    <sheet name="Street Lighting_Equation" sheetId="27" r:id="rId25"/>
  </sheets>
  <calcPr calcId="145621"/>
</workbook>
</file>

<file path=xl/calcChain.xml><?xml version="1.0" encoding="utf-8"?>
<calcChain xmlns="http://schemas.openxmlformats.org/spreadsheetml/2006/main">
  <c r="O73" i="27" l="1"/>
  <c r="N73" i="27"/>
  <c r="M73" i="27"/>
  <c r="L73" i="27"/>
  <c r="K73" i="27"/>
  <c r="J73" i="27"/>
  <c r="I73" i="27"/>
  <c r="H73" i="27"/>
  <c r="G73" i="27"/>
  <c r="F73" i="27"/>
  <c r="E73" i="27"/>
  <c r="C73" i="27" s="1"/>
  <c r="D73" i="26" s="1"/>
  <c r="O72" i="27"/>
  <c r="N72" i="27"/>
  <c r="M72" i="27"/>
  <c r="L72" i="27"/>
  <c r="K72" i="27"/>
  <c r="J72" i="27"/>
  <c r="I72" i="27"/>
  <c r="H72" i="27"/>
  <c r="G72" i="27"/>
  <c r="F72" i="27"/>
  <c r="E72" i="27"/>
  <c r="C72" i="27" s="1"/>
  <c r="D72" i="26" s="1"/>
  <c r="O71" i="27"/>
  <c r="N71" i="27"/>
  <c r="M71" i="27"/>
  <c r="L71" i="27"/>
  <c r="K71" i="27"/>
  <c r="J71" i="27"/>
  <c r="I71" i="27"/>
  <c r="H71" i="27"/>
  <c r="G71" i="27"/>
  <c r="F71" i="27"/>
  <c r="E71" i="27"/>
  <c r="C71" i="27" s="1"/>
  <c r="D71" i="26" s="1"/>
  <c r="O70" i="27"/>
  <c r="N70" i="27"/>
  <c r="M70" i="27"/>
  <c r="L70" i="27"/>
  <c r="K70" i="27"/>
  <c r="J70" i="27"/>
  <c r="I70" i="27"/>
  <c r="H70" i="27"/>
  <c r="G70" i="27"/>
  <c r="F70" i="27"/>
  <c r="E70" i="27"/>
  <c r="C70" i="27" s="1"/>
  <c r="D70" i="26" s="1"/>
  <c r="O69" i="27"/>
  <c r="N69" i="27"/>
  <c r="M69" i="27"/>
  <c r="L69" i="27"/>
  <c r="K69" i="27"/>
  <c r="J69" i="27"/>
  <c r="I69" i="27"/>
  <c r="H69" i="27"/>
  <c r="G69" i="27"/>
  <c r="F69" i="27"/>
  <c r="E69" i="27"/>
  <c r="C69" i="27" s="1"/>
  <c r="D69" i="26" s="1"/>
  <c r="O68" i="27"/>
  <c r="N68" i="27"/>
  <c r="M68" i="27"/>
  <c r="L68" i="27"/>
  <c r="K68" i="27"/>
  <c r="J68" i="27"/>
  <c r="I68" i="27"/>
  <c r="H68" i="27"/>
  <c r="G68" i="27"/>
  <c r="F68" i="27"/>
  <c r="E68" i="27"/>
  <c r="C68" i="27" s="1"/>
  <c r="D68" i="26" s="1"/>
  <c r="O67" i="27"/>
  <c r="N67" i="27"/>
  <c r="M67" i="27"/>
  <c r="L67" i="27"/>
  <c r="K67" i="27"/>
  <c r="J67" i="27"/>
  <c r="I67" i="27"/>
  <c r="H67" i="27"/>
  <c r="G67" i="27"/>
  <c r="F67" i="27"/>
  <c r="E67" i="27"/>
  <c r="C67" i="27" s="1"/>
  <c r="D67" i="26" s="1"/>
  <c r="O66" i="27"/>
  <c r="N66" i="27"/>
  <c r="M66" i="27"/>
  <c r="L66" i="27"/>
  <c r="K66" i="27"/>
  <c r="J66" i="27"/>
  <c r="I66" i="27"/>
  <c r="H66" i="27"/>
  <c r="G66" i="27"/>
  <c r="F66" i="27"/>
  <c r="E66" i="27"/>
  <c r="C66" i="27" s="1"/>
  <c r="D66" i="26" s="1"/>
  <c r="O65" i="27"/>
  <c r="N65" i="27"/>
  <c r="M65" i="27"/>
  <c r="L65" i="27"/>
  <c r="K65" i="27"/>
  <c r="J65" i="27"/>
  <c r="I65" i="27"/>
  <c r="H65" i="27"/>
  <c r="G65" i="27"/>
  <c r="F65" i="27"/>
  <c r="E65" i="27"/>
  <c r="C65" i="27" s="1"/>
  <c r="D65" i="26" s="1"/>
  <c r="O64" i="27"/>
  <c r="N64" i="27"/>
  <c r="M64" i="27"/>
  <c r="L64" i="27"/>
  <c r="K64" i="27"/>
  <c r="J64" i="27"/>
  <c r="I64" i="27"/>
  <c r="H64" i="27"/>
  <c r="G64" i="27"/>
  <c r="F64" i="27"/>
  <c r="E64" i="27"/>
  <c r="C64" i="27" s="1"/>
  <c r="D64" i="26" s="1"/>
  <c r="O63" i="27"/>
  <c r="N63" i="27"/>
  <c r="M63" i="27"/>
  <c r="L63" i="27"/>
  <c r="K63" i="27"/>
  <c r="J63" i="27"/>
  <c r="I63" i="27"/>
  <c r="H63" i="27"/>
  <c r="G63" i="27"/>
  <c r="F63" i="27"/>
  <c r="E63" i="27"/>
  <c r="C63" i="27" s="1"/>
  <c r="D63" i="26" s="1"/>
  <c r="O62" i="27"/>
  <c r="N62" i="27"/>
  <c r="M62" i="27"/>
  <c r="L62" i="27"/>
  <c r="K62" i="27"/>
  <c r="J62" i="27"/>
  <c r="I62" i="27"/>
  <c r="H62" i="27"/>
  <c r="G62" i="27"/>
  <c r="F62" i="27"/>
  <c r="E62" i="27"/>
  <c r="C62" i="27" s="1"/>
  <c r="D62" i="26" s="1"/>
  <c r="O61" i="27"/>
  <c r="N61" i="27"/>
  <c r="M61" i="27"/>
  <c r="L61" i="27"/>
  <c r="K61" i="27"/>
  <c r="J61" i="27"/>
  <c r="I61" i="27"/>
  <c r="H61" i="27"/>
  <c r="G61" i="27"/>
  <c r="F61" i="27"/>
  <c r="E61" i="27"/>
  <c r="C61" i="27" s="1"/>
  <c r="D61" i="26" s="1"/>
  <c r="O60" i="27"/>
  <c r="N60" i="27"/>
  <c r="M60" i="27"/>
  <c r="L60" i="27"/>
  <c r="K60" i="27"/>
  <c r="J60" i="27"/>
  <c r="I60" i="27"/>
  <c r="H60" i="27"/>
  <c r="G60" i="27"/>
  <c r="F60" i="27"/>
  <c r="E60" i="27"/>
  <c r="C60" i="27" s="1"/>
  <c r="D60" i="26" s="1"/>
  <c r="O59" i="27"/>
  <c r="N59" i="27"/>
  <c r="M59" i="27"/>
  <c r="L59" i="27"/>
  <c r="K59" i="27"/>
  <c r="J59" i="27"/>
  <c r="I59" i="27"/>
  <c r="H59" i="27"/>
  <c r="G59" i="27"/>
  <c r="F59" i="27"/>
  <c r="E59" i="27"/>
  <c r="C59" i="27" s="1"/>
  <c r="D59" i="26" s="1"/>
  <c r="O58" i="27"/>
  <c r="N58" i="27"/>
  <c r="M58" i="27"/>
  <c r="L58" i="27"/>
  <c r="K58" i="27"/>
  <c r="J58" i="27"/>
  <c r="I58" i="27"/>
  <c r="H58" i="27"/>
  <c r="G58" i="27"/>
  <c r="F58" i="27"/>
  <c r="E58" i="27"/>
  <c r="C58" i="27" s="1"/>
  <c r="D58" i="26" s="1"/>
  <c r="O57" i="27"/>
  <c r="N57" i="27"/>
  <c r="M57" i="27"/>
  <c r="L57" i="27"/>
  <c r="K57" i="27"/>
  <c r="J57" i="27"/>
  <c r="I57" i="27"/>
  <c r="H57" i="27"/>
  <c r="G57" i="27"/>
  <c r="F57" i="27"/>
  <c r="E57" i="27"/>
  <c r="C57" i="27" s="1"/>
  <c r="D57" i="26" s="1"/>
  <c r="O56" i="27"/>
  <c r="N56" i="27"/>
  <c r="M56" i="27"/>
  <c r="L56" i="27"/>
  <c r="K56" i="27"/>
  <c r="J56" i="27"/>
  <c r="I56" i="27"/>
  <c r="H56" i="27"/>
  <c r="G56" i="27"/>
  <c r="F56" i="27"/>
  <c r="E56" i="27"/>
  <c r="C56" i="27" s="1"/>
  <c r="D56" i="26" s="1"/>
  <c r="O55" i="27"/>
  <c r="N55" i="27"/>
  <c r="M55" i="27"/>
  <c r="L55" i="27"/>
  <c r="K55" i="27"/>
  <c r="J55" i="27"/>
  <c r="I55" i="27"/>
  <c r="H55" i="27"/>
  <c r="G55" i="27"/>
  <c r="F55" i="27"/>
  <c r="E55" i="27"/>
  <c r="C55" i="27" s="1"/>
  <c r="D55" i="26" s="1"/>
  <c r="O54" i="27"/>
  <c r="N54" i="27"/>
  <c r="M54" i="27"/>
  <c r="L54" i="27"/>
  <c r="K54" i="27"/>
  <c r="J54" i="27"/>
  <c r="I54" i="27"/>
  <c r="H54" i="27"/>
  <c r="G54" i="27"/>
  <c r="F54" i="27"/>
  <c r="E54" i="27"/>
  <c r="C54" i="27" s="1"/>
  <c r="D54" i="26" s="1"/>
  <c r="O53" i="27"/>
  <c r="N53" i="27"/>
  <c r="M53" i="27"/>
  <c r="L53" i="27"/>
  <c r="K53" i="27"/>
  <c r="J53" i="27"/>
  <c r="I53" i="27"/>
  <c r="H53" i="27"/>
  <c r="G53" i="27"/>
  <c r="F53" i="27"/>
  <c r="E53" i="27"/>
  <c r="C53" i="27" s="1"/>
  <c r="D53" i="26" s="1"/>
  <c r="O52" i="27"/>
  <c r="N52" i="27"/>
  <c r="M52" i="27"/>
  <c r="L52" i="27"/>
  <c r="K52" i="27"/>
  <c r="J52" i="27"/>
  <c r="I52" i="27"/>
  <c r="H52" i="27"/>
  <c r="G52" i="27"/>
  <c r="F52" i="27"/>
  <c r="E52" i="27"/>
  <c r="C52" i="27" s="1"/>
  <c r="D52" i="26" s="1"/>
  <c r="O51" i="27"/>
  <c r="N51" i="27"/>
  <c r="M51" i="27"/>
  <c r="L51" i="27"/>
  <c r="K51" i="27"/>
  <c r="J51" i="27"/>
  <c r="I51" i="27"/>
  <c r="H51" i="27"/>
  <c r="G51" i="27"/>
  <c r="F51" i="27"/>
  <c r="E51" i="27"/>
  <c r="C51" i="27" s="1"/>
  <c r="D51" i="26" s="1"/>
  <c r="O50" i="27"/>
  <c r="N50" i="27"/>
  <c r="M50" i="27"/>
  <c r="L50" i="27"/>
  <c r="K50" i="27"/>
  <c r="J50" i="27"/>
  <c r="I50" i="27"/>
  <c r="H50" i="27"/>
  <c r="G50" i="27"/>
  <c r="F50" i="27"/>
  <c r="E50" i="27"/>
  <c r="C50" i="27" s="1"/>
  <c r="D50" i="26" s="1"/>
  <c r="O49" i="27"/>
  <c r="N49" i="27"/>
  <c r="M49" i="27"/>
  <c r="L49" i="27"/>
  <c r="K49" i="27"/>
  <c r="J49" i="27"/>
  <c r="I49" i="27"/>
  <c r="H49" i="27"/>
  <c r="G49" i="27"/>
  <c r="F49" i="27"/>
  <c r="E49" i="27"/>
  <c r="C49" i="27" s="1"/>
  <c r="D49" i="26" s="1"/>
  <c r="O48" i="27"/>
  <c r="N48" i="27"/>
  <c r="M48" i="27"/>
  <c r="L48" i="27"/>
  <c r="K48" i="27"/>
  <c r="J48" i="27"/>
  <c r="I48" i="27"/>
  <c r="H48" i="27"/>
  <c r="G48" i="27"/>
  <c r="F48" i="27"/>
  <c r="E48" i="27"/>
  <c r="C48" i="27" s="1"/>
  <c r="D48" i="26" s="1"/>
  <c r="O47" i="27"/>
  <c r="N47" i="27"/>
  <c r="M47" i="27"/>
  <c r="L47" i="27"/>
  <c r="K47" i="27"/>
  <c r="J47" i="27"/>
  <c r="I47" i="27"/>
  <c r="H47" i="27"/>
  <c r="G47" i="27"/>
  <c r="F47" i="27"/>
  <c r="E47" i="27"/>
  <c r="C47" i="27" s="1"/>
  <c r="D47" i="26" s="1"/>
  <c r="O46" i="27"/>
  <c r="N46" i="27"/>
  <c r="M46" i="27"/>
  <c r="L46" i="27"/>
  <c r="K46" i="27"/>
  <c r="J46" i="27"/>
  <c r="I46" i="27"/>
  <c r="H46" i="27"/>
  <c r="G46" i="27"/>
  <c r="F46" i="27"/>
  <c r="E46" i="27"/>
  <c r="C46" i="27" s="1"/>
  <c r="D46" i="26" s="1"/>
  <c r="O45" i="27"/>
  <c r="N45" i="27"/>
  <c r="M45" i="27"/>
  <c r="L45" i="27"/>
  <c r="K45" i="27"/>
  <c r="J45" i="27"/>
  <c r="I45" i="27"/>
  <c r="H45" i="27"/>
  <c r="G45" i="27"/>
  <c r="F45" i="27"/>
  <c r="E45" i="27"/>
  <c r="C45" i="27" s="1"/>
  <c r="D45" i="26" s="1"/>
  <c r="O44" i="27"/>
  <c r="N44" i="27"/>
  <c r="M44" i="27"/>
  <c r="L44" i="27"/>
  <c r="K44" i="27"/>
  <c r="J44" i="27"/>
  <c r="I44" i="27"/>
  <c r="H44" i="27"/>
  <c r="G44" i="27"/>
  <c r="F44" i="27"/>
  <c r="E44" i="27"/>
  <c r="C44" i="27" s="1"/>
  <c r="D44" i="26" s="1"/>
  <c r="O43" i="27"/>
  <c r="N43" i="27"/>
  <c r="M43" i="27"/>
  <c r="L43" i="27"/>
  <c r="K43" i="27"/>
  <c r="J43" i="27"/>
  <c r="I43" i="27"/>
  <c r="H43" i="27"/>
  <c r="G43" i="27"/>
  <c r="F43" i="27"/>
  <c r="E43" i="27"/>
  <c r="C43" i="27" s="1"/>
  <c r="D43" i="26" s="1"/>
  <c r="O42" i="27"/>
  <c r="N42" i="27"/>
  <c r="M42" i="27"/>
  <c r="L42" i="27"/>
  <c r="K42" i="27"/>
  <c r="J42" i="27"/>
  <c r="I42" i="27"/>
  <c r="H42" i="27"/>
  <c r="G42" i="27"/>
  <c r="F42" i="27"/>
  <c r="E42" i="27"/>
  <c r="C42" i="27" s="1"/>
  <c r="D42" i="26" s="1"/>
  <c r="O41" i="27"/>
  <c r="N41" i="27"/>
  <c r="M41" i="27"/>
  <c r="L41" i="27"/>
  <c r="K41" i="27"/>
  <c r="J41" i="27"/>
  <c r="I41" i="27"/>
  <c r="H41" i="27"/>
  <c r="G41" i="27"/>
  <c r="F41" i="27"/>
  <c r="E41" i="27"/>
  <c r="C41" i="27" s="1"/>
  <c r="D41" i="26" s="1"/>
  <c r="O40" i="27"/>
  <c r="N40" i="27"/>
  <c r="M40" i="27"/>
  <c r="L40" i="27"/>
  <c r="K40" i="27"/>
  <c r="J40" i="27"/>
  <c r="I40" i="27"/>
  <c r="H40" i="27"/>
  <c r="G40" i="27"/>
  <c r="F40" i="27"/>
  <c r="E40" i="27"/>
  <c r="C40" i="27" s="1"/>
  <c r="D40" i="26" s="1"/>
  <c r="O39" i="27"/>
  <c r="N39" i="27"/>
  <c r="M39" i="27"/>
  <c r="L39" i="27"/>
  <c r="K39" i="27"/>
  <c r="J39" i="27"/>
  <c r="I39" i="27"/>
  <c r="H39" i="27"/>
  <c r="G39" i="27"/>
  <c r="F39" i="27"/>
  <c r="E39" i="27"/>
  <c r="C39" i="27" s="1"/>
  <c r="D39" i="26" s="1"/>
  <c r="O38" i="27"/>
  <c r="N38" i="27"/>
  <c r="M38" i="27"/>
  <c r="L38" i="27"/>
  <c r="K38" i="27"/>
  <c r="J38" i="27"/>
  <c r="I38" i="27"/>
  <c r="H38" i="27"/>
  <c r="G38" i="27"/>
  <c r="F38" i="27"/>
  <c r="E38" i="27"/>
  <c r="C38" i="27" s="1"/>
  <c r="D38" i="26" s="1"/>
  <c r="O37" i="27"/>
  <c r="N37" i="27"/>
  <c r="M37" i="27"/>
  <c r="L37" i="27"/>
  <c r="K37" i="27"/>
  <c r="J37" i="27"/>
  <c r="I37" i="27"/>
  <c r="H37" i="27"/>
  <c r="G37" i="27"/>
  <c r="F37" i="27"/>
  <c r="E37" i="27"/>
  <c r="C37" i="27" s="1"/>
  <c r="D37" i="26" s="1"/>
  <c r="O36" i="27"/>
  <c r="N36" i="27"/>
  <c r="M36" i="27"/>
  <c r="L36" i="27"/>
  <c r="K36" i="27"/>
  <c r="J36" i="27"/>
  <c r="I36" i="27"/>
  <c r="H36" i="27"/>
  <c r="G36" i="27"/>
  <c r="F36" i="27"/>
  <c r="E36" i="27"/>
  <c r="C36" i="27" s="1"/>
  <c r="D36" i="26" s="1"/>
  <c r="O35" i="27"/>
  <c r="N35" i="27"/>
  <c r="M35" i="27"/>
  <c r="L35" i="27"/>
  <c r="K35" i="27"/>
  <c r="J35" i="27"/>
  <c r="I35" i="27"/>
  <c r="H35" i="27"/>
  <c r="G35" i="27"/>
  <c r="F35" i="27"/>
  <c r="E35" i="27"/>
  <c r="C35" i="27" s="1"/>
  <c r="D35" i="26" s="1"/>
  <c r="O34" i="27"/>
  <c r="N34" i="27"/>
  <c r="M34" i="27"/>
  <c r="L34" i="27"/>
  <c r="K34" i="27"/>
  <c r="J34" i="27"/>
  <c r="I34" i="27"/>
  <c r="H34" i="27"/>
  <c r="G34" i="27"/>
  <c r="F34" i="27"/>
  <c r="E34" i="27"/>
  <c r="C34" i="27" s="1"/>
  <c r="D34" i="26" s="1"/>
  <c r="O33" i="27"/>
  <c r="N33" i="27"/>
  <c r="M33" i="27"/>
  <c r="L33" i="27"/>
  <c r="K33" i="27"/>
  <c r="J33" i="27"/>
  <c r="I33" i="27"/>
  <c r="H33" i="27"/>
  <c r="G33" i="27"/>
  <c r="F33" i="27"/>
  <c r="E33" i="27"/>
  <c r="C33" i="27" s="1"/>
  <c r="D33" i="26" s="1"/>
  <c r="O32" i="27"/>
  <c r="N32" i="27"/>
  <c r="M32" i="27"/>
  <c r="L32" i="27"/>
  <c r="K32" i="27"/>
  <c r="J32" i="27"/>
  <c r="I32" i="27"/>
  <c r="H32" i="27"/>
  <c r="G32" i="27"/>
  <c r="F32" i="27"/>
  <c r="E32" i="27"/>
  <c r="C32" i="27" s="1"/>
  <c r="D32" i="26" s="1"/>
  <c r="O31" i="27"/>
  <c r="N31" i="27"/>
  <c r="M31" i="27"/>
  <c r="L31" i="27"/>
  <c r="K31" i="27"/>
  <c r="J31" i="27"/>
  <c r="I31" i="27"/>
  <c r="H31" i="27"/>
  <c r="G31" i="27"/>
  <c r="F31" i="27"/>
  <c r="E31" i="27"/>
  <c r="C31" i="27" s="1"/>
  <c r="D31" i="26" s="1"/>
  <c r="O30" i="27"/>
  <c r="N30" i="27"/>
  <c r="M30" i="27"/>
  <c r="L30" i="27"/>
  <c r="K30" i="27"/>
  <c r="J30" i="27"/>
  <c r="I30" i="27"/>
  <c r="H30" i="27"/>
  <c r="G30" i="27"/>
  <c r="F30" i="27"/>
  <c r="E30" i="27"/>
  <c r="C30" i="27" s="1"/>
  <c r="D30" i="26" s="1"/>
  <c r="O29" i="27"/>
  <c r="N29" i="27"/>
  <c r="M29" i="27"/>
  <c r="L29" i="27"/>
  <c r="K29" i="27"/>
  <c r="J29" i="27"/>
  <c r="I29" i="27"/>
  <c r="H29" i="27"/>
  <c r="G29" i="27"/>
  <c r="F29" i="27"/>
  <c r="E29" i="27"/>
  <c r="C29" i="27" s="1"/>
  <c r="D29" i="26" s="1"/>
  <c r="O28" i="27"/>
  <c r="N28" i="27"/>
  <c r="M28" i="27"/>
  <c r="L28" i="27"/>
  <c r="K28" i="27"/>
  <c r="J28" i="27"/>
  <c r="I28" i="27"/>
  <c r="H28" i="27"/>
  <c r="G28" i="27"/>
  <c r="F28" i="27"/>
  <c r="E28" i="27"/>
  <c r="C28" i="27" s="1"/>
  <c r="D28" i="26" s="1"/>
  <c r="O27" i="27"/>
  <c r="N27" i="27"/>
  <c r="M27" i="27"/>
  <c r="L27" i="27"/>
  <c r="K27" i="27"/>
  <c r="J27" i="27"/>
  <c r="I27" i="27"/>
  <c r="H27" i="27"/>
  <c r="G27" i="27"/>
  <c r="F27" i="27"/>
  <c r="E27" i="27"/>
  <c r="C27" i="27" s="1"/>
  <c r="D27" i="26" s="1"/>
  <c r="O26" i="27"/>
  <c r="N26" i="27"/>
  <c r="M26" i="27"/>
  <c r="L26" i="27"/>
  <c r="K26" i="27"/>
  <c r="J26" i="27"/>
  <c r="I26" i="27"/>
  <c r="H26" i="27"/>
  <c r="G26" i="27"/>
  <c r="F26" i="27"/>
  <c r="E26" i="27"/>
  <c r="C26" i="27" s="1"/>
  <c r="D26" i="26" s="1"/>
  <c r="O25" i="27"/>
  <c r="N25" i="27"/>
  <c r="M25" i="27"/>
  <c r="L25" i="27"/>
  <c r="K25" i="27"/>
  <c r="J25" i="27"/>
  <c r="I25" i="27"/>
  <c r="H25" i="27"/>
  <c r="G25" i="27"/>
  <c r="F25" i="27"/>
  <c r="E25" i="27"/>
  <c r="C25" i="27" s="1"/>
  <c r="D25" i="26" s="1"/>
  <c r="O24" i="27"/>
  <c r="N24" i="27"/>
  <c r="M24" i="27"/>
  <c r="L24" i="27"/>
  <c r="K24" i="27"/>
  <c r="J24" i="27"/>
  <c r="I24" i="27"/>
  <c r="H24" i="27"/>
  <c r="G24" i="27"/>
  <c r="F24" i="27"/>
  <c r="E24" i="27"/>
  <c r="C24" i="27" s="1"/>
  <c r="D24" i="26" s="1"/>
  <c r="O23" i="27"/>
  <c r="N23" i="27"/>
  <c r="M23" i="27"/>
  <c r="L23" i="27"/>
  <c r="K23" i="27"/>
  <c r="J23" i="27"/>
  <c r="I23" i="27"/>
  <c r="H23" i="27"/>
  <c r="G23" i="27"/>
  <c r="F23" i="27"/>
  <c r="E23" i="27"/>
  <c r="C23" i="27" s="1"/>
  <c r="D23" i="26" s="1"/>
  <c r="O22" i="27"/>
  <c r="N22" i="27"/>
  <c r="M22" i="27"/>
  <c r="L22" i="27"/>
  <c r="K22" i="27"/>
  <c r="J22" i="27"/>
  <c r="I22" i="27"/>
  <c r="H22" i="27"/>
  <c r="G22" i="27"/>
  <c r="F22" i="27"/>
  <c r="E22" i="27"/>
  <c r="C22" i="27" s="1"/>
  <c r="D22" i="26" s="1"/>
  <c r="O21" i="27"/>
  <c r="N21" i="27"/>
  <c r="M21" i="27"/>
  <c r="L21" i="27"/>
  <c r="K21" i="27"/>
  <c r="J21" i="27"/>
  <c r="I21" i="27"/>
  <c r="H21" i="27"/>
  <c r="G21" i="27"/>
  <c r="F21" i="27"/>
  <c r="E21" i="27"/>
  <c r="C21" i="27" s="1"/>
  <c r="D21" i="26" s="1"/>
  <c r="O20" i="27"/>
  <c r="N20" i="27"/>
  <c r="M20" i="27"/>
  <c r="L20" i="27"/>
  <c r="K20" i="27"/>
  <c r="J20" i="27"/>
  <c r="I20" i="27"/>
  <c r="H20" i="27"/>
  <c r="G20" i="27"/>
  <c r="F20" i="27"/>
  <c r="E20" i="27"/>
  <c r="C20" i="27" s="1"/>
  <c r="D20" i="26" s="1"/>
  <c r="O19" i="27"/>
  <c r="N19" i="27"/>
  <c r="M19" i="27"/>
  <c r="L19" i="27"/>
  <c r="K19" i="27"/>
  <c r="J19" i="27"/>
  <c r="I19" i="27"/>
  <c r="H19" i="27"/>
  <c r="G19" i="27"/>
  <c r="F19" i="27"/>
  <c r="E19" i="27"/>
  <c r="C19" i="27" s="1"/>
  <c r="D19" i="26" s="1"/>
  <c r="O18" i="27"/>
  <c r="N18" i="27"/>
  <c r="M18" i="27"/>
  <c r="L18" i="27"/>
  <c r="K18" i="27"/>
  <c r="J18" i="27"/>
  <c r="I18" i="27"/>
  <c r="H18" i="27"/>
  <c r="G18" i="27"/>
  <c r="F18" i="27"/>
  <c r="E18" i="27"/>
  <c r="C18" i="27" s="1"/>
  <c r="D18" i="26" s="1"/>
  <c r="O17" i="27"/>
  <c r="N17" i="27"/>
  <c r="M17" i="27"/>
  <c r="L17" i="27"/>
  <c r="K17" i="27"/>
  <c r="J17" i="27"/>
  <c r="I17" i="27"/>
  <c r="H17" i="27"/>
  <c r="G17" i="27"/>
  <c r="F17" i="27"/>
  <c r="E17" i="27"/>
  <c r="C17" i="27" s="1"/>
  <c r="D17" i="26" s="1"/>
  <c r="O16" i="27"/>
  <c r="N16" i="27"/>
  <c r="M16" i="27"/>
  <c r="L16" i="27"/>
  <c r="K16" i="27"/>
  <c r="J16" i="27"/>
  <c r="I16" i="27"/>
  <c r="H16" i="27"/>
  <c r="G16" i="27"/>
  <c r="F16" i="27"/>
  <c r="E16" i="27"/>
  <c r="C16" i="27" s="1"/>
  <c r="D16" i="26" s="1"/>
  <c r="O15" i="27"/>
  <c r="N15" i="27"/>
  <c r="M15" i="27"/>
  <c r="L15" i="27"/>
  <c r="K15" i="27"/>
  <c r="J15" i="27"/>
  <c r="I15" i="27"/>
  <c r="H15" i="27"/>
  <c r="G15" i="27"/>
  <c r="F15" i="27"/>
  <c r="E15" i="27"/>
  <c r="C15" i="27" s="1"/>
  <c r="D15" i="26" s="1"/>
  <c r="O14" i="27"/>
  <c r="N14" i="27"/>
  <c r="M14" i="27"/>
  <c r="L14" i="27"/>
  <c r="K14" i="27"/>
  <c r="J14" i="27"/>
  <c r="I14" i="27"/>
  <c r="H14" i="27"/>
  <c r="G14" i="27"/>
  <c r="F14" i="27"/>
  <c r="E14" i="27"/>
  <c r="C14" i="27" s="1"/>
  <c r="D14" i="26" s="1"/>
  <c r="O13" i="27"/>
  <c r="N13" i="27"/>
  <c r="M13" i="27"/>
  <c r="L13" i="27"/>
  <c r="K13" i="27"/>
  <c r="J13" i="27"/>
  <c r="I13" i="27"/>
  <c r="H13" i="27"/>
  <c r="G13" i="27"/>
  <c r="F13" i="27"/>
  <c r="E13" i="27"/>
  <c r="C13" i="27" s="1"/>
  <c r="D13" i="26" s="1"/>
  <c r="O12" i="27"/>
  <c r="N12" i="27"/>
  <c r="M12" i="27"/>
  <c r="L12" i="27"/>
  <c r="K12" i="27"/>
  <c r="J12" i="27"/>
  <c r="I12" i="27"/>
  <c r="H12" i="27"/>
  <c r="G12" i="27"/>
  <c r="F12" i="27"/>
  <c r="E12" i="27"/>
  <c r="C12" i="27" s="1"/>
  <c r="D12" i="26" s="1"/>
  <c r="O11" i="27"/>
  <c r="N11" i="27"/>
  <c r="M11" i="27"/>
  <c r="L11" i="27"/>
  <c r="K11" i="27"/>
  <c r="J11" i="27"/>
  <c r="I11" i="27"/>
  <c r="H11" i="27"/>
  <c r="G11" i="27"/>
  <c r="F11" i="27"/>
  <c r="E11" i="27"/>
  <c r="C11" i="27" s="1"/>
  <c r="D11" i="26" s="1"/>
  <c r="O10" i="27"/>
  <c r="N10" i="27"/>
  <c r="M10" i="27"/>
  <c r="L10" i="27"/>
  <c r="K10" i="27"/>
  <c r="J10" i="27"/>
  <c r="I10" i="27"/>
  <c r="H10" i="27"/>
  <c r="G10" i="27"/>
  <c r="F10" i="27"/>
  <c r="E10" i="27"/>
  <c r="C10" i="27" s="1"/>
  <c r="D10" i="26" s="1"/>
  <c r="O9" i="27"/>
  <c r="N9" i="27"/>
  <c r="M9" i="27"/>
  <c r="L9" i="27"/>
  <c r="K9" i="27"/>
  <c r="J9" i="27"/>
  <c r="I9" i="27"/>
  <c r="H9" i="27"/>
  <c r="G9" i="27"/>
  <c r="F9" i="27"/>
  <c r="E9" i="27"/>
  <c r="C9" i="27" s="1"/>
  <c r="D9" i="26" s="1"/>
  <c r="O8" i="27"/>
  <c r="N8" i="27"/>
  <c r="M8" i="27"/>
  <c r="L8" i="27"/>
  <c r="K8" i="27"/>
  <c r="J8" i="27"/>
  <c r="I8" i="27"/>
  <c r="H8" i="27"/>
  <c r="G8" i="27"/>
  <c r="F8" i="27"/>
  <c r="E8" i="27"/>
  <c r="C8" i="27" s="1"/>
  <c r="D8" i="26" s="1"/>
  <c r="O7" i="27"/>
  <c r="N7" i="27"/>
  <c r="M7" i="27"/>
  <c r="L7" i="27"/>
  <c r="K7" i="27"/>
  <c r="J7" i="27"/>
  <c r="I7" i="27"/>
  <c r="H7" i="27"/>
  <c r="G7" i="27"/>
  <c r="F7" i="27"/>
  <c r="E7" i="27"/>
  <c r="C7" i="27" s="1"/>
  <c r="D7" i="26" s="1"/>
  <c r="O6" i="27"/>
  <c r="N6" i="27"/>
  <c r="M6" i="27"/>
  <c r="L6" i="27"/>
  <c r="K6" i="27"/>
  <c r="J6" i="27"/>
  <c r="I6" i="27"/>
  <c r="H6" i="27"/>
  <c r="G6" i="27"/>
  <c r="F6" i="27"/>
  <c r="E6" i="27"/>
  <c r="C6" i="27" s="1"/>
  <c r="D6" i="26" s="1"/>
  <c r="O5" i="27"/>
  <c r="N5" i="27"/>
  <c r="M5" i="27"/>
  <c r="L5" i="27"/>
  <c r="K5" i="27"/>
  <c r="J5" i="27"/>
  <c r="I5" i="27"/>
  <c r="H5" i="27"/>
  <c r="G5" i="27"/>
  <c r="F5" i="27"/>
  <c r="E5" i="27"/>
  <c r="C5" i="27" s="1"/>
  <c r="D5" i="26" s="1"/>
  <c r="O4" i="27"/>
  <c r="N4" i="27"/>
  <c r="M4" i="27"/>
  <c r="L4" i="27"/>
  <c r="K4" i="27"/>
  <c r="J4" i="27"/>
  <c r="I4" i="27"/>
  <c r="H4" i="27"/>
  <c r="G4" i="27"/>
  <c r="F4" i="27"/>
  <c r="E4" i="27"/>
  <c r="C4" i="27" s="1"/>
  <c r="D4" i="26" s="1"/>
  <c r="O3" i="27"/>
  <c r="N3" i="27"/>
  <c r="M3" i="27"/>
  <c r="L3" i="27"/>
  <c r="K3" i="27"/>
  <c r="J3" i="27"/>
  <c r="I3" i="27"/>
  <c r="H3" i="27"/>
  <c r="G3" i="27"/>
  <c r="F3" i="27"/>
  <c r="E3" i="27"/>
  <c r="C3" i="27" s="1"/>
  <c r="D3" i="26" s="1"/>
  <c r="O2" i="27"/>
  <c r="N2" i="27"/>
  <c r="M2" i="27"/>
  <c r="L2" i="27"/>
  <c r="K2" i="27"/>
  <c r="J2" i="27"/>
  <c r="I2" i="27"/>
  <c r="H2" i="27"/>
  <c r="G2" i="27"/>
  <c r="F2" i="27"/>
  <c r="E2" i="27"/>
  <c r="C2" i="27" s="1"/>
  <c r="D2" i="26" s="1"/>
  <c r="D3" i="27"/>
  <c r="D4" i="27"/>
  <c r="D5" i="27"/>
  <c r="D6" i="27"/>
  <c r="D7" i="27"/>
  <c r="D8" i="27"/>
  <c r="D9" i="27"/>
  <c r="D10" i="27"/>
  <c r="D11" i="27"/>
  <c r="D12" i="27"/>
  <c r="D13" i="27"/>
  <c r="D14" i="27"/>
  <c r="D15" i="27"/>
  <c r="D16" i="27"/>
  <c r="D17" i="27"/>
  <c r="D18" i="27"/>
  <c r="D19" i="27"/>
  <c r="D20" i="27"/>
  <c r="D21" i="27"/>
  <c r="D22" i="27"/>
  <c r="D23" i="27"/>
  <c r="D24" i="27"/>
  <c r="D25" i="27"/>
  <c r="D26" i="27"/>
  <c r="D27" i="27"/>
  <c r="D28" i="27"/>
  <c r="D29" i="27"/>
  <c r="D30" i="27"/>
  <c r="D31" i="27"/>
  <c r="D32" i="27"/>
  <c r="D33" i="27"/>
  <c r="D34" i="27"/>
  <c r="D35" i="27"/>
  <c r="D36" i="27"/>
  <c r="D37" i="27"/>
  <c r="D38" i="27"/>
  <c r="D39" i="27"/>
  <c r="D40" i="27"/>
  <c r="D41" i="27"/>
  <c r="D42" i="27"/>
  <c r="D43" i="27"/>
  <c r="D44" i="27"/>
  <c r="D45" i="27"/>
  <c r="D46" i="27"/>
  <c r="D47" i="27"/>
  <c r="D48" i="27"/>
  <c r="D49" i="27"/>
  <c r="D50" i="27"/>
  <c r="D51" i="27"/>
  <c r="D52" i="27"/>
  <c r="D53" i="27"/>
  <c r="D54" i="27"/>
  <c r="D55" i="27"/>
  <c r="D56" i="27"/>
  <c r="D57" i="27"/>
  <c r="D58" i="27"/>
  <c r="D59" i="27"/>
  <c r="D60" i="27"/>
  <c r="D61" i="27"/>
  <c r="D62" i="27"/>
  <c r="D63" i="27"/>
  <c r="D64" i="27"/>
  <c r="D65" i="27"/>
  <c r="D66" i="27"/>
  <c r="D67" i="27"/>
  <c r="D68" i="27"/>
  <c r="D69" i="27"/>
  <c r="D70" i="27"/>
  <c r="D71" i="27"/>
  <c r="D72" i="27"/>
  <c r="D73" i="27"/>
  <c r="D2" i="27"/>
  <c r="D1" i="23" a="1"/>
  <c r="D1" i="23" s="1"/>
  <c r="E1" i="23"/>
  <c r="F1" i="23"/>
  <c r="G1" i="23"/>
  <c r="I1" i="23"/>
  <c r="J1" i="23"/>
  <c r="K1" i="23"/>
  <c r="M1" i="23"/>
  <c r="N1" i="23"/>
  <c r="D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2" i="21"/>
  <c r="C3" i="22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2" i="22"/>
  <c r="N73" i="22"/>
  <c r="M73" i="22"/>
  <c r="L73" i="22"/>
  <c r="K73" i="22"/>
  <c r="J73" i="22"/>
  <c r="I73" i="22"/>
  <c r="H73" i="22"/>
  <c r="G73" i="22"/>
  <c r="F73" i="22"/>
  <c r="E73" i="22"/>
  <c r="D73" i="22"/>
  <c r="N72" i="22"/>
  <c r="M72" i="22"/>
  <c r="L72" i="22"/>
  <c r="K72" i="22"/>
  <c r="J72" i="22"/>
  <c r="I72" i="22"/>
  <c r="H72" i="22"/>
  <c r="G72" i="22"/>
  <c r="F72" i="22"/>
  <c r="E72" i="22"/>
  <c r="D72" i="22"/>
  <c r="N71" i="22"/>
  <c r="M71" i="22"/>
  <c r="L71" i="22"/>
  <c r="K71" i="22"/>
  <c r="J71" i="22"/>
  <c r="I71" i="22"/>
  <c r="H71" i="22"/>
  <c r="G71" i="22"/>
  <c r="F71" i="22"/>
  <c r="E71" i="22"/>
  <c r="D71" i="22"/>
  <c r="N70" i="22"/>
  <c r="M70" i="22"/>
  <c r="L70" i="22"/>
  <c r="K70" i="22"/>
  <c r="J70" i="22"/>
  <c r="I70" i="22"/>
  <c r="H70" i="22"/>
  <c r="G70" i="22"/>
  <c r="F70" i="22"/>
  <c r="E70" i="22"/>
  <c r="D70" i="22"/>
  <c r="N69" i="22"/>
  <c r="M69" i="22"/>
  <c r="L69" i="22"/>
  <c r="K69" i="22"/>
  <c r="J69" i="22"/>
  <c r="I69" i="22"/>
  <c r="H69" i="22"/>
  <c r="G69" i="22"/>
  <c r="F69" i="22"/>
  <c r="E69" i="22"/>
  <c r="D69" i="22"/>
  <c r="N68" i="22"/>
  <c r="M68" i="22"/>
  <c r="L68" i="22"/>
  <c r="K68" i="22"/>
  <c r="J68" i="22"/>
  <c r="I68" i="22"/>
  <c r="H68" i="22"/>
  <c r="G68" i="22"/>
  <c r="F68" i="22"/>
  <c r="E68" i="22"/>
  <c r="D68" i="22"/>
  <c r="N67" i="22"/>
  <c r="M67" i="22"/>
  <c r="L67" i="22"/>
  <c r="K67" i="22"/>
  <c r="J67" i="22"/>
  <c r="I67" i="22"/>
  <c r="H67" i="22"/>
  <c r="G67" i="22"/>
  <c r="F67" i="22"/>
  <c r="E67" i="22"/>
  <c r="D67" i="22"/>
  <c r="N66" i="22"/>
  <c r="M66" i="22"/>
  <c r="L66" i="22"/>
  <c r="K66" i="22"/>
  <c r="J66" i="22"/>
  <c r="I66" i="22"/>
  <c r="H66" i="22"/>
  <c r="G66" i="22"/>
  <c r="F66" i="22"/>
  <c r="E66" i="22"/>
  <c r="D66" i="22"/>
  <c r="N65" i="22"/>
  <c r="M65" i="22"/>
  <c r="L65" i="22"/>
  <c r="K65" i="22"/>
  <c r="J65" i="22"/>
  <c r="I65" i="22"/>
  <c r="H65" i="22"/>
  <c r="G65" i="22"/>
  <c r="F65" i="22"/>
  <c r="E65" i="22"/>
  <c r="D65" i="22"/>
  <c r="N64" i="22"/>
  <c r="M64" i="22"/>
  <c r="L64" i="22"/>
  <c r="K64" i="22"/>
  <c r="J64" i="22"/>
  <c r="I64" i="22"/>
  <c r="H64" i="22"/>
  <c r="G64" i="22"/>
  <c r="F64" i="22"/>
  <c r="E64" i="22"/>
  <c r="D64" i="22"/>
  <c r="N63" i="22"/>
  <c r="M63" i="22"/>
  <c r="L63" i="22"/>
  <c r="K63" i="22"/>
  <c r="J63" i="22"/>
  <c r="I63" i="22"/>
  <c r="H63" i="22"/>
  <c r="G63" i="22"/>
  <c r="F63" i="22"/>
  <c r="E63" i="22"/>
  <c r="D63" i="22"/>
  <c r="N62" i="22"/>
  <c r="M62" i="22"/>
  <c r="L62" i="22"/>
  <c r="K62" i="22"/>
  <c r="J62" i="22"/>
  <c r="I62" i="22"/>
  <c r="H62" i="22"/>
  <c r="G62" i="22"/>
  <c r="F62" i="22"/>
  <c r="E62" i="22"/>
  <c r="D62" i="22"/>
  <c r="N61" i="22"/>
  <c r="M61" i="22"/>
  <c r="L61" i="22"/>
  <c r="K61" i="22"/>
  <c r="J61" i="22"/>
  <c r="I61" i="22"/>
  <c r="H61" i="22"/>
  <c r="G61" i="22"/>
  <c r="F61" i="22"/>
  <c r="E61" i="22"/>
  <c r="D61" i="22"/>
  <c r="N60" i="22"/>
  <c r="M60" i="22"/>
  <c r="L60" i="22"/>
  <c r="K60" i="22"/>
  <c r="J60" i="22"/>
  <c r="I60" i="22"/>
  <c r="H60" i="22"/>
  <c r="G60" i="22"/>
  <c r="F60" i="22"/>
  <c r="E60" i="22"/>
  <c r="D60" i="22"/>
  <c r="N59" i="22"/>
  <c r="M59" i="22"/>
  <c r="L59" i="22"/>
  <c r="K59" i="22"/>
  <c r="J59" i="22"/>
  <c r="I59" i="22"/>
  <c r="H59" i="22"/>
  <c r="G59" i="22"/>
  <c r="F59" i="22"/>
  <c r="E59" i="22"/>
  <c r="D59" i="22"/>
  <c r="N58" i="22"/>
  <c r="M58" i="22"/>
  <c r="L58" i="22"/>
  <c r="K58" i="22"/>
  <c r="J58" i="22"/>
  <c r="I58" i="22"/>
  <c r="H58" i="22"/>
  <c r="G58" i="22"/>
  <c r="F58" i="22"/>
  <c r="E58" i="22"/>
  <c r="D58" i="22"/>
  <c r="N57" i="22"/>
  <c r="M57" i="22"/>
  <c r="L57" i="22"/>
  <c r="K57" i="22"/>
  <c r="J57" i="22"/>
  <c r="I57" i="22"/>
  <c r="H57" i="22"/>
  <c r="G57" i="22"/>
  <c r="F57" i="22"/>
  <c r="E57" i="22"/>
  <c r="D57" i="22"/>
  <c r="N56" i="22"/>
  <c r="M56" i="22"/>
  <c r="L56" i="22"/>
  <c r="K56" i="22"/>
  <c r="J56" i="22"/>
  <c r="I56" i="22"/>
  <c r="H56" i="22"/>
  <c r="G56" i="22"/>
  <c r="F56" i="22"/>
  <c r="E56" i="22"/>
  <c r="D56" i="22"/>
  <c r="N55" i="22"/>
  <c r="M55" i="22"/>
  <c r="L55" i="22"/>
  <c r="K55" i="22"/>
  <c r="J55" i="22"/>
  <c r="I55" i="22"/>
  <c r="H55" i="22"/>
  <c r="G55" i="22"/>
  <c r="F55" i="22"/>
  <c r="E55" i="22"/>
  <c r="D55" i="22"/>
  <c r="N54" i="22"/>
  <c r="M54" i="22"/>
  <c r="L54" i="22"/>
  <c r="K54" i="22"/>
  <c r="J54" i="22"/>
  <c r="I54" i="22"/>
  <c r="H54" i="22"/>
  <c r="G54" i="22"/>
  <c r="F54" i="22"/>
  <c r="E54" i="22"/>
  <c r="D54" i="22"/>
  <c r="N53" i="22"/>
  <c r="M53" i="22"/>
  <c r="L53" i="22"/>
  <c r="K53" i="22"/>
  <c r="J53" i="22"/>
  <c r="I53" i="22"/>
  <c r="H53" i="22"/>
  <c r="G53" i="22"/>
  <c r="F53" i="22"/>
  <c r="E53" i="22"/>
  <c r="D53" i="22"/>
  <c r="N52" i="22"/>
  <c r="M52" i="22"/>
  <c r="L52" i="22"/>
  <c r="K52" i="22"/>
  <c r="J52" i="22"/>
  <c r="I52" i="22"/>
  <c r="H52" i="22"/>
  <c r="G52" i="22"/>
  <c r="F52" i="22"/>
  <c r="E52" i="22"/>
  <c r="D52" i="22"/>
  <c r="N51" i="22"/>
  <c r="M51" i="22"/>
  <c r="L51" i="22"/>
  <c r="K51" i="22"/>
  <c r="J51" i="22"/>
  <c r="I51" i="22"/>
  <c r="H51" i="22"/>
  <c r="G51" i="22"/>
  <c r="F51" i="22"/>
  <c r="E51" i="22"/>
  <c r="D51" i="22"/>
  <c r="N50" i="22"/>
  <c r="M50" i="22"/>
  <c r="L50" i="22"/>
  <c r="K50" i="22"/>
  <c r="J50" i="22"/>
  <c r="I50" i="22"/>
  <c r="H50" i="22"/>
  <c r="G50" i="22"/>
  <c r="F50" i="22"/>
  <c r="E50" i="22"/>
  <c r="D50" i="22"/>
  <c r="N49" i="22"/>
  <c r="M49" i="22"/>
  <c r="L49" i="22"/>
  <c r="K49" i="22"/>
  <c r="J49" i="22"/>
  <c r="I49" i="22"/>
  <c r="H49" i="22"/>
  <c r="G49" i="22"/>
  <c r="F49" i="22"/>
  <c r="E49" i="22"/>
  <c r="D49" i="22"/>
  <c r="N48" i="22"/>
  <c r="M48" i="22"/>
  <c r="L48" i="22"/>
  <c r="K48" i="22"/>
  <c r="J48" i="22"/>
  <c r="I48" i="22"/>
  <c r="H48" i="22"/>
  <c r="G48" i="22"/>
  <c r="F48" i="22"/>
  <c r="E48" i="22"/>
  <c r="D48" i="22"/>
  <c r="N47" i="22"/>
  <c r="M47" i="22"/>
  <c r="L47" i="22"/>
  <c r="K47" i="22"/>
  <c r="J47" i="22"/>
  <c r="I47" i="22"/>
  <c r="H47" i="22"/>
  <c r="G47" i="22"/>
  <c r="F47" i="22"/>
  <c r="E47" i="22"/>
  <c r="D47" i="22"/>
  <c r="N46" i="22"/>
  <c r="M46" i="22"/>
  <c r="L46" i="22"/>
  <c r="K46" i="22"/>
  <c r="J46" i="22"/>
  <c r="I46" i="22"/>
  <c r="H46" i="22"/>
  <c r="G46" i="22"/>
  <c r="F46" i="22"/>
  <c r="E46" i="22"/>
  <c r="D46" i="22"/>
  <c r="N45" i="22"/>
  <c r="M45" i="22"/>
  <c r="L45" i="22"/>
  <c r="K45" i="22"/>
  <c r="J45" i="22"/>
  <c r="I45" i="22"/>
  <c r="H45" i="22"/>
  <c r="G45" i="22"/>
  <c r="F45" i="22"/>
  <c r="E45" i="22"/>
  <c r="D45" i="22"/>
  <c r="N44" i="22"/>
  <c r="M44" i="22"/>
  <c r="L44" i="22"/>
  <c r="K44" i="22"/>
  <c r="J44" i="22"/>
  <c r="I44" i="22"/>
  <c r="H44" i="22"/>
  <c r="G44" i="22"/>
  <c r="F44" i="22"/>
  <c r="E44" i="22"/>
  <c r="D44" i="22"/>
  <c r="N43" i="22"/>
  <c r="M43" i="22"/>
  <c r="L43" i="22"/>
  <c r="K43" i="22"/>
  <c r="J43" i="22"/>
  <c r="I43" i="22"/>
  <c r="H43" i="22"/>
  <c r="G43" i="22"/>
  <c r="F43" i="22"/>
  <c r="E43" i="22"/>
  <c r="D43" i="22"/>
  <c r="N42" i="22"/>
  <c r="M42" i="22"/>
  <c r="L42" i="22"/>
  <c r="K42" i="22"/>
  <c r="J42" i="22"/>
  <c r="I42" i="22"/>
  <c r="H42" i="22"/>
  <c r="G42" i="22"/>
  <c r="F42" i="22"/>
  <c r="E42" i="22"/>
  <c r="D42" i="22"/>
  <c r="N41" i="22"/>
  <c r="M41" i="22"/>
  <c r="L41" i="22"/>
  <c r="K41" i="22"/>
  <c r="J41" i="22"/>
  <c r="I41" i="22"/>
  <c r="H41" i="22"/>
  <c r="G41" i="22"/>
  <c r="F41" i="22"/>
  <c r="E41" i="22"/>
  <c r="D41" i="22"/>
  <c r="N40" i="22"/>
  <c r="M40" i="22"/>
  <c r="L40" i="22"/>
  <c r="K40" i="22"/>
  <c r="J40" i="22"/>
  <c r="I40" i="22"/>
  <c r="H40" i="22"/>
  <c r="G40" i="22"/>
  <c r="F40" i="22"/>
  <c r="E40" i="22"/>
  <c r="D40" i="22"/>
  <c r="N39" i="22"/>
  <c r="M39" i="22"/>
  <c r="L39" i="22"/>
  <c r="K39" i="22"/>
  <c r="J39" i="22"/>
  <c r="I39" i="22"/>
  <c r="H39" i="22"/>
  <c r="G39" i="22"/>
  <c r="F39" i="22"/>
  <c r="E39" i="22"/>
  <c r="D39" i="22"/>
  <c r="N38" i="22"/>
  <c r="M38" i="22"/>
  <c r="L38" i="22"/>
  <c r="K38" i="22"/>
  <c r="J38" i="22"/>
  <c r="I38" i="22"/>
  <c r="H38" i="22"/>
  <c r="G38" i="22"/>
  <c r="F38" i="22"/>
  <c r="E38" i="22"/>
  <c r="D38" i="22"/>
  <c r="N37" i="22"/>
  <c r="M37" i="22"/>
  <c r="L37" i="22"/>
  <c r="K37" i="22"/>
  <c r="J37" i="22"/>
  <c r="I37" i="22"/>
  <c r="H37" i="22"/>
  <c r="G37" i="22"/>
  <c r="F37" i="22"/>
  <c r="E37" i="22"/>
  <c r="D37" i="22"/>
  <c r="N36" i="22"/>
  <c r="M36" i="22"/>
  <c r="L36" i="22"/>
  <c r="K36" i="22"/>
  <c r="J36" i="22"/>
  <c r="I36" i="22"/>
  <c r="H36" i="22"/>
  <c r="G36" i="22"/>
  <c r="F36" i="22"/>
  <c r="E36" i="22"/>
  <c r="D36" i="22"/>
  <c r="N35" i="22"/>
  <c r="M35" i="22"/>
  <c r="L35" i="22"/>
  <c r="K35" i="22"/>
  <c r="J35" i="22"/>
  <c r="I35" i="22"/>
  <c r="H35" i="22"/>
  <c r="G35" i="22"/>
  <c r="F35" i="22"/>
  <c r="E35" i="22"/>
  <c r="D35" i="22"/>
  <c r="N34" i="22"/>
  <c r="M34" i="22"/>
  <c r="L34" i="22"/>
  <c r="K34" i="22"/>
  <c r="J34" i="22"/>
  <c r="I34" i="22"/>
  <c r="H34" i="22"/>
  <c r="G34" i="22"/>
  <c r="F34" i="22"/>
  <c r="E34" i="22"/>
  <c r="D34" i="22"/>
  <c r="N33" i="22"/>
  <c r="M33" i="22"/>
  <c r="L33" i="22"/>
  <c r="K33" i="22"/>
  <c r="J33" i="22"/>
  <c r="I33" i="22"/>
  <c r="H33" i="22"/>
  <c r="G33" i="22"/>
  <c r="F33" i="22"/>
  <c r="E33" i="22"/>
  <c r="D33" i="22"/>
  <c r="N32" i="22"/>
  <c r="M32" i="22"/>
  <c r="L32" i="22"/>
  <c r="K32" i="22"/>
  <c r="J32" i="22"/>
  <c r="I32" i="22"/>
  <c r="H32" i="22"/>
  <c r="G32" i="22"/>
  <c r="F32" i="22"/>
  <c r="E32" i="22"/>
  <c r="D32" i="22"/>
  <c r="N31" i="22"/>
  <c r="M31" i="22"/>
  <c r="L31" i="22"/>
  <c r="K31" i="22"/>
  <c r="J31" i="22"/>
  <c r="I31" i="22"/>
  <c r="H31" i="22"/>
  <c r="G31" i="22"/>
  <c r="F31" i="22"/>
  <c r="E31" i="22"/>
  <c r="D31" i="22"/>
  <c r="N30" i="22"/>
  <c r="M30" i="22"/>
  <c r="L30" i="22"/>
  <c r="K30" i="22"/>
  <c r="J30" i="22"/>
  <c r="I30" i="22"/>
  <c r="H30" i="22"/>
  <c r="G30" i="22"/>
  <c r="F30" i="22"/>
  <c r="E30" i="22"/>
  <c r="D30" i="22"/>
  <c r="N29" i="22"/>
  <c r="M29" i="22"/>
  <c r="L29" i="22"/>
  <c r="K29" i="22"/>
  <c r="J29" i="22"/>
  <c r="I29" i="22"/>
  <c r="H29" i="22"/>
  <c r="G29" i="22"/>
  <c r="F29" i="22"/>
  <c r="E29" i="22"/>
  <c r="D29" i="22"/>
  <c r="N28" i="22"/>
  <c r="M28" i="22"/>
  <c r="L28" i="22"/>
  <c r="K28" i="22"/>
  <c r="J28" i="22"/>
  <c r="I28" i="22"/>
  <c r="H28" i="22"/>
  <c r="G28" i="22"/>
  <c r="F28" i="22"/>
  <c r="E28" i="22"/>
  <c r="D28" i="22"/>
  <c r="N27" i="22"/>
  <c r="M27" i="22"/>
  <c r="L27" i="22"/>
  <c r="K27" i="22"/>
  <c r="J27" i="22"/>
  <c r="I27" i="22"/>
  <c r="H27" i="22"/>
  <c r="G27" i="22"/>
  <c r="F27" i="22"/>
  <c r="E27" i="22"/>
  <c r="D27" i="22"/>
  <c r="N26" i="22"/>
  <c r="M26" i="22"/>
  <c r="L26" i="22"/>
  <c r="K26" i="22"/>
  <c r="J26" i="22"/>
  <c r="I26" i="22"/>
  <c r="H26" i="22"/>
  <c r="G26" i="22"/>
  <c r="F26" i="22"/>
  <c r="E26" i="22"/>
  <c r="D26" i="22"/>
  <c r="N25" i="22"/>
  <c r="M25" i="22"/>
  <c r="L25" i="22"/>
  <c r="K25" i="22"/>
  <c r="J25" i="22"/>
  <c r="I25" i="22"/>
  <c r="H25" i="22"/>
  <c r="G25" i="22"/>
  <c r="F25" i="22"/>
  <c r="E25" i="22"/>
  <c r="D25" i="22"/>
  <c r="N24" i="22"/>
  <c r="M24" i="22"/>
  <c r="L24" i="22"/>
  <c r="K24" i="22"/>
  <c r="J24" i="22"/>
  <c r="I24" i="22"/>
  <c r="H24" i="22"/>
  <c r="G24" i="22"/>
  <c r="F24" i="22"/>
  <c r="E24" i="22"/>
  <c r="D24" i="22"/>
  <c r="N23" i="22"/>
  <c r="M23" i="22"/>
  <c r="L23" i="22"/>
  <c r="K23" i="22"/>
  <c r="J23" i="22"/>
  <c r="I23" i="22"/>
  <c r="H23" i="22"/>
  <c r="G23" i="22"/>
  <c r="F23" i="22"/>
  <c r="E23" i="22"/>
  <c r="D23" i="22"/>
  <c r="N22" i="22"/>
  <c r="M22" i="22"/>
  <c r="L22" i="22"/>
  <c r="K22" i="22"/>
  <c r="J22" i="22"/>
  <c r="I22" i="22"/>
  <c r="H22" i="22"/>
  <c r="G22" i="22"/>
  <c r="F22" i="22"/>
  <c r="E22" i="22"/>
  <c r="D22" i="22"/>
  <c r="N21" i="22"/>
  <c r="M21" i="22"/>
  <c r="L21" i="22"/>
  <c r="K21" i="22"/>
  <c r="J21" i="22"/>
  <c r="I21" i="22"/>
  <c r="H21" i="22"/>
  <c r="G21" i="22"/>
  <c r="F21" i="22"/>
  <c r="E21" i="22"/>
  <c r="D21" i="22"/>
  <c r="N20" i="22"/>
  <c r="M20" i="22"/>
  <c r="L20" i="22"/>
  <c r="K20" i="22"/>
  <c r="J20" i="22"/>
  <c r="I20" i="22"/>
  <c r="H20" i="22"/>
  <c r="G20" i="22"/>
  <c r="F20" i="22"/>
  <c r="E20" i="22"/>
  <c r="D20" i="22"/>
  <c r="N19" i="22"/>
  <c r="M19" i="22"/>
  <c r="L19" i="22"/>
  <c r="K19" i="22"/>
  <c r="J19" i="22"/>
  <c r="I19" i="22"/>
  <c r="H19" i="22"/>
  <c r="G19" i="22"/>
  <c r="F19" i="22"/>
  <c r="E19" i="22"/>
  <c r="D19" i="22"/>
  <c r="N18" i="22"/>
  <c r="M18" i="22"/>
  <c r="L18" i="22"/>
  <c r="K18" i="22"/>
  <c r="J18" i="22"/>
  <c r="I18" i="22"/>
  <c r="H18" i="22"/>
  <c r="G18" i="22"/>
  <c r="F18" i="22"/>
  <c r="E18" i="22"/>
  <c r="D18" i="22"/>
  <c r="N17" i="22"/>
  <c r="M17" i="22"/>
  <c r="L17" i="22"/>
  <c r="K17" i="22"/>
  <c r="J17" i="22"/>
  <c r="I17" i="22"/>
  <c r="H17" i="22"/>
  <c r="G17" i="22"/>
  <c r="F17" i="22"/>
  <c r="E17" i="22"/>
  <c r="D17" i="22"/>
  <c r="N16" i="22"/>
  <c r="M16" i="22"/>
  <c r="L16" i="22"/>
  <c r="K16" i="22"/>
  <c r="J16" i="22"/>
  <c r="I16" i="22"/>
  <c r="H16" i="22"/>
  <c r="G16" i="22"/>
  <c r="F16" i="22"/>
  <c r="E16" i="22"/>
  <c r="D16" i="22"/>
  <c r="N15" i="22"/>
  <c r="M15" i="22"/>
  <c r="L15" i="22"/>
  <c r="K15" i="22"/>
  <c r="J15" i="22"/>
  <c r="I15" i="22"/>
  <c r="H15" i="22"/>
  <c r="G15" i="22"/>
  <c r="F15" i="22"/>
  <c r="E15" i="22"/>
  <c r="D15" i="22"/>
  <c r="N14" i="22"/>
  <c r="M14" i="22"/>
  <c r="L14" i="22"/>
  <c r="K14" i="22"/>
  <c r="J14" i="22"/>
  <c r="I14" i="22"/>
  <c r="H14" i="22"/>
  <c r="G14" i="22"/>
  <c r="F14" i="22"/>
  <c r="E14" i="22"/>
  <c r="D14" i="22"/>
  <c r="N13" i="22"/>
  <c r="M13" i="22"/>
  <c r="L13" i="22"/>
  <c r="K13" i="22"/>
  <c r="J13" i="22"/>
  <c r="I13" i="22"/>
  <c r="H13" i="22"/>
  <c r="G13" i="22"/>
  <c r="F13" i="22"/>
  <c r="E13" i="22"/>
  <c r="D13" i="22"/>
  <c r="N12" i="22"/>
  <c r="M12" i="22"/>
  <c r="L12" i="22"/>
  <c r="K12" i="22"/>
  <c r="J12" i="22"/>
  <c r="I12" i="22"/>
  <c r="H12" i="22"/>
  <c r="G12" i="22"/>
  <c r="F12" i="22"/>
  <c r="E12" i="22"/>
  <c r="D12" i="22"/>
  <c r="N11" i="22"/>
  <c r="M11" i="22"/>
  <c r="L11" i="22"/>
  <c r="K11" i="22"/>
  <c r="J11" i="22"/>
  <c r="I11" i="22"/>
  <c r="H11" i="22"/>
  <c r="G11" i="22"/>
  <c r="F11" i="22"/>
  <c r="E11" i="22"/>
  <c r="D11" i="22"/>
  <c r="N10" i="22"/>
  <c r="M10" i="22"/>
  <c r="L10" i="22"/>
  <c r="K10" i="22"/>
  <c r="J10" i="22"/>
  <c r="I10" i="22"/>
  <c r="H10" i="22"/>
  <c r="G10" i="22"/>
  <c r="F10" i="22"/>
  <c r="E10" i="22"/>
  <c r="D10" i="22"/>
  <c r="N9" i="22"/>
  <c r="M9" i="22"/>
  <c r="L9" i="22"/>
  <c r="K9" i="22"/>
  <c r="J9" i="22"/>
  <c r="I9" i="22"/>
  <c r="H9" i="22"/>
  <c r="G9" i="22"/>
  <c r="F9" i="22"/>
  <c r="E9" i="22"/>
  <c r="D9" i="22"/>
  <c r="N8" i="22"/>
  <c r="M8" i="22"/>
  <c r="L8" i="22"/>
  <c r="K8" i="22"/>
  <c r="J8" i="22"/>
  <c r="I8" i="22"/>
  <c r="H8" i="22"/>
  <c r="G8" i="22"/>
  <c r="F8" i="22"/>
  <c r="E8" i="22"/>
  <c r="D8" i="22"/>
  <c r="N7" i="22"/>
  <c r="M7" i="22"/>
  <c r="L7" i="22"/>
  <c r="K7" i="22"/>
  <c r="J7" i="22"/>
  <c r="I7" i="22"/>
  <c r="H7" i="22"/>
  <c r="G7" i="22"/>
  <c r="F7" i="22"/>
  <c r="E7" i="22"/>
  <c r="D7" i="22"/>
  <c r="N6" i="22"/>
  <c r="M6" i="22"/>
  <c r="L6" i="22"/>
  <c r="K6" i="22"/>
  <c r="J6" i="22"/>
  <c r="I6" i="22"/>
  <c r="H6" i="22"/>
  <c r="G6" i="22"/>
  <c r="F6" i="22"/>
  <c r="E6" i="22"/>
  <c r="D6" i="22"/>
  <c r="N5" i="22"/>
  <c r="M5" i="22"/>
  <c r="L5" i="22"/>
  <c r="K5" i="22"/>
  <c r="J5" i="22"/>
  <c r="I5" i="22"/>
  <c r="H5" i="22"/>
  <c r="G5" i="22"/>
  <c r="F5" i="22"/>
  <c r="E5" i="22"/>
  <c r="D5" i="22"/>
  <c r="N4" i="22"/>
  <c r="M4" i="22"/>
  <c r="L4" i="22"/>
  <c r="K4" i="22"/>
  <c r="J4" i="22"/>
  <c r="I4" i="22"/>
  <c r="H4" i="22"/>
  <c r="G4" i="22"/>
  <c r="F4" i="22"/>
  <c r="E4" i="22"/>
  <c r="D4" i="22"/>
  <c r="N3" i="22"/>
  <c r="M3" i="22"/>
  <c r="L3" i="22"/>
  <c r="K3" i="22"/>
  <c r="J3" i="22"/>
  <c r="I3" i="22"/>
  <c r="H3" i="22"/>
  <c r="G3" i="22"/>
  <c r="F3" i="22"/>
  <c r="E3" i="22"/>
  <c r="D3" i="22"/>
  <c r="N2" i="22"/>
  <c r="M2" i="22"/>
  <c r="L2" i="22"/>
  <c r="K2" i="22"/>
  <c r="J2" i="22"/>
  <c r="I2" i="22"/>
  <c r="H2" i="22"/>
  <c r="G2" i="22"/>
  <c r="F2" i="22"/>
  <c r="E2" i="22"/>
  <c r="D2" i="22"/>
  <c r="D1" i="18" a="1"/>
  <c r="E1" i="18" s="1"/>
  <c r="D1" i="18"/>
  <c r="F1" i="18"/>
  <c r="G1" i="18"/>
  <c r="H1" i="18"/>
  <c r="J1" i="18"/>
  <c r="K1" i="18"/>
  <c r="L1" i="18"/>
  <c r="N1" i="18"/>
  <c r="C3" i="15"/>
  <c r="D3" i="14" s="1"/>
  <c r="C7" i="15"/>
  <c r="D7" i="14" s="1"/>
  <c r="C11" i="15"/>
  <c r="D11" i="14" s="1"/>
  <c r="C15" i="15"/>
  <c r="D15" i="14" s="1"/>
  <c r="C19" i="15"/>
  <c r="D19" i="14" s="1"/>
  <c r="C22" i="15"/>
  <c r="D22" i="14" s="1"/>
  <c r="C23" i="15"/>
  <c r="D23" i="14" s="1"/>
  <c r="C26" i="15"/>
  <c r="D26" i="14" s="1"/>
  <c r="C27" i="15"/>
  <c r="D27" i="14" s="1"/>
  <c r="C30" i="15"/>
  <c r="D30" i="14" s="1"/>
  <c r="C31" i="15"/>
  <c r="D31" i="14" s="1"/>
  <c r="C34" i="15"/>
  <c r="D34" i="14" s="1"/>
  <c r="C35" i="15"/>
  <c r="D35" i="14" s="1"/>
  <c r="C38" i="15"/>
  <c r="D38" i="14" s="1"/>
  <c r="C39" i="15"/>
  <c r="D39" i="14" s="1"/>
  <c r="C42" i="15"/>
  <c r="D42" i="14" s="1"/>
  <c r="C43" i="15"/>
  <c r="D43" i="14" s="1"/>
  <c r="C46" i="15"/>
  <c r="D46" i="14" s="1"/>
  <c r="C47" i="15"/>
  <c r="D47" i="14" s="1"/>
  <c r="C50" i="15"/>
  <c r="D50" i="14" s="1"/>
  <c r="C51" i="15"/>
  <c r="D51" i="14" s="1"/>
  <c r="C54" i="15"/>
  <c r="D54" i="14" s="1"/>
  <c r="C55" i="15"/>
  <c r="D55" i="14" s="1"/>
  <c r="C58" i="15"/>
  <c r="D58" i="14" s="1"/>
  <c r="C59" i="15"/>
  <c r="D59" i="14" s="1"/>
  <c r="C62" i="15"/>
  <c r="D62" i="14" s="1"/>
  <c r="C63" i="15"/>
  <c r="D63" i="14" s="1"/>
  <c r="C66" i="15"/>
  <c r="D66" i="14" s="1"/>
  <c r="C67" i="15"/>
  <c r="D67" i="14" s="1"/>
  <c r="C70" i="15"/>
  <c r="D70" i="14" s="1"/>
  <c r="C71" i="15"/>
  <c r="D71" i="14" s="1"/>
  <c r="O73" i="15"/>
  <c r="N73" i="15"/>
  <c r="M73" i="15"/>
  <c r="L73" i="15"/>
  <c r="K73" i="15"/>
  <c r="J73" i="15"/>
  <c r="I73" i="15"/>
  <c r="H73" i="15"/>
  <c r="G73" i="15"/>
  <c r="F73" i="15"/>
  <c r="C73" i="15" s="1"/>
  <c r="D73" i="14" s="1"/>
  <c r="E73" i="15"/>
  <c r="D73" i="15"/>
  <c r="O72" i="15"/>
  <c r="N72" i="15"/>
  <c r="M72" i="15"/>
  <c r="L72" i="15"/>
  <c r="K72" i="15"/>
  <c r="J72" i="15"/>
  <c r="I72" i="15"/>
  <c r="H72" i="15"/>
  <c r="G72" i="15"/>
  <c r="F72" i="15"/>
  <c r="C72" i="15" s="1"/>
  <c r="D72" i="14" s="1"/>
  <c r="E72" i="15"/>
  <c r="D72" i="15"/>
  <c r="O71" i="15"/>
  <c r="N71" i="15"/>
  <c r="M71" i="15"/>
  <c r="L71" i="15"/>
  <c r="K71" i="15"/>
  <c r="J71" i="15"/>
  <c r="I71" i="15"/>
  <c r="H71" i="15"/>
  <c r="G71" i="15"/>
  <c r="F71" i="15"/>
  <c r="E71" i="15"/>
  <c r="D71" i="15"/>
  <c r="O70" i="15"/>
  <c r="N70" i="15"/>
  <c r="M70" i="15"/>
  <c r="L70" i="15"/>
  <c r="K70" i="15"/>
  <c r="J70" i="15"/>
  <c r="I70" i="15"/>
  <c r="H70" i="15"/>
  <c r="G70" i="15"/>
  <c r="F70" i="15"/>
  <c r="E70" i="15"/>
  <c r="D70" i="15"/>
  <c r="O69" i="15"/>
  <c r="N69" i="15"/>
  <c r="M69" i="15"/>
  <c r="L69" i="15"/>
  <c r="K69" i="15"/>
  <c r="J69" i="15"/>
  <c r="I69" i="15"/>
  <c r="H69" i="15"/>
  <c r="G69" i="15"/>
  <c r="F69" i="15"/>
  <c r="C69" i="15" s="1"/>
  <c r="D69" i="14" s="1"/>
  <c r="E69" i="15"/>
  <c r="D69" i="15"/>
  <c r="O68" i="15"/>
  <c r="N68" i="15"/>
  <c r="M68" i="15"/>
  <c r="L68" i="15"/>
  <c r="K68" i="15"/>
  <c r="J68" i="15"/>
  <c r="I68" i="15"/>
  <c r="H68" i="15"/>
  <c r="G68" i="15"/>
  <c r="F68" i="15"/>
  <c r="C68" i="15" s="1"/>
  <c r="D68" i="14" s="1"/>
  <c r="E68" i="15"/>
  <c r="D68" i="15"/>
  <c r="O67" i="15"/>
  <c r="N67" i="15"/>
  <c r="M67" i="15"/>
  <c r="L67" i="15"/>
  <c r="K67" i="15"/>
  <c r="J67" i="15"/>
  <c r="I67" i="15"/>
  <c r="H67" i="15"/>
  <c r="G67" i="15"/>
  <c r="F67" i="15"/>
  <c r="E67" i="15"/>
  <c r="D67" i="15"/>
  <c r="O66" i="15"/>
  <c r="N66" i="15"/>
  <c r="M66" i="15"/>
  <c r="L66" i="15"/>
  <c r="K66" i="15"/>
  <c r="J66" i="15"/>
  <c r="I66" i="15"/>
  <c r="H66" i="15"/>
  <c r="G66" i="15"/>
  <c r="F66" i="15"/>
  <c r="E66" i="15"/>
  <c r="D66" i="15"/>
  <c r="O65" i="15"/>
  <c r="N65" i="15"/>
  <c r="M65" i="15"/>
  <c r="L65" i="15"/>
  <c r="K65" i="15"/>
  <c r="J65" i="15"/>
  <c r="I65" i="15"/>
  <c r="H65" i="15"/>
  <c r="G65" i="15"/>
  <c r="F65" i="15"/>
  <c r="C65" i="15" s="1"/>
  <c r="D65" i="14" s="1"/>
  <c r="E65" i="15"/>
  <c r="D65" i="15"/>
  <c r="O64" i="15"/>
  <c r="N64" i="15"/>
  <c r="M64" i="15"/>
  <c r="L64" i="15"/>
  <c r="K64" i="15"/>
  <c r="J64" i="15"/>
  <c r="I64" i="15"/>
  <c r="H64" i="15"/>
  <c r="G64" i="15"/>
  <c r="F64" i="15"/>
  <c r="C64" i="15" s="1"/>
  <c r="D64" i="14" s="1"/>
  <c r="E64" i="15"/>
  <c r="D64" i="15"/>
  <c r="O63" i="15"/>
  <c r="N63" i="15"/>
  <c r="M63" i="15"/>
  <c r="L63" i="15"/>
  <c r="K63" i="15"/>
  <c r="J63" i="15"/>
  <c r="I63" i="15"/>
  <c r="H63" i="15"/>
  <c r="G63" i="15"/>
  <c r="F63" i="15"/>
  <c r="E63" i="15"/>
  <c r="D63" i="15"/>
  <c r="O62" i="15"/>
  <c r="N62" i="15"/>
  <c r="M62" i="15"/>
  <c r="L62" i="15"/>
  <c r="K62" i="15"/>
  <c r="J62" i="15"/>
  <c r="I62" i="15"/>
  <c r="H62" i="15"/>
  <c r="G62" i="15"/>
  <c r="F62" i="15"/>
  <c r="E62" i="15"/>
  <c r="D62" i="15"/>
  <c r="O61" i="15"/>
  <c r="N61" i="15"/>
  <c r="M61" i="15"/>
  <c r="L61" i="15"/>
  <c r="K61" i="15"/>
  <c r="J61" i="15"/>
  <c r="I61" i="15"/>
  <c r="H61" i="15"/>
  <c r="G61" i="15"/>
  <c r="F61" i="15"/>
  <c r="C61" i="15" s="1"/>
  <c r="D61" i="14" s="1"/>
  <c r="E61" i="15"/>
  <c r="D61" i="15"/>
  <c r="O60" i="15"/>
  <c r="N60" i="15"/>
  <c r="M60" i="15"/>
  <c r="L60" i="15"/>
  <c r="K60" i="15"/>
  <c r="J60" i="15"/>
  <c r="I60" i="15"/>
  <c r="H60" i="15"/>
  <c r="G60" i="15"/>
  <c r="F60" i="15"/>
  <c r="C60" i="15" s="1"/>
  <c r="D60" i="14" s="1"/>
  <c r="E60" i="15"/>
  <c r="D60" i="15"/>
  <c r="O59" i="15"/>
  <c r="N59" i="15"/>
  <c r="M59" i="15"/>
  <c r="L59" i="15"/>
  <c r="K59" i="15"/>
  <c r="J59" i="15"/>
  <c r="I59" i="15"/>
  <c r="H59" i="15"/>
  <c r="G59" i="15"/>
  <c r="F59" i="15"/>
  <c r="E59" i="15"/>
  <c r="D59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O57" i="15"/>
  <c r="N57" i="15"/>
  <c r="M57" i="15"/>
  <c r="L57" i="15"/>
  <c r="K57" i="15"/>
  <c r="J57" i="15"/>
  <c r="I57" i="15"/>
  <c r="H57" i="15"/>
  <c r="G57" i="15"/>
  <c r="F57" i="15"/>
  <c r="C57" i="15" s="1"/>
  <c r="D57" i="14" s="1"/>
  <c r="E57" i="15"/>
  <c r="D57" i="15"/>
  <c r="O56" i="15"/>
  <c r="N56" i="15"/>
  <c r="M56" i="15"/>
  <c r="L56" i="15"/>
  <c r="K56" i="15"/>
  <c r="J56" i="15"/>
  <c r="I56" i="15"/>
  <c r="H56" i="15"/>
  <c r="G56" i="15"/>
  <c r="F56" i="15"/>
  <c r="C56" i="15" s="1"/>
  <c r="D56" i="14" s="1"/>
  <c r="E56" i="15"/>
  <c r="D56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O53" i="15"/>
  <c r="N53" i="15"/>
  <c r="M53" i="15"/>
  <c r="L53" i="15"/>
  <c r="K53" i="15"/>
  <c r="J53" i="15"/>
  <c r="I53" i="15"/>
  <c r="H53" i="15"/>
  <c r="G53" i="15"/>
  <c r="F53" i="15"/>
  <c r="C53" i="15" s="1"/>
  <c r="D53" i="14" s="1"/>
  <c r="E53" i="15"/>
  <c r="D53" i="15"/>
  <c r="O52" i="15"/>
  <c r="N52" i="15"/>
  <c r="M52" i="15"/>
  <c r="L52" i="15"/>
  <c r="K52" i="15"/>
  <c r="J52" i="15"/>
  <c r="I52" i="15"/>
  <c r="H52" i="15"/>
  <c r="G52" i="15"/>
  <c r="F52" i="15"/>
  <c r="C52" i="15" s="1"/>
  <c r="D52" i="14" s="1"/>
  <c r="E52" i="15"/>
  <c r="D52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O49" i="15"/>
  <c r="N49" i="15"/>
  <c r="M49" i="15"/>
  <c r="L49" i="15"/>
  <c r="K49" i="15"/>
  <c r="J49" i="15"/>
  <c r="I49" i="15"/>
  <c r="H49" i="15"/>
  <c r="G49" i="15"/>
  <c r="F49" i="15"/>
  <c r="C49" i="15" s="1"/>
  <c r="D49" i="14" s="1"/>
  <c r="E49" i="15"/>
  <c r="D49" i="15"/>
  <c r="O48" i="15"/>
  <c r="N48" i="15"/>
  <c r="M48" i="15"/>
  <c r="L48" i="15"/>
  <c r="K48" i="15"/>
  <c r="J48" i="15"/>
  <c r="I48" i="15"/>
  <c r="H48" i="15"/>
  <c r="G48" i="15"/>
  <c r="F48" i="15"/>
  <c r="C48" i="15" s="1"/>
  <c r="D48" i="14" s="1"/>
  <c r="E48" i="15"/>
  <c r="D48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O45" i="15"/>
  <c r="N45" i="15"/>
  <c r="M45" i="15"/>
  <c r="L45" i="15"/>
  <c r="K45" i="15"/>
  <c r="J45" i="15"/>
  <c r="I45" i="15"/>
  <c r="H45" i="15"/>
  <c r="G45" i="15"/>
  <c r="F45" i="15"/>
  <c r="C45" i="15" s="1"/>
  <c r="D45" i="14" s="1"/>
  <c r="E45" i="15"/>
  <c r="D45" i="15"/>
  <c r="O44" i="15"/>
  <c r="N44" i="15"/>
  <c r="M44" i="15"/>
  <c r="L44" i="15"/>
  <c r="K44" i="15"/>
  <c r="J44" i="15"/>
  <c r="I44" i="15"/>
  <c r="H44" i="15"/>
  <c r="G44" i="15"/>
  <c r="F44" i="15"/>
  <c r="C44" i="15" s="1"/>
  <c r="D44" i="14" s="1"/>
  <c r="E44" i="15"/>
  <c r="D44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O41" i="15"/>
  <c r="N41" i="15"/>
  <c r="M41" i="15"/>
  <c r="L41" i="15"/>
  <c r="K41" i="15"/>
  <c r="J41" i="15"/>
  <c r="I41" i="15"/>
  <c r="H41" i="15"/>
  <c r="G41" i="15"/>
  <c r="F41" i="15"/>
  <c r="C41" i="15" s="1"/>
  <c r="D41" i="14" s="1"/>
  <c r="E41" i="15"/>
  <c r="D41" i="15"/>
  <c r="O40" i="15"/>
  <c r="N40" i="15"/>
  <c r="M40" i="15"/>
  <c r="L40" i="15"/>
  <c r="K40" i="15"/>
  <c r="J40" i="15"/>
  <c r="I40" i="15"/>
  <c r="H40" i="15"/>
  <c r="G40" i="15"/>
  <c r="F40" i="15"/>
  <c r="C40" i="15" s="1"/>
  <c r="D40" i="14" s="1"/>
  <c r="E40" i="15"/>
  <c r="D40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O37" i="15"/>
  <c r="N37" i="15"/>
  <c r="M37" i="15"/>
  <c r="L37" i="15"/>
  <c r="K37" i="15"/>
  <c r="J37" i="15"/>
  <c r="I37" i="15"/>
  <c r="H37" i="15"/>
  <c r="G37" i="15"/>
  <c r="F37" i="15"/>
  <c r="C37" i="15" s="1"/>
  <c r="D37" i="14" s="1"/>
  <c r="E37" i="15"/>
  <c r="D37" i="15"/>
  <c r="O36" i="15"/>
  <c r="N36" i="15"/>
  <c r="M36" i="15"/>
  <c r="L36" i="15"/>
  <c r="K36" i="15"/>
  <c r="J36" i="15"/>
  <c r="I36" i="15"/>
  <c r="H36" i="15"/>
  <c r="G36" i="15"/>
  <c r="F36" i="15"/>
  <c r="C36" i="15" s="1"/>
  <c r="D36" i="14" s="1"/>
  <c r="E36" i="15"/>
  <c r="D36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O33" i="15"/>
  <c r="N33" i="15"/>
  <c r="M33" i="15"/>
  <c r="L33" i="15"/>
  <c r="K33" i="15"/>
  <c r="J33" i="15"/>
  <c r="I33" i="15"/>
  <c r="H33" i="15"/>
  <c r="G33" i="15"/>
  <c r="F33" i="15"/>
  <c r="C33" i="15" s="1"/>
  <c r="D33" i="14" s="1"/>
  <c r="E33" i="15"/>
  <c r="D33" i="15"/>
  <c r="O32" i="15"/>
  <c r="N32" i="15"/>
  <c r="M32" i="15"/>
  <c r="L32" i="15"/>
  <c r="K32" i="15"/>
  <c r="J32" i="15"/>
  <c r="I32" i="15"/>
  <c r="H32" i="15"/>
  <c r="G32" i="15"/>
  <c r="F32" i="15"/>
  <c r="C32" i="15" s="1"/>
  <c r="D32" i="14" s="1"/>
  <c r="E32" i="15"/>
  <c r="D32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O29" i="15"/>
  <c r="N29" i="15"/>
  <c r="M29" i="15"/>
  <c r="L29" i="15"/>
  <c r="K29" i="15"/>
  <c r="J29" i="15"/>
  <c r="I29" i="15"/>
  <c r="H29" i="15"/>
  <c r="G29" i="15"/>
  <c r="F29" i="15"/>
  <c r="C29" i="15" s="1"/>
  <c r="D29" i="14" s="1"/>
  <c r="E29" i="15"/>
  <c r="D29" i="15"/>
  <c r="O28" i="15"/>
  <c r="N28" i="15"/>
  <c r="M28" i="15"/>
  <c r="L28" i="15"/>
  <c r="K28" i="15"/>
  <c r="J28" i="15"/>
  <c r="I28" i="15"/>
  <c r="H28" i="15"/>
  <c r="G28" i="15"/>
  <c r="F28" i="15"/>
  <c r="C28" i="15" s="1"/>
  <c r="D28" i="14" s="1"/>
  <c r="E28" i="15"/>
  <c r="D28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O25" i="15"/>
  <c r="N25" i="15"/>
  <c r="M25" i="15"/>
  <c r="L25" i="15"/>
  <c r="K25" i="15"/>
  <c r="J25" i="15"/>
  <c r="I25" i="15"/>
  <c r="H25" i="15"/>
  <c r="G25" i="15"/>
  <c r="F25" i="15"/>
  <c r="C25" i="15" s="1"/>
  <c r="D25" i="14" s="1"/>
  <c r="E25" i="15"/>
  <c r="D25" i="15"/>
  <c r="O24" i="15"/>
  <c r="N24" i="15"/>
  <c r="M24" i="15"/>
  <c r="L24" i="15"/>
  <c r="K24" i="15"/>
  <c r="J24" i="15"/>
  <c r="I24" i="15"/>
  <c r="H24" i="15"/>
  <c r="G24" i="15"/>
  <c r="F24" i="15"/>
  <c r="C24" i="15" s="1"/>
  <c r="D24" i="14" s="1"/>
  <c r="E24" i="15"/>
  <c r="D24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O21" i="15"/>
  <c r="N21" i="15"/>
  <c r="M21" i="15"/>
  <c r="L21" i="15"/>
  <c r="K21" i="15"/>
  <c r="J21" i="15"/>
  <c r="I21" i="15"/>
  <c r="H21" i="15"/>
  <c r="G21" i="15"/>
  <c r="F21" i="15"/>
  <c r="C21" i="15" s="1"/>
  <c r="D21" i="14" s="1"/>
  <c r="E21" i="15"/>
  <c r="D21" i="15"/>
  <c r="O20" i="15"/>
  <c r="N20" i="15"/>
  <c r="M20" i="15"/>
  <c r="L20" i="15"/>
  <c r="K20" i="15"/>
  <c r="J20" i="15"/>
  <c r="I20" i="15"/>
  <c r="H20" i="15"/>
  <c r="G20" i="15"/>
  <c r="F20" i="15"/>
  <c r="C20" i="15" s="1"/>
  <c r="D20" i="14" s="1"/>
  <c r="E20" i="15"/>
  <c r="D20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O18" i="15"/>
  <c r="N18" i="15"/>
  <c r="M18" i="15"/>
  <c r="L18" i="15"/>
  <c r="K18" i="15"/>
  <c r="J18" i="15"/>
  <c r="I18" i="15"/>
  <c r="H18" i="15"/>
  <c r="G18" i="15"/>
  <c r="F18" i="15"/>
  <c r="C18" i="15" s="1"/>
  <c r="D18" i="14" s="1"/>
  <c r="E18" i="15"/>
  <c r="D18" i="15"/>
  <c r="O17" i="15"/>
  <c r="N17" i="15"/>
  <c r="M17" i="15"/>
  <c r="L17" i="15"/>
  <c r="K17" i="15"/>
  <c r="J17" i="15"/>
  <c r="I17" i="15"/>
  <c r="H17" i="15"/>
  <c r="G17" i="15"/>
  <c r="F17" i="15"/>
  <c r="C17" i="15" s="1"/>
  <c r="D17" i="14" s="1"/>
  <c r="E17" i="15"/>
  <c r="D17" i="15"/>
  <c r="O16" i="15"/>
  <c r="N16" i="15"/>
  <c r="M16" i="15"/>
  <c r="L16" i="15"/>
  <c r="K16" i="15"/>
  <c r="J16" i="15"/>
  <c r="I16" i="15"/>
  <c r="H16" i="15"/>
  <c r="G16" i="15"/>
  <c r="F16" i="15"/>
  <c r="C16" i="15" s="1"/>
  <c r="D16" i="14" s="1"/>
  <c r="E16" i="15"/>
  <c r="D16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O14" i="15"/>
  <c r="N14" i="15"/>
  <c r="M14" i="15"/>
  <c r="L14" i="15"/>
  <c r="K14" i="15"/>
  <c r="J14" i="15"/>
  <c r="I14" i="15"/>
  <c r="H14" i="15"/>
  <c r="G14" i="15"/>
  <c r="F14" i="15"/>
  <c r="C14" i="15" s="1"/>
  <c r="D14" i="14" s="1"/>
  <c r="E14" i="15"/>
  <c r="D14" i="15"/>
  <c r="O13" i="15"/>
  <c r="N13" i="15"/>
  <c r="M13" i="15"/>
  <c r="L13" i="15"/>
  <c r="K13" i="15"/>
  <c r="J13" i="15"/>
  <c r="I13" i="15"/>
  <c r="H13" i="15"/>
  <c r="G13" i="15"/>
  <c r="F13" i="15"/>
  <c r="C13" i="15" s="1"/>
  <c r="D13" i="14" s="1"/>
  <c r="E13" i="15"/>
  <c r="D13" i="15"/>
  <c r="O12" i="15"/>
  <c r="N12" i="15"/>
  <c r="M12" i="15"/>
  <c r="L12" i="15"/>
  <c r="K12" i="15"/>
  <c r="J12" i="15"/>
  <c r="I12" i="15"/>
  <c r="H12" i="15"/>
  <c r="G12" i="15"/>
  <c r="F12" i="15"/>
  <c r="C12" i="15" s="1"/>
  <c r="D12" i="14" s="1"/>
  <c r="E12" i="15"/>
  <c r="D12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O10" i="15"/>
  <c r="N10" i="15"/>
  <c r="M10" i="15"/>
  <c r="L10" i="15"/>
  <c r="K10" i="15"/>
  <c r="J10" i="15"/>
  <c r="I10" i="15"/>
  <c r="H10" i="15"/>
  <c r="G10" i="15"/>
  <c r="F10" i="15"/>
  <c r="C10" i="15" s="1"/>
  <c r="D10" i="14" s="1"/>
  <c r="E10" i="15"/>
  <c r="D10" i="15"/>
  <c r="O9" i="15"/>
  <c r="N9" i="15"/>
  <c r="M9" i="15"/>
  <c r="L9" i="15"/>
  <c r="K9" i="15"/>
  <c r="J9" i="15"/>
  <c r="I9" i="15"/>
  <c r="H9" i="15"/>
  <c r="G9" i="15"/>
  <c r="F9" i="15"/>
  <c r="C9" i="15" s="1"/>
  <c r="D9" i="14" s="1"/>
  <c r="E9" i="15"/>
  <c r="D9" i="15"/>
  <c r="O8" i="15"/>
  <c r="N8" i="15"/>
  <c r="M8" i="15"/>
  <c r="L8" i="15"/>
  <c r="K8" i="15"/>
  <c r="J8" i="15"/>
  <c r="I8" i="15"/>
  <c r="H8" i="15"/>
  <c r="G8" i="15"/>
  <c r="F8" i="15"/>
  <c r="C8" i="15" s="1"/>
  <c r="D8" i="14" s="1"/>
  <c r="E8" i="15"/>
  <c r="D8" i="15"/>
  <c r="O7" i="15"/>
  <c r="N7" i="15"/>
  <c r="M7" i="15"/>
  <c r="L7" i="15"/>
  <c r="K7" i="15"/>
  <c r="J7" i="15"/>
  <c r="I7" i="15"/>
  <c r="H7" i="15"/>
  <c r="G7" i="15"/>
  <c r="F7" i="15"/>
  <c r="E7" i="15"/>
  <c r="D7" i="15"/>
  <c r="O6" i="15"/>
  <c r="N6" i="15"/>
  <c r="M6" i="15"/>
  <c r="L6" i="15"/>
  <c r="K6" i="15"/>
  <c r="J6" i="15"/>
  <c r="I6" i="15"/>
  <c r="H6" i="15"/>
  <c r="G6" i="15"/>
  <c r="F6" i="15"/>
  <c r="C6" i="15" s="1"/>
  <c r="D6" i="14" s="1"/>
  <c r="E6" i="15"/>
  <c r="D6" i="15"/>
  <c r="O5" i="15"/>
  <c r="N5" i="15"/>
  <c r="M5" i="15"/>
  <c r="L5" i="15"/>
  <c r="K5" i="15"/>
  <c r="J5" i="15"/>
  <c r="I5" i="15"/>
  <c r="H5" i="15"/>
  <c r="G5" i="15"/>
  <c r="F5" i="15"/>
  <c r="C5" i="15" s="1"/>
  <c r="D5" i="14" s="1"/>
  <c r="E5" i="15"/>
  <c r="D5" i="15"/>
  <c r="O4" i="15"/>
  <c r="N4" i="15"/>
  <c r="M4" i="15"/>
  <c r="L4" i="15"/>
  <c r="K4" i="15"/>
  <c r="J4" i="15"/>
  <c r="I4" i="15"/>
  <c r="H4" i="15"/>
  <c r="G4" i="15"/>
  <c r="F4" i="15"/>
  <c r="C4" i="15" s="1"/>
  <c r="D4" i="14" s="1"/>
  <c r="E4" i="15"/>
  <c r="D4" i="15"/>
  <c r="O3" i="15"/>
  <c r="N3" i="15"/>
  <c r="M3" i="15"/>
  <c r="L3" i="15"/>
  <c r="K3" i="15"/>
  <c r="J3" i="15"/>
  <c r="I3" i="15"/>
  <c r="H3" i="15"/>
  <c r="G3" i="15"/>
  <c r="F3" i="15"/>
  <c r="E3" i="15"/>
  <c r="D3" i="15"/>
  <c r="O2" i="15"/>
  <c r="N2" i="15"/>
  <c r="M2" i="15"/>
  <c r="L2" i="15"/>
  <c r="K2" i="15"/>
  <c r="J2" i="15"/>
  <c r="I2" i="15"/>
  <c r="H2" i="15"/>
  <c r="G2" i="15"/>
  <c r="F2" i="15"/>
  <c r="C2" i="15" s="1"/>
  <c r="D2" i="14" s="1"/>
  <c r="E2" i="15"/>
  <c r="D2" i="15"/>
  <c r="D1" i="11" a="1"/>
  <c r="D1" i="11" s="1"/>
  <c r="G1" i="11"/>
  <c r="K1" i="11"/>
  <c r="O1" i="11"/>
  <c r="K73" i="10"/>
  <c r="J73" i="10"/>
  <c r="I73" i="10"/>
  <c r="H73" i="10"/>
  <c r="G73" i="10"/>
  <c r="F73" i="10"/>
  <c r="C73" i="10" s="1"/>
  <c r="D73" i="9" s="1"/>
  <c r="E73" i="10"/>
  <c r="D73" i="10"/>
  <c r="K72" i="10"/>
  <c r="J72" i="10"/>
  <c r="I72" i="10"/>
  <c r="H72" i="10"/>
  <c r="G72" i="10"/>
  <c r="F72" i="10"/>
  <c r="C72" i="10" s="1"/>
  <c r="D72" i="9" s="1"/>
  <c r="E72" i="10"/>
  <c r="D72" i="10"/>
  <c r="K71" i="10"/>
  <c r="J71" i="10"/>
  <c r="I71" i="10"/>
  <c r="H71" i="10"/>
  <c r="G71" i="10"/>
  <c r="F71" i="10"/>
  <c r="C71" i="10" s="1"/>
  <c r="D71" i="9" s="1"/>
  <c r="E71" i="10"/>
  <c r="D71" i="10"/>
  <c r="K70" i="10"/>
  <c r="J70" i="10"/>
  <c r="I70" i="10"/>
  <c r="H70" i="10"/>
  <c r="G70" i="10"/>
  <c r="F70" i="10"/>
  <c r="C70" i="10" s="1"/>
  <c r="D70" i="9" s="1"/>
  <c r="E70" i="10"/>
  <c r="D70" i="10"/>
  <c r="K69" i="10"/>
  <c r="J69" i="10"/>
  <c r="I69" i="10"/>
  <c r="H69" i="10"/>
  <c r="G69" i="10"/>
  <c r="F69" i="10"/>
  <c r="C69" i="10" s="1"/>
  <c r="D69" i="9" s="1"/>
  <c r="E69" i="10"/>
  <c r="D69" i="10"/>
  <c r="K68" i="10"/>
  <c r="J68" i="10"/>
  <c r="I68" i="10"/>
  <c r="H68" i="10"/>
  <c r="G68" i="10"/>
  <c r="F68" i="10"/>
  <c r="C68" i="10" s="1"/>
  <c r="D68" i="9" s="1"/>
  <c r="E68" i="10"/>
  <c r="D68" i="10"/>
  <c r="K67" i="10"/>
  <c r="J67" i="10"/>
  <c r="I67" i="10"/>
  <c r="H67" i="10"/>
  <c r="G67" i="10"/>
  <c r="F67" i="10"/>
  <c r="C67" i="10" s="1"/>
  <c r="D67" i="9" s="1"/>
  <c r="E67" i="10"/>
  <c r="D67" i="10"/>
  <c r="K66" i="10"/>
  <c r="J66" i="10"/>
  <c r="I66" i="10"/>
  <c r="H66" i="10"/>
  <c r="G66" i="10"/>
  <c r="F66" i="10"/>
  <c r="C66" i="10" s="1"/>
  <c r="D66" i="9" s="1"/>
  <c r="E66" i="10"/>
  <c r="D66" i="10"/>
  <c r="K65" i="10"/>
  <c r="J65" i="10"/>
  <c r="I65" i="10"/>
  <c r="H65" i="10"/>
  <c r="G65" i="10"/>
  <c r="F65" i="10"/>
  <c r="C65" i="10" s="1"/>
  <c r="D65" i="9" s="1"/>
  <c r="E65" i="10"/>
  <c r="D65" i="10"/>
  <c r="K64" i="10"/>
  <c r="J64" i="10"/>
  <c r="I64" i="10"/>
  <c r="H64" i="10"/>
  <c r="G64" i="10"/>
  <c r="F64" i="10"/>
  <c r="C64" i="10" s="1"/>
  <c r="D64" i="9" s="1"/>
  <c r="E64" i="10"/>
  <c r="D64" i="10"/>
  <c r="K63" i="10"/>
  <c r="J63" i="10"/>
  <c r="I63" i="10"/>
  <c r="H63" i="10"/>
  <c r="G63" i="10"/>
  <c r="F63" i="10"/>
  <c r="C63" i="10" s="1"/>
  <c r="D63" i="9" s="1"/>
  <c r="E63" i="10"/>
  <c r="D63" i="10"/>
  <c r="K62" i="10"/>
  <c r="J62" i="10"/>
  <c r="I62" i="10"/>
  <c r="H62" i="10"/>
  <c r="G62" i="10"/>
  <c r="F62" i="10"/>
  <c r="C62" i="10" s="1"/>
  <c r="D62" i="9" s="1"/>
  <c r="E62" i="10"/>
  <c r="D62" i="10"/>
  <c r="K61" i="10"/>
  <c r="J61" i="10"/>
  <c r="I61" i="10"/>
  <c r="H61" i="10"/>
  <c r="G61" i="10"/>
  <c r="F61" i="10"/>
  <c r="C61" i="10" s="1"/>
  <c r="D61" i="9" s="1"/>
  <c r="E61" i="10"/>
  <c r="D61" i="10"/>
  <c r="K60" i="10"/>
  <c r="J60" i="10"/>
  <c r="I60" i="10"/>
  <c r="H60" i="10"/>
  <c r="G60" i="10"/>
  <c r="F60" i="10"/>
  <c r="C60" i="10" s="1"/>
  <c r="D60" i="9" s="1"/>
  <c r="E60" i="10"/>
  <c r="D60" i="10"/>
  <c r="K59" i="10"/>
  <c r="J59" i="10"/>
  <c r="I59" i="10"/>
  <c r="H59" i="10"/>
  <c r="G59" i="10"/>
  <c r="F59" i="10"/>
  <c r="C59" i="10" s="1"/>
  <c r="D59" i="9" s="1"/>
  <c r="E59" i="10"/>
  <c r="D59" i="10"/>
  <c r="K58" i="10"/>
  <c r="J58" i="10"/>
  <c r="I58" i="10"/>
  <c r="H58" i="10"/>
  <c r="G58" i="10"/>
  <c r="F58" i="10"/>
  <c r="C58" i="10" s="1"/>
  <c r="D58" i="9" s="1"/>
  <c r="E58" i="10"/>
  <c r="D58" i="10"/>
  <c r="K57" i="10"/>
  <c r="J57" i="10"/>
  <c r="I57" i="10"/>
  <c r="H57" i="10"/>
  <c r="G57" i="10"/>
  <c r="F57" i="10"/>
  <c r="C57" i="10" s="1"/>
  <c r="D57" i="9" s="1"/>
  <c r="E57" i="10"/>
  <c r="D57" i="10"/>
  <c r="K56" i="10"/>
  <c r="J56" i="10"/>
  <c r="I56" i="10"/>
  <c r="H56" i="10"/>
  <c r="G56" i="10"/>
  <c r="F56" i="10"/>
  <c r="C56" i="10" s="1"/>
  <c r="D56" i="9" s="1"/>
  <c r="E56" i="10"/>
  <c r="D56" i="10"/>
  <c r="K55" i="10"/>
  <c r="J55" i="10"/>
  <c r="I55" i="10"/>
  <c r="H55" i="10"/>
  <c r="G55" i="10"/>
  <c r="F55" i="10"/>
  <c r="C55" i="10" s="1"/>
  <c r="D55" i="9" s="1"/>
  <c r="E55" i="10"/>
  <c r="D55" i="10"/>
  <c r="K54" i="10"/>
  <c r="J54" i="10"/>
  <c r="I54" i="10"/>
  <c r="H54" i="10"/>
  <c r="G54" i="10"/>
  <c r="F54" i="10"/>
  <c r="C54" i="10" s="1"/>
  <c r="D54" i="9" s="1"/>
  <c r="E54" i="10"/>
  <c r="D54" i="10"/>
  <c r="K53" i="10"/>
  <c r="J53" i="10"/>
  <c r="I53" i="10"/>
  <c r="H53" i="10"/>
  <c r="G53" i="10"/>
  <c r="F53" i="10"/>
  <c r="C53" i="10" s="1"/>
  <c r="D53" i="9" s="1"/>
  <c r="E53" i="10"/>
  <c r="D53" i="10"/>
  <c r="K52" i="10"/>
  <c r="J52" i="10"/>
  <c r="I52" i="10"/>
  <c r="H52" i="10"/>
  <c r="G52" i="10"/>
  <c r="F52" i="10"/>
  <c r="C52" i="10" s="1"/>
  <c r="D52" i="9" s="1"/>
  <c r="E52" i="10"/>
  <c r="D52" i="10"/>
  <c r="K51" i="10"/>
  <c r="J51" i="10"/>
  <c r="I51" i="10"/>
  <c r="H51" i="10"/>
  <c r="G51" i="10"/>
  <c r="F51" i="10"/>
  <c r="C51" i="10" s="1"/>
  <c r="D51" i="9" s="1"/>
  <c r="E51" i="10"/>
  <c r="D51" i="10"/>
  <c r="K50" i="10"/>
  <c r="J50" i="10"/>
  <c r="I50" i="10"/>
  <c r="H50" i="10"/>
  <c r="G50" i="10"/>
  <c r="F50" i="10"/>
  <c r="C50" i="10" s="1"/>
  <c r="D50" i="9" s="1"/>
  <c r="E50" i="10"/>
  <c r="D50" i="10"/>
  <c r="K49" i="10"/>
  <c r="J49" i="10"/>
  <c r="I49" i="10"/>
  <c r="H49" i="10"/>
  <c r="G49" i="10"/>
  <c r="F49" i="10"/>
  <c r="C49" i="10" s="1"/>
  <c r="D49" i="9" s="1"/>
  <c r="E49" i="10"/>
  <c r="D49" i="10"/>
  <c r="K48" i="10"/>
  <c r="J48" i="10"/>
  <c r="I48" i="10"/>
  <c r="H48" i="10"/>
  <c r="G48" i="10"/>
  <c r="F48" i="10"/>
  <c r="C48" i="10" s="1"/>
  <c r="D48" i="9" s="1"/>
  <c r="E48" i="10"/>
  <c r="D48" i="10"/>
  <c r="K47" i="10"/>
  <c r="J47" i="10"/>
  <c r="I47" i="10"/>
  <c r="H47" i="10"/>
  <c r="G47" i="10"/>
  <c r="F47" i="10"/>
  <c r="C47" i="10" s="1"/>
  <c r="D47" i="9" s="1"/>
  <c r="E47" i="10"/>
  <c r="D47" i="10"/>
  <c r="K46" i="10"/>
  <c r="J46" i="10"/>
  <c r="I46" i="10"/>
  <c r="H46" i="10"/>
  <c r="G46" i="10"/>
  <c r="F46" i="10"/>
  <c r="C46" i="10" s="1"/>
  <c r="D46" i="9" s="1"/>
  <c r="E46" i="10"/>
  <c r="D46" i="10"/>
  <c r="K45" i="10"/>
  <c r="J45" i="10"/>
  <c r="I45" i="10"/>
  <c r="H45" i="10"/>
  <c r="G45" i="10"/>
  <c r="F45" i="10"/>
  <c r="C45" i="10" s="1"/>
  <c r="D45" i="9" s="1"/>
  <c r="E45" i="10"/>
  <c r="D45" i="10"/>
  <c r="K44" i="10"/>
  <c r="J44" i="10"/>
  <c r="I44" i="10"/>
  <c r="H44" i="10"/>
  <c r="G44" i="10"/>
  <c r="F44" i="10"/>
  <c r="C44" i="10" s="1"/>
  <c r="D44" i="9" s="1"/>
  <c r="E44" i="10"/>
  <c r="D44" i="10"/>
  <c r="K43" i="10"/>
  <c r="J43" i="10"/>
  <c r="I43" i="10"/>
  <c r="H43" i="10"/>
  <c r="G43" i="10"/>
  <c r="F43" i="10"/>
  <c r="C43" i="10" s="1"/>
  <c r="D43" i="9" s="1"/>
  <c r="E43" i="10"/>
  <c r="D43" i="10"/>
  <c r="K42" i="10"/>
  <c r="J42" i="10"/>
  <c r="I42" i="10"/>
  <c r="H42" i="10"/>
  <c r="G42" i="10"/>
  <c r="F42" i="10"/>
  <c r="C42" i="10" s="1"/>
  <c r="D42" i="9" s="1"/>
  <c r="E42" i="10"/>
  <c r="D42" i="10"/>
  <c r="K41" i="10"/>
  <c r="J41" i="10"/>
  <c r="I41" i="10"/>
  <c r="H41" i="10"/>
  <c r="G41" i="10"/>
  <c r="F41" i="10"/>
  <c r="C41" i="10" s="1"/>
  <c r="D41" i="9" s="1"/>
  <c r="E41" i="10"/>
  <c r="D41" i="10"/>
  <c r="K40" i="10"/>
  <c r="J40" i="10"/>
  <c r="I40" i="10"/>
  <c r="H40" i="10"/>
  <c r="G40" i="10"/>
  <c r="F40" i="10"/>
  <c r="C40" i="10" s="1"/>
  <c r="D40" i="9" s="1"/>
  <c r="E40" i="10"/>
  <c r="D40" i="10"/>
  <c r="K39" i="10"/>
  <c r="J39" i="10"/>
  <c r="I39" i="10"/>
  <c r="H39" i="10"/>
  <c r="G39" i="10"/>
  <c r="F39" i="10"/>
  <c r="C39" i="10" s="1"/>
  <c r="D39" i="9" s="1"/>
  <c r="E39" i="10"/>
  <c r="D39" i="10"/>
  <c r="K38" i="10"/>
  <c r="J38" i="10"/>
  <c r="I38" i="10"/>
  <c r="H38" i="10"/>
  <c r="G38" i="10"/>
  <c r="F38" i="10"/>
  <c r="C38" i="10" s="1"/>
  <c r="D38" i="9" s="1"/>
  <c r="E38" i="10"/>
  <c r="D38" i="10"/>
  <c r="K37" i="10"/>
  <c r="J37" i="10"/>
  <c r="I37" i="10"/>
  <c r="H37" i="10"/>
  <c r="G37" i="10"/>
  <c r="F37" i="10"/>
  <c r="C37" i="10" s="1"/>
  <c r="D37" i="9" s="1"/>
  <c r="E37" i="10"/>
  <c r="D37" i="10"/>
  <c r="K36" i="10"/>
  <c r="J36" i="10"/>
  <c r="I36" i="10"/>
  <c r="H36" i="10"/>
  <c r="G36" i="10"/>
  <c r="F36" i="10"/>
  <c r="C36" i="10" s="1"/>
  <c r="D36" i="9" s="1"/>
  <c r="E36" i="10"/>
  <c r="D36" i="10"/>
  <c r="K35" i="10"/>
  <c r="J35" i="10"/>
  <c r="I35" i="10"/>
  <c r="H35" i="10"/>
  <c r="G35" i="10"/>
  <c r="F35" i="10"/>
  <c r="C35" i="10" s="1"/>
  <c r="D35" i="9" s="1"/>
  <c r="E35" i="10"/>
  <c r="D35" i="10"/>
  <c r="K34" i="10"/>
  <c r="J34" i="10"/>
  <c r="I34" i="10"/>
  <c r="H34" i="10"/>
  <c r="G34" i="10"/>
  <c r="F34" i="10"/>
  <c r="C34" i="10" s="1"/>
  <c r="D34" i="9" s="1"/>
  <c r="E34" i="10"/>
  <c r="D34" i="10"/>
  <c r="K33" i="10"/>
  <c r="J33" i="10"/>
  <c r="I33" i="10"/>
  <c r="H33" i="10"/>
  <c r="G33" i="10"/>
  <c r="F33" i="10"/>
  <c r="C33" i="10" s="1"/>
  <c r="D33" i="9" s="1"/>
  <c r="E33" i="10"/>
  <c r="D33" i="10"/>
  <c r="K32" i="10"/>
  <c r="J32" i="10"/>
  <c r="I32" i="10"/>
  <c r="H32" i="10"/>
  <c r="G32" i="10"/>
  <c r="F32" i="10"/>
  <c r="C32" i="10" s="1"/>
  <c r="D32" i="9" s="1"/>
  <c r="E32" i="10"/>
  <c r="D32" i="10"/>
  <c r="K31" i="10"/>
  <c r="J31" i="10"/>
  <c r="I31" i="10"/>
  <c r="H31" i="10"/>
  <c r="G31" i="10"/>
  <c r="F31" i="10"/>
  <c r="C31" i="10" s="1"/>
  <c r="D31" i="9" s="1"/>
  <c r="E31" i="10"/>
  <c r="D31" i="10"/>
  <c r="K30" i="10"/>
  <c r="J30" i="10"/>
  <c r="I30" i="10"/>
  <c r="H30" i="10"/>
  <c r="G30" i="10"/>
  <c r="F30" i="10"/>
  <c r="C30" i="10" s="1"/>
  <c r="D30" i="9" s="1"/>
  <c r="E30" i="10"/>
  <c r="D30" i="10"/>
  <c r="K29" i="10"/>
  <c r="J29" i="10"/>
  <c r="I29" i="10"/>
  <c r="H29" i="10"/>
  <c r="G29" i="10"/>
  <c r="F29" i="10"/>
  <c r="C29" i="10" s="1"/>
  <c r="D29" i="9" s="1"/>
  <c r="E29" i="10"/>
  <c r="D29" i="10"/>
  <c r="K28" i="10"/>
  <c r="J28" i="10"/>
  <c r="I28" i="10"/>
  <c r="H28" i="10"/>
  <c r="G28" i="10"/>
  <c r="F28" i="10"/>
  <c r="C28" i="10" s="1"/>
  <c r="D28" i="9" s="1"/>
  <c r="E28" i="10"/>
  <c r="D28" i="10"/>
  <c r="K27" i="10"/>
  <c r="J27" i="10"/>
  <c r="I27" i="10"/>
  <c r="H27" i="10"/>
  <c r="G27" i="10"/>
  <c r="F27" i="10"/>
  <c r="C27" i="10" s="1"/>
  <c r="D27" i="9" s="1"/>
  <c r="E27" i="10"/>
  <c r="D27" i="10"/>
  <c r="K26" i="10"/>
  <c r="J26" i="10"/>
  <c r="I26" i="10"/>
  <c r="H26" i="10"/>
  <c r="G26" i="10"/>
  <c r="F26" i="10"/>
  <c r="C26" i="10" s="1"/>
  <c r="D26" i="9" s="1"/>
  <c r="E26" i="10"/>
  <c r="D26" i="10"/>
  <c r="K25" i="10"/>
  <c r="J25" i="10"/>
  <c r="I25" i="10"/>
  <c r="H25" i="10"/>
  <c r="G25" i="10"/>
  <c r="F25" i="10"/>
  <c r="C25" i="10" s="1"/>
  <c r="D25" i="9" s="1"/>
  <c r="E25" i="10"/>
  <c r="D25" i="10"/>
  <c r="K24" i="10"/>
  <c r="J24" i="10"/>
  <c r="I24" i="10"/>
  <c r="H24" i="10"/>
  <c r="G24" i="10"/>
  <c r="F24" i="10"/>
  <c r="C24" i="10" s="1"/>
  <c r="D24" i="9" s="1"/>
  <c r="E24" i="10"/>
  <c r="D24" i="10"/>
  <c r="K23" i="10"/>
  <c r="J23" i="10"/>
  <c r="I23" i="10"/>
  <c r="H23" i="10"/>
  <c r="G23" i="10"/>
  <c r="F23" i="10"/>
  <c r="C23" i="10" s="1"/>
  <c r="D23" i="9" s="1"/>
  <c r="E23" i="10"/>
  <c r="D23" i="10"/>
  <c r="K22" i="10"/>
  <c r="J22" i="10"/>
  <c r="I22" i="10"/>
  <c r="H22" i="10"/>
  <c r="G22" i="10"/>
  <c r="F22" i="10"/>
  <c r="C22" i="10" s="1"/>
  <c r="D22" i="9" s="1"/>
  <c r="E22" i="10"/>
  <c r="D22" i="10"/>
  <c r="K21" i="10"/>
  <c r="J21" i="10"/>
  <c r="I21" i="10"/>
  <c r="H21" i="10"/>
  <c r="G21" i="10"/>
  <c r="F21" i="10"/>
  <c r="C21" i="10" s="1"/>
  <c r="D21" i="9" s="1"/>
  <c r="E21" i="10"/>
  <c r="D21" i="10"/>
  <c r="K20" i="10"/>
  <c r="J20" i="10"/>
  <c r="I20" i="10"/>
  <c r="H20" i="10"/>
  <c r="G20" i="10"/>
  <c r="F20" i="10"/>
  <c r="C20" i="10" s="1"/>
  <c r="D20" i="9" s="1"/>
  <c r="E20" i="10"/>
  <c r="D20" i="10"/>
  <c r="K19" i="10"/>
  <c r="J19" i="10"/>
  <c r="I19" i="10"/>
  <c r="H19" i="10"/>
  <c r="G19" i="10"/>
  <c r="F19" i="10"/>
  <c r="C19" i="10" s="1"/>
  <c r="D19" i="9" s="1"/>
  <c r="E19" i="10"/>
  <c r="D19" i="10"/>
  <c r="K18" i="10"/>
  <c r="J18" i="10"/>
  <c r="I18" i="10"/>
  <c r="H18" i="10"/>
  <c r="G18" i="10"/>
  <c r="F18" i="10"/>
  <c r="C18" i="10" s="1"/>
  <c r="D18" i="9" s="1"/>
  <c r="E18" i="10"/>
  <c r="D18" i="10"/>
  <c r="K17" i="10"/>
  <c r="J17" i="10"/>
  <c r="I17" i="10"/>
  <c r="H17" i="10"/>
  <c r="G17" i="10"/>
  <c r="F17" i="10"/>
  <c r="C17" i="10" s="1"/>
  <c r="D17" i="9" s="1"/>
  <c r="E17" i="10"/>
  <c r="D17" i="10"/>
  <c r="K16" i="10"/>
  <c r="J16" i="10"/>
  <c r="I16" i="10"/>
  <c r="H16" i="10"/>
  <c r="G16" i="10"/>
  <c r="F16" i="10"/>
  <c r="C16" i="10" s="1"/>
  <c r="D16" i="9" s="1"/>
  <c r="E16" i="10"/>
  <c r="D16" i="10"/>
  <c r="K15" i="10"/>
  <c r="J15" i="10"/>
  <c r="I15" i="10"/>
  <c r="H15" i="10"/>
  <c r="G15" i="10"/>
  <c r="F15" i="10"/>
  <c r="C15" i="10" s="1"/>
  <c r="D15" i="9" s="1"/>
  <c r="E15" i="10"/>
  <c r="D15" i="10"/>
  <c r="K14" i="10"/>
  <c r="J14" i="10"/>
  <c r="I14" i="10"/>
  <c r="H14" i="10"/>
  <c r="G14" i="10"/>
  <c r="F14" i="10"/>
  <c r="C14" i="10" s="1"/>
  <c r="D14" i="9" s="1"/>
  <c r="E14" i="10"/>
  <c r="D14" i="10"/>
  <c r="K13" i="10"/>
  <c r="J13" i="10"/>
  <c r="I13" i="10"/>
  <c r="H13" i="10"/>
  <c r="G13" i="10"/>
  <c r="F13" i="10"/>
  <c r="C13" i="10" s="1"/>
  <c r="D13" i="9" s="1"/>
  <c r="E13" i="10"/>
  <c r="D13" i="10"/>
  <c r="K12" i="10"/>
  <c r="J12" i="10"/>
  <c r="I12" i="10"/>
  <c r="H12" i="10"/>
  <c r="G12" i="10"/>
  <c r="F12" i="10"/>
  <c r="C12" i="10" s="1"/>
  <c r="D12" i="9" s="1"/>
  <c r="E12" i="10"/>
  <c r="D12" i="10"/>
  <c r="K11" i="10"/>
  <c r="J11" i="10"/>
  <c r="I11" i="10"/>
  <c r="H11" i="10"/>
  <c r="G11" i="10"/>
  <c r="F11" i="10"/>
  <c r="C11" i="10" s="1"/>
  <c r="D11" i="9" s="1"/>
  <c r="E11" i="10"/>
  <c r="D11" i="10"/>
  <c r="K10" i="10"/>
  <c r="J10" i="10"/>
  <c r="I10" i="10"/>
  <c r="H10" i="10"/>
  <c r="G10" i="10"/>
  <c r="F10" i="10"/>
  <c r="C10" i="10" s="1"/>
  <c r="D10" i="9" s="1"/>
  <c r="E10" i="10"/>
  <c r="D10" i="10"/>
  <c r="K9" i="10"/>
  <c r="J9" i="10"/>
  <c r="I9" i="10"/>
  <c r="H9" i="10"/>
  <c r="G9" i="10"/>
  <c r="F9" i="10"/>
  <c r="C9" i="10" s="1"/>
  <c r="D9" i="9" s="1"/>
  <c r="E9" i="10"/>
  <c r="D9" i="10"/>
  <c r="K8" i="10"/>
  <c r="J8" i="10"/>
  <c r="I8" i="10"/>
  <c r="H8" i="10"/>
  <c r="G8" i="10"/>
  <c r="F8" i="10"/>
  <c r="C8" i="10" s="1"/>
  <c r="D8" i="9" s="1"/>
  <c r="E8" i="10"/>
  <c r="D8" i="10"/>
  <c r="K7" i="10"/>
  <c r="J7" i="10"/>
  <c r="I7" i="10"/>
  <c r="H7" i="10"/>
  <c r="G7" i="10"/>
  <c r="F7" i="10"/>
  <c r="C7" i="10" s="1"/>
  <c r="D7" i="9" s="1"/>
  <c r="E7" i="10"/>
  <c r="D7" i="10"/>
  <c r="K6" i="10"/>
  <c r="J6" i="10"/>
  <c r="I6" i="10"/>
  <c r="H6" i="10"/>
  <c r="G6" i="10"/>
  <c r="F6" i="10"/>
  <c r="C6" i="10" s="1"/>
  <c r="D6" i="9" s="1"/>
  <c r="E6" i="10"/>
  <c r="D6" i="10"/>
  <c r="K5" i="10"/>
  <c r="J5" i="10"/>
  <c r="I5" i="10"/>
  <c r="H5" i="10"/>
  <c r="G5" i="10"/>
  <c r="F5" i="10"/>
  <c r="C5" i="10" s="1"/>
  <c r="D5" i="9" s="1"/>
  <c r="E5" i="10"/>
  <c r="D5" i="10"/>
  <c r="K4" i="10"/>
  <c r="J4" i="10"/>
  <c r="I4" i="10"/>
  <c r="H4" i="10"/>
  <c r="G4" i="10"/>
  <c r="F4" i="10"/>
  <c r="C4" i="10" s="1"/>
  <c r="D4" i="9" s="1"/>
  <c r="E4" i="10"/>
  <c r="D4" i="10"/>
  <c r="K3" i="10"/>
  <c r="J3" i="10"/>
  <c r="I3" i="10"/>
  <c r="H3" i="10"/>
  <c r="G3" i="10"/>
  <c r="F3" i="10"/>
  <c r="C3" i="10" s="1"/>
  <c r="D3" i="9" s="1"/>
  <c r="E3" i="10"/>
  <c r="D3" i="10"/>
  <c r="K2" i="10"/>
  <c r="J2" i="10"/>
  <c r="I2" i="10"/>
  <c r="H2" i="10"/>
  <c r="G2" i="10"/>
  <c r="F2" i="10"/>
  <c r="C2" i="10" s="1"/>
  <c r="D2" i="9" s="1"/>
  <c r="E2" i="10"/>
  <c r="D2" i="10"/>
  <c r="D1" i="17" a="1"/>
  <c r="E1" i="17" s="1"/>
  <c r="L1" i="23" l="1"/>
  <c r="H1" i="23"/>
  <c r="M1" i="18"/>
  <c r="I1" i="18"/>
  <c r="N1" i="11"/>
  <c r="J1" i="11"/>
  <c r="F1" i="11"/>
  <c r="M1" i="11"/>
  <c r="I1" i="11"/>
  <c r="E1" i="11"/>
  <c r="L1" i="11"/>
  <c r="H1" i="11"/>
  <c r="H1" i="17"/>
  <c r="D1" i="17"/>
  <c r="K1" i="17"/>
  <c r="G1" i="17"/>
  <c r="J1" i="17"/>
  <c r="F1" i="17"/>
  <c r="I1" i="17"/>
  <c r="D62" i="5"/>
  <c r="C28" i="5"/>
  <c r="D28" i="4" s="1"/>
  <c r="D6" i="5"/>
  <c r="C6" i="5" s="1"/>
  <c r="E6" i="5"/>
  <c r="F6" i="5"/>
  <c r="G6" i="5"/>
  <c r="H6" i="5"/>
  <c r="I6" i="5"/>
  <c r="J6" i="5"/>
  <c r="K6" i="5"/>
  <c r="L6" i="5"/>
  <c r="D7" i="5"/>
  <c r="E7" i="5"/>
  <c r="F7" i="5"/>
  <c r="G7" i="5"/>
  <c r="H7" i="5"/>
  <c r="I7" i="5"/>
  <c r="J7" i="5"/>
  <c r="K7" i="5"/>
  <c r="L7" i="5"/>
  <c r="D8" i="5"/>
  <c r="E8" i="5"/>
  <c r="F8" i="5"/>
  <c r="C8" i="5" s="1"/>
  <c r="D8" i="4" s="1"/>
  <c r="G8" i="5"/>
  <c r="H8" i="5"/>
  <c r="I8" i="5"/>
  <c r="J8" i="5"/>
  <c r="K8" i="5"/>
  <c r="L8" i="5"/>
  <c r="D9" i="5"/>
  <c r="E9" i="5"/>
  <c r="F9" i="5"/>
  <c r="G9" i="5"/>
  <c r="H9" i="5"/>
  <c r="I9" i="5"/>
  <c r="J9" i="5"/>
  <c r="K9" i="5"/>
  <c r="L9" i="5"/>
  <c r="D10" i="5"/>
  <c r="C10" i="5" s="1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C12" i="5" s="1"/>
  <c r="D12" i="4" s="1"/>
  <c r="G12" i="5"/>
  <c r="H12" i="5"/>
  <c r="I12" i="5"/>
  <c r="J12" i="5"/>
  <c r="K12" i="5"/>
  <c r="L12" i="5"/>
  <c r="D13" i="5"/>
  <c r="E13" i="5"/>
  <c r="F13" i="5"/>
  <c r="G13" i="5"/>
  <c r="H13" i="5"/>
  <c r="I13" i="5"/>
  <c r="J13" i="5"/>
  <c r="K13" i="5"/>
  <c r="L13" i="5"/>
  <c r="D14" i="5"/>
  <c r="C14" i="5" s="1"/>
  <c r="E14" i="5"/>
  <c r="F14" i="5"/>
  <c r="G14" i="5"/>
  <c r="H14" i="5"/>
  <c r="I14" i="5"/>
  <c r="J14" i="5"/>
  <c r="K14" i="5"/>
  <c r="L14" i="5"/>
  <c r="D15" i="5"/>
  <c r="E15" i="5"/>
  <c r="F15" i="5"/>
  <c r="G15" i="5"/>
  <c r="H15" i="5"/>
  <c r="I15" i="5"/>
  <c r="J15" i="5"/>
  <c r="K15" i="5"/>
  <c r="L15" i="5"/>
  <c r="D16" i="5"/>
  <c r="E16" i="5"/>
  <c r="F16" i="5"/>
  <c r="G16" i="5"/>
  <c r="C16" i="5" s="1"/>
  <c r="H16" i="5"/>
  <c r="I16" i="5"/>
  <c r="J16" i="5"/>
  <c r="K16" i="5"/>
  <c r="L16" i="5"/>
  <c r="D17" i="5"/>
  <c r="E17" i="5"/>
  <c r="F17" i="5"/>
  <c r="G17" i="5"/>
  <c r="H17" i="5"/>
  <c r="I17" i="5"/>
  <c r="J17" i="5"/>
  <c r="K17" i="5"/>
  <c r="L17" i="5"/>
  <c r="D18" i="5"/>
  <c r="C18" i="5" s="1"/>
  <c r="E18" i="5"/>
  <c r="F18" i="5"/>
  <c r="G18" i="5"/>
  <c r="H18" i="5"/>
  <c r="I18" i="5"/>
  <c r="J18" i="5"/>
  <c r="K18" i="5"/>
  <c r="L18" i="5"/>
  <c r="D19" i="5"/>
  <c r="E19" i="5"/>
  <c r="F19" i="5"/>
  <c r="G19" i="5"/>
  <c r="H19" i="5"/>
  <c r="I19" i="5"/>
  <c r="J19" i="5"/>
  <c r="K19" i="5"/>
  <c r="L19" i="5"/>
  <c r="D20" i="5"/>
  <c r="E20" i="5"/>
  <c r="F20" i="5"/>
  <c r="G20" i="5"/>
  <c r="H20" i="5"/>
  <c r="I20" i="5"/>
  <c r="J20" i="5"/>
  <c r="K20" i="5"/>
  <c r="L20" i="5"/>
  <c r="D21" i="5"/>
  <c r="E21" i="5"/>
  <c r="F21" i="5"/>
  <c r="G21" i="5"/>
  <c r="H21" i="5"/>
  <c r="I21" i="5"/>
  <c r="J21" i="5"/>
  <c r="K21" i="5"/>
  <c r="L21" i="5"/>
  <c r="D22" i="5"/>
  <c r="C22" i="5" s="1"/>
  <c r="E22" i="5"/>
  <c r="F22" i="5"/>
  <c r="G22" i="5"/>
  <c r="H22" i="5"/>
  <c r="I22" i="5"/>
  <c r="J22" i="5"/>
  <c r="K22" i="5"/>
  <c r="L22" i="5"/>
  <c r="D23" i="5"/>
  <c r="E23" i="5"/>
  <c r="F23" i="5"/>
  <c r="G23" i="5"/>
  <c r="H23" i="5"/>
  <c r="I23" i="5"/>
  <c r="J23" i="5"/>
  <c r="K23" i="5"/>
  <c r="L23" i="5"/>
  <c r="D24" i="5"/>
  <c r="E24" i="5"/>
  <c r="F24" i="5"/>
  <c r="C24" i="5" s="1"/>
  <c r="D24" i="4" s="1"/>
  <c r="G24" i="5"/>
  <c r="H24" i="5"/>
  <c r="I24" i="5"/>
  <c r="J24" i="5"/>
  <c r="K24" i="5"/>
  <c r="L24" i="5"/>
  <c r="D25" i="5"/>
  <c r="E25" i="5"/>
  <c r="F25" i="5"/>
  <c r="G25" i="5"/>
  <c r="H25" i="5"/>
  <c r="I25" i="5"/>
  <c r="J25" i="5"/>
  <c r="K25" i="5"/>
  <c r="L25" i="5"/>
  <c r="D26" i="5"/>
  <c r="C26" i="5" s="1"/>
  <c r="E26" i="5"/>
  <c r="F26" i="5"/>
  <c r="G26" i="5"/>
  <c r="H26" i="5"/>
  <c r="I26" i="5"/>
  <c r="J26" i="5"/>
  <c r="K26" i="5"/>
  <c r="L26" i="5"/>
  <c r="D27" i="5"/>
  <c r="E27" i="5"/>
  <c r="F27" i="5"/>
  <c r="G27" i="5"/>
  <c r="H27" i="5"/>
  <c r="I27" i="5"/>
  <c r="J27" i="5"/>
  <c r="K27" i="5"/>
  <c r="L27" i="5"/>
  <c r="D28" i="5"/>
  <c r="E28" i="5"/>
  <c r="F28" i="5"/>
  <c r="G28" i="5"/>
  <c r="H28" i="5"/>
  <c r="I28" i="5"/>
  <c r="J28" i="5"/>
  <c r="K28" i="5"/>
  <c r="L28" i="5"/>
  <c r="D29" i="5"/>
  <c r="E29" i="5"/>
  <c r="F29" i="5"/>
  <c r="G29" i="5"/>
  <c r="H29" i="5"/>
  <c r="I29" i="5"/>
  <c r="J29" i="5"/>
  <c r="K29" i="5"/>
  <c r="L29" i="5"/>
  <c r="D30" i="5"/>
  <c r="C30" i="5" s="1"/>
  <c r="E30" i="5"/>
  <c r="F30" i="5"/>
  <c r="G30" i="5"/>
  <c r="H30" i="5"/>
  <c r="I30" i="5"/>
  <c r="J30" i="5"/>
  <c r="K30" i="5"/>
  <c r="L30" i="5"/>
  <c r="D31" i="5"/>
  <c r="E31" i="5"/>
  <c r="F31" i="5"/>
  <c r="G31" i="5"/>
  <c r="H31" i="5"/>
  <c r="I31" i="5"/>
  <c r="J31" i="5"/>
  <c r="K31" i="5"/>
  <c r="L31" i="5"/>
  <c r="D32" i="5"/>
  <c r="E32" i="5"/>
  <c r="F32" i="5"/>
  <c r="G32" i="5"/>
  <c r="C32" i="5" s="1"/>
  <c r="H32" i="5"/>
  <c r="I32" i="5"/>
  <c r="J32" i="5"/>
  <c r="K32" i="5"/>
  <c r="L32" i="5"/>
  <c r="D33" i="5"/>
  <c r="E33" i="5"/>
  <c r="F33" i="5"/>
  <c r="G33" i="5"/>
  <c r="H33" i="5"/>
  <c r="I33" i="5"/>
  <c r="J33" i="5"/>
  <c r="K33" i="5"/>
  <c r="L33" i="5"/>
  <c r="D34" i="5"/>
  <c r="C34" i="5" s="1"/>
  <c r="E34" i="5"/>
  <c r="F34" i="5"/>
  <c r="G34" i="5"/>
  <c r="H34" i="5"/>
  <c r="I34" i="5"/>
  <c r="J34" i="5"/>
  <c r="K34" i="5"/>
  <c r="L34" i="5"/>
  <c r="D35" i="5"/>
  <c r="E35" i="5"/>
  <c r="F35" i="5"/>
  <c r="G35" i="5"/>
  <c r="H35" i="5"/>
  <c r="I35" i="5"/>
  <c r="J35" i="5"/>
  <c r="K35" i="5"/>
  <c r="L35" i="5"/>
  <c r="D36" i="5"/>
  <c r="E36" i="5"/>
  <c r="F36" i="5"/>
  <c r="G36" i="5"/>
  <c r="H36" i="5"/>
  <c r="I36" i="5"/>
  <c r="J36" i="5"/>
  <c r="K36" i="5"/>
  <c r="L36" i="5"/>
  <c r="D37" i="5"/>
  <c r="E37" i="5"/>
  <c r="F37" i="5"/>
  <c r="G37" i="5"/>
  <c r="H37" i="5"/>
  <c r="I37" i="5"/>
  <c r="J37" i="5"/>
  <c r="K37" i="5"/>
  <c r="L37" i="5"/>
  <c r="D38" i="5"/>
  <c r="C38" i="5" s="1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D40" i="5"/>
  <c r="E40" i="5"/>
  <c r="F40" i="5"/>
  <c r="C40" i="5" s="1"/>
  <c r="D40" i="4" s="1"/>
  <c r="G40" i="5"/>
  <c r="H40" i="5"/>
  <c r="I40" i="5"/>
  <c r="J40" i="5"/>
  <c r="K40" i="5"/>
  <c r="L40" i="5"/>
  <c r="D41" i="5"/>
  <c r="E41" i="5"/>
  <c r="F41" i="5"/>
  <c r="G41" i="5"/>
  <c r="H41" i="5"/>
  <c r="I41" i="5"/>
  <c r="J41" i="5"/>
  <c r="K41" i="5"/>
  <c r="L41" i="5"/>
  <c r="D42" i="5"/>
  <c r="C42" i="5" s="1"/>
  <c r="E42" i="5"/>
  <c r="F42" i="5"/>
  <c r="G42" i="5"/>
  <c r="H42" i="5"/>
  <c r="I42" i="5"/>
  <c r="J42" i="5"/>
  <c r="K42" i="5"/>
  <c r="L42" i="5"/>
  <c r="D43" i="5"/>
  <c r="E43" i="5"/>
  <c r="F43" i="5"/>
  <c r="G43" i="5"/>
  <c r="H43" i="5"/>
  <c r="I43" i="5"/>
  <c r="J43" i="5"/>
  <c r="K43" i="5"/>
  <c r="L43" i="5"/>
  <c r="D44" i="5"/>
  <c r="E44" i="5"/>
  <c r="F44" i="5"/>
  <c r="C44" i="5" s="1"/>
  <c r="D44" i="4" s="1"/>
  <c r="G44" i="5"/>
  <c r="H44" i="5"/>
  <c r="I44" i="5"/>
  <c r="J44" i="5"/>
  <c r="K44" i="5"/>
  <c r="L44" i="5"/>
  <c r="D45" i="5"/>
  <c r="E45" i="5"/>
  <c r="F45" i="5"/>
  <c r="G45" i="5"/>
  <c r="H45" i="5"/>
  <c r="I45" i="5"/>
  <c r="J45" i="5"/>
  <c r="K45" i="5"/>
  <c r="L45" i="5"/>
  <c r="D46" i="5"/>
  <c r="C46" i="5" s="1"/>
  <c r="E46" i="5"/>
  <c r="F46" i="5"/>
  <c r="G46" i="5"/>
  <c r="H46" i="5"/>
  <c r="I46" i="5"/>
  <c r="J46" i="5"/>
  <c r="K46" i="5"/>
  <c r="L46" i="5"/>
  <c r="D47" i="5"/>
  <c r="E47" i="5"/>
  <c r="F47" i="5"/>
  <c r="G47" i="5"/>
  <c r="H47" i="5"/>
  <c r="I47" i="5"/>
  <c r="J47" i="5"/>
  <c r="K47" i="5"/>
  <c r="L47" i="5"/>
  <c r="D48" i="5"/>
  <c r="E48" i="5"/>
  <c r="F48" i="5"/>
  <c r="G48" i="5"/>
  <c r="H48" i="5"/>
  <c r="I48" i="5"/>
  <c r="J48" i="5"/>
  <c r="K48" i="5"/>
  <c r="L48" i="5"/>
  <c r="D49" i="5"/>
  <c r="E49" i="5"/>
  <c r="F49" i="5"/>
  <c r="G49" i="5"/>
  <c r="H49" i="5"/>
  <c r="I49" i="5"/>
  <c r="J49" i="5"/>
  <c r="K49" i="5"/>
  <c r="L49" i="5"/>
  <c r="D50" i="5"/>
  <c r="C50" i="5" s="1"/>
  <c r="E50" i="5"/>
  <c r="F50" i="5"/>
  <c r="G50" i="5"/>
  <c r="H50" i="5"/>
  <c r="I50" i="5"/>
  <c r="J50" i="5"/>
  <c r="K50" i="5"/>
  <c r="L50" i="5"/>
  <c r="D51" i="5"/>
  <c r="E51" i="5"/>
  <c r="F51" i="5"/>
  <c r="G51" i="5"/>
  <c r="H51" i="5"/>
  <c r="I51" i="5"/>
  <c r="J51" i="5"/>
  <c r="K51" i="5"/>
  <c r="L51" i="5"/>
  <c r="D52" i="5"/>
  <c r="E52" i="5"/>
  <c r="F52" i="5"/>
  <c r="G52" i="5"/>
  <c r="H52" i="5"/>
  <c r="I52" i="5"/>
  <c r="J52" i="5"/>
  <c r="K52" i="5"/>
  <c r="L52" i="5"/>
  <c r="D53" i="5"/>
  <c r="E53" i="5"/>
  <c r="F53" i="5"/>
  <c r="G53" i="5"/>
  <c r="H53" i="5"/>
  <c r="I53" i="5"/>
  <c r="J53" i="5"/>
  <c r="K53" i="5"/>
  <c r="L53" i="5"/>
  <c r="D54" i="5"/>
  <c r="C54" i="5" s="1"/>
  <c r="E54" i="5"/>
  <c r="F54" i="5"/>
  <c r="G54" i="5"/>
  <c r="H54" i="5"/>
  <c r="I54" i="5"/>
  <c r="J54" i="5"/>
  <c r="K54" i="5"/>
  <c r="L54" i="5"/>
  <c r="D55" i="5"/>
  <c r="E55" i="5"/>
  <c r="F55" i="5"/>
  <c r="G55" i="5"/>
  <c r="H55" i="5"/>
  <c r="I55" i="5"/>
  <c r="J55" i="5"/>
  <c r="K55" i="5"/>
  <c r="L55" i="5"/>
  <c r="D56" i="5"/>
  <c r="E56" i="5"/>
  <c r="F56" i="5"/>
  <c r="G56" i="5"/>
  <c r="C56" i="5" s="1"/>
  <c r="H56" i="5"/>
  <c r="I56" i="5"/>
  <c r="J56" i="5"/>
  <c r="K56" i="5"/>
  <c r="L56" i="5"/>
  <c r="D57" i="5"/>
  <c r="E57" i="5"/>
  <c r="F57" i="5"/>
  <c r="G57" i="5"/>
  <c r="H57" i="5"/>
  <c r="I57" i="5"/>
  <c r="J57" i="5"/>
  <c r="K57" i="5"/>
  <c r="L57" i="5"/>
  <c r="D58" i="5"/>
  <c r="C58" i="5" s="1"/>
  <c r="E58" i="5"/>
  <c r="F58" i="5"/>
  <c r="G58" i="5"/>
  <c r="H58" i="5"/>
  <c r="I58" i="5"/>
  <c r="J58" i="5"/>
  <c r="K58" i="5"/>
  <c r="L58" i="5"/>
  <c r="D59" i="5"/>
  <c r="E59" i="5"/>
  <c r="F59" i="5"/>
  <c r="G59" i="5"/>
  <c r="H59" i="5"/>
  <c r="I59" i="5"/>
  <c r="J59" i="5"/>
  <c r="K59" i="5"/>
  <c r="L59" i="5"/>
  <c r="D60" i="5"/>
  <c r="E60" i="5"/>
  <c r="F60" i="5"/>
  <c r="G60" i="5"/>
  <c r="C60" i="5" s="1"/>
  <c r="H60" i="5"/>
  <c r="I60" i="5"/>
  <c r="J60" i="5"/>
  <c r="K60" i="5"/>
  <c r="L60" i="5"/>
  <c r="D61" i="5"/>
  <c r="E61" i="5"/>
  <c r="F61" i="5"/>
  <c r="G61" i="5"/>
  <c r="H61" i="5"/>
  <c r="I61" i="5"/>
  <c r="J61" i="5"/>
  <c r="K61" i="5"/>
  <c r="L61" i="5"/>
  <c r="E62" i="5"/>
  <c r="F62" i="5"/>
  <c r="G62" i="5"/>
  <c r="H62" i="5"/>
  <c r="I62" i="5"/>
  <c r="J62" i="5"/>
  <c r="K62" i="5"/>
  <c r="L62" i="5"/>
  <c r="D63" i="5"/>
  <c r="E63" i="5"/>
  <c r="F63" i="5"/>
  <c r="G63" i="5"/>
  <c r="H63" i="5"/>
  <c r="I63" i="5"/>
  <c r="J63" i="5"/>
  <c r="K63" i="5"/>
  <c r="L63" i="5"/>
  <c r="D64" i="5"/>
  <c r="C64" i="5" s="1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67" i="5"/>
  <c r="E67" i="5"/>
  <c r="F67" i="5"/>
  <c r="G67" i="5"/>
  <c r="H67" i="5"/>
  <c r="I67" i="5"/>
  <c r="J67" i="5"/>
  <c r="K67" i="5"/>
  <c r="L67" i="5"/>
  <c r="D68" i="5"/>
  <c r="C68" i="5" s="1"/>
  <c r="E68" i="5"/>
  <c r="F68" i="5"/>
  <c r="G68" i="5"/>
  <c r="H68" i="5"/>
  <c r="I68" i="5"/>
  <c r="J68" i="5"/>
  <c r="K68" i="5"/>
  <c r="L68" i="5"/>
  <c r="D69" i="5"/>
  <c r="E69" i="5"/>
  <c r="F69" i="5"/>
  <c r="G69" i="5"/>
  <c r="H69" i="5"/>
  <c r="I69" i="5"/>
  <c r="J69" i="5"/>
  <c r="K69" i="5"/>
  <c r="L69" i="5"/>
  <c r="D70" i="5"/>
  <c r="E70" i="5"/>
  <c r="F70" i="5"/>
  <c r="G70" i="5"/>
  <c r="H70" i="5"/>
  <c r="I70" i="5"/>
  <c r="J70" i="5"/>
  <c r="K70" i="5"/>
  <c r="L70" i="5"/>
  <c r="D71" i="5"/>
  <c r="E71" i="5"/>
  <c r="F71" i="5"/>
  <c r="G71" i="5"/>
  <c r="H71" i="5"/>
  <c r="I71" i="5"/>
  <c r="J71" i="5"/>
  <c r="K71" i="5"/>
  <c r="L71" i="5"/>
  <c r="D72" i="5"/>
  <c r="C72" i="5" s="1"/>
  <c r="E72" i="5"/>
  <c r="F72" i="5"/>
  <c r="G72" i="5"/>
  <c r="H72" i="5"/>
  <c r="I72" i="5"/>
  <c r="J72" i="5"/>
  <c r="K72" i="5"/>
  <c r="L72" i="5"/>
  <c r="D73" i="5"/>
  <c r="E73" i="5"/>
  <c r="F73" i="5"/>
  <c r="G73" i="5"/>
  <c r="H73" i="5"/>
  <c r="I73" i="5"/>
  <c r="J73" i="5"/>
  <c r="K73" i="5"/>
  <c r="L73" i="5"/>
  <c r="E2" i="5"/>
  <c r="F2" i="5"/>
  <c r="G2" i="5"/>
  <c r="H2" i="5"/>
  <c r="I2" i="5"/>
  <c r="J2" i="5"/>
  <c r="K2" i="5"/>
  <c r="L2" i="5"/>
  <c r="E3" i="5"/>
  <c r="F3" i="5"/>
  <c r="G3" i="5"/>
  <c r="C3" i="5" s="1"/>
  <c r="H3" i="5"/>
  <c r="I3" i="5"/>
  <c r="J3" i="5"/>
  <c r="K3" i="5"/>
  <c r="L3" i="5"/>
  <c r="E4" i="5"/>
  <c r="F4" i="5"/>
  <c r="G4" i="5"/>
  <c r="C4" i="5" s="1"/>
  <c r="H4" i="5"/>
  <c r="I4" i="5"/>
  <c r="J4" i="5"/>
  <c r="K4" i="5"/>
  <c r="L4" i="5"/>
  <c r="E5" i="5"/>
  <c r="F5" i="5"/>
  <c r="G5" i="5"/>
  <c r="H5" i="5"/>
  <c r="I5" i="5"/>
  <c r="J5" i="5"/>
  <c r="K5" i="5"/>
  <c r="L5" i="5"/>
  <c r="D3" i="5"/>
  <c r="D4" i="5"/>
  <c r="D5" i="5"/>
  <c r="C5" i="5" s="1"/>
  <c r="D2" i="5"/>
  <c r="D2" i="16" a="1"/>
  <c r="D2" i="16" s="1"/>
  <c r="C45" i="5" l="1"/>
  <c r="C41" i="5"/>
  <c r="C37" i="5"/>
  <c r="C33" i="5"/>
  <c r="C29" i="5"/>
  <c r="C25" i="5"/>
  <c r="C21" i="5"/>
  <c r="C17" i="5"/>
  <c r="C13" i="5"/>
  <c r="C9" i="5"/>
  <c r="C52" i="5"/>
  <c r="C48" i="5"/>
  <c r="C36" i="5"/>
  <c r="C20" i="5"/>
  <c r="D52" i="4"/>
  <c r="D48" i="4"/>
  <c r="D36" i="4"/>
  <c r="D20" i="4"/>
  <c r="D4" i="4"/>
  <c r="D72" i="4"/>
  <c r="D68" i="4"/>
  <c r="D64" i="4"/>
  <c r="D60" i="4"/>
  <c r="D56" i="4"/>
  <c r="D32" i="4"/>
  <c r="D16" i="4"/>
  <c r="D5" i="4"/>
  <c r="D58" i="4"/>
  <c r="D54" i="4"/>
  <c r="D50" i="4"/>
  <c r="D46" i="4"/>
  <c r="D42" i="4"/>
  <c r="D38" i="4"/>
  <c r="D34" i="4"/>
  <c r="D30" i="4"/>
  <c r="D26" i="4"/>
  <c r="D22" i="4"/>
  <c r="D18" i="4"/>
  <c r="D14" i="4"/>
  <c r="D10" i="4"/>
  <c r="D6" i="4"/>
  <c r="D3" i="4"/>
  <c r="C70" i="5"/>
  <c r="C66" i="5"/>
  <c r="C61" i="5"/>
  <c r="C57" i="5"/>
  <c r="C53" i="5"/>
  <c r="C49" i="5"/>
  <c r="D45" i="4"/>
  <c r="D41" i="4"/>
  <c r="D37" i="4"/>
  <c r="D33" i="4"/>
  <c r="D29" i="4"/>
  <c r="D25" i="4"/>
  <c r="D21" i="4"/>
  <c r="D17" i="4"/>
  <c r="D13" i="4"/>
  <c r="D9" i="4"/>
  <c r="C62" i="5"/>
  <c r="C73" i="5"/>
  <c r="C69" i="5"/>
  <c r="C65" i="5"/>
  <c r="C71" i="5"/>
  <c r="C67" i="5"/>
  <c r="C63" i="5"/>
  <c r="C59" i="5"/>
  <c r="C55" i="5"/>
  <c r="C51" i="5"/>
  <c r="C47" i="5"/>
  <c r="C43" i="5"/>
  <c r="C39" i="5"/>
  <c r="C35" i="5"/>
  <c r="C31" i="5"/>
  <c r="C27" i="5"/>
  <c r="C23" i="5"/>
  <c r="C19" i="5"/>
  <c r="C15" i="5"/>
  <c r="C11" i="5"/>
  <c r="C7" i="5"/>
  <c r="C2" i="5"/>
  <c r="K2" i="16"/>
  <c r="G2" i="16"/>
  <c r="I2" i="16"/>
  <c r="J2" i="16"/>
  <c r="F2" i="16"/>
  <c r="E2" i="16"/>
  <c r="L2" i="16"/>
  <c r="H2" i="16"/>
  <c r="B81" i="26"/>
  <c r="D81" i="26" s="1"/>
  <c r="B80" i="26"/>
  <c r="D80" i="26" s="1"/>
  <c r="B79" i="26"/>
  <c r="D79" i="26" s="1"/>
  <c r="B78" i="26"/>
  <c r="D78" i="26" s="1"/>
  <c r="B77" i="26"/>
  <c r="D77" i="26" s="1"/>
  <c r="B76" i="26"/>
  <c r="D76" i="26" s="1"/>
  <c r="B81" i="21"/>
  <c r="B80" i="21"/>
  <c r="B79" i="21"/>
  <c r="B78" i="21"/>
  <c r="B77" i="21"/>
  <c r="B76" i="21"/>
  <c r="C81" i="14"/>
  <c r="C80" i="14"/>
  <c r="C79" i="14"/>
  <c r="C78" i="14"/>
  <c r="C77" i="14"/>
  <c r="C76" i="14"/>
  <c r="B81" i="14"/>
  <c r="B80" i="14"/>
  <c r="D79" i="14"/>
  <c r="B79" i="14"/>
  <c r="B78" i="14"/>
  <c r="B77" i="14"/>
  <c r="B76" i="14"/>
  <c r="B81" i="9"/>
  <c r="B80" i="9"/>
  <c r="B79" i="9"/>
  <c r="B78" i="9"/>
  <c r="B77" i="9"/>
  <c r="B76" i="9"/>
  <c r="D81" i="14" l="1"/>
  <c r="D7" i="4"/>
  <c r="D39" i="4"/>
  <c r="D71" i="4"/>
  <c r="D70" i="4"/>
  <c r="D27" i="4"/>
  <c r="D59" i="4"/>
  <c r="D69" i="4"/>
  <c r="D15" i="4"/>
  <c r="B77" i="4" s="1"/>
  <c r="D77" i="4" s="1"/>
  <c r="D31" i="4"/>
  <c r="D47" i="4"/>
  <c r="D63" i="4"/>
  <c r="D73" i="4"/>
  <c r="D62" i="4"/>
  <c r="D61" i="4"/>
  <c r="D23" i="4"/>
  <c r="D55" i="4"/>
  <c r="D65" i="4"/>
  <c r="D53" i="4"/>
  <c r="D11" i="4"/>
  <c r="D43" i="4"/>
  <c r="D57" i="4"/>
  <c r="D2" i="4"/>
  <c r="D19" i="4"/>
  <c r="D35" i="4"/>
  <c r="D51" i="4"/>
  <c r="D67" i="4"/>
  <c r="D49" i="4"/>
  <c r="D66" i="4"/>
  <c r="D78" i="14"/>
  <c r="D77" i="14"/>
  <c r="D80" i="14"/>
  <c r="D76" i="14"/>
  <c r="B76" i="4" l="1"/>
  <c r="D76" i="4" s="1"/>
  <c r="B80" i="4"/>
  <c r="D80" i="4" s="1"/>
  <c r="B78" i="4"/>
  <c r="D78" i="4" s="1"/>
  <c r="B81" i="4"/>
  <c r="D81" i="4" s="1"/>
  <c r="B79" i="4"/>
  <c r="D79" i="4" s="1"/>
</calcChain>
</file>

<file path=xl/sharedStrings.xml><?xml version="1.0" encoding="utf-8"?>
<sst xmlns="http://schemas.openxmlformats.org/spreadsheetml/2006/main" count="291" uniqueCount="96">
  <si>
    <t>Year</t>
  </si>
  <si>
    <t>Month</t>
  </si>
  <si>
    <t>ResMWh</t>
  </si>
  <si>
    <t>Res_HDD10</t>
  </si>
  <si>
    <t>Res_CDD18</t>
  </si>
  <si>
    <t>Nov</t>
  </si>
  <si>
    <t>Dec</t>
  </si>
  <si>
    <t>Variable</t>
  </si>
  <si>
    <t>Coefficient</t>
  </si>
  <si>
    <t>StdErr</t>
  </si>
  <si>
    <t>T-Stat</t>
  </si>
  <si>
    <t>P-Value</t>
  </si>
  <si>
    <t>mWthr.Res_HDD10</t>
  </si>
  <si>
    <t>mWthr.Res_CDD18</t>
  </si>
  <si>
    <t>mBin.Jan08</t>
  </si>
  <si>
    <t>mBin.Feb08</t>
  </si>
  <si>
    <t>mBin.Nov10</t>
  </si>
  <si>
    <t>mBin.Jun14</t>
  </si>
  <si>
    <t>mBin.Nov</t>
  </si>
  <si>
    <t>mBin.Dec</t>
  </si>
  <si>
    <t>Model Statistics</t>
  </si>
  <si>
    <t>Adjusted Observations</t>
  </si>
  <si>
    <t>Mean Abs. Dev. (MAD)</t>
  </si>
  <si>
    <t>Deg. of Freedom for Error</t>
  </si>
  <si>
    <t>Mean Abs. % Err. (MAPE)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</si>
  <si>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</si>
  <si>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</si>
  <si>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</si>
  <si>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</si>
  <si>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</si>
  <si>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</si>
  <si>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Durbin-Watson Statistic</t>
  </si>
  <si>
    <t>Actual</t>
  </si>
  <si>
    <t>Pred</t>
  </si>
  <si>
    <t>Sales Forecast</t>
  </si>
  <si>
    <t>Sales Forecast 
Before CDM Adjustment</t>
  </si>
  <si>
    <t xml:space="preserve">Allocation of Sales to GS&gt;50 </t>
  </si>
  <si>
    <t>SmlGSMWh</t>
  </si>
  <si>
    <t>SmlGS_HDD10</t>
  </si>
  <si>
    <t>SmlGS_CDD18</t>
  </si>
  <si>
    <t>GDP_Idx</t>
  </si>
  <si>
    <t>CalDays</t>
  </si>
  <si>
    <t>Oct</t>
  </si>
  <si>
    <t>mWthr.SmlGS_HDD10</t>
  </si>
  <si>
    <t>mWthr.SmlGS_CDD18</t>
  </si>
  <si>
    <t>mEcon.GDP_Idx</t>
  </si>
  <si>
    <t>mWthr.CalDays</t>
  </si>
  <si>
    <t>mBin.Oct</t>
  </si>
  <si>
    <t>Sales Forecast
before CDM Adjustment</t>
  </si>
  <si>
    <t>LrgGSMWh</t>
  </si>
  <si>
    <t>LrgGS_HDD10</t>
  </si>
  <si>
    <t>LrgGS_CDD18</t>
  </si>
  <si>
    <t>ManGDP_Idx</t>
  </si>
  <si>
    <t>Jun</t>
  </si>
  <si>
    <t>mWthr.LrgGS_HDD10</t>
  </si>
  <si>
    <t>mWthr.LrgGS_CDD18</t>
  </si>
  <si>
    <t>mEcon.ManGDP_Idx</t>
  </si>
  <si>
    <t>mBin.Sep10</t>
  </si>
  <si>
    <t>mBin.May11</t>
  </si>
  <si>
    <t>mBin.Jun11</t>
  </si>
  <si>
    <t>mBin.Dec13</t>
  </si>
  <si>
    <t>mBin.Nov14</t>
  </si>
  <si>
    <t>mBin.Jun</t>
  </si>
  <si>
    <t>SentinelMWh</t>
  </si>
  <si>
    <t>Filled</t>
  </si>
  <si>
    <t>Jan</t>
  </si>
  <si>
    <t>Mar</t>
  </si>
  <si>
    <t>May</t>
  </si>
  <si>
    <t>Jul</t>
  </si>
  <si>
    <t>Aug</t>
  </si>
  <si>
    <t>mBin.Apr14</t>
  </si>
  <si>
    <t>mBin.Oct13</t>
  </si>
  <si>
    <t>mBin.Jan</t>
  </si>
  <si>
    <t>mBin.Mar</t>
  </si>
  <si>
    <t>mBin.May</t>
  </si>
  <si>
    <t>mBin.Jul</t>
  </si>
  <si>
    <t>mBin.Aug</t>
  </si>
  <si>
    <t>StLMWh</t>
  </si>
  <si>
    <t>HrLight</t>
  </si>
  <si>
    <t>Apr</t>
  </si>
  <si>
    <t>CONST</t>
  </si>
  <si>
    <t>mWthr.HrLight</t>
  </si>
  <si>
    <t>mBin.Nov08</t>
  </si>
  <si>
    <t>mBin.Apr09</t>
  </si>
  <si>
    <t>mBin.Feb10</t>
  </si>
  <si>
    <t>mBin.Nov12</t>
  </si>
  <si>
    <t>mBin.Dec12</t>
  </si>
  <si>
    <t>mBin.Apr</t>
  </si>
  <si>
    <t>LED Adjustment</t>
  </si>
  <si>
    <t>PCI*Pop*EI_Idx</t>
  </si>
  <si>
    <t xml:space="preserve">Allocationto GS&gt;50 </t>
  </si>
  <si>
    <t>SentinelCusts</t>
  </si>
  <si>
    <t>in MWh for all classes</t>
  </si>
  <si>
    <t>Note : Reallocation from Residential to GS &gt; 50 kW based on the trend of new condominiums opting for submetering.</t>
  </si>
  <si>
    <t>Note : Reallocation to GS &gt; 50 kW based on the trend of new condominiums opting for submetering.</t>
  </si>
  <si>
    <t>Coef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</si>
</sst>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.0_);_(* \(#,##0.0\);_(* &quot;-&quot;??_);_(@_)"/>
    <numFmt numFmtId="166" formatCode="#,##0.0"/>
    <numFmt numFmtId="167" formatCode="mm/dd/yyyy"/>
    <numFmt numFmtId="168" formatCode="0\-0"/>
    <numFmt numFmtId="169" formatCode="&quot;$&quot;#,##0_);\(&quot;$&quot;#,##0\)"/>
    <numFmt numFmtId="170" formatCode="##\-#"/>
    <numFmt numFmtId="171" formatCode="_(* #,##0_);_(* \(#,##0\);_(* &quot;-&quot;??_);_(@_)"/>
    <numFmt numFmtId="172" formatCode="&quot;£ &quot;#,##0.00;[Red]\-&quot;£ &quot;#,##0.00"/>
    <numFmt numFmtId="17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/>
    <xf numFmtId="166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7" fontId="18" fillId="0" borderId="0"/>
    <xf numFmtId="168" fontId="18" fillId="0" borderId="0"/>
    <xf numFmtId="167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6" fillId="2" borderId="0" applyNumberFormat="0" applyBorder="0" applyAlignment="0" applyProtection="0"/>
    <xf numFmtId="38" fontId="19" fillId="34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19" fillId="35" borderId="10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0" fontId="18" fillId="0" borderId="0"/>
    <xf numFmtId="171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0" fontId="8" fillId="4" borderId="0" applyNumberFormat="0" applyBorder="0" applyAlignment="0" applyProtection="0"/>
    <xf numFmtId="172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73" fontId="18" fillId="0" borderId="0" applyFont="0" applyFill="0" applyBorder="0" applyAlignment="0" applyProtection="0"/>
    <xf numFmtId="0" fontId="18" fillId="0" borderId="0"/>
    <xf numFmtId="0" fontId="18" fillId="0" borderId="0"/>
    <xf numFmtId="17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34">
    <xf numFmtId="0" fontId="0" fillId="0" borderId="0" xfId="0"/>
    <xf numFmtId="10" fontId="0" fillId="0" borderId="0" xfId="0" applyNumberFormat="1"/>
    <xf numFmtId="0" fontId="0" fillId="0" borderId="14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16" fillId="33" borderId="20" xfId="0" applyFont="1" applyFill="1" applyBorder="1"/>
    <xf numFmtId="10" fontId="0" fillId="0" borderId="15" xfId="0" applyNumberFormat="1" applyBorder="1"/>
    <xf numFmtId="10" fontId="0" fillId="0" borderId="18" xfId="0" applyNumberFormat="1" applyBorder="1"/>
    <xf numFmtId="4" fontId="0" fillId="0" borderId="15" xfId="0" applyNumberFormat="1" applyBorder="1"/>
    <xf numFmtId="0" fontId="16" fillId="33" borderId="12" xfId="0" applyFont="1" applyFill="1" applyBorder="1"/>
    <xf numFmtId="17" fontId="16" fillId="33" borderId="12" xfId="0" applyNumberFormat="1" applyFont="1" applyFill="1" applyBorder="1"/>
    <xf numFmtId="0" fontId="0" fillId="0" borderId="0" xfId="0"/>
    <xf numFmtId="0" fontId="0" fillId="0" borderId="0" xfId="0" applyBorder="1"/>
    <xf numFmtId="0" fontId="16" fillId="0" borderId="0" xfId="0" applyFont="1"/>
    <xf numFmtId="164" fontId="0" fillId="0" borderId="0" xfId="1" applyNumberFormat="1" applyFont="1" applyBorder="1"/>
    <xf numFmtId="10" fontId="0" fillId="0" borderId="0" xfId="0" applyNumberFormat="1"/>
    <xf numFmtId="164" fontId="0" fillId="0" borderId="17" xfId="1" applyNumberFormat="1" applyFont="1" applyBorder="1"/>
    <xf numFmtId="0" fontId="0" fillId="0" borderId="17" xfId="0" applyBorder="1"/>
    <xf numFmtId="0" fontId="0" fillId="0" borderId="14" xfId="0" applyFill="1" applyBorder="1"/>
    <xf numFmtId="164" fontId="0" fillId="0" borderId="0" xfId="1" applyNumberFormat="1" applyFont="1" applyFill="1" applyBorder="1"/>
    <xf numFmtId="0" fontId="0" fillId="0" borderId="16" xfId="0" applyFill="1" applyBorder="1"/>
    <xf numFmtId="0" fontId="0" fillId="0" borderId="14" xfId="0" applyBorder="1"/>
    <xf numFmtId="10" fontId="0" fillId="0" borderId="15" xfId="0" applyNumberFormat="1" applyBorder="1"/>
    <xf numFmtId="0" fontId="0" fillId="0" borderId="16" xfId="0" applyBorder="1"/>
    <xf numFmtId="10" fontId="0" fillId="0" borderId="18" xfId="0" applyNumberFormat="1" applyBorder="1"/>
    <xf numFmtId="164" fontId="0" fillId="0" borderId="0" xfId="0" applyNumberFormat="1" applyFill="1" applyBorder="1"/>
    <xf numFmtId="164" fontId="0" fillId="0" borderId="15" xfId="1" applyNumberFormat="1" applyFont="1" applyFill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18" xfId="1" applyNumberFormat="1" applyFont="1" applyFill="1" applyBorder="1"/>
    <xf numFmtId="0" fontId="16" fillId="33" borderId="21" xfId="0" applyFont="1" applyFill="1" applyBorder="1"/>
    <xf numFmtId="0" fontId="16" fillId="33" borderId="11" xfId="0" applyFont="1" applyFill="1" applyBorder="1"/>
    <xf numFmtId="0" fontId="16" fillId="33" borderId="13" xfId="0" applyFont="1" applyFill="1" applyBorder="1"/>
    <xf numFmtId="0" fontId="16" fillId="33" borderId="19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6" fillId="36" borderId="11" xfId="0" applyFont="1" applyFill="1" applyBorder="1" applyAlignment="1">
      <alignment horizontal="center"/>
    </xf>
    <xf numFmtId="0" fontId="16" fillId="36" borderId="13" xfId="0" applyFont="1" applyFill="1" applyBorder="1" applyAlignment="1">
      <alignment horizontal="center" wrapText="1"/>
    </xf>
    <xf numFmtId="0" fontId="16" fillId="36" borderId="11" xfId="0" applyFont="1" applyFill="1" applyBorder="1"/>
    <xf numFmtId="0" fontId="16" fillId="36" borderId="12" xfId="0" applyFont="1" applyFill="1" applyBorder="1"/>
    <xf numFmtId="17" fontId="16" fillId="36" borderId="12" xfId="0" applyNumberFormat="1" applyFont="1" applyFill="1" applyBorder="1"/>
    <xf numFmtId="0" fontId="16" fillId="36" borderId="13" xfId="0" applyFont="1" applyFill="1" applyBorder="1"/>
    <xf numFmtId="0" fontId="20" fillId="0" borderId="0" xfId="0" applyFont="1" applyBorder="1"/>
    <xf numFmtId="0" fontId="20" fillId="0" borderId="16" xfId="0" applyFont="1" applyBorder="1"/>
    <xf numFmtId="0" fontId="20" fillId="0" borderId="17" xfId="0" applyFont="1" applyBorder="1"/>
    <xf numFmtId="0" fontId="21" fillId="36" borderId="11" xfId="0" applyFont="1" applyFill="1" applyBorder="1"/>
    <xf numFmtId="0" fontId="21" fillId="36" borderId="12" xfId="0" applyFont="1" applyFill="1" applyBorder="1"/>
    <xf numFmtId="0" fontId="21" fillId="36" borderId="13" xfId="0" applyFont="1" applyFill="1" applyBorder="1"/>
    <xf numFmtId="0" fontId="21" fillId="0" borderId="19" xfId="0" applyFont="1" applyBorder="1"/>
    <xf numFmtId="0" fontId="21" fillId="36" borderId="19" xfId="0" applyFont="1" applyFill="1" applyBorder="1"/>
    <xf numFmtId="0" fontId="21" fillId="36" borderId="21" xfId="0" applyFont="1" applyFill="1" applyBorder="1"/>
    <xf numFmtId="0" fontId="20" fillId="36" borderId="19" xfId="0" applyFont="1" applyFill="1" applyBorder="1"/>
    <xf numFmtId="0" fontId="20" fillId="36" borderId="21" xfId="0" applyFont="1" applyFill="1" applyBorder="1"/>
    <xf numFmtId="17" fontId="21" fillId="36" borderId="20" xfId="0" applyNumberFormat="1" applyFont="1" applyFill="1" applyBorder="1"/>
    <xf numFmtId="17" fontId="21" fillId="36" borderId="12" xfId="0" applyNumberFormat="1" applyFont="1" applyFill="1" applyBorder="1"/>
    <xf numFmtId="10" fontId="20" fillId="0" borderId="15" xfId="0" applyNumberFormat="1" applyFont="1" applyBorder="1"/>
    <xf numFmtId="10" fontId="20" fillId="0" borderId="18" xfId="0" applyNumberFormat="1" applyFont="1" applyBorder="1"/>
    <xf numFmtId="0" fontId="21" fillId="0" borderId="20" xfId="0" applyFont="1" applyBorder="1"/>
    <xf numFmtId="43" fontId="0" fillId="0" borderId="17" xfId="1" applyNumberFormat="1" applyFont="1" applyBorder="1"/>
    <xf numFmtId="0" fontId="21" fillId="0" borderId="21" xfId="0" applyFont="1" applyBorder="1"/>
    <xf numFmtId="0" fontId="20" fillId="0" borderId="14" xfId="0" applyFont="1" applyBorder="1"/>
    <xf numFmtId="0" fontId="21" fillId="36" borderId="20" xfId="0" applyFont="1" applyFill="1" applyBorder="1"/>
    <xf numFmtId="4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0" borderId="0" xfId="0" applyBorder="1"/>
    <xf numFmtId="164" fontId="0" fillId="0" borderId="0" xfId="1" applyNumberFormat="1" applyFont="1" applyBorder="1"/>
    <xf numFmtId="164" fontId="0" fillId="0" borderId="17" xfId="1" applyNumberFormat="1" applyFont="1" applyBorder="1"/>
    <xf numFmtId="0" fontId="0" fillId="0" borderId="14" xfId="0" applyBorder="1"/>
    <xf numFmtId="0" fontId="0" fillId="0" borderId="16" xfId="0" applyBorder="1"/>
    <xf numFmtId="164" fontId="0" fillId="0" borderId="15" xfId="0" applyNumberFormat="1" applyBorder="1"/>
    <xf numFmtId="164" fontId="0" fillId="0" borderId="18" xfId="0" applyNumberFormat="1" applyBorder="1"/>
    <xf numFmtId="43" fontId="0" fillId="0" borderId="0" xfId="1" applyNumberFormat="1" applyFont="1" applyBorder="1"/>
    <xf numFmtId="0" fontId="0" fillId="0" borderId="0" xfId="0" applyBorder="1"/>
    <xf numFmtId="0" fontId="0" fillId="0" borderId="17" xfId="0" applyBorder="1"/>
    <xf numFmtId="0" fontId="0" fillId="0" borderId="14" xfId="0" applyBorder="1"/>
    <xf numFmtId="0" fontId="0" fillId="0" borderId="15" xfId="0" applyBorder="1"/>
    <xf numFmtId="4" fontId="0" fillId="0" borderId="0" xfId="0" applyNumberFormat="1" applyBorder="1"/>
    <xf numFmtId="10" fontId="0" fillId="0" borderId="15" xfId="0" applyNumberFormat="1" applyBorder="1"/>
    <xf numFmtId="0" fontId="0" fillId="0" borderId="16" xfId="0" applyBorder="1"/>
    <xf numFmtId="10" fontId="0" fillId="0" borderId="18" xfId="0" applyNumberFormat="1" applyBorder="1"/>
    <xf numFmtId="4" fontId="0" fillId="0" borderId="17" xfId="0" applyNumberFormat="1" applyBorder="1"/>
    <xf numFmtId="0" fontId="0" fillId="0" borderId="18" xfId="0" applyBorder="1"/>
    <xf numFmtId="4" fontId="0" fillId="0" borderId="18" xfId="0" applyNumberFormat="1" applyBorder="1"/>
    <xf numFmtId="0" fontId="0" fillId="0" borderId="0" xfId="0" applyAlignment="1">
      <alignment horizontal="right"/>
    </xf>
    <xf numFmtId="0" fontId="16" fillId="33" borderId="19" xfId="0" applyFont="1" applyFill="1" applyBorder="1" applyAlignment="1">
      <alignment horizontal="left"/>
    </xf>
    <xf numFmtId="0" fontId="16" fillId="33" borderId="20" xfId="0" applyFont="1" applyFill="1" applyBorder="1" applyAlignment="1">
      <alignment horizontal="left"/>
    </xf>
    <xf numFmtId="0" fontId="16" fillId="33" borderId="2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6" fillId="36" borderId="19" xfId="0" applyFont="1" applyFill="1" applyBorder="1" applyAlignment="1">
      <alignment horizontal="left"/>
    </xf>
    <xf numFmtId="0" fontId="16" fillId="36" borderId="20" xfId="0" applyFont="1" applyFill="1" applyBorder="1" applyAlignment="1">
      <alignment horizontal="left"/>
    </xf>
    <xf numFmtId="17" fontId="16" fillId="36" borderId="20" xfId="0" applyNumberFormat="1" applyFont="1" applyFill="1" applyBorder="1" applyAlignment="1">
      <alignment horizontal="left"/>
    </xf>
    <xf numFmtId="0" fontId="16" fillId="36" borderId="21" xfId="0" applyFont="1" applyFill="1" applyBorder="1" applyAlignment="1">
      <alignment horizontal="left"/>
    </xf>
    <xf numFmtId="0" fontId="16" fillId="36" borderId="11" xfId="0" applyFont="1" applyFill="1" applyBorder="1" applyAlignment="1">
      <alignment horizontal="left"/>
    </xf>
    <xf numFmtId="0" fontId="16" fillId="36" borderId="12" xfId="0" applyFont="1" applyFill="1" applyBorder="1" applyAlignment="1">
      <alignment horizontal="left"/>
    </xf>
    <xf numFmtId="17" fontId="16" fillId="36" borderId="12" xfId="0" applyNumberFormat="1" applyFont="1" applyFill="1" applyBorder="1" applyAlignment="1">
      <alignment horizontal="left"/>
    </xf>
    <xf numFmtId="0" fontId="16" fillId="36" borderId="13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164" fontId="20" fillId="0" borderId="0" xfId="1" applyNumberFormat="1" applyFont="1" applyFill="1" applyBorder="1"/>
    <xf numFmtId="4" fontId="0" fillId="0" borderId="0" xfId="0" applyNumberFormat="1" applyFill="1" applyBorder="1"/>
    <xf numFmtId="0" fontId="0" fillId="0" borderId="0" xfId="0" applyFill="1" applyBorder="1"/>
    <xf numFmtId="0" fontId="16" fillId="0" borderId="0" xfId="0" applyFont="1" applyFill="1" applyBorder="1" applyAlignment="1">
      <alignment horizontal="center"/>
    </xf>
    <xf numFmtId="0" fontId="21" fillId="33" borderId="19" xfId="0" applyFont="1" applyFill="1" applyBorder="1"/>
    <xf numFmtId="0" fontId="21" fillId="33" borderId="21" xfId="0" applyFont="1" applyFill="1" applyBorder="1"/>
    <xf numFmtId="0" fontId="21" fillId="0" borderId="0" xfId="0" applyFont="1"/>
    <xf numFmtId="0" fontId="0" fillId="0" borderId="0" xfId="0"/>
    <xf numFmtId="4" fontId="0" fillId="0" borderId="0" xfId="0" applyNumberFormat="1"/>
    <xf numFmtId="17" fontId="0" fillId="0" borderId="0" xfId="0" applyNumberFormat="1"/>
    <xf numFmtId="43" fontId="21" fillId="37" borderId="19" xfId="1" applyNumberFormat="1" applyFont="1" applyFill="1" applyBorder="1"/>
    <xf numFmtId="43" fontId="21" fillId="37" borderId="20" xfId="1" applyNumberFormat="1" applyFont="1" applyFill="1" applyBorder="1"/>
    <xf numFmtId="43" fontId="21" fillId="37" borderId="21" xfId="1" applyNumberFormat="1" applyFont="1" applyFill="1" applyBorder="1"/>
    <xf numFmtId="164" fontId="16" fillId="37" borderId="11" xfId="1" applyNumberFormat="1" applyFont="1" applyFill="1" applyBorder="1"/>
    <xf numFmtId="164" fontId="16" fillId="37" borderId="12" xfId="1" applyNumberFormat="1" applyFont="1" applyFill="1" applyBorder="1"/>
    <xf numFmtId="164" fontId="16" fillId="37" borderId="13" xfId="1" applyNumberFormat="1" applyFont="1" applyFill="1" applyBorder="1"/>
    <xf numFmtId="0" fontId="16" fillId="37" borderId="11" xfId="0" applyFont="1" applyFill="1" applyBorder="1" applyAlignment="1">
      <alignment horizontal="left"/>
    </xf>
    <xf numFmtId="0" fontId="16" fillId="37" borderId="12" xfId="0" applyFont="1" applyFill="1" applyBorder="1" applyAlignment="1">
      <alignment horizontal="left"/>
    </xf>
    <xf numFmtId="164" fontId="16" fillId="37" borderId="12" xfId="1" applyNumberFormat="1" applyFont="1" applyFill="1" applyBorder="1" applyAlignment="1">
      <alignment horizontal="left"/>
    </xf>
    <xf numFmtId="164" fontId="16" fillId="37" borderId="13" xfId="1" applyNumberFormat="1" applyFont="1" applyFill="1" applyBorder="1" applyAlignment="1">
      <alignment horizontal="left"/>
    </xf>
    <xf numFmtId="164" fontId="16" fillId="37" borderId="19" xfId="1" applyNumberFormat="1" applyFont="1" applyFill="1" applyBorder="1" applyAlignment="1">
      <alignment horizontal="left"/>
    </xf>
    <xf numFmtId="164" fontId="16" fillId="37" borderId="20" xfId="1" applyNumberFormat="1" applyFont="1" applyFill="1" applyBorder="1" applyAlignment="1">
      <alignment horizontal="left"/>
    </xf>
    <xf numFmtId="164" fontId="16" fillId="37" borderId="21" xfId="1" applyNumberFormat="1" applyFont="1" applyFill="1" applyBorder="1" applyAlignment="1">
      <alignment horizontal="left"/>
    </xf>
    <xf numFmtId="43" fontId="0" fillId="0" borderId="0" xfId="0" applyNumberFormat="1" applyBorder="1"/>
    <xf numFmtId="43" fontId="0" fillId="0" borderId="17" xfId="0" applyNumberFormat="1" applyBorder="1"/>
    <xf numFmtId="43" fontId="0" fillId="0" borderId="15" xfId="0" applyNumberFormat="1" applyBorder="1"/>
    <xf numFmtId="43" fontId="0" fillId="0" borderId="18" xfId="0" applyNumberFormat="1" applyBorder="1"/>
    <xf numFmtId="164" fontId="21" fillId="37" borderId="11" xfId="1" applyNumberFormat="1" applyFont="1" applyFill="1" applyBorder="1"/>
    <xf numFmtId="164" fontId="21" fillId="37" borderId="12" xfId="1" applyNumberFormat="1" applyFont="1" applyFill="1" applyBorder="1"/>
    <xf numFmtId="164" fontId="21" fillId="37" borderId="13" xfId="1" applyNumberFormat="1" applyFont="1" applyFill="1" applyBorder="1"/>
    <xf numFmtId="4" fontId="0" fillId="0" borderId="13" xfId="0" applyNumberFormat="1" applyBorder="1"/>
  </cellXfs>
  <cellStyles count="88">
    <cellStyle name="$" xfId="5"/>
    <cellStyle name="$.00" xfId="6"/>
    <cellStyle name="$_9. Rev2Cost_GDPIPI" xfId="7"/>
    <cellStyle name="$_lists" xfId="8"/>
    <cellStyle name="$_lists_4. Current Monthly Fixed Charge" xfId="9"/>
    <cellStyle name="$_Sheet4" xfId="10"/>
    <cellStyle name="$M" xfId="11"/>
    <cellStyle name="$M.00" xfId="12"/>
    <cellStyle name="$M_9. Rev2Cost_GDPIPI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40% - Accent1 2" xfId="20"/>
    <cellStyle name="40% - Accent2 2" xfId="21"/>
    <cellStyle name="40% - Accent3 2" xfId="22"/>
    <cellStyle name="40% - Accent4 2" xfId="23"/>
    <cellStyle name="40% - Accent5 2" xfId="24"/>
    <cellStyle name="40% - Accent6 2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2 2" xfId="33"/>
    <cellStyle name="Accent3 2" xfId="34"/>
    <cellStyle name="Accent4 2" xfId="35"/>
    <cellStyle name="Accent5 2" xfId="36"/>
    <cellStyle name="Accent6 2" xfId="37"/>
    <cellStyle name="Bad 2" xfId="38"/>
    <cellStyle name="Calculation 2" xfId="39"/>
    <cellStyle name="Check Cell 2" xfId="40"/>
    <cellStyle name="Comma" xfId="1" builtinId="3"/>
    <cellStyle name="Comma 2" xfId="3"/>
    <cellStyle name="Comma 2 2" xfId="85"/>
    <cellStyle name="Comma 3" xfId="41"/>
    <cellStyle name="Comma 3 2" xfId="42"/>
    <cellStyle name="Comma 4" xfId="43"/>
    <cellStyle name="Comma 5" xfId="82"/>
    <cellStyle name="Comma0" xfId="44"/>
    <cellStyle name="Currency 2" xfId="45"/>
    <cellStyle name="Currency 3" xfId="46"/>
    <cellStyle name="Currency0" xfId="47"/>
    <cellStyle name="Date" xfId="48"/>
    <cellStyle name="Explanatory Text 2" xfId="49"/>
    <cellStyle name="Fixed" xfId="50"/>
    <cellStyle name="Good 2" xfId="51"/>
    <cellStyle name="Grey" xfId="52"/>
    <cellStyle name="Heading 1 2" xfId="53"/>
    <cellStyle name="Heading 2 2" xfId="54"/>
    <cellStyle name="Heading 3 2" xfId="55"/>
    <cellStyle name="Heading 4 2" xfId="56"/>
    <cellStyle name="Input [yellow]" xfId="57"/>
    <cellStyle name="Input 2" xfId="58"/>
    <cellStyle name="Linked Cell 2" xfId="59"/>
    <cellStyle name="M" xfId="60"/>
    <cellStyle name="M.00" xfId="61"/>
    <cellStyle name="M_9. Rev2Cost_GDPIPI" xfId="62"/>
    <cellStyle name="M_lists" xfId="63"/>
    <cellStyle name="M_lists_4. Current Monthly Fixed Charge" xfId="64"/>
    <cellStyle name="M_Sheet4" xfId="65"/>
    <cellStyle name="Neutral 2" xfId="66"/>
    <cellStyle name="Normal" xfId="0" builtinId="0"/>
    <cellStyle name="Normal - Style1" xfId="67"/>
    <cellStyle name="Normal 2" xfId="2"/>
    <cellStyle name="Normal 3" xfId="68"/>
    <cellStyle name="Normal 4" xfId="69"/>
    <cellStyle name="Normal 5" xfId="70"/>
    <cellStyle name="Normal 5 2" xfId="71"/>
    <cellStyle name="Normal 6" xfId="72"/>
    <cellStyle name="Normal 7" xfId="83"/>
    <cellStyle name="Normal 8" xfId="84"/>
    <cellStyle name="Note 2" xfId="73"/>
    <cellStyle name="Output 2" xfId="74"/>
    <cellStyle name="Percent [2]" xfId="75"/>
    <cellStyle name="Percent 2" xfId="4"/>
    <cellStyle name="Percent 3" xfId="76"/>
    <cellStyle name="Percent 3 2" xfId="77"/>
    <cellStyle name="Percent 4" xfId="78"/>
    <cellStyle name="Percent 5" xfId="86"/>
    <cellStyle name="Percent 6" xfId="87"/>
    <cellStyle name="Title 2" xfId="79"/>
    <cellStyle name="Total 2" xfId="80"/>
    <cellStyle name="Warning Text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59"/>
  <sheetViews>
    <sheetView zoomScale="80" zoomScaleNormal="80" workbookViewId="0">
      <selection activeCell="F88" sqref="F88:F159"/>
    </sheetView>
  </sheetViews>
  <sheetFormatPr defaultRowHeight="15" x14ac:dyDescent="0.25"/>
  <cols>
    <col min="3" max="3" width="10.85546875" bestFit="1" customWidth="1"/>
    <col min="4" max="4" width="12.42578125" bestFit="1" customWidth="1"/>
    <col min="5" max="5" width="12.28515625" bestFit="1" customWidth="1"/>
    <col min="6" max="6" width="15.28515625" bestFit="1" customWidth="1"/>
    <col min="7" max="12" width="13.42578125" bestFit="1" customWidth="1"/>
  </cols>
  <sheetData>
    <row r="1" spans="1:12" s="12" customFormat="1" x14ac:dyDescent="0.25">
      <c r="A1" s="109" t="s">
        <v>92</v>
      </c>
    </row>
    <row r="2" spans="1:12" s="12" customFormat="1" x14ac:dyDescent="0.25">
      <c r="A2" s="119" t="s">
        <v>95</v>
      </c>
      <c r="B2" s="120"/>
      <c r="C2" s="120"/>
      <c r="D2" s="121">
        <f t="array" ref="D2:L2">TRANSPOSE(Residential_Coef!B2:B10)</f>
        <v>144.15799999999999</v>
      </c>
      <c r="E2" s="121">
        <v>1039.7919999999999</v>
      </c>
      <c r="F2" s="121">
        <v>172339.28099999999</v>
      </c>
      <c r="G2" s="121">
        <v>87641.817999999999</v>
      </c>
      <c r="H2" s="121">
        <v>-37018.303</v>
      </c>
      <c r="I2" s="121">
        <v>-27311.703000000001</v>
      </c>
      <c r="J2" s="121">
        <v>-54075.034</v>
      </c>
      <c r="K2" s="121">
        <v>-17702.897000000001</v>
      </c>
      <c r="L2" s="122">
        <v>20652.257000000001</v>
      </c>
    </row>
    <row r="3" spans="1:12" s="88" customFormat="1" x14ac:dyDescent="0.25">
      <c r="A3" s="97" t="s">
        <v>0</v>
      </c>
      <c r="B3" s="98" t="s">
        <v>1</v>
      </c>
      <c r="C3" s="98" t="s">
        <v>2</v>
      </c>
      <c r="D3" s="98" t="s">
        <v>3</v>
      </c>
      <c r="E3" s="98" t="s">
        <v>4</v>
      </c>
      <c r="F3" s="98" t="s">
        <v>89</v>
      </c>
      <c r="G3" s="99">
        <v>39448</v>
      </c>
      <c r="H3" s="99">
        <v>39479</v>
      </c>
      <c r="I3" s="99">
        <v>40483</v>
      </c>
      <c r="J3" s="99">
        <v>41791</v>
      </c>
      <c r="K3" s="98" t="s">
        <v>5</v>
      </c>
      <c r="L3" s="100" t="s">
        <v>6</v>
      </c>
    </row>
    <row r="4" spans="1:12" hidden="1" x14ac:dyDescent="0.25">
      <c r="A4" s="79">
        <v>2008</v>
      </c>
      <c r="B4" s="77">
        <v>1</v>
      </c>
      <c r="C4" s="81">
        <v>316539.53000000003</v>
      </c>
      <c r="D4" s="77">
        <v>382.85</v>
      </c>
      <c r="E4" s="77">
        <v>0</v>
      </c>
      <c r="F4" s="77">
        <v>1.01</v>
      </c>
      <c r="G4" s="77">
        <v>1</v>
      </c>
      <c r="H4" s="77">
        <v>0</v>
      </c>
      <c r="I4" s="77">
        <v>0</v>
      </c>
      <c r="J4" s="77">
        <v>0</v>
      </c>
      <c r="K4" s="77">
        <v>0</v>
      </c>
      <c r="L4" s="80">
        <v>0</v>
      </c>
    </row>
    <row r="5" spans="1:12" hidden="1" x14ac:dyDescent="0.25">
      <c r="A5" s="79">
        <v>2008</v>
      </c>
      <c r="B5" s="77">
        <v>2</v>
      </c>
      <c r="C5" s="81">
        <v>190338.98</v>
      </c>
      <c r="D5" s="77">
        <v>375.1</v>
      </c>
      <c r="E5" s="77">
        <v>0</v>
      </c>
      <c r="F5" s="77">
        <v>1.01</v>
      </c>
      <c r="G5" s="77">
        <v>0</v>
      </c>
      <c r="H5" s="77">
        <v>1</v>
      </c>
      <c r="I5" s="77">
        <v>0</v>
      </c>
      <c r="J5" s="77">
        <v>0</v>
      </c>
      <c r="K5" s="77">
        <v>0</v>
      </c>
      <c r="L5" s="80">
        <v>0</v>
      </c>
    </row>
    <row r="6" spans="1:12" hidden="1" x14ac:dyDescent="0.25">
      <c r="A6" s="79">
        <v>2008</v>
      </c>
      <c r="B6" s="77">
        <v>3</v>
      </c>
      <c r="C6" s="81">
        <v>221370.05</v>
      </c>
      <c r="D6" s="77">
        <v>427</v>
      </c>
      <c r="E6" s="77">
        <v>0</v>
      </c>
      <c r="F6" s="77">
        <v>1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80">
        <v>0</v>
      </c>
    </row>
    <row r="7" spans="1:12" hidden="1" x14ac:dyDescent="0.25">
      <c r="A7" s="79">
        <v>2008</v>
      </c>
      <c r="B7" s="77">
        <v>4</v>
      </c>
      <c r="C7" s="81">
        <v>212630.39999999999</v>
      </c>
      <c r="D7" s="77">
        <v>362.7</v>
      </c>
      <c r="E7" s="77">
        <v>0</v>
      </c>
      <c r="F7" s="77">
        <v>1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80">
        <v>0</v>
      </c>
    </row>
    <row r="8" spans="1:12" hidden="1" x14ac:dyDescent="0.25">
      <c r="A8" s="79">
        <v>2008</v>
      </c>
      <c r="B8" s="77">
        <v>5</v>
      </c>
      <c r="C8" s="81">
        <v>174495.85</v>
      </c>
      <c r="D8" s="77">
        <v>15</v>
      </c>
      <c r="E8" s="77">
        <v>0</v>
      </c>
      <c r="F8" s="77">
        <v>1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80">
        <v>0</v>
      </c>
    </row>
    <row r="9" spans="1:12" hidden="1" x14ac:dyDescent="0.25">
      <c r="A9" s="79">
        <v>2008</v>
      </c>
      <c r="B9" s="77">
        <v>6</v>
      </c>
      <c r="C9" s="81">
        <v>173116.01</v>
      </c>
      <c r="D9" s="77">
        <v>0</v>
      </c>
      <c r="E9" s="77">
        <v>2.5</v>
      </c>
      <c r="F9" s="77">
        <v>0.99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80">
        <v>0</v>
      </c>
    </row>
    <row r="10" spans="1:12" hidden="1" x14ac:dyDescent="0.25">
      <c r="A10" s="79">
        <v>2008</v>
      </c>
      <c r="B10" s="77">
        <v>7</v>
      </c>
      <c r="C10" s="81">
        <v>232195.81</v>
      </c>
      <c r="D10" s="77">
        <v>0</v>
      </c>
      <c r="E10" s="77">
        <v>71.5</v>
      </c>
      <c r="F10" s="77">
        <v>0.99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80">
        <v>0</v>
      </c>
    </row>
    <row r="11" spans="1:12" hidden="1" x14ac:dyDescent="0.25">
      <c r="A11" s="79">
        <v>2008</v>
      </c>
      <c r="B11" s="77">
        <v>8</v>
      </c>
      <c r="C11" s="81">
        <v>281463.24</v>
      </c>
      <c r="D11" s="77">
        <v>0</v>
      </c>
      <c r="E11" s="77">
        <v>111</v>
      </c>
      <c r="F11" s="77">
        <v>0.99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80">
        <v>0</v>
      </c>
    </row>
    <row r="12" spans="1:12" hidden="1" x14ac:dyDescent="0.25">
      <c r="A12" s="79">
        <v>2008</v>
      </c>
      <c r="B12" s="77">
        <v>9</v>
      </c>
      <c r="C12" s="81">
        <v>250675.45</v>
      </c>
      <c r="D12" s="77">
        <v>0</v>
      </c>
      <c r="E12" s="77">
        <v>64</v>
      </c>
      <c r="F12" s="77">
        <v>0.99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80">
        <v>0</v>
      </c>
    </row>
    <row r="13" spans="1:12" hidden="1" x14ac:dyDescent="0.25">
      <c r="A13" s="79">
        <v>2008</v>
      </c>
      <c r="B13" s="77">
        <v>10</v>
      </c>
      <c r="C13" s="81">
        <v>199301.91</v>
      </c>
      <c r="D13" s="77">
        <v>0</v>
      </c>
      <c r="E13" s="77">
        <v>26.7</v>
      </c>
      <c r="F13" s="77">
        <v>0.99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80">
        <v>0</v>
      </c>
    </row>
    <row r="14" spans="1:12" hidden="1" x14ac:dyDescent="0.25">
      <c r="A14" s="79">
        <v>2008</v>
      </c>
      <c r="B14" s="77">
        <v>11</v>
      </c>
      <c r="C14" s="81">
        <v>164785.60999999999</v>
      </c>
      <c r="D14" s="77">
        <v>31</v>
      </c>
      <c r="E14" s="77">
        <v>0</v>
      </c>
      <c r="F14" s="77">
        <v>0.98</v>
      </c>
      <c r="G14" s="77">
        <v>0</v>
      </c>
      <c r="H14" s="77">
        <v>0</v>
      </c>
      <c r="I14" s="77">
        <v>0</v>
      </c>
      <c r="J14" s="77">
        <v>0</v>
      </c>
      <c r="K14" s="77">
        <v>1</v>
      </c>
      <c r="L14" s="80">
        <v>0</v>
      </c>
    </row>
    <row r="15" spans="1:12" hidden="1" x14ac:dyDescent="0.25">
      <c r="A15" s="79">
        <v>2008</v>
      </c>
      <c r="B15" s="77">
        <v>12</v>
      </c>
      <c r="C15" s="81">
        <v>208740.18</v>
      </c>
      <c r="D15" s="77">
        <v>211.5</v>
      </c>
      <c r="E15" s="77">
        <v>0</v>
      </c>
      <c r="F15" s="77">
        <v>0.98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80">
        <v>1</v>
      </c>
    </row>
    <row r="16" spans="1:12" hidden="1" x14ac:dyDescent="0.25">
      <c r="A16" s="79">
        <v>2009</v>
      </c>
      <c r="B16" s="77">
        <v>1</v>
      </c>
      <c r="C16" s="81">
        <v>245342.95</v>
      </c>
      <c r="D16" s="77">
        <v>406.1</v>
      </c>
      <c r="E16" s="77">
        <v>0</v>
      </c>
      <c r="F16" s="77">
        <v>0.98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80">
        <v>0</v>
      </c>
    </row>
    <row r="17" spans="1:12" hidden="1" x14ac:dyDescent="0.25">
      <c r="A17" s="79">
        <v>2009</v>
      </c>
      <c r="B17" s="77">
        <v>2</v>
      </c>
      <c r="C17" s="81">
        <v>248460.37</v>
      </c>
      <c r="D17" s="77">
        <v>581.25</v>
      </c>
      <c r="E17" s="77">
        <v>0</v>
      </c>
      <c r="F17" s="77">
        <v>0.97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80">
        <v>0</v>
      </c>
    </row>
    <row r="18" spans="1:12" hidden="1" x14ac:dyDescent="0.25">
      <c r="A18" s="79">
        <v>2009</v>
      </c>
      <c r="B18" s="77">
        <v>3</v>
      </c>
      <c r="C18" s="81">
        <v>240362.02</v>
      </c>
      <c r="D18" s="77">
        <v>395.85</v>
      </c>
      <c r="E18" s="77">
        <v>0</v>
      </c>
      <c r="F18" s="77">
        <v>0.97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80">
        <v>0</v>
      </c>
    </row>
    <row r="19" spans="1:12" hidden="1" x14ac:dyDescent="0.25">
      <c r="A19" s="79">
        <v>2009</v>
      </c>
      <c r="B19" s="77">
        <v>4</v>
      </c>
      <c r="C19" s="81">
        <v>198953.2</v>
      </c>
      <c r="D19" s="77">
        <v>285.2</v>
      </c>
      <c r="E19" s="77">
        <v>0</v>
      </c>
      <c r="F19" s="77">
        <v>0.97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80">
        <v>0</v>
      </c>
    </row>
    <row r="20" spans="1:12" hidden="1" x14ac:dyDescent="0.25">
      <c r="A20" s="79">
        <v>2009</v>
      </c>
      <c r="B20" s="77">
        <v>5</v>
      </c>
      <c r="C20" s="81">
        <v>174670.02</v>
      </c>
      <c r="D20" s="77">
        <v>66</v>
      </c>
      <c r="E20" s="77">
        <v>1.2</v>
      </c>
      <c r="F20" s="77">
        <v>0.98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80">
        <v>0</v>
      </c>
    </row>
    <row r="21" spans="1:12" hidden="1" x14ac:dyDescent="0.25">
      <c r="A21" s="79">
        <v>2009</v>
      </c>
      <c r="B21" s="77">
        <v>6</v>
      </c>
      <c r="C21" s="81">
        <v>167937.21</v>
      </c>
      <c r="D21" s="77">
        <v>0</v>
      </c>
      <c r="E21" s="77">
        <v>6.9</v>
      </c>
      <c r="F21" s="77">
        <v>0.98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80">
        <v>0</v>
      </c>
    </row>
    <row r="22" spans="1:12" hidden="1" x14ac:dyDescent="0.25">
      <c r="A22" s="79">
        <v>2009</v>
      </c>
      <c r="B22" s="77">
        <v>7</v>
      </c>
      <c r="C22" s="81">
        <v>205834.16</v>
      </c>
      <c r="D22" s="77">
        <v>0</v>
      </c>
      <c r="E22" s="77">
        <v>34.200000000000003</v>
      </c>
      <c r="F22" s="77">
        <v>0.99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80">
        <v>0</v>
      </c>
    </row>
    <row r="23" spans="1:12" hidden="1" x14ac:dyDescent="0.25">
      <c r="A23" s="79">
        <v>2009</v>
      </c>
      <c r="B23" s="77">
        <v>8</v>
      </c>
      <c r="C23" s="81">
        <v>236738.11</v>
      </c>
      <c r="D23" s="77">
        <v>0</v>
      </c>
      <c r="E23" s="77">
        <v>43.7</v>
      </c>
      <c r="F23" s="77">
        <v>1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80">
        <v>0</v>
      </c>
    </row>
    <row r="24" spans="1:12" hidden="1" x14ac:dyDescent="0.25">
      <c r="A24" s="79">
        <v>2009</v>
      </c>
      <c r="B24" s="77">
        <v>9</v>
      </c>
      <c r="C24" s="81">
        <v>261063.38</v>
      </c>
      <c r="D24" s="77">
        <v>0</v>
      </c>
      <c r="E24" s="77">
        <v>91</v>
      </c>
      <c r="F24" s="77">
        <v>1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80">
        <v>0</v>
      </c>
    </row>
    <row r="25" spans="1:12" hidden="1" x14ac:dyDescent="0.25">
      <c r="A25" s="79">
        <v>2009</v>
      </c>
      <c r="B25" s="77">
        <v>10</v>
      </c>
      <c r="C25" s="81">
        <v>210368.88</v>
      </c>
      <c r="D25" s="77">
        <v>0</v>
      </c>
      <c r="E25" s="77">
        <v>20.9</v>
      </c>
      <c r="F25" s="77">
        <v>1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80">
        <v>0</v>
      </c>
    </row>
    <row r="26" spans="1:12" hidden="1" x14ac:dyDescent="0.25">
      <c r="A26" s="79">
        <v>2009</v>
      </c>
      <c r="B26" s="77">
        <v>11</v>
      </c>
      <c r="C26" s="81">
        <v>182145.04</v>
      </c>
      <c r="D26" s="77">
        <v>40.299999999999997</v>
      </c>
      <c r="E26" s="77">
        <v>0</v>
      </c>
      <c r="F26" s="77">
        <v>1</v>
      </c>
      <c r="G26" s="77">
        <v>0</v>
      </c>
      <c r="H26" s="77">
        <v>0</v>
      </c>
      <c r="I26" s="77">
        <v>0</v>
      </c>
      <c r="J26" s="77">
        <v>0</v>
      </c>
      <c r="K26" s="77">
        <v>1</v>
      </c>
      <c r="L26" s="80">
        <v>0</v>
      </c>
    </row>
    <row r="27" spans="1:12" hidden="1" x14ac:dyDescent="0.25">
      <c r="A27" s="79">
        <v>2009</v>
      </c>
      <c r="B27" s="77">
        <v>12</v>
      </c>
      <c r="C27" s="81">
        <v>234528.87</v>
      </c>
      <c r="D27" s="77">
        <v>121.5</v>
      </c>
      <c r="E27" s="77">
        <v>0</v>
      </c>
      <c r="F27" s="77">
        <v>1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80">
        <v>1</v>
      </c>
    </row>
    <row r="28" spans="1:12" hidden="1" x14ac:dyDescent="0.25">
      <c r="A28" s="79">
        <v>2010</v>
      </c>
      <c r="B28" s="77">
        <v>1</v>
      </c>
      <c r="C28" s="81">
        <v>210315.43</v>
      </c>
      <c r="D28" s="77">
        <v>382.85</v>
      </c>
      <c r="E28" s="77">
        <v>0</v>
      </c>
      <c r="F28" s="77">
        <v>0.99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80">
        <v>0</v>
      </c>
    </row>
    <row r="29" spans="1:12" ht="14.45" hidden="1" x14ac:dyDescent="0.3">
      <c r="A29" s="79">
        <v>2010</v>
      </c>
      <c r="B29" s="77">
        <v>2</v>
      </c>
      <c r="C29" s="81">
        <v>243356.59</v>
      </c>
      <c r="D29" s="77">
        <v>471.2</v>
      </c>
      <c r="E29" s="77">
        <v>0</v>
      </c>
      <c r="F29" s="77">
        <v>0.99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80">
        <v>0</v>
      </c>
    </row>
    <row r="30" spans="1:12" ht="14.45" hidden="1" x14ac:dyDescent="0.3">
      <c r="A30" s="79">
        <v>2010</v>
      </c>
      <c r="B30" s="77">
        <v>3</v>
      </c>
      <c r="C30" s="81">
        <v>233825.4</v>
      </c>
      <c r="D30" s="77">
        <v>373.8</v>
      </c>
      <c r="E30" s="77">
        <v>0</v>
      </c>
      <c r="F30" s="77">
        <v>0.99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80">
        <v>0</v>
      </c>
    </row>
    <row r="31" spans="1:12" ht="14.45" hidden="1" x14ac:dyDescent="0.3">
      <c r="A31" s="79">
        <v>2010</v>
      </c>
      <c r="B31" s="77">
        <v>4</v>
      </c>
      <c r="C31" s="81">
        <v>190477.15</v>
      </c>
      <c r="D31" s="77">
        <v>175.15</v>
      </c>
      <c r="E31" s="77">
        <v>0</v>
      </c>
      <c r="F31" s="77">
        <v>0.98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80">
        <v>0</v>
      </c>
    </row>
    <row r="32" spans="1:12" ht="14.45" hidden="1" x14ac:dyDescent="0.3">
      <c r="A32" s="79">
        <v>2010</v>
      </c>
      <c r="B32" s="77">
        <v>5</v>
      </c>
      <c r="C32" s="81">
        <v>168888.11</v>
      </c>
      <c r="D32" s="77">
        <v>0</v>
      </c>
      <c r="E32" s="77">
        <v>0</v>
      </c>
      <c r="F32" s="77">
        <v>0.98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80">
        <v>0</v>
      </c>
    </row>
    <row r="33" spans="1:12" ht="14.45" hidden="1" x14ac:dyDescent="0.3">
      <c r="A33" s="79">
        <v>2010</v>
      </c>
      <c r="B33" s="77">
        <v>6</v>
      </c>
      <c r="C33" s="81">
        <v>245677.25</v>
      </c>
      <c r="D33" s="77">
        <v>0</v>
      </c>
      <c r="E33" s="77">
        <v>45.7</v>
      </c>
      <c r="F33" s="77">
        <v>0.98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80">
        <v>0</v>
      </c>
    </row>
    <row r="34" spans="1:12" ht="14.45" hidden="1" x14ac:dyDescent="0.3">
      <c r="A34" s="79">
        <v>2010</v>
      </c>
      <c r="B34" s="77">
        <v>7</v>
      </c>
      <c r="C34" s="81">
        <v>226525.95</v>
      </c>
      <c r="D34" s="77">
        <v>0</v>
      </c>
      <c r="E34" s="77">
        <v>58.7</v>
      </c>
      <c r="F34" s="77">
        <v>0.98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80">
        <v>0</v>
      </c>
    </row>
    <row r="35" spans="1:12" ht="14.45" hidden="1" x14ac:dyDescent="0.3">
      <c r="A35" s="79">
        <v>2010</v>
      </c>
      <c r="B35" s="77">
        <v>8</v>
      </c>
      <c r="C35" s="81">
        <v>335512.03999999998</v>
      </c>
      <c r="D35" s="77">
        <v>0</v>
      </c>
      <c r="E35" s="77">
        <v>164.9</v>
      </c>
      <c r="F35" s="77">
        <v>0.98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80">
        <v>0</v>
      </c>
    </row>
    <row r="36" spans="1:12" ht="14.45" hidden="1" x14ac:dyDescent="0.3">
      <c r="A36" s="79">
        <v>2010</v>
      </c>
      <c r="B36" s="77">
        <v>9</v>
      </c>
      <c r="C36" s="81">
        <v>300221.09000000003</v>
      </c>
      <c r="D36" s="77">
        <v>0</v>
      </c>
      <c r="E36" s="77">
        <v>138.80000000000001</v>
      </c>
      <c r="F36" s="77">
        <v>0.98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80">
        <v>0</v>
      </c>
    </row>
    <row r="37" spans="1:12" ht="14.45" hidden="1" x14ac:dyDescent="0.3">
      <c r="A37" s="79">
        <v>2010</v>
      </c>
      <c r="B37" s="77">
        <v>10</v>
      </c>
      <c r="C37" s="81">
        <v>216316.68</v>
      </c>
      <c r="D37" s="77">
        <v>0</v>
      </c>
      <c r="E37" s="77">
        <v>31.5</v>
      </c>
      <c r="F37" s="77">
        <v>0.98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80">
        <v>0</v>
      </c>
    </row>
    <row r="38" spans="1:12" ht="14.45" hidden="1" x14ac:dyDescent="0.3">
      <c r="A38" s="79">
        <v>2010</v>
      </c>
      <c r="B38" s="77">
        <v>11</v>
      </c>
      <c r="C38" s="81">
        <v>123906.27</v>
      </c>
      <c r="D38" s="77">
        <v>0</v>
      </c>
      <c r="E38" s="77">
        <v>0</v>
      </c>
      <c r="F38" s="77">
        <v>0.98</v>
      </c>
      <c r="G38" s="77">
        <v>0</v>
      </c>
      <c r="H38" s="77">
        <v>0</v>
      </c>
      <c r="I38" s="77">
        <v>1</v>
      </c>
      <c r="J38" s="77">
        <v>0</v>
      </c>
      <c r="K38" s="77">
        <v>1</v>
      </c>
      <c r="L38" s="80">
        <v>0</v>
      </c>
    </row>
    <row r="39" spans="1:12" ht="14.45" hidden="1" x14ac:dyDescent="0.3">
      <c r="A39" s="79">
        <v>2010</v>
      </c>
      <c r="B39" s="77">
        <v>12</v>
      </c>
      <c r="C39" s="81">
        <v>232074.98</v>
      </c>
      <c r="D39" s="77">
        <v>165</v>
      </c>
      <c r="E39" s="77">
        <v>0</v>
      </c>
      <c r="F39" s="77">
        <v>0.98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80">
        <v>1</v>
      </c>
    </row>
    <row r="40" spans="1:12" ht="14.45" hidden="1" x14ac:dyDescent="0.3">
      <c r="A40" s="79">
        <v>2011</v>
      </c>
      <c r="B40" s="77">
        <v>1</v>
      </c>
      <c r="C40" s="81">
        <v>201549.41</v>
      </c>
      <c r="D40" s="77">
        <v>426.25</v>
      </c>
      <c r="E40" s="77">
        <v>0</v>
      </c>
      <c r="F40" s="77">
        <v>0.98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80">
        <v>0</v>
      </c>
    </row>
    <row r="41" spans="1:12" ht="14.45" hidden="1" x14ac:dyDescent="0.3">
      <c r="A41" s="79">
        <v>2011</v>
      </c>
      <c r="B41" s="77">
        <v>2</v>
      </c>
      <c r="C41" s="81">
        <v>256757.21</v>
      </c>
      <c r="D41" s="77">
        <v>527</v>
      </c>
      <c r="E41" s="77">
        <v>0</v>
      </c>
      <c r="F41" s="77">
        <v>0.99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80">
        <v>0</v>
      </c>
    </row>
    <row r="42" spans="1:12" ht="14.45" hidden="1" x14ac:dyDescent="0.3">
      <c r="A42" s="79">
        <v>2011</v>
      </c>
      <c r="B42" s="77">
        <v>3</v>
      </c>
      <c r="C42" s="81">
        <v>248513.51</v>
      </c>
      <c r="D42" s="77">
        <v>429.8</v>
      </c>
      <c r="E42" s="77">
        <v>0</v>
      </c>
      <c r="F42" s="77">
        <v>0.98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80">
        <v>0</v>
      </c>
    </row>
    <row r="43" spans="1:12" ht="14.45" hidden="1" x14ac:dyDescent="0.3">
      <c r="A43" s="79">
        <v>2011</v>
      </c>
      <c r="B43" s="77">
        <v>4</v>
      </c>
      <c r="C43" s="81">
        <v>203235.16</v>
      </c>
      <c r="D43" s="77">
        <v>325.5</v>
      </c>
      <c r="E43" s="77">
        <v>0</v>
      </c>
      <c r="F43" s="77">
        <v>0.98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80">
        <v>0</v>
      </c>
    </row>
    <row r="44" spans="1:12" ht="14.45" hidden="1" x14ac:dyDescent="0.3">
      <c r="A44" s="79">
        <v>2011</v>
      </c>
      <c r="B44" s="77">
        <v>5</v>
      </c>
      <c r="C44" s="81">
        <v>180924.1</v>
      </c>
      <c r="D44" s="77">
        <v>93</v>
      </c>
      <c r="E44" s="77">
        <v>0</v>
      </c>
      <c r="F44" s="77">
        <v>0.97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80">
        <v>0</v>
      </c>
    </row>
    <row r="45" spans="1:12" ht="14.45" hidden="1" x14ac:dyDescent="0.3">
      <c r="A45" s="79">
        <v>2011</v>
      </c>
      <c r="B45" s="77">
        <v>6</v>
      </c>
      <c r="C45" s="81">
        <v>171541.28</v>
      </c>
      <c r="D45" s="77">
        <v>0</v>
      </c>
      <c r="E45" s="77">
        <v>13</v>
      </c>
      <c r="F45" s="77">
        <v>0.98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80">
        <v>0</v>
      </c>
    </row>
    <row r="46" spans="1:12" ht="14.45" hidden="1" x14ac:dyDescent="0.3">
      <c r="A46" s="79">
        <v>2011</v>
      </c>
      <c r="B46" s="77">
        <v>7</v>
      </c>
      <c r="C46" s="81">
        <v>238778.13</v>
      </c>
      <c r="D46" s="77">
        <v>0</v>
      </c>
      <c r="E46" s="77">
        <v>52.2</v>
      </c>
      <c r="F46" s="77">
        <v>0.98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80">
        <v>0</v>
      </c>
    </row>
    <row r="47" spans="1:12" ht="14.45" hidden="1" x14ac:dyDescent="0.3">
      <c r="A47" s="79">
        <v>2011</v>
      </c>
      <c r="B47" s="77">
        <v>8</v>
      </c>
      <c r="C47" s="81">
        <v>375458.22</v>
      </c>
      <c r="D47" s="77">
        <v>0</v>
      </c>
      <c r="E47" s="77">
        <v>198.6</v>
      </c>
      <c r="F47" s="77">
        <v>0.98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80">
        <v>0</v>
      </c>
    </row>
    <row r="48" spans="1:12" hidden="1" x14ac:dyDescent="0.25">
      <c r="A48" s="79">
        <v>2011</v>
      </c>
      <c r="B48" s="77">
        <v>9</v>
      </c>
      <c r="C48" s="81">
        <v>291146.40000000002</v>
      </c>
      <c r="D48" s="77">
        <v>0</v>
      </c>
      <c r="E48" s="77">
        <v>122.2</v>
      </c>
      <c r="F48" s="77">
        <v>0.99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80">
        <v>0</v>
      </c>
    </row>
    <row r="49" spans="1:12" hidden="1" x14ac:dyDescent="0.25">
      <c r="A49" s="79">
        <v>2011</v>
      </c>
      <c r="B49" s="77">
        <v>10</v>
      </c>
      <c r="C49" s="81">
        <v>196914.14</v>
      </c>
      <c r="D49" s="77">
        <v>0</v>
      </c>
      <c r="E49" s="77">
        <v>39.700000000000003</v>
      </c>
      <c r="F49" s="77">
        <v>0.99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80">
        <v>0</v>
      </c>
    </row>
    <row r="50" spans="1:12" hidden="1" x14ac:dyDescent="0.25">
      <c r="A50" s="79">
        <v>2011</v>
      </c>
      <c r="B50" s="77">
        <v>11</v>
      </c>
      <c r="C50" s="81">
        <v>144836.28</v>
      </c>
      <c r="D50" s="77">
        <v>0</v>
      </c>
      <c r="E50" s="77">
        <v>2.4</v>
      </c>
      <c r="F50" s="77">
        <v>0.99</v>
      </c>
      <c r="G50" s="77">
        <v>0</v>
      </c>
      <c r="H50" s="77">
        <v>0</v>
      </c>
      <c r="I50" s="77">
        <v>0</v>
      </c>
      <c r="J50" s="77">
        <v>0</v>
      </c>
      <c r="K50" s="77">
        <v>1</v>
      </c>
      <c r="L50" s="80">
        <v>0</v>
      </c>
    </row>
    <row r="51" spans="1:12" hidden="1" x14ac:dyDescent="0.25">
      <c r="A51" s="79">
        <v>2011</v>
      </c>
      <c r="B51" s="77">
        <v>12</v>
      </c>
      <c r="C51" s="81">
        <v>217926.38</v>
      </c>
      <c r="D51" s="77">
        <v>102</v>
      </c>
      <c r="E51" s="77">
        <v>0</v>
      </c>
      <c r="F51" s="77">
        <v>1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80">
        <v>1</v>
      </c>
    </row>
    <row r="52" spans="1:12" hidden="1" x14ac:dyDescent="0.25">
      <c r="A52" s="79">
        <v>2012</v>
      </c>
      <c r="B52" s="77">
        <v>1</v>
      </c>
      <c r="C52" s="81">
        <v>201342.53</v>
      </c>
      <c r="D52" s="77">
        <v>285.2</v>
      </c>
      <c r="E52" s="77">
        <v>0</v>
      </c>
      <c r="F52" s="77">
        <v>1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80">
        <v>0</v>
      </c>
    </row>
    <row r="53" spans="1:12" hidden="1" x14ac:dyDescent="0.25">
      <c r="A53" s="79">
        <v>2012</v>
      </c>
      <c r="B53" s="77">
        <v>2</v>
      </c>
      <c r="C53" s="81">
        <v>241560.94</v>
      </c>
      <c r="D53" s="77">
        <v>362.7</v>
      </c>
      <c r="E53" s="77">
        <v>0</v>
      </c>
      <c r="F53" s="77">
        <v>1.01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80">
        <v>0</v>
      </c>
    </row>
    <row r="54" spans="1:12" hidden="1" x14ac:dyDescent="0.25">
      <c r="A54" s="79">
        <v>2012</v>
      </c>
      <c r="B54" s="77">
        <v>3</v>
      </c>
      <c r="C54" s="81">
        <v>233020.27</v>
      </c>
      <c r="D54" s="77">
        <v>298.7</v>
      </c>
      <c r="E54" s="77">
        <v>0</v>
      </c>
      <c r="F54" s="77">
        <v>1.01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80">
        <v>0</v>
      </c>
    </row>
    <row r="55" spans="1:12" hidden="1" x14ac:dyDescent="0.25">
      <c r="A55" s="79">
        <v>2012</v>
      </c>
      <c r="B55" s="77">
        <v>4</v>
      </c>
      <c r="C55" s="81">
        <v>195246.53</v>
      </c>
      <c r="D55" s="77">
        <v>102.3</v>
      </c>
      <c r="E55" s="77">
        <v>0.2</v>
      </c>
      <c r="F55" s="77">
        <v>1.01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80">
        <v>0</v>
      </c>
    </row>
    <row r="56" spans="1:12" hidden="1" x14ac:dyDescent="0.25">
      <c r="A56" s="79">
        <v>2012</v>
      </c>
      <c r="B56" s="77">
        <v>5</v>
      </c>
      <c r="C56" s="81">
        <v>169864.5</v>
      </c>
      <c r="D56" s="77">
        <v>81</v>
      </c>
      <c r="E56" s="77">
        <v>0</v>
      </c>
      <c r="F56" s="77">
        <v>1.01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80">
        <v>0</v>
      </c>
    </row>
    <row r="57" spans="1:12" hidden="1" x14ac:dyDescent="0.25">
      <c r="A57" s="79">
        <v>2012</v>
      </c>
      <c r="B57" s="77">
        <v>6</v>
      </c>
      <c r="C57" s="81">
        <v>183645.16</v>
      </c>
      <c r="D57" s="77">
        <v>0</v>
      </c>
      <c r="E57" s="77">
        <v>36.700000000000003</v>
      </c>
      <c r="F57" s="77">
        <v>1.02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80">
        <v>0</v>
      </c>
    </row>
    <row r="58" spans="1:12" hidden="1" x14ac:dyDescent="0.25">
      <c r="A58" s="79">
        <v>2012</v>
      </c>
      <c r="B58" s="77">
        <v>7</v>
      </c>
      <c r="C58" s="81">
        <v>292116.84000000003</v>
      </c>
      <c r="D58" s="77">
        <v>0</v>
      </c>
      <c r="E58" s="77">
        <v>101.6</v>
      </c>
      <c r="F58" s="77">
        <v>1.02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80">
        <v>0</v>
      </c>
    </row>
    <row r="59" spans="1:12" hidden="1" x14ac:dyDescent="0.25">
      <c r="A59" s="79">
        <v>2012</v>
      </c>
      <c r="B59" s="77">
        <v>8</v>
      </c>
      <c r="C59" s="81">
        <v>381539.67</v>
      </c>
      <c r="D59" s="77">
        <v>0</v>
      </c>
      <c r="E59" s="77">
        <v>195.4</v>
      </c>
      <c r="F59" s="77">
        <v>1.03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80">
        <v>0</v>
      </c>
    </row>
    <row r="60" spans="1:12" hidden="1" x14ac:dyDescent="0.25">
      <c r="A60" s="79">
        <v>2012</v>
      </c>
      <c r="B60" s="77">
        <v>9</v>
      </c>
      <c r="C60" s="81">
        <v>311197.26</v>
      </c>
      <c r="D60" s="77">
        <v>0</v>
      </c>
      <c r="E60" s="77">
        <v>112.1</v>
      </c>
      <c r="F60" s="77">
        <v>1.03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80">
        <v>0</v>
      </c>
    </row>
    <row r="61" spans="1:12" hidden="1" x14ac:dyDescent="0.25">
      <c r="A61" s="79">
        <v>2012</v>
      </c>
      <c r="B61" s="77">
        <v>10</v>
      </c>
      <c r="C61" s="81">
        <v>189788.33</v>
      </c>
      <c r="D61" s="77">
        <v>0</v>
      </c>
      <c r="E61" s="77">
        <v>35.6</v>
      </c>
      <c r="F61" s="77">
        <v>1.03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80">
        <v>0</v>
      </c>
    </row>
    <row r="62" spans="1:12" hidden="1" x14ac:dyDescent="0.25">
      <c r="A62" s="79">
        <v>2012</v>
      </c>
      <c r="B62" s="77">
        <v>11</v>
      </c>
      <c r="C62" s="81">
        <v>140491.03</v>
      </c>
      <c r="D62" s="77">
        <v>0</v>
      </c>
      <c r="E62" s="77">
        <v>1.1000000000000001</v>
      </c>
      <c r="F62" s="77">
        <v>1.04</v>
      </c>
      <c r="G62" s="77">
        <v>0</v>
      </c>
      <c r="H62" s="77">
        <v>0</v>
      </c>
      <c r="I62" s="77">
        <v>0</v>
      </c>
      <c r="J62" s="77">
        <v>0</v>
      </c>
      <c r="K62" s="77">
        <v>1</v>
      </c>
      <c r="L62" s="80">
        <v>0</v>
      </c>
    </row>
    <row r="63" spans="1:12" hidden="1" x14ac:dyDescent="0.25">
      <c r="A63" s="79">
        <v>2012</v>
      </c>
      <c r="B63" s="77">
        <v>12</v>
      </c>
      <c r="C63" s="81">
        <v>225780.65</v>
      </c>
      <c r="D63" s="77">
        <v>195</v>
      </c>
      <c r="E63" s="77">
        <v>0</v>
      </c>
      <c r="F63" s="77">
        <v>1.04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80">
        <v>1</v>
      </c>
    </row>
    <row r="64" spans="1:12" hidden="1" x14ac:dyDescent="0.25">
      <c r="A64" s="79">
        <v>2013</v>
      </c>
      <c r="B64" s="77">
        <v>1</v>
      </c>
      <c r="C64" s="81">
        <v>207662.1</v>
      </c>
      <c r="D64" s="77">
        <v>285.2</v>
      </c>
      <c r="E64" s="77">
        <v>0</v>
      </c>
      <c r="F64" s="77">
        <v>1.04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80">
        <v>0</v>
      </c>
    </row>
    <row r="65" spans="1:12" hidden="1" x14ac:dyDescent="0.25">
      <c r="A65" s="79">
        <v>2013</v>
      </c>
      <c r="B65" s="77">
        <v>2</v>
      </c>
      <c r="C65" s="81">
        <v>238747.7</v>
      </c>
      <c r="D65" s="77">
        <v>375.1</v>
      </c>
      <c r="E65" s="77">
        <v>0</v>
      </c>
      <c r="F65" s="77">
        <v>1.04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80">
        <v>0</v>
      </c>
    </row>
    <row r="66" spans="1:12" hidden="1" x14ac:dyDescent="0.25">
      <c r="A66" s="79">
        <v>2013</v>
      </c>
      <c r="B66" s="77">
        <v>3</v>
      </c>
      <c r="C66" s="81">
        <v>246794</v>
      </c>
      <c r="D66" s="77">
        <v>408.8</v>
      </c>
      <c r="E66" s="77">
        <v>0</v>
      </c>
      <c r="F66" s="77">
        <v>1.03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80">
        <v>0</v>
      </c>
    </row>
    <row r="67" spans="1:12" hidden="1" x14ac:dyDescent="0.25">
      <c r="A67" s="79">
        <v>2013</v>
      </c>
      <c r="B67" s="77">
        <v>4</v>
      </c>
      <c r="C67" s="81">
        <v>212439.73</v>
      </c>
      <c r="D67" s="77">
        <v>306.89999999999998</v>
      </c>
      <c r="E67" s="77">
        <v>0</v>
      </c>
      <c r="F67" s="77">
        <v>1.03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80">
        <v>0</v>
      </c>
    </row>
    <row r="68" spans="1:12" hidden="1" x14ac:dyDescent="0.25">
      <c r="A68" s="79">
        <v>2013</v>
      </c>
      <c r="B68" s="77">
        <v>5</v>
      </c>
      <c r="C68" s="81">
        <v>181148.23</v>
      </c>
      <c r="D68" s="77">
        <v>117</v>
      </c>
      <c r="E68" s="77">
        <v>0</v>
      </c>
      <c r="F68" s="77">
        <v>1.03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80">
        <v>0</v>
      </c>
    </row>
    <row r="69" spans="1:12" hidden="1" x14ac:dyDescent="0.25">
      <c r="A69" s="79">
        <v>2013</v>
      </c>
      <c r="B69" s="77">
        <v>6</v>
      </c>
      <c r="C69" s="81">
        <v>173941.22</v>
      </c>
      <c r="D69" s="77">
        <v>0</v>
      </c>
      <c r="E69" s="77">
        <v>23.11</v>
      </c>
      <c r="F69" s="77">
        <v>1.03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80">
        <v>0</v>
      </c>
    </row>
    <row r="70" spans="1:12" hidden="1" x14ac:dyDescent="0.25">
      <c r="A70" s="79">
        <v>2013</v>
      </c>
      <c r="B70" s="77">
        <v>7</v>
      </c>
      <c r="C70" s="81">
        <v>249563.64</v>
      </c>
      <c r="D70" s="77">
        <v>0</v>
      </c>
      <c r="E70" s="77">
        <v>57.6</v>
      </c>
      <c r="F70" s="77">
        <v>1.03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80">
        <v>0</v>
      </c>
    </row>
    <row r="71" spans="1:12" hidden="1" x14ac:dyDescent="0.25">
      <c r="A71" s="79">
        <v>2013</v>
      </c>
      <c r="B71" s="77">
        <v>8</v>
      </c>
      <c r="C71" s="81">
        <v>317283.46999999997</v>
      </c>
      <c r="D71" s="77">
        <v>0</v>
      </c>
      <c r="E71" s="77">
        <v>133.69999999999999</v>
      </c>
      <c r="F71" s="77">
        <v>1.03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80">
        <v>0</v>
      </c>
    </row>
    <row r="72" spans="1:12" hidden="1" x14ac:dyDescent="0.25">
      <c r="A72" s="79">
        <v>2013</v>
      </c>
      <c r="B72" s="77">
        <v>9</v>
      </c>
      <c r="C72" s="81">
        <v>287466.92</v>
      </c>
      <c r="D72" s="77">
        <v>0</v>
      </c>
      <c r="E72" s="77">
        <v>93.8</v>
      </c>
      <c r="F72" s="77">
        <v>1.03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80">
        <v>0</v>
      </c>
    </row>
    <row r="73" spans="1:12" hidden="1" x14ac:dyDescent="0.25">
      <c r="A73" s="79">
        <v>2013</v>
      </c>
      <c r="B73" s="77">
        <v>10</v>
      </c>
      <c r="C73" s="81">
        <v>196602.99</v>
      </c>
      <c r="D73" s="77">
        <v>0</v>
      </c>
      <c r="E73" s="77">
        <v>28.5</v>
      </c>
      <c r="F73" s="77">
        <v>1.03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80">
        <v>0</v>
      </c>
    </row>
    <row r="74" spans="1:12" hidden="1" x14ac:dyDescent="0.25">
      <c r="A74" s="79">
        <v>2013</v>
      </c>
      <c r="B74" s="77">
        <v>11</v>
      </c>
      <c r="C74" s="81">
        <v>161154.28</v>
      </c>
      <c r="D74" s="77">
        <v>0</v>
      </c>
      <c r="E74" s="77">
        <v>0.4</v>
      </c>
      <c r="F74" s="77">
        <v>1.04</v>
      </c>
      <c r="G74" s="77">
        <v>0</v>
      </c>
      <c r="H74" s="77">
        <v>0</v>
      </c>
      <c r="I74" s="77">
        <v>0</v>
      </c>
      <c r="J74" s="77">
        <v>0</v>
      </c>
      <c r="K74" s="77">
        <v>1</v>
      </c>
      <c r="L74" s="80">
        <v>0</v>
      </c>
    </row>
    <row r="75" spans="1:12" hidden="1" x14ac:dyDescent="0.25">
      <c r="A75" s="79">
        <v>2013</v>
      </c>
      <c r="B75" s="77">
        <v>12</v>
      </c>
      <c r="C75" s="81">
        <v>218396.06</v>
      </c>
      <c r="D75" s="77">
        <v>237</v>
      </c>
      <c r="E75" s="77">
        <v>0</v>
      </c>
      <c r="F75" s="77">
        <v>1.03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80">
        <v>1</v>
      </c>
    </row>
    <row r="76" spans="1:12" hidden="1" x14ac:dyDescent="0.25">
      <c r="A76" s="79">
        <v>2014</v>
      </c>
      <c r="B76" s="77">
        <v>1</v>
      </c>
      <c r="C76" s="81">
        <v>273074.55</v>
      </c>
      <c r="D76" s="77">
        <v>576.6</v>
      </c>
      <c r="E76" s="77">
        <v>0</v>
      </c>
      <c r="F76" s="77">
        <v>1.03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80">
        <v>0</v>
      </c>
    </row>
    <row r="77" spans="1:12" hidden="1" x14ac:dyDescent="0.25">
      <c r="A77" s="79">
        <v>2014</v>
      </c>
      <c r="B77" s="77">
        <v>2</v>
      </c>
      <c r="C77" s="81">
        <v>237729.54</v>
      </c>
      <c r="D77" s="77">
        <v>512.4</v>
      </c>
      <c r="E77" s="77">
        <v>0</v>
      </c>
      <c r="F77" s="77">
        <v>1.03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80">
        <v>0</v>
      </c>
    </row>
    <row r="78" spans="1:12" hidden="1" x14ac:dyDescent="0.25">
      <c r="A78" s="79">
        <v>2014</v>
      </c>
      <c r="B78" s="77">
        <v>3</v>
      </c>
      <c r="C78" s="81">
        <v>251262.64</v>
      </c>
      <c r="D78" s="77">
        <v>443.3</v>
      </c>
      <c r="E78" s="77">
        <v>0</v>
      </c>
      <c r="F78" s="77">
        <v>1.02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80">
        <v>0</v>
      </c>
    </row>
    <row r="79" spans="1:12" hidden="1" x14ac:dyDescent="0.25">
      <c r="A79" s="79">
        <v>2014</v>
      </c>
      <c r="B79" s="77">
        <v>4</v>
      </c>
      <c r="C79" s="81">
        <v>204428.05</v>
      </c>
      <c r="D79" s="77">
        <v>117</v>
      </c>
      <c r="E79" s="77">
        <v>0</v>
      </c>
      <c r="F79" s="77">
        <v>1.02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80">
        <v>0</v>
      </c>
    </row>
    <row r="80" spans="1:12" hidden="1" x14ac:dyDescent="0.25">
      <c r="A80" s="79">
        <v>2014</v>
      </c>
      <c r="B80" s="77">
        <v>5</v>
      </c>
      <c r="C80" s="81">
        <v>187522.26</v>
      </c>
      <c r="D80" s="77">
        <v>0</v>
      </c>
      <c r="E80" s="77">
        <v>11.9</v>
      </c>
      <c r="F80" s="77">
        <v>1.01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80">
        <v>0</v>
      </c>
    </row>
    <row r="81" spans="1:12" hidden="1" x14ac:dyDescent="0.25">
      <c r="A81" s="79">
        <v>2014</v>
      </c>
      <c r="B81" s="77">
        <v>6</v>
      </c>
      <c r="C81" s="81">
        <v>191438.66</v>
      </c>
      <c r="D81" s="77">
        <v>0</v>
      </c>
      <c r="E81" s="77">
        <v>68.099999999999994</v>
      </c>
      <c r="F81" s="77">
        <v>1.01</v>
      </c>
      <c r="G81" s="77">
        <v>0</v>
      </c>
      <c r="H81" s="77">
        <v>0</v>
      </c>
      <c r="I81" s="77">
        <v>0</v>
      </c>
      <c r="J81" s="77">
        <v>1</v>
      </c>
      <c r="K81" s="77">
        <v>0</v>
      </c>
      <c r="L81" s="80">
        <v>0</v>
      </c>
    </row>
    <row r="82" spans="1:12" hidden="1" x14ac:dyDescent="0.25">
      <c r="A82" s="79">
        <v>2014</v>
      </c>
      <c r="B82" s="77">
        <v>7</v>
      </c>
      <c r="C82" s="81">
        <v>228475.77</v>
      </c>
      <c r="D82" s="77">
        <v>0</v>
      </c>
      <c r="E82" s="77">
        <v>71</v>
      </c>
      <c r="F82" s="77">
        <v>1.01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80">
        <v>0</v>
      </c>
    </row>
    <row r="83" spans="1:12" hidden="1" x14ac:dyDescent="0.25">
      <c r="A83" s="79">
        <v>2014</v>
      </c>
      <c r="B83" s="77">
        <v>8</v>
      </c>
      <c r="C83" s="81">
        <v>259938.02</v>
      </c>
      <c r="D83" s="77">
        <v>0</v>
      </c>
      <c r="E83" s="77">
        <v>81.8</v>
      </c>
      <c r="F83" s="77">
        <v>1.01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80">
        <v>0</v>
      </c>
    </row>
    <row r="84" spans="1:12" hidden="1" x14ac:dyDescent="0.25">
      <c r="A84" s="79">
        <v>2014</v>
      </c>
      <c r="B84" s="77">
        <v>9</v>
      </c>
      <c r="C84" s="81">
        <v>236336.78</v>
      </c>
      <c r="D84" s="77">
        <v>0</v>
      </c>
      <c r="E84" s="77">
        <v>30.1</v>
      </c>
      <c r="F84" s="77">
        <v>1.01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80">
        <v>0</v>
      </c>
    </row>
    <row r="85" spans="1:12" hidden="1" x14ac:dyDescent="0.25">
      <c r="A85" s="79">
        <v>2014</v>
      </c>
      <c r="B85" s="77">
        <v>10</v>
      </c>
      <c r="C85" s="81">
        <v>200616.51</v>
      </c>
      <c r="D85" s="77">
        <v>0</v>
      </c>
      <c r="E85" s="77">
        <v>1.3</v>
      </c>
      <c r="F85" s="77">
        <v>1.01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80">
        <v>0</v>
      </c>
    </row>
    <row r="86" spans="1:12" hidden="1" x14ac:dyDescent="0.25">
      <c r="A86" s="79">
        <v>2014</v>
      </c>
      <c r="B86" s="77">
        <v>11</v>
      </c>
      <c r="C86" s="81">
        <v>193962.91</v>
      </c>
      <c r="D86" s="77">
        <v>243</v>
      </c>
      <c r="E86" s="77">
        <v>0</v>
      </c>
      <c r="F86" s="77">
        <v>1.01</v>
      </c>
      <c r="G86" s="77">
        <v>0</v>
      </c>
      <c r="H86" s="77">
        <v>0</v>
      </c>
      <c r="I86" s="77">
        <v>0</v>
      </c>
      <c r="J86" s="77">
        <v>0</v>
      </c>
      <c r="K86" s="77">
        <v>1</v>
      </c>
      <c r="L86" s="80">
        <v>0</v>
      </c>
    </row>
    <row r="87" spans="1:12" hidden="1" x14ac:dyDescent="0.25">
      <c r="A87" s="79">
        <v>2014</v>
      </c>
      <c r="B87" s="77">
        <v>12</v>
      </c>
      <c r="C87" s="81">
        <v>213533.95</v>
      </c>
      <c r="D87" s="77">
        <v>310</v>
      </c>
      <c r="E87" s="77">
        <v>0</v>
      </c>
      <c r="F87" s="77">
        <v>1.01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80">
        <v>1</v>
      </c>
    </row>
    <row r="88" spans="1:12" x14ac:dyDescent="0.25">
      <c r="A88" s="79">
        <v>2015</v>
      </c>
      <c r="B88" s="77">
        <v>1</v>
      </c>
      <c r="C88" s="77"/>
      <c r="D88" s="77">
        <v>449.35</v>
      </c>
      <c r="E88" s="77">
        <v>0</v>
      </c>
      <c r="F88" s="110">
        <v>1.0136000000000001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80">
        <v>0</v>
      </c>
    </row>
    <row r="89" spans="1:12" x14ac:dyDescent="0.25">
      <c r="A89" s="79">
        <v>2015</v>
      </c>
      <c r="B89" s="77">
        <v>2</v>
      </c>
      <c r="C89" s="77"/>
      <c r="D89" s="77">
        <v>413.44</v>
      </c>
      <c r="E89" s="77">
        <v>0</v>
      </c>
      <c r="F89" s="110">
        <v>1.014513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80">
        <v>0</v>
      </c>
    </row>
    <row r="90" spans="1:12" x14ac:dyDescent="0.25">
      <c r="A90" s="79">
        <v>2015</v>
      </c>
      <c r="B90" s="77">
        <v>3</v>
      </c>
      <c r="C90" s="77"/>
      <c r="D90" s="77">
        <v>292.8</v>
      </c>
      <c r="E90" s="77">
        <v>0.02</v>
      </c>
      <c r="F90" s="110">
        <v>1.014823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80">
        <v>0</v>
      </c>
    </row>
    <row r="91" spans="1:12" x14ac:dyDescent="0.25">
      <c r="A91" s="79">
        <v>2015</v>
      </c>
      <c r="B91" s="77">
        <v>4</v>
      </c>
      <c r="C91" s="77"/>
      <c r="D91" s="77">
        <v>72.75</v>
      </c>
      <c r="E91" s="77">
        <v>0.12</v>
      </c>
      <c r="F91" s="110">
        <v>1.0151289999999999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80">
        <v>0</v>
      </c>
    </row>
    <row r="92" spans="1:12" x14ac:dyDescent="0.25">
      <c r="A92" s="79">
        <v>2015</v>
      </c>
      <c r="B92" s="77">
        <v>5</v>
      </c>
      <c r="C92" s="77"/>
      <c r="D92" s="77">
        <v>0</v>
      </c>
      <c r="E92" s="77">
        <v>18.899999999999999</v>
      </c>
      <c r="F92" s="110">
        <v>1.015431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80">
        <v>0</v>
      </c>
    </row>
    <row r="93" spans="1:12" x14ac:dyDescent="0.25">
      <c r="A93" s="79">
        <v>2015</v>
      </c>
      <c r="B93" s="77">
        <v>6</v>
      </c>
      <c r="C93" s="77"/>
      <c r="D93" s="77">
        <v>0</v>
      </c>
      <c r="E93" s="77">
        <v>76.3</v>
      </c>
      <c r="F93" s="110">
        <v>1.0161199999999999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80">
        <v>0</v>
      </c>
    </row>
    <row r="94" spans="1:12" x14ac:dyDescent="0.25">
      <c r="A94" s="79">
        <v>2015</v>
      </c>
      <c r="B94" s="77">
        <v>7</v>
      </c>
      <c r="C94" s="77"/>
      <c r="D94" s="77">
        <v>0</v>
      </c>
      <c r="E94" s="77">
        <v>138.04</v>
      </c>
      <c r="F94" s="110">
        <v>1.016804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80">
        <v>0</v>
      </c>
    </row>
    <row r="95" spans="1:12" x14ac:dyDescent="0.25">
      <c r="A95" s="79">
        <v>2015</v>
      </c>
      <c r="B95" s="77">
        <v>8</v>
      </c>
      <c r="C95" s="77"/>
      <c r="D95" s="77">
        <v>0</v>
      </c>
      <c r="E95" s="77">
        <v>108.7</v>
      </c>
      <c r="F95" s="110">
        <v>1.017485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80">
        <v>0</v>
      </c>
    </row>
    <row r="96" spans="1:12" x14ac:dyDescent="0.25">
      <c r="A96" s="79">
        <v>2015</v>
      </c>
      <c r="B96" s="77">
        <v>9</v>
      </c>
      <c r="C96" s="77"/>
      <c r="D96" s="77">
        <v>0</v>
      </c>
      <c r="E96" s="77">
        <v>32.549999999999997</v>
      </c>
      <c r="F96" s="110">
        <v>1.018257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80">
        <v>0</v>
      </c>
    </row>
    <row r="97" spans="1:12" x14ac:dyDescent="0.25">
      <c r="A97" s="79">
        <v>2015</v>
      </c>
      <c r="B97" s="77">
        <v>10</v>
      </c>
      <c r="C97" s="77"/>
      <c r="D97" s="77">
        <v>11.16</v>
      </c>
      <c r="E97" s="77">
        <v>3.37</v>
      </c>
      <c r="F97" s="110">
        <v>1.019026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80">
        <v>0</v>
      </c>
    </row>
    <row r="98" spans="1:12" x14ac:dyDescent="0.25">
      <c r="A98" s="79">
        <v>2015</v>
      </c>
      <c r="B98" s="77">
        <v>11</v>
      </c>
      <c r="C98" s="77"/>
      <c r="D98" s="77">
        <v>178.95</v>
      </c>
      <c r="E98" s="77">
        <v>0</v>
      </c>
      <c r="F98" s="110">
        <v>1.01979</v>
      </c>
      <c r="G98" s="77">
        <v>0</v>
      </c>
      <c r="H98" s="77">
        <v>0</v>
      </c>
      <c r="I98" s="77">
        <v>0</v>
      </c>
      <c r="J98" s="77">
        <v>0</v>
      </c>
      <c r="K98" s="77">
        <v>1</v>
      </c>
      <c r="L98" s="80">
        <v>0</v>
      </c>
    </row>
    <row r="99" spans="1:12" x14ac:dyDescent="0.25">
      <c r="A99" s="79">
        <v>2015</v>
      </c>
      <c r="B99" s="77">
        <v>12</v>
      </c>
      <c r="C99" s="77"/>
      <c r="D99" s="77">
        <v>358.98</v>
      </c>
      <c r="E99" s="77">
        <v>0</v>
      </c>
      <c r="F99" s="110">
        <v>1.020939</v>
      </c>
      <c r="G99" s="77">
        <v>0</v>
      </c>
      <c r="H99" s="77">
        <v>0</v>
      </c>
      <c r="I99" s="77">
        <v>0</v>
      </c>
      <c r="J99" s="77">
        <v>0</v>
      </c>
      <c r="K99" s="77">
        <v>0</v>
      </c>
      <c r="L99" s="80">
        <v>1</v>
      </c>
    </row>
    <row r="100" spans="1:12" x14ac:dyDescent="0.25">
      <c r="A100" s="79">
        <v>2016</v>
      </c>
      <c r="B100" s="77">
        <v>1</v>
      </c>
      <c r="C100" s="77"/>
      <c r="D100" s="77">
        <v>449.35</v>
      </c>
      <c r="E100" s="77">
        <v>0</v>
      </c>
      <c r="F100" s="110">
        <v>1.0214669999999999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80">
        <v>0</v>
      </c>
    </row>
    <row r="101" spans="1:12" x14ac:dyDescent="0.25">
      <c r="A101" s="79">
        <v>2016</v>
      </c>
      <c r="B101" s="77">
        <v>2</v>
      </c>
      <c r="C101" s="77"/>
      <c r="D101" s="77">
        <v>413.44</v>
      </c>
      <c r="E101" s="77">
        <v>0</v>
      </c>
      <c r="F101" s="110">
        <v>1.021987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80">
        <v>0</v>
      </c>
    </row>
    <row r="102" spans="1:12" x14ac:dyDescent="0.25">
      <c r="A102" s="79">
        <v>2016</v>
      </c>
      <c r="B102" s="77">
        <v>3</v>
      </c>
      <c r="C102" s="77"/>
      <c r="D102" s="77">
        <v>292.8</v>
      </c>
      <c r="E102" s="77">
        <v>0.02</v>
      </c>
      <c r="F102" s="110">
        <v>1.022303</v>
      </c>
      <c r="G102" s="77">
        <v>0</v>
      </c>
      <c r="H102" s="77">
        <v>0</v>
      </c>
      <c r="I102" s="77">
        <v>0</v>
      </c>
      <c r="J102" s="77">
        <v>0</v>
      </c>
      <c r="K102" s="77">
        <v>0</v>
      </c>
      <c r="L102" s="80">
        <v>0</v>
      </c>
    </row>
    <row r="103" spans="1:12" x14ac:dyDescent="0.25">
      <c r="A103" s="79">
        <v>2016</v>
      </c>
      <c r="B103" s="77">
        <v>4</v>
      </c>
      <c r="C103" s="77"/>
      <c r="D103" s="77">
        <v>72.75</v>
      </c>
      <c r="E103" s="77">
        <v>0.12</v>
      </c>
      <c r="F103" s="110">
        <v>1.022613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80">
        <v>0</v>
      </c>
    </row>
    <row r="104" spans="1:12" x14ac:dyDescent="0.25">
      <c r="A104" s="79">
        <v>2016</v>
      </c>
      <c r="B104" s="77">
        <v>5</v>
      </c>
      <c r="C104" s="77"/>
      <c r="D104" s="77">
        <v>0</v>
      </c>
      <c r="E104" s="77">
        <v>18.899999999999999</v>
      </c>
      <c r="F104" s="110">
        <v>1.022915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80">
        <v>0</v>
      </c>
    </row>
    <row r="105" spans="1:12" x14ac:dyDescent="0.25">
      <c r="A105" s="79">
        <v>2016</v>
      </c>
      <c r="B105" s="77">
        <v>6</v>
      </c>
      <c r="C105" s="77"/>
      <c r="D105" s="77">
        <v>0</v>
      </c>
      <c r="E105" s="77">
        <v>76.3</v>
      </c>
      <c r="F105" s="110">
        <v>1.0232559999999999</v>
      </c>
      <c r="G105" s="77">
        <v>0</v>
      </c>
      <c r="H105" s="77">
        <v>0</v>
      </c>
      <c r="I105" s="77">
        <v>0</v>
      </c>
      <c r="J105" s="77">
        <v>0</v>
      </c>
      <c r="K105" s="77">
        <v>0</v>
      </c>
      <c r="L105" s="80">
        <v>0</v>
      </c>
    </row>
    <row r="106" spans="1:12" x14ac:dyDescent="0.25">
      <c r="A106" s="79">
        <v>2016</v>
      </c>
      <c r="B106" s="77">
        <v>7</v>
      </c>
      <c r="C106" s="77"/>
      <c r="D106" s="77">
        <v>0</v>
      </c>
      <c r="E106" s="77">
        <v>138.04</v>
      </c>
      <c r="F106" s="110">
        <v>1.0235890000000001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80">
        <v>0</v>
      </c>
    </row>
    <row r="107" spans="1:12" x14ac:dyDescent="0.25">
      <c r="A107" s="79">
        <v>2016</v>
      </c>
      <c r="B107" s="77">
        <v>8</v>
      </c>
      <c r="C107" s="77"/>
      <c r="D107" s="77">
        <v>0</v>
      </c>
      <c r="E107" s="77">
        <v>108.7</v>
      </c>
      <c r="F107" s="110">
        <v>1.0239149999999999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80">
        <v>0</v>
      </c>
    </row>
    <row r="108" spans="1:12" x14ac:dyDescent="0.25">
      <c r="A108" s="79">
        <v>2016</v>
      </c>
      <c r="B108" s="77">
        <v>9</v>
      </c>
      <c r="C108" s="77"/>
      <c r="D108" s="77">
        <v>0</v>
      </c>
      <c r="E108" s="77">
        <v>32.549999999999997</v>
      </c>
      <c r="F108" s="110">
        <v>1.024278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80">
        <v>0</v>
      </c>
    </row>
    <row r="109" spans="1:12" x14ac:dyDescent="0.25">
      <c r="A109" s="79">
        <v>2016</v>
      </c>
      <c r="B109" s="77">
        <v>10</v>
      </c>
      <c r="C109" s="77"/>
      <c r="D109" s="77">
        <v>11.16</v>
      </c>
      <c r="E109" s="77">
        <v>3.37</v>
      </c>
      <c r="F109" s="110">
        <v>1.024634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80">
        <v>0</v>
      </c>
    </row>
    <row r="110" spans="1:12" x14ac:dyDescent="0.25">
      <c r="A110" s="79">
        <v>2016</v>
      </c>
      <c r="B110" s="77">
        <v>11</v>
      </c>
      <c r="C110" s="77"/>
      <c r="D110" s="77">
        <v>178.95</v>
      </c>
      <c r="E110" s="77">
        <v>0</v>
      </c>
      <c r="F110" s="110">
        <v>1.0249820000000001</v>
      </c>
      <c r="G110" s="77">
        <v>0</v>
      </c>
      <c r="H110" s="77">
        <v>0</v>
      </c>
      <c r="I110" s="77">
        <v>0</v>
      </c>
      <c r="J110" s="77">
        <v>0</v>
      </c>
      <c r="K110" s="77">
        <v>1</v>
      </c>
      <c r="L110" s="80">
        <v>0</v>
      </c>
    </row>
    <row r="111" spans="1:12" x14ac:dyDescent="0.25">
      <c r="A111" s="79">
        <v>2016</v>
      </c>
      <c r="B111" s="77">
        <v>12</v>
      </c>
      <c r="C111" s="77"/>
      <c r="D111" s="77">
        <v>358.98</v>
      </c>
      <c r="E111" s="77">
        <v>0</v>
      </c>
      <c r="F111" s="110">
        <v>1.0254270000000001</v>
      </c>
      <c r="G111" s="77">
        <v>0</v>
      </c>
      <c r="H111" s="77">
        <v>0</v>
      </c>
      <c r="I111" s="77">
        <v>0</v>
      </c>
      <c r="J111" s="77">
        <v>0</v>
      </c>
      <c r="K111" s="77">
        <v>0</v>
      </c>
      <c r="L111" s="80">
        <v>1</v>
      </c>
    </row>
    <row r="112" spans="1:12" x14ac:dyDescent="0.25">
      <c r="A112" s="79">
        <v>2017</v>
      </c>
      <c r="B112" s="77">
        <v>1</v>
      </c>
      <c r="C112" s="77"/>
      <c r="D112" s="77">
        <v>449.35</v>
      </c>
      <c r="E112" s="77">
        <v>0</v>
      </c>
      <c r="F112" s="110">
        <v>1.026076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80">
        <v>0</v>
      </c>
    </row>
    <row r="113" spans="1:12" x14ac:dyDescent="0.25">
      <c r="A113" s="79">
        <v>2017</v>
      </c>
      <c r="B113" s="77">
        <v>2</v>
      </c>
      <c r="C113" s="77"/>
      <c r="D113" s="77">
        <v>413.44</v>
      </c>
      <c r="E113" s="77">
        <v>0</v>
      </c>
      <c r="F113" s="110">
        <v>1.026718</v>
      </c>
      <c r="G113" s="77">
        <v>0</v>
      </c>
      <c r="H113" s="77">
        <v>0</v>
      </c>
      <c r="I113" s="77">
        <v>0</v>
      </c>
      <c r="J113" s="77">
        <v>0</v>
      </c>
      <c r="K113" s="77">
        <v>0</v>
      </c>
      <c r="L113" s="80">
        <v>0</v>
      </c>
    </row>
    <row r="114" spans="1:12" x14ac:dyDescent="0.25">
      <c r="A114" s="79">
        <v>2017</v>
      </c>
      <c r="B114" s="77">
        <v>3</v>
      </c>
      <c r="C114" s="77"/>
      <c r="D114" s="77">
        <v>292.8</v>
      </c>
      <c r="E114" s="77">
        <v>0.02</v>
      </c>
      <c r="F114" s="110">
        <v>1.0273080000000001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80">
        <v>0</v>
      </c>
    </row>
    <row r="115" spans="1:12" x14ac:dyDescent="0.25">
      <c r="A115" s="79">
        <v>2017</v>
      </c>
      <c r="B115" s="77">
        <v>4</v>
      </c>
      <c r="C115" s="77"/>
      <c r="D115" s="77">
        <v>72.75</v>
      </c>
      <c r="E115" s="77">
        <v>0.12</v>
      </c>
      <c r="F115" s="110">
        <v>1.027892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80">
        <v>0</v>
      </c>
    </row>
    <row r="116" spans="1:12" x14ac:dyDescent="0.25">
      <c r="A116" s="79">
        <v>2017</v>
      </c>
      <c r="B116" s="77">
        <v>5</v>
      </c>
      <c r="C116" s="77"/>
      <c r="D116" s="77">
        <v>0</v>
      </c>
      <c r="E116" s="77">
        <v>18.899999999999999</v>
      </c>
      <c r="F116" s="110">
        <v>1.0284690000000001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80">
        <v>0</v>
      </c>
    </row>
    <row r="117" spans="1:12" x14ac:dyDescent="0.25">
      <c r="A117" s="79">
        <v>2017</v>
      </c>
      <c r="B117" s="77">
        <v>6</v>
      </c>
      <c r="C117" s="77"/>
      <c r="D117" s="77">
        <v>0</v>
      </c>
      <c r="E117" s="77">
        <v>76.3</v>
      </c>
      <c r="F117" s="110">
        <v>1.0290550000000001</v>
      </c>
      <c r="G117" s="77">
        <v>0</v>
      </c>
      <c r="H117" s="77">
        <v>0</v>
      </c>
      <c r="I117" s="77">
        <v>0</v>
      </c>
      <c r="J117" s="77">
        <v>0</v>
      </c>
      <c r="K117" s="77">
        <v>0</v>
      </c>
      <c r="L117" s="80">
        <v>0</v>
      </c>
    </row>
    <row r="118" spans="1:12" x14ac:dyDescent="0.25">
      <c r="A118" s="79">
        <v>2017</v>
      </c>
      <c r="B118" s="77">
        <v>7</v>
      </c>
      <c r="C118" s="77"/>
      <c r="D118" s="77">
        <v>0</v>
      </c>
      <c r="E118" s="77">
        <v>138.04</v>
      </c>
      <c r="F118" s="110">
        <v>1.0296350000000001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80">
        <v>0</v>
      </c>
    </row>
    <row r="119" spans="1:12" x14ac:dyDescent="0.25">
      <c r="A119" s="79">
        <v>2017</v>
      </c>
      <c r="B119" s="77">
        <v>8</v>
      </c>
      <c r="C119" s="77"/>
      <c r="D119" s="77">
        <v>0</v>
      </c>
      <c r="E119" s="77">
        <v>108.7</v>
      </c>
      <c r="F119" s="110">
        <v>1.030208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80">
        <v>0</v>
      </c>
    </row>
    <row r="120" spans="1:12" x14ac:dyDescent="0.25">
      <c r="A120" s="79">
        <v>2017</v>
      </c>
      <c r="B120" s="77">
        <v>9</v>
      </c>
      <c r="C120" s="77"/>
      <c r="D120" s="77">
        <v>0</v>
      </c>
      <c r="E120" s="77">
        <v>32.549999999999997</v>
      </c>
      <c r="F120" s="110">
        <v>1.0307900000000001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80">
        <v>0</v>
      </c>
    </row>
    <row r="121" spans="1:12" x14ac:dyDescent="0.25">
      <c r="A121" s="79">
        <v>2017</v>
      </c>
      <c r="B121" s="77">
        <v>10</v>
      </c>
      <c r="C121" s="77"/>
      <c r="D121" s="77">
        <v>11.16</v>
      </c>
      <c r="E121" s="77">
        <v>3.37</v>
      </c>
      <c r="F121" s="110">
        <v>1.0313650000000001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80">
        <v>0</v>
      </c>
    </row>
    <row r="122" spans="1:12" x14ac:dyDescent="0.25">
      <c r="A122" s="79">
        <v>2017</v>
      </c>
      <c r="B122" s="77">
        <v>11</v>
      </c>
      <c r="C122" s="77"/>
      <c r="D122" s="77">
        <v>178.95</v>
      </c>
      <c r="E122" s="77">
        <v>0</v>
      </c>
      <c r="F122" s="110">
        <v>1.0319339999999999</v>
      </c>
      <c r="G122" s="77">
        <v>0</v>
      </c>
      <c r="H122" s="77">
        <v>0</v>
      </c>
      <c r="I122" s="77">
        <v>0</v>
      </c>
      <c r="J122" s="77">
        <v>0</v>
      </c>
      <c r="K122" s="77">
        <v>1</v>
      </c>
      <c r="L122" s="80">
        <v>0</v>
      </c>
    </row>
    <row r="123" spans="1:12" x14ac:dyDescent="0.25">
      <c r="A123" s="79">
        <v>2017</v>
      </c>
      <c r="B123" s="77">
        <v>12</v>
      </c>
      <c r="C123" s="77"/>
      <c r="D123" s="77">
        <v>358.98</v>
      </c>
      <c r="E123" s="77">
        <v>0</v>
      </c>
      <c r="F123" s="110">
        <v>1.032656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80">
        <v>1</v>
      </c>
    </row>
    <row r="124" spans="1:12" x14ac:dyDescent="0.25">
      <c r="A124" s="79">
        <v>2018</v>
      </c>
      <c r="B124" s="77">
        <v>1</v>
      </c>
      <c r="C124" s="77"/>
      <c r="D124" s="77">
        <v>449.35</v>
      </c>
      <c r="E124" s="77">
        <v>0</v>
      </c>
      <c r="F124" s="110">
        <v>1.034316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80">
        <v>0</v>
      </c>
    </row>
    <row r="125" spans="1:12" x14ac:dyDescent="0.25">
      <c r="A125" s="79">
        <v>2018</v>
      </c>
      <c r="B125" s="77">
        <v>2</v>
      </c>
      <c r="C125" s="77"/>
      <c r="D125" s="77">
        <v>413.44</v>
      </c>
      <c r="E125" s="77">
        <v>0</v>
      </c>
      <c r="F125" s="110">
        <v>1.0359750000000001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80">
        <v>0</v>
      </c>
    </row>
    <row r="126" spans="1:12" x14ac:dyDescent="0.25">
      <c r="A126" s="79">
        <v>2018</v>
      </c>
      <c r="B126" s="77">
        <v>3</v>
      </c>
      <c r="C126" s="77"/>
      <c r="D126" s="77">
        <v>292.8</v>
      </c>
      <c r="E126" s="77">
        <v>0.02</v>
      </c>
      <c r="F126" s="110">
        <v>1.0374380000000001</v>
      </c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80">
        <v>0</v>
      </c>
    </row>
    <row r="127" spans="1:12" x14ac:dyDescent="0.25">
      <c r="A127" s="79">
        <v>2018</v>
      </c>
      <c r="B127" s="77">
        <v>4</v>
      </c>
      <c r="C127" s="77"/>
      <c r="D127" s="77">
        <v>72.75</v>
      </c>
      <c r="E127" s="77">
        <v>0.12</v>
      </c>
      <c r="F127" s="110">
        <v>1.038899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80">
        <v>0</v>
      </c>
    </row>
    <row r="128" spans="1:12" x14ac:dyDescent="0.25">
      <c r="A128" s="79">
        <v>2018</v>
      </c>
      <c r="B128" s="77">
        <v>5</v>
      </c>
      <c r="C128" s="77"/>
      <c r="D128" s="77">
        <v>0</v>
      </c>
      <c r="E128" s="77">
        <v>18.899999999999999</v>
      </c>
      <c r="F128" s="110">
        <v>1.0403579999999999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80">
        <v>0</v>
      </c>
    </row>
    <row r="129" spans="1:12" x14ac:dyDescent="0.25">
      <c r="A129" s="79">
        <v>2018</v>
      </c>
      <c r="B129" s="77">
        <v>6</v>
      </c>
      <c r="C129" s="77"/>
      <c r="D129" s="77">
        <v>0</v>
      </c>
      <c r="E129" s="77">
        <v>76.3</v>
      </c>
      <c r="F129" s="110">
        <v>1.0417700000000001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80">
        <v>0</v>
      </c>
    </row>
    <row r="130" spans="1:12" x14ac:dyDescent="0.25">
      <c r="A130" s="79">
        <v>2018</v>
      </c>
      <c r="B130" s="77">
        <v>7</v>
      </c>
      <c r="C130" s="77"/>
      <c r="D130" s="77">
        <v>0</v>
      </c>
      <c r="E130" s="77">
        <v>138.04</v>
      </c>
      <c r="F130" s="110">
        <v>1.0431809999999999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80">
        <v>0</v>
      </c>
    </row>
    <row r="131" spans="1:12" x14ac:dyDescent="0.25">
      <c r="A131" s="79">
        <v>2018</v>
      </c>
      <c r="B131" s="77">
        <v>8</v>
      </c>
      <c r="C131" s="77"/>
      <c r="D131" s="77">
        <v>0</v>
      </c>
      <c r="E131" s="77">
        <v>108.7</v>
      </c>
      <c r="F131" s="110">
        <v>1.044589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80">
        <v>0</v>
      </c>
    </row>
    <row r="132" spans="1:12" x14ac:dyDescent="0.25">
      <c r="A132" s="79">
        <v>2018</v>
      </c>
      <c r="B132" s="77">
        <v>9</v>
      </c>
      <c r="C132" s="77"/>
      <c r="D132" s="77">
        <v>0</v>
      </c>
      <c r="E132" s="77">
        <v>32.549999999999997</v>
      </c>
      <c r="F132" s="110">
        <v>1.045952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80">
        <v>0</v>
      </c>
    </row>
    <row r="133" spans="1:12" x14ac:dyDescent="0.25">
      <c r="A133" s="79">
        <v>2018</v>
      </c>
      <c r="B133" s="77">
        <v>10</v>
      </c>
      <c r="C133" s="77"/>
      <c r="D133" s="77">
        <v>11.16</v>
      </c>
      <c r="E133" s="77">
        <v>3.37</v>
      </c>
      <c r="F133" s="110">
        <v>1.047312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80">
        <v>0</v>
      </c>
    </row>
    <row r="134" spans="1:12" x14ac:dyDescent="0.25">
      <c r="A134" s="79">
        <v>2018</v>
      </c>
      <c r="B134" s="77">
        <v>11</v>
      </c>
      <c r="C134" s="77"/>
      <c r="D134" s="77">
        <v>178.95</v>
      </c>
      <c r="E134" s="77">
        <v>0</v>
      </c>
      <c r="F134" s="110">
        <v>1.0486709999999999</v>
      </c>
      <c r="G134" s="77">
        <v>0</v>
      </c>
      <c r="H134" s="77">
        <v>0</v>
      </c>
      <c r="I134" s="77">
        <v>0</v>
      </c>
      <c r="J134" s="77">
        <v>0</v>
      </c>
      <c r="K134" s="77">
        <v>1</v>
      </c>
      <c r="L134" s="80">
        <v>0</v>
      </c>
    </row>
    <row r="135" spans="1:12" x14ac:dyDescent="0.25">
      <c r="A135" s="79">
        <v>2018</v>
      </c>
      <c r="B135" s="77">
        <v>12</v>
      </c>
      <c r="C135" s="77"/>
      <c r="D135" s="77">
        <v>358.98</v>
      </c>
      <c r="E135" s="77">
        <v>0</v>
      </c>
      <c r="F135" s="110">
        <v>1.049984</v>
      </c>
      <c r="G135" s="77">
        <v>0</v>
      </c>
      <c r="H135" s="77">
        <v>0</v>
      </c>
      <c r="I135" s="77">
        <v>0</v>
      </c>
      <c r="J135" s="77">
        <v>0</v>
      </c>
      <c r="K135" s="77">
        <v>0</v>
      </c>
      <c r="L135" s="80">
        <v>1</v>
      </c>
    </row>
    <row r="136" spans="1:12" x14ac:dyDescent="0.25">
      <c r="A136" s="79">
        <v>2019</v>
      </c>
      <c r="B136" s="77">
        <v>1</v>
      </c>
      <c r="C136" s="77"/>
      <c r="D136" s="77">
        <v>449.35</v>
      </c>
      <c r="E136" s="77">
        <v>0</v>
      </c>
      <c r="F136" s="110">
        <v>1.0513669999999999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80">
        <v>0</v>
      </c>
    </row>
    <row r="137" spans="1:12" x14ac:dyDescent="0.25">
      <c r="A137" s="79">
        <v>2019</v>
      </c>
      <c r="B137" s="77">
        <v>2</v>
      </c>
      <c r="C137" s="77"/>
      <c r="D137" s="77">
        <v>413.44</v>
      </c>
      <c r="E137" s="77">
        <v>0</v>
      </c>
      <c r="F137" s="110">
        <v>1.0527470000000001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80">
        <v>0</v>
      </c>
    </row>
    <row r="138" spans="1:12" x14ac:dyDescent="0.25">
      <c r="A138" s="79">
        <v>2019</v>
      </c>
      <c r="B138" s="77">
        <v>3</v>
      </c>
      <c r="C138" s="77"/>
      <c r="D138" s="77">
        <v>292.8</v>
      </c>
      <c r="E138" s="77">
        <v>0.02</v>
      </c>
      <c r="F138" s="110">
        <v>1.0540830000000001</v>
      </c>
      <c r="G138" s="77">
        <v>0</v>
      </c>
      <c r="H138" s="77">
        <v>0</v>
      </c>
      <c r="I138" s="77">
        <v>0</v>
      </c>
      <c r="J138" s="77">
        <v>0</v>
      </c>
      <c r="K138" s="77">
        <v>0</v>
      </c>
      <c r="L138" s="80">
        <v>0</v>
      </c>
    </row>
    <row r="139" spans="1:12" x14ac:dyDescent="0.25">
      <c r="A139" s="79">
        <v>2019</v>
      </c>
      <c r="B139" s="77">
        <v>4</v>
      </c>
      <c r="C139" s="77"/>
      <c r="D139" s="77">
        <v>72.75</v>
      </c>
      <c r="E139" s="77">
        <v>0.12</v>
      </c>
      <c r="F139" s="110">
        <v>1.055417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80">
        <v>0</v>
      </c>
    </row>
    <row r="140" spans="1:12" x14ac:dyDescent="0.25">
      <c r="A140" s="79">
        <v>2019</v>
      </c>
      <c r="B140" s="77">
        <v>5</v>
      </c>
      <c r="C140" s="77"/>
      <c r="D140" s="77">
        <v>0</v>
      </c>
      <c r="E140" s="77">
        <v>18.899999999999999</v>
      </c>
      <c r="F140" s="110">
        <v>1.0567489999999999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80">
        <v>0</v>
      </c>
    </row>
    <row r="141" spans="1:12" x14ac:dyDescent="0.25">
      <c r="A141" s="79">
        <v>2019</v>
      </c>
      <c r="B141" s="77">
        <v>6</v>
      </c>
      <c r="C141" s="77"/>
      <c r="D141" s="77">
        <v>0</v>
      </c>
      <c r="E141" s="77">
        <v>76.3</v>
      </c>
      <c r="F141" s="110">
        <v>1.058038</v>
      </c>
      <c r="G141" s="77">
        <v>0</v>
      </c>
      <c r="H141" s="77">
        <v>0</v>
      </c>
      <c r="I141" s="77">
        <v>0</v>
      </c>
      <c r="J141" s="77">
        <v>0</v>
      </c>
      <c r="K141" s="77">
        <v>0</v>
      </c>
      <c r="L141" s="80">
        <v>0</v>
      </c>
    </row>
    <row r="142" spans="1:12" x14ac:dyDescent="0.25">
      <c r="A142" s="79">
        <v>2019</v>
      </c>
      <c r="B142" s="77">
        <v>7</v>
      </c>
      <c r="C142" s="77"/>
      <c r="D142" s="77">
        <v>0</v>
      </c>
      <c r="E142" s="77">
        <v>138.04</v>
      </c>
      <c r="F142" s="110">
        <v>1.0593250000000001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80">
        <v>0</v>
      </c>
    </row>
    <row r="143" spans="1:12" x14ac:dyDescent="0.25">
      <c r="A143" s="79">
        <v>2019</v>
      </c>
      <c r="B143" s="77">
        <v>8</v>
      </c>
      <c r="C143" s="77"/>
      <c r="D143" s="77">
        <v>0</v>
      </c>
      <c r="E143" s="77">
        <v>108.7</v>
      </c>
      <c r="F143" s="110">
        <v>1.0606100000000001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80">
        <v>0</v>
      </c>
    </row>
    <row r="144" spans="1:12" x14ac:dyDescent="0.25">
      <c r="A144" s="79">
        <v>2019</v>
      </c>
      <c r="B144" s="77">
        <v>9</v>
      </c>
      <c r="C144" s="77"/>
      <c r="D144" s="77">
        <v>0</v>
      </c>
      <c r="E144" s="77">
        <v>32.549999999999997</v>
      </c>
      <c r="F144" s="110">
        <v>1.061852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80">
        <v>0</v>
      </c>
    </row>
    <row r="145" spans="1:12" x14ac:dyDescent="0.25">
      <c r="A145" s="79">
        <v>2019</v>
      </c>
      <c r="B145" s="77">
        <v>10</v>
      </c>
      <c r="C145" s="77"/>
      <c r="D145" s="77">
        <v>11.16</v>
      </c>
      <c r="E145" s="77">
        <v>3.37</v>
      </c>
      <c r="F145" s="110">
        <v>1.0630930000000001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80">
        <v>0</v>
      </c>
    </row>
    <row r="146" spans="1:12" x14ac:dyDescent="0.25">
      <c r="A146" s="79">
        <v>2019</v>
      </c>
      <c r="B146" s="77">
        <v>11</v>
      </c>
      <c r="C146" s="77"/>
      <c r="D146" s="77">
        <v>178.95</v>
      </c>
      <c r="E146" s="77">
        <v>0</v>
      </c>
      <c r="F146" s="110">
        <v>1.0643309999999999</v>
      </c>
      <c r="G146" s="77">
        <v>0</v>
      </c>
      <c r="H146" s="77">
        <v>0</v>
      </c>
      <c r="I146" s="77">
        <v>0</v>
      </c>
      <c r="J146" s="77">
        <v>0</v>
      </c>
      <c r="K146" s="77">
        <v>1</v>
      </c>
      <c r="L146" s="80">
        <v>0</v>
      </c>
    </row>
    <row r="147" spans="1:12" x14ac:dyDescent="0.25">
      <c r="A147" s="79">
        <v>2019</v>
      </c>
      <c r="B147" s="77">
        <v>12</v>
      </c>
      <c r="C147" s="77"/>
      <c r="D147" s="77">
        <v>358.98</v>
      </c>
      <c r="E147" s="77">
        <v>0</v>
      </c>
      <c r="F147" s="110">
        <v>1.0655749999999999</v>
      </c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80">
        <v>1</v>
      </c>
    </row>
    <row r="148" spans="1:12" x14ac:dyDescent="0.25">
      <c r="A148" s="79">
        <v>2020</v>
      </c>
      <c r="B148" s="77">
        <v>1</v>
      </c>
      <c r="C148" s="77"/>
      <c r="D148" s="77">
        <v>449.35</v>
      </c>
      <c r="E148" s="77">
        <v>0</v>
      </c>
      <c r="F148" s="110">
        <v>1.066684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80">
        <v>0</v>
      </c>
    </row>
    <row r="149" spans="1:12" x14ac:dyDescent="0.25">
      <c r="A149" s="79">
        <v>2020</v>
      </c>
      <c r="B149" s="77">
        <v>2</v>
      </c>
      <c r="C149" s="77"/>
      <c r="D149" s="77">
        <v>413.44</v>
      </c>
      <c r="E149" s="77">
        <v>0</v>
      </c>
      <c r="F149" s="110">
        <v>1.0677909999999999</v>
      </c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80">
        <v>0</v>
      </c>
    </row>
    <row r="150" spans="1:12" x14ac:dyDescent="0.25">
      <c r="A150" s="79">
        <v>2020</v>
      </c>
      <c r="B150" s="77">
        <v>3</v>
      </c>
      <c r="C150" s="77"/>
      <c r="D150" s="77">
        <v>292.8</v>
      </c>
      <c r="E150" s="77">
        <v>0.02</v>
      </c>
      <c r="F150" s="110">
        <v>1.0689029999999999</v>
      </c>
      <c r="G150" s="77">
        <v>0</v>
      </c>
      <c r="H150" s="77">
        <v>0</v>
      </c>
      <c r="I150" s="77">
        <v>0</v>
      </c>
      <c r="J150" s="77">
        <v>0</v>
      </c>
      <c r="K150" s="77">
        <v>0</v>
      </c>
      <c r="L150" s="80">
        <v>0</v>
      </c>
    </row>
    <row r="151" spans="1:12" x14ac:dyDescent="0.25">
      <c r="A151" s="79">
        <v>2020</v>
      </c>
      <c r="B151" s="77">
        <v>4</v>
      </c>
      <c r="C151" s="77"/>
      <c r="D151" s="77">
        <v>72.75</v>
      </c>
      <c r="E151" s="77">
        <v>0.12</v>
      </c>
      <c r="F151" s="110">
        <v>1.070012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80">
        <v>0</v>
      </c>
    </row>
    <row r="152" spans="1:12" x14ac:dyDescent="0.25">
      <c r="A152" s="79">
        <v>2020</v>
      </c>
      <c r="B152" s="77">
        <v>5</v>
      </c>
      <c r="C152" s="77"/>
      <c r="D152" s="77">
        <v>0</v>
      </c>
      <c r="E152" s="77">
        <v>18.899999999999999</v>
      </c>
      <c r="F152" s="110">
        <v>1.0711189999999999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80">
        <v>0</v>
      </c>
    </row>
    <row r="153" spans="1:12" x14ac:dyDescent="0.25">
      <c r="A153" s="79">
        <v>2020</v>
      </c>
      <c r="B153" s="77">
        <v>6</v>
      </c>
      <c r="C153" s="77"/>
      <c r="D153" s="77">
        <v>0</v>
      </c>
      <c r="E153" s="77">
        <v>76.3</v>
      </c>
      <c r="F153" s="110">
        <v>1.0722309999999999</v>
      </c>
      <c r="G153" s="77">
        <v>0</v>
      </c>
      <c r="H153" s="77">
        <v>0</v>
      </c>
      <c r="I153" s="77">
        <v>0</v>
      </c>
      <c r="J153" s="77">
        <v>0</v>
      </c>
      <c r="K153" s="77">
        <v>0</v>
      </c>
      <c r="L153" s="80">
        <v>0</v>
      </c>
    </row>
    <row r="154" spans="1:12" x14ac:dyDescent="0.25">
      <c r="A154" s="79">
        <v>2020</v>
      </c>
      <c r="B154" s="77">
        <v>7</v>
      </c>
      <c r="C154" s="77"/>
      <c r="D154" s="77">
        <v>0</v>
      </c>
      <c r="E154" s="77">
        <v>138.04</v>
      </c>
      <c r="F154" s="110">
        <v>1.0733410000000001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80">
        <v>0</v>
      </c>
    </row>
    <row r="155" spans="1:12" x14ac:dyDescent="0.25">
      <c r="A155" s="79">
        <v>2020</v>
      </c>
      <c r="B155" s="77">
        <v>8</v>
      </c>
      <c r="C155" s="77"/>
      <c r="D155" s="77">
        <v>0</v>
      </c>
      <c r="E155" s="77">
        <v>108.7</v>
      </c>
      <c r="F155" s="110">
        <v>1.0744469999999999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80">
        <v>0</v>
      </c>
    </row>
    <row r="156" spans="1:12" x14ac:dyDescent="0.25">
      <c r="A156" s="79">
        <v>2020</v>
      </c>
      <c r="B156" s="77">
        <v>9</v>
      </c>
      <c r="C156" s="77"/>
      <c r="D156" s="77">
        <v>0</v>
      </c>
      <c r="E156" s="77">
        <v>32.549999999999997</v>
      </c>
      <c r="F156" s="110">
        <v>1.0755600000000001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80">
        <v>0</v>
      </c>
    </row>
    <row r="157" spans="1:12" x14ac:dyDescent="0.25">
      <c r="A157" s="79">
        <v>2020</v>
      </c>
      <c r="B157" s="77">
        <v>10</v>
      </c>
      <c r="C157" s="77"/>
      <c r="D157" s="77">
        <v>11.16</v>
      </c>
      <c r="E157" s="77">
        <v>3.37</v>
      </c>
      <c r="F157" s="110">
        <v>1.0766690000000001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80">
        <v>0</v>
      </c>
    </row>
    <row r="158" spans="1:12" x14ac:dyDescent="0.25">
      <c r="A158" s="79">
        <v>2020</v>
      </c>
      <c r="B158" s="77">
        <v>11</v>
      </c>
      <c r="C158" s="77"/>
      <c r="D158" s="77">
        <v>178.95</v>
      </c>
      <c r="E158" s="77">
        <v>0</v>
      </c>
      <c r="F158" s="110">
        <v>1.0777760000000001</v>
      </c>
      <c r="G158" s="77">
        <v>0</v>
      </c>
      <c r="H158" s="77">
        <v>0</v>
      </c>
      <c r="I158" s="77">
        <v>0</v>
      </c>
      <c r="J158" s="77">
        <v>0</v>
      </c>
      <c r="K158" s="77">
        <v>1</v>
      </c>
      <c r="L158" s="80">
        <v>0</v>
      </c>
    </row>
    <row r="159" spans="1:12" x14ac:dyDescent="0.25">
      <c r="A159" s="83">
        <v>2020</v>
      </c>
      <c r="B159" s="78">
        <v>12</v>
      </c>
      <c r="C159" s="78"/>
      <c r="D159" s="78">
        <v>358.98</v>
      </c>
      <c r="E159" s="78">
        <v>0</v>
      </c>
      <c r="F159" s="78">
        <v>1.0788880000000001</v>
      </c>
      <c r="G159" s="78">
        <v>0</v>
      </c>
      <c r="H159" s="78">
        <v>0</v>
      </c>
      <c r="I159" s="78">
        <v>0</v>
      </c>
      <c r="J159" s="78">
        <v>0</v>
      </c>
      <c r="K159" s="78">
        <v>0</v>
      </c>
      <c r="L159" s="8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0"/>
  <sheetViews>
    <sheetView zoomScale="80" zoomScaleNormal="80" workbookViewId="0">
      <selection activeCell="A36" sqref="A36"/>
    </sheetView>
  </sheetViews>
  <sheetFormatPr defaultRowHeight="15" x14ac:dyDescent="0.25"/>
  <cols>
    <col min="1" max="1" width="25.7109375" bestFit="1" customWidth="1"/>
  </cols>
  <sheetData>
    <row r="1" spans="1:5" x14ac:dyDescent="0.25">
      <c r="A1" s="89" t="s">
        <v>7</v>
      </c>
      <c r="B1" s="90" t="s">
        <v>8</v>
      </c>
      <c r="C1" s="90" t="s">
        <v>9</v>
      </c>
      <c r="D1" s="90" t="s">
        <v>10</v>
      </c>
      <c r="E1" s="91" t="s">
        <v>11</v>
      </c>
    </row>
    <row r="2" spans="1:5" x14ac:dyDescent="0.25">
      <c r="A2" s="2" t="s">
        <v>12</v>
      </c>
      <c r="B2" s="3">
        <v>144.15799999999999</v>
      </c>
      <c r="C2" s="3">
        <v>10.869</v>
      </c>
      <c r="D2" s="3">
        <v>13.263999999999999</v>
      </c>
      <c r="E2" s="7">
        <v>0</v>
      </c>
    </row>
    <row r="3" spans="1:5" x14ac:dyDescent="0.25">
      <c r="A3" s="2" t="s">
        <v>13</v>
      </c>
      <c r="B3" s="3">
        <v>1039.7919999999999</v>
      </c>
      <c r="C3" s="3">
        <v>42.040999999999997</v>
      </c>
      <c r="D3" s="3">
        <v>24.733000000000001</v>
      </c>
      <c r="E3" s="7">
        <v>0</v>
      </c>
    </row>
    <row r="4" spans="1:5" x14ac:dyDescent="0.25">
      <c r="A4" s="2" t="s">
        <v>89</v>
      </c>
      <c r="B4" s="3">
        <v>172339.28099999999</v>
      </c>
      <c r="C4" s="3">
        <v>3250.4960000000001</v>
      </c>
      <c r="D4" s="3">
        <v>53.018999999999998</v>
      </c>
      <c r="E4" s="7">
        <v>0</v>
      </c>
    </row>
    <row r="5" spans="1:5" x14ac:dyDescent="0.25">
      <c r="A5" s="2" t="s">
        <v>14</v>
      </c>
      <c r="B5" s="3">
        <v>87641.817999999999</v>
      </c>
      <c r="C5" s="3">
        <v>14976.223</v>
      </c>
      <c r="D5" s="3">
        <v>5.8520000000000003</v>
      </c>
      <c r="E5" s="7">
        <v>0</v>
      </c>
    </row>
    <row r="6" spans="1:5" x14ac:dyDescent="0.25">
      <c r="A6" s="2" t="s">
        <v>15</v>
      </c>
      <c r="B6" s="3">
        <v>-37018.303</v>
      </c>
      <c r="C6" s="3">
        <v>14966.56</v>
      </c>
      <c r="D6" s="3">
        <v>-2.4729999999999999</v>
      </c>
      <c r="E6" s="7">
        <v>1.5599999999999999E-2</v>
      </c>
    </row>
    <row r="7" spans="1:5" x14ac:dyDescent="0.25">
      <c r="A7" s="2" t="s">
        <v>16</v>
      </c>
      <c r="B7" s="3">
        <v>-27311.703000000001</v>
      </c>
      <c r="C7" s="3">
        <v>15898.416999999999</v>
      </c>
      <c r="D7" s="3">
        <v>-1.718</v>
      </c>
      <c r="E7" s="7">
        <v>8.9899999999999994E-2</v>
      </c>
    </row>
    <row r="8" spans="1:5" x14ac:dyDescent="0.25">
      <c r="A8" s="2" t="s">
        <v>17</v>
      </c>
      <c r="B8" s="3">
        <v>-54075.034</v>
      </c>
      <c r="C8" s="3">
        <v>14896.513000000001</v>
      </c>
      <c r="D8" s="3">
        <v>-3.63</v>
      </c>
      <c r="E8" s="7">
        <v>5.0000000000000001E-4</v>
      </c>
    </row>
    <row r="9" spans="1:5" x14ac:dyDescent="0.25">
      <c r="A9" s="2" t="s">
        <v>18</v>
      </c>
      <c r="B9" s="3">
        <v>-17702.897000000001</v>
      </c>
      <c r="C9" s="3">
        <v>6655.1530000000002</v>
      </c>
      <c r="D9" s="3">
        <v>-2.66</v>
      </c>
      <c r="E9" s="7">
        <v>9.4999999999999998E-3</v>
      </c>
    </row>
    <row r="10" spans="1:5" x14ac:dyDescent="0.25">
      <c r="A10" s="4" t="s">
        <v>19</v>
      </c>
      <c r="B10" s="5">
        <v>20652.257000000001</v>
      </c>
      <c r="C10" s="5">
        <v>5988.1559999999999</v>
      </c>
      <c r="D10" s="5">
        <v>3.4489999999999998</v>
      </c>
      <c r="E10" s="8">
        <v>8.9999999999999998E-4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"/>
  <sheetViews>
    <sheetView zoomScale="80" zoomScaleNormal="80" workbookViewId="0">
      <selection activeCell="E7" sqref="E7"/>
    </sheetView>
  </sheetViews>
  <sheetFormatPr defaultRowHeight="15" x14ac:dyDescent="0.25"/>
  <cols>
    <col min="1" max="1" width="25.85546875" bestFit="1" customWidth="1"/>
    <col min="2" max="2" width="18.7109375" bestFit="1" customWidth="1"/>
  </cols>
  <sheetData>
    <row r="1" spans="1:5" x14ac:dyDescent="0.25">
      <c r="A1" s="34" t="s">
        <v>20</v>
      </c>
      <c r="B1" s="31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75</v>
      </c>
      <c r="E3" s="1"/>
    </row>
    <row r="4" spans="1:5" x14ac:dyDescent="0.25">
      <c r="A4" s="79" t="s">
        <v>25</v>
      </c>
      <c r="B4" s="80">
        <v>0.91700000000000004</v>
      </c>
    </row>
    <row r="5" spans="1:5" x14ac:dyDescent="0.25">
      <c r="A5" s="79" t="s">
        <v>26</v>
      </c>
      <c r="B5" s="80">
        <v>0.90800000000000003</v>
      </c>
      <c r="E5" s="1"/>
    </row>
    <row r="6" spans="1:5" x14ac:dyDescent="0.25">
      <c r="A6" s="79" t="s">
        <v>27</v>
      </c>
      <c r="B6" s="9">
        <v>178343849711.67001</v>
      </c>
    </row>
    <row r="7" spans="1:5" x14ac:dyDescent="0.25">
      <c r="A7" s="79" t="s">
        <v>28</v>
      </c>
      <c r="B7" s="9">
        <v>16231759213.549999</v>
      </c>
    </row>
    <row r="8" spans="1:5" x14ac:dyDescent="0.25">
      <c r="A8" s="79" t="s">
        <v>29</v>
      </c>
      <c r="B8" s="9">
        <v>216423456.18000001</v>
      </c>
    </row>
    <row r="9" spans="1:5" x14ac:dyDescent="0.25">
      <c r="A9" s="79" t="s">
        <v>30</v>
      </c>
      <c r="B9" s="9">
        <v>14711.34</v>
      </c>
    </row>
    <row r="10" spans="1:5" x14ac:dyDescent="0.25">
      <c r="A10" s="79" t="s">
        <v>22</v>
      </c>
      <c r="B10" s="9">
        <v>11199.62</v>
      </c>
    </row>
    <row r="11" spans="1:5" x14ac:dyDescent="0.25">
      <c r="A11" s="79" t="s">
        <v>24</v>
      </c>
      <c r="B11" s="82">
        <v>5.2299999999999999E-2</v>
      </c>
    </row>
    <row r="12" spans="1:5" x14ac:dyDescent="0.25">
      <c r="A12" s="83" t="s">
        <v>31</v>
      </c>
      <c r="B12" s="86">
        <v>2.0270000000000001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87"/>
  <sheetViews>
    <sheetView topLeftCell="A64" zoomScale="80" zoomScaleNormal="80" workbookViewId="0">
      <selection activeCell="D76" sqref="D76"/>
    </sheetView>
  </sheetViews>
  <sheetFormatPr defaultRowHeight="15" x14ac:dyDescent="0.25"/>
  <cols>
    <col min="2" max="2" width="15.5703125" bestFit="1" customWidth="1"/>
    <col min="3" max="3" width="23.5703125" customWidth="1"/>
    <col min="4" max="4" width="15.5703125" bestFit="1" customWidth="1"/>
    <col min="5" max="5" width="11.28515625" bestFit="1" customWidth="1"/>
    <col min="6" max="6" width="26.140625" customWidth="1"/>
    <col min="7" max="7" width="16.28515625" bestFit="1" customWidth="1"/>
    <col min="8" max="8" width="17.140625" bestFit="1" customWidth="1"/>
  </cols>
  <sheetData>
    <row r="1" spans="1:4" s="92" customFormat="1" x14ac:dyDescent="0.25">
      <c r="A1" s="89" t="s">
        <v>0</v>
      </c>
      <c r="B1" s="90" t="s">
        <v>1</v>
      </c>
      <c r="C1" s="90" t="s">
        <v>32</v>
      </c>
      <c r="D1" s="91" t="s">
        <v>33</v>
      </c>
    </row>
    <row r="2" spans="1:4" x14ac:dyDescent="0.25">
      <c r="A2" s="79">
        <v>2015</v>
      </c>
      <c r="B2" s="77">
        <v>1</v>
      </c>
      <c r="C2" s="77"/>
      <c r="D2" s="9">
        <f>+Residential_Equation!C2</f>
        <v>239460.49252159998</v>
      </c>
    </row>
    <row r="3" spans="1:4" x14ac:dyDescent="0.25">
      <c r="A3" s="79">
        <v>2015</v>
      </c>
      <c r="B3" s="77">
        <v>2</v>
      </c>
      <c r="C3" s="77"/>
      <c r="D3" s="9">
        <f>+Residential_Equation!C3</f>
        <v>234441.12450515298</v>
      </c>
    </row>
    <row r="4" spans="1:4" x14ac:dyDescent="0.25">
      <c r="A4" s="79">
        <v>2015</v>
      </c>
      <c r="B4" s="77">
        <v>3</v>
      </c>
      <c r="C4" s="77"/>
      <c r="D4" s="9">
        <f>+Residential_Equation!C4</f>
        <v>217124.124402263</v>
      </c>
    </row>
    <row r="5" spans="1:4" x14ac:dyDescent="0.25">
      <c r="A5" s="79">
        <v>2015</v>
      </c>
      <c r="B5" s="77">
        <v>4</v>
      </c>
      <c r="C5" s="77"/>
      <c r="D5" s="9">
        <f>+Residential_Equation!C5</f>
        <v>185558.87152224898</v>
      </c>
    </row>
    <row r="6" spans="1:4" x14ac:dyDescent="0.25">
      <c r="A6" s="79">
        <v>2015</v>
      </c>
      <c r="B6" s="77">
        <v>5</v>
      </c>
      <c r="C6" s="77"/>
      <c r="D6" s="9">
        <f>+Residential_Equation!C6</f>
        <v>194650.71724511098</v>
      </c>
    </row>
    <row r="7" spans="1:4" x14ac:dyDescent="0.25">
      <c r="A7" s="79">
        <v>2015</v>
      </c>
      <c r="B7" s="77">
        <v>6</v>
      </c>
      <c r="C7" s="77"/>
      <c r="D7" s="9">
        <f>+Residential_Equation!C7</f>
        <v>254453.51980971996</v>
      </c>
    </row>
    <row r="8" spans="1:4" x14ac:dyDescent="0.25">
      <c r="A8" s="79">
        <v>2015</v>
      </c>
      <c r="B8" s="77">
        <v>7</v>
      </c>
      <c r="C8" s="77"/>
      <c r="D8" s="9">
        <f>+Residential_Equation!C8</f>
        <v>318768.15795792395</v>
      </c>
    </row>
    <row r="9" spans="1:4" x14ac:dyDescent="0.25">
      <c r="A9" s="79">
        <v>2015</v>
      </c>
      <c r="B9" s="77">
        <v>8</v>
      </c>
      <c r="C9" s="77"/>
      <c r="D9" s="9">
        <f>+Residential_Equation!C9</f>
        <v>288378.02372828498</v>
      </c>
    </row>
    <row r="10" spans="1:4" x14ac:dyDescent="0.25">
      <c r="A10" s="79">
        <v>2015</v>
      </c>
      <c r="B10" s="77">
        <v>9</v>
      </c>
      <c r="C10" s="77"/>
      <c r="D10" s="9">
        <f>+Residential_Equation!C10</f>
        <v>209330.90885321697</v>
      </c>
    </row>
    <row r="11" spans="1:4" x14ac:dyDescent="0.25">
      <c r="A11" s="79">
        <v>2015</v>
      </c>
      <c r="B11" s="77">
        <v>10</v>
      </c>
      <c r="C11" s="77"/>
      <c r="D11" s="9">
        <f>+Residential_Equation!C11</f>
        <v>180731.11048030597</v>
      </c>
    </row>
    <row r="12" spans="1:4" x14ac:dyDescent="0.25">
      <c r="A12" s="79">
        <v>2015</v>
      </c>
      <c r="B12" s="77">
        <v>11</v>
      </c>
      <c r="C12" s="77"/>
      <c r="D12" s="9">
        <f>+Residential_Equation!C12</f>
        <v>183844.05247098999</v>
      </c>
    </row>
    <row r="13" spans="1:4" x14ac:dyDescent="0.25">
      <c r="A13" s="79">
        <v>2015</v>
      </c>
      <c r="B13" s="77">
        <v>12</v>
      </c>
      <c r="C13" s="77"/>
      <c r="D13" s="9">
        <f>+Residential_Equation!C13</f>
        <v>248349.98904485899</v>
      </c>
    </row>
    <row r="14" spans="1:4" x14ac:dyDescent="0.25">
      <c r="A14" s="79">
        <v>2016</v>
      </c>
      <c r="B14" s="77">
        <v>1</v>
      </c>
      <c r="C14" s="77"/>
      <c r="D14" s="9">
        <f>+Residential_Equation!C14</f>
        <v>240816.28564522695</v>
      </c>
    </row>
    <row r="15" spans="1:4" x14ac:dyDescent="0.25">
      <c r="A15" s="79">
        <v>2016</v>
      </c>
      <c r="B15" s="77">
        <v>2</v>
      </c>
      <c r="C15" s="77"/>
      <c r="D15" s="9">
        <f>+Residential_Equation!C15</f>
        <v>235729.18829134697</v>
      </c>
    </row>
    <row r="16" spans="1:4" x14ac:dyDescent="0.25">
      <c r="A16" s="79">
        <v>2016</v>
      </c>
      <c r="B16" s="77">
        <v>3</v>
      </c>
      <c r="C16" s="77"/>
      <c r="D16" s="9">
        <f>+Residential_Equation!C16</f>
        <v>218413.22222414298</v>
      </c>
    </row>
    <row r="17" spans="1:4" x14ac:dyDescent="0.25">
      <c r="A17" s="79">
        <v>2016</v>
      </c>
      <c r="B17" s="77">
        <v>4</v>
      </c>
      <c r="C17" s="77"/>
      <c r="D17" s="9">
        <f>+Residential_Equation!C17</f>
        <v>186848.65870125301</v>
      </c>
    </row>
    <row r="18" spans="1:4" x14ac:dyDescent="0.25">
      <c r="A18" s="79">
        <v>2016</v>
      </c>
      <c r="B18" s="77">
        <v>5</v>
      </c>
      <c r="C18" s="77"/>
      <c r="D18" s="9">
        <f>+Residential_Equation!C18</f>
        <v>195940.504424115</v>
      </c>
    </row>
    <row r="19" spans="1:4" x14ac:dyDescent="0.25">
      <c r="A19" s="79">
        <v>2016</v>
      </c>
      <c r="B19" s="77">
        <v>6</v>
      </c>
      <c r="C19" s="77"/>
      <c r="D19" s="9">
        <f>+Residential_Equation!C19</f>
        <v>255683.33291893595</v>
      </c>
    </row>
    <row r="20" spans="1:4" x14ac:dyDescent="0.25">
      <c r="A20" s="79">
        <v>2016</v>
      </c>
      <c r="B20" s="77">
        <v>7</v>
      </c>
      <c r="C20" s="77"/>
      <c r="D20" s="9">
        <f>+Residential_Equation!C20</f>
        <v>319937.47997950902</v>
      </c>
    </row>
    <row r="21" spans="1:4" x14ac:dyDescent="0.25">
      <c r="A21" s="79">
        <v>2016</v>
      </c>
      <c r="B21" s="77">
        <v>8</v>
      </c>
      <c r="C21" s="77"/>
      <c r="D21" s="9">
        <f>+Residential_Equation!C21</f>
        <v>289486.16530511493</v>
      </c>
    </row>
    <row r="22" spans="1:4" x14ac:dyDescent="0.25">
      <c r="A22" s="79">
        <v>2016</v>
      </c>
      <c r="B22" s="77">
        <v>9</v>
      </c>
      <c r="C22" s="77"/>
      <c r="D22" s="9">
        <f>+Residential_Equation!C22</f>
        <v>210368.56366411797</v>
      </c>
    </row>
    <row r="23" spans="1:4" x14ac:dyDescent="0.25">
      <c r="A23" s="79">
        <v>2016</v>
      </c>
      <c r="B23" s="77">
        <v>10</v>
      </c>
      <c r="C23" s="77"/>
      <c r="D23" s="9">
        <f>+Residential_Equation!C23</f>
        <v>181697.58916815399</v>
      </c>
    </row>
    <row r="24" spans="1:4" x14ac:dyDescent="0.25">
      <c r="A24" s="79">
        <v>2016</v>
      </c>
      <c r="B24" s="77">
        <v>11</v>
      </c>
      <c r="C24" s="77"/>
      <c r="D24" s="9">
        <f>+Residential_Equation!C24</f>
        <v>184738.83801794201</v>
      </c>
    </row>
    <row r="25" spans="1:4" x14ac:dyDescent="0.25">
      <c r="A25" s="79">
        <v>2016</v>
      </c>
      <c r="B25" s="77">
        <v>12</v>
      </c>
      <c r="C25" s="77"/>
      <c r="D25" s="9">
        <f>+Residential_Equation!C25</f>
        <v>249123.44773798701</v>
      </c>
    </row>
    <row r="26" spans="1:4" x14ac:dyDescent="0.25">
      <c r="A26" s="79">
        <v>2017</v>
      </c>
      <c r="B26" s="77">
        <v>1</v>
      </c>
      <c r="C26" s="77"/>
      <c r="D26" s="9">
        <f>+Residential_Equation!C26</f>
        <v>241610.59739135596</v>
      </c>
    </row>
    <row r="27" spans="1:4" x14ac:dyDescent="0.25">
      <c r="A27" s="79">
        <v>2017</v>
      </c>
      <c r="B27" s="77">
        <v>2</v>
      </c>
      <c r="C27" s="77"/>
      <c r="D27" s="9">
        <f>+Residential_Equation!C27</f>
        <v>236544.52542975798</v>
      </c>
    </row>
    <row r="28" spans="1:4" x14ac:dyDescent="0.25">
      <c r="A28" s="79">
        <v>2017</v>
      </c>
      <c r="B28" s="77">
        <v>3</v>
      </c>
      <c r="C28" s="77"/>
      <c r="D28" s="9">
        <f>+Residential_Equation!C28</f>
        <v>219275.780325548</v>
      </c>
    </row>
    <row r="29" spans="1:4" x14ac:dyDescent="0.25">
      <c r="A29" s="79">
        <v>2017</v>
      </c>
      <c r="B29" s="77">
        <v>4</v>
      </c>
      <c r="C29" s="77"/>
      <c r="D29" s="9">
        <f>+Residential_Equation!C29</f>
        <v>187758.43776565199</v>
      </c>
    </row>
    <row r="30" spans="1:4" x14ac:dyDescent="0.25">
      <c r="A30" s="79">
        <v>2017</v>
      </c>
      <c r="B30" s="77">
        <v>5</v>
      </c>
      <c r="C30" s="77"/>
      <c r="D30" s="9">
        <f>+Residential_Equation!C30</f>
        <v>196897.676790789</v>
      </c>
    </row>
    <row r="31" spans="1:4" x14ac:dyDescent="0.25">
      <c r="A31" s="79">
        <v>2017</v>
      </c>
      <c r="B31" s="77">
        <v>6</v>
      </c>
      <c r="C31" s="77"/>
      <c r="D31" s="9">
        <f>+Residential_Equation!C31</f>
        <v>256682.72840945498</v>
      </c>
    </row>
    <row r="32" spans="1:4" x14ac:dyDescent="0.25">
      <c r="A32" s="79">
        <v>2017</v>
      </c>
      <c r="B32" s="77">
        <v>7</v>
      </c>
      <c r="C32" s="77"/>
      <c r="D32" s="9">
        <f>+Residential_Equation!C32</f>
        <v>320979.44327243499</v>
      </c>
    </row>
    <row r="33" spans="1:4" x14ac:dyDescent="0.25">
      <c r="A33" s="79">
        <v>2017</v>
      </c>
      <c r="B33" s="77">
        <v>8</v>
      </c>
      <c r="C33" s="77"/>
      <c r="D33" s="9">
        <f>+Residential_Equation!C33</f>
        <v>290570.69640044798</v>
      </c>
    </row>
    <row r="34" spans="1:4" x14ac:dyDescent="0.25">
      <c r="A34" s="79">
        <v>2017</v>
      </c>
      <c r="B34" s="77">
        <v>9</v>
      </c>
      <c r="C34" s="77"/>
      <c r="D34" s="9">
        <f>+Residential_Equation!C34</f>
        <v>211490.83706198999</v>
      </c>
    </row>
    <row r="35" spans="1:4" x14ac:dyDescent="0.25">
      <c r="A35" s="79">
        <v>2017</v>
      </c>
      <c r="B35" s="77">
        <v>10</v>
      </c>
      <c r="C35" s="77"/>
      <c r="D35" s="9">
        <f>+Residential_Equation!C35</f>
        <v>182857.60486856499</v>
      </c>
    </row>
    <row r="36" spans="1:4" x14ac:dyDescent="0.25">
      <c r="A36" s="79">
        <v>2017</v>
      </c>
      <c r="B36" s="77">
        <v>11</v>
      </c>
      <c r="C36" s="77"/>
      <c r="D36" s="9">
        <f>+Residential_Equation!C36</f>
        <v>185936.94069945396</v>
      </c>
    </row>
    <row r="37" spans="1:4" x14ac:dyDescent="0.25">
      <c r="A37" s="79">
        <v>2017</v>
      </c>
      <c r="B37" s="77">
        <v>12</v>
      </c>
      <c r="C37" s="77"/>
      <c r="D37" s="9">
        <f>+Residential_Equation!C37</f>
        <v>250369.28840033602</v>
      </c>
    </row>
    <row r="38" spans="1:4" x14ac:dyDescent="0.25">
      <c r="A38" s="79">
        <v>2018</v>
      </c>
      <c r="B38" s="77">
        <v>1</v>
      </c>
      <c r="C38" s="77"/>
      <c r="D38" s="9">
        <f>+Residential_Equation!C38</f>
        <v>243030.67306679598</v>
      </c>
    </row>
    <row r="39" spans="1:4" x14ac:dyDescent="0.25">
      <c r="A39" s="79">
        <v>2018</v>
      </c>
      <c r="B39" s="77">
        <v>2</v>
      </c>
      <c r="C39" s="77"/>
      <c r="D39" s="9">
        <f>+Residential_Equation!C39</f>
        <v>238139.870153975</v>
      </c>
    </row>
    <row r="40" spans="1:4" x14ac:dyDescent="0.25">
      <c r="A40" s="79">
        <v>2018</v>
      </c>
      <c r="B40" s="77">
        <v>3</v>
      </c>
      <c r="C40" s="77"/>
      <c r="D40" s="9">
        <f>+Residential_Equation!C40</f>
        <v>221021.577242078</v>
      </c>
    </row>
    <row r="41" spans="1:4" x14ac:dyDescent="0.25">
      <c r="A41" s="79">
        <v>2018</v>
      </c>
      <c r="B41" s="77">
        <v>4</v>
      </c>
      <c r="C41" s="77"/>
      <c r="D41" s="9">
        <f>+Residential_Equation!C41</f>
        <v>189655.37623161901</v>
      </c>
    </row>
    <row r="42" spans="1:4" x14ac:dyDescent="0.25">
      <c r="A42" s="79">
        <v>2018</v>
      </c>
      <c r="B42" s="77">
        <v>5</v>
      </c>
      <c r="C42" s="77"/>
      <c r="D42" s="9">
        <f>+Residential_Equation!C42</f>
        <v>198946.61850259796</v>
      </c>
    </row>
    <row r="43" spans="1:4" x14ac:dyDescent="0.25">
      <c r="A43" s="79">
        <v>2018</v>
      </c>
      <c r="B43" s="77">
        <v>6</v>
      </c>
      <c r="C43" s="77"/>
      <c r="D43" s="9">
        <f>+Residential_Equation!C43</f>
        <v>258874.02236736999</v>
      </c>
    </row>
    <row r="44" spans="1:4" x14ac:dyDescent="0.25">
      <c r="A44" s="79">
        <v>2018</v>
      </c>
      <c r="B44" s="77">
        <v>7</v>
      </c>
      <c r="C44" s="77"/>
      <c r="D44" s="9">
        <f>+Residential_Equation!C44</f>
        <v>323313.95117286092</v>
      </c>
    </row>
    <row r="45" spans="1:4" x14ac:dyDescent="0.25">
      <c r="A45" s="79">
        <v>2018</v>
      </c>
      <c r="B45" s="77">
        <v>8</v>
      </c>
      <c r="C45" s="77"/>
      <c r="D45" s="9">
        <f>+Residential_Equation!C45</f>
        <v>293049.10760050896</v>
      </c>
    </row>
    <row r="46" spans="1:4" x14ac:dyDescent="0.25">
      <c r="A46" s="79">
        <v>2018</v>
      </c>
      <c r="B46" s="77">
        <v>9</v>
      </c>
      <c r="C46" s="77"/>
      <c r="D46" s="9">
        <f>+Residential_Equation!C46</f>
        <v>214103.84524051199</v>
      </c>
    </row>
    <row r="47" spans="1:4" x14ac:dyDescent="0.25">
      <c r="A47" s="79">
        <v>2018</v>
      </c>
      <c r="B47" s="77">
        <v>10</v>
      </c>
      <c r="C47" s="77"/>
      <c r="D47" s="9">
        <f>+Residential_Equation!C47</f>
        <v>185605.89938267198</v>
      </c>
    </row>
    <row r="48" spans="1:4" x14ac:dyDescent="0.25">
      <c r="A48" s="79">
        <v>2018</v>
      </c>
      <c r="B48" s="77">
        <v>11</v>
      </c>
      <c r="C48" s="77"/>
      <c r="D48" s="9">
        <f>+Residential_Equation!C48</f>
        <v>188821.38324555097</v>
      </c>
    </row>
    <row r="49" spans="1:4" x14ac:dyDescent="0.25">
      <c r="A49" s="79">
        <v>2018</v>
      </c>
      <c r="B49" s="77">
        <v>12</v>
      </c>
      <c r="C49" s="77"/>
      <c r="D49" s="9">
        <f>+Residential_Equation!C49</f>
        <v>253355.58346150399</v>
      </c>
    </row>
    <row r="50" spans="1:4" x14ac:dyDescent="0.25">
      <c r="A50" s="79">
        <v>2019</v>
      </c>
      <c r="B50" s="77">
        <v>1</v>
      </c>
      <c r="C50" s="77"/>
      <c r="D50" s="9">
        <f>+Residential_Equation!C50</f>
        <v>245969.23014712695</v>
      </c>
    </row>
    <row r="51" spans="1:4" x14ac:dyDescent="0.25">
      <c r="A51" s="79">
        <v>2019</v>
      </c>
      <c r="B51" s="77">
        <v>2</v>
      </c>
      <c r="C51" s="77"/>
      <c r="D51" s="9">
        <f>+Residential_Equation!C51</f>
        <v>241030.34457490701</v>
      </c>
    </row>
    <row r="52" spans="1:4" x14ac:dyDescent="0.25">
      <c r="A52" s="79">
        <v>2019</v>
      </c>
      <c r="B52" s="77">
        <v>3</v>
      </c>
      <c r="C52" s="77"/>
      <c r="D52" s="9">
        <f>+Residential_Equation!C52</f>
        <v>223890.16457432299</v>
      </c>
    </row>
    <row r="53" spans="1:4" x14ac:dyDescent="0.25">
      <c r="A53" s="79">
        <v>2019</v>
      </c>
      <c r="B53" s="77">
        <v>4</v>
      </c>
      <c r="C53" s="77"/>
      <c r="D53" s="9">
        <f>+Residential_Equation!C53</f>
        <v>192502.07647517702</v>
      </c>
    </row>
    <row r="54" spans="1:4" x14ac:dyDescent="0.25">
      <c r="A54" s="79">
        <v>2019</v>
      </c>
      <c r="B54" s="77">
        <v>5</v>
      </c>
      <c r="C54" s="77"/>
      <c r="D54" s="9">
        <f>+Residential_Equation!C54</f>
        <v>201771.43165746899</v>
      </c>
    </row>
    <row r="55" spans="1:4" x14ac:dyDescent="0.25">
      <c r="A55" s="79">
        <v>2019</v>
      </c>
      <c r="B55" s="77">
        <v>6</v>
      </c>
      <c r="C55" s="77"/>
      <c r="D55" s="9">
        <f>+Residential_Equation!C55</f>
        <v>261677.63779067798</v>
      </c>
    </row>
    <row r="56" spans="1:4" x14ac:dyDescent="0.25">
      <c r="A56" s="79">
        <v>2019</v>
      </c>
      <c r="B56" s="77">
        <v>7</v>
      </c>
      <c r="C56" s="77"/>
      <c r="D56" s="9">
        <f>+Residential_Equation!C56</f>
        <v>326096.19652532495</v>
      </c>
    </row>
    <row r="57" spans="1:4" x14ac:dyDescent="0.25">
      <c r="A57" s="79">
        <v>2019</v>
      </c>
      <c r="B57" s="77">
        <v>8</v>
      </c>
      <c r="C57" s="77"/>
      <c r="D57" s="9">
        <f>+Residential_Equation!C57</f>
        <v>295810.15522140998</v>
      </c>
    </row>
    <row r="58" spans="1:4" x14ac:dyDescent="0.25">
      <c r="A58" s="79">
        <v>2019</v>
      </c>
      <c r="B58" s="77">
        <v>9</v>
      </c>
      <c r="C58" s="77"/>
      <c r="D58" s="9">
        <f>+Residential_Equation!C58</f>
        <v>216844.039808412</v>
      </c>
    </row>
    <row r="59" spans="1:4" x14ac:dyDescent="0.25">
      <c r="A59" s="79">
        <v>2019</v>
      </c>
      <c r="B59" s="77">
        <v>10</v>
      </c>
      <c r="C59" s="77"/>
      <c r="D59" s="9">
        <f>+Residential_Equation!C59</f>
        <v>188325.58557613299</v>
      </c>
    </row>
    <row r="60" spans="1:4" x14ac:dyDescent="0.25">
      <c r="A60" s="79">
        <v>2019</v>
      </c>
      <c r="B60" s="77">
        <v>11</v>
      </c>
      <c r="C60" s="77"/>
      <c r="D60" s="9">
        <f>+Residential_Equation!C60</f>
        <v>191520.21638601099</v>
      </c>
    </row>
    <row r="61" spans="1:4" x14ac:dyDescent="0.25">
      <c r="A61" s="79">
        <v>2019</v>
      </c>
      <c r="B61" s="77">
        <v>12</v>
      </c>
      <c r="C61" s="77"/>
      <c r="D61" s="9">
        <f>+Residential_Equation!C61</f>
        <v>256042.52519157497</v>
      </c>
    </row>
    <row r="62" spans="1:4" x14ac:dyDescent="0.25">
      <c r="A62" s="79">
        <v>2020</v>
      </c>
      <c r="B62" s="77">
        <v>1</v>
      </c>
      <c r="C62" s="77"/>
      <c r="D62" s="9">
        <f>+Residential_Equation!C62</f>
        <v>248608.950914204</v>
      </c>
    </row>
    <row r="63" spans="1:4" x14ac:dyDescent="0.25">
      <c r="A63" s="79">
        <v>2020</v>
      </c>
      <c r="B63" s="77">
        <v>2</v>
      </c>
      <c r="C63" s="77"/>
      <c r="D63" s="9">
        <f>+Residential_Equation!C63</f>
        <v>243623.01671827096</v>
      </c>
    </row>
    <row r="64" spans="1:4" x14ac:dyDescent="0.25">
      <c r="A64" s="79">
        <v>2020</v>
      </c>
      <c r="B64" s="77">
        <v>3</v>
      </c>
      <c r="C64" s="77"/>
      <c r="D64" s="9">
        <f>+Residential_Equation!C64</f>
        <v>226444.23271874298</v>
      </c>
    </row>
    <row r="65" spans="1:11" x14ac:dyDescent="0.25">
      <c r="A65" s="79">
        <v>2020</v>
      </c>
      <c r="B65" s="77">
        <v>4</v>
      </c>
      <c r="C65" s="77"/>
      <c r="D65" s="9">
        <f>+Residential_Equation!C65</f>
        <v>195017.36828137198</v>
      </c>
    </row>
    <row r="66" spans="1:11" x14ac:dyDescent="0.25">
      <c r="A66" s="79">
        <v>2020</v>
      </c>
      <c r="B66" s="77">
        <v>5</v>
      </c>
      <c r="C66" s="77"/>
      <c r="D66" s="9">
        <f>+Residential_Equation!C66</f>
        <v>204247.94712543898</v>
      </c>
    </row>
    <row r="67" spans="1:11" x14ac:dyDescent="0.25">
      <c r="A67" s="79">
        <v>2020</v>
      </c>
      <c r="B67" s="77">
        <v>6</v>
      </c>
      <c r="C67" s="77"/>
      <c r="D67" s="9">
        <f>+Residential_Equation!C67</f>
        <v>264123.64920591097</v>
      </c>
    </row>
    <row r="68" spans="1:11" x14ac:dyDescent="0.25">
      <c r="A68" s="79">
        <v>2020</v>
      </c>
      <c r="B68" s="77">
        <v>7</v>
      </c>
      <c r="C68" s="77"/>
      <c r="D68" s="9">
        <f>+Residential_Equation!C68</f>
        <v>328511.703887821</v>
      </c>
    </row>
    <row r="69" spans="1:11" x14ac:dyDescent="0.25">
      <c r="A69" s="79">
        <v>2020</v>
      </c>
      <c r="B69" s="77">
        <v>8</v>
      </c>
      <c r="C69" s="77"/>
      <c r="D69" s="9">
        <f>+Residential_Equation!C69</f>
        <v>298194.81385260698</v>
      </c>
    </row>
    <row r="70" spans="1:11" x14ac:dyDescent="0.25">
      <c r="A70" s="79">
        <v>2020</v>
      </c>
      <c r="B70" s="77">
        <v>9</v>
      </c>
      <c r="C70" s="77"/>
      <c r="D70" s="9">
        <f>+Residential_Equation!C70</f>
        <v>219206.46667235999</v>
      </c>
    </row>
    <row r="71" spans="1:11" x14ac:dyDescent="0.25">
      <c r="A71" s="79">
        <v>2020</v>
      </c>
      <c r="B71" s="77">
        <v>10</v>
      </c>
      <c r="C71" s="77"/>
      <c r="D71" s="9">
        <f>+Residential_Equation!C71</f>
        <v>190665.26365498899</v>
      </c>
    </row>
    <row r="72" spans="1:11" x14ac:dyDescent="0.25">
      <c r="A72" s="79">
        <v>2020</v>
      </c>
      <c r="B72" s="77">
        <v>11</v>
      </c>
      <c r="C72" s="77"/>
      <c r="D72" s="9">
        <f>+Residential_Equation!C72</f>
        <v>193837.31801905599</v>
      </c>
    </row>
    <row r="73" spans="1:11" x14ac:dyDescent="0.25">
      <c r="A73" s="83">
        <v>2020</v>
      </c>
      <c r="B73" s="78">
        <v>12</v>
      </c>
      <c r="C73" s="78"/>
      <c r="D73" s="87">
        <f>+Residential_Equation!C73</f>
        <v>258336.878039528</v>
      </c>
    </row>
    <row r="75" spans="1:11" ht="45.75" customHeight="1" x14ac:dyDescent="0.25">
      <c r="A75" s="35" t="s">
        <v>0</v>
      </c>
      <c r="B75" s="36" t="s">
        <v>34</v>
      </c>
      <c r="C75" s="37" t="s">
        <v>90</v>
      </c>
      <c r="D75" s="38" t="s">
        <v>35</v>
      </c>
      <c r="E75" s="12"/>
      <c r="F75" s="12"/>
      <c r="G75" s="12"/>
      <c r="H75" s="12"/>
      <c r="I75" s="12"/>
      <c r="J75" s="12"/>
      <c r="K75" s="12"/>
    </row>
    <row r="76" spans="1:11" x14ac:dyDescent="0.25">
      <c r="A76" s="22">
        <v>2015</v>
      </c>
      <c r="B76" s="15">
        <f>SUMIF($A$2:$A$73,$A$76:$A$81,$D$2:$D$73)</f>
        <v>2755091.0925416765</v>
      </c>
      <c r="C76" s="15">
        <v>-3173.2483845180477</v>
      </c>
      <c r="D76" s="28">
        <f t="shared" ref="D76:D81" si="0">B76+C76</f>
        <v>2751917.8441571584</v>
      </c>
      <c r="E76" s="12"/>
      <c r="F76" s="12"/>
      <c r="G76" s="12"/>
      <c r="H76" s="12"/>
      <c r="I76" s="12"/>
      <c r="J76" s="12"/>
      <c r="K76" s="12"/>
    </row>
    <row r="77" spans="1:11" x14ac:dyDescent="0.25">
      <c r="A77" s="22">
        <v>2016</v>
      </c>
      <c r="B77" s="15">
        <f t="shared" ref="B77:B81" si="1">SUMIF($A$2:$A$73,$A$76:$A$81,$D$2:$D$73)</f>
        <v>2768783.2760778461</v>
      </c>
      <c r="C77" s="15">
        <v>-6346.4967690360954</v>
      </c>
      <c r="D77" s="28">
        <f t="shared" si="0"/>
        <v>2762436.7793088099</v>
      </c>
      <c r="E77" s="12"/>
      <c r="F77" s="12"/>
      <c r="G77" s="12"/>
      <c r="H77" s="12"/>
      <c r="I77" s="12"/>
      <c r="J77" s="12"/>
      <c r="K77" s="12"/>
    </row>
    <row r="78" spans="1:11" x14ac:dyDescent="0.25">
      <c r="A78" s="22">
        <v>2017</v>
      </c>
      <c r="B78" s="15">
        <f t="shared" si="1"/>
        <v>2780974.5568157858</v>
      </c>
      <c r="C78" s="15">
        <v>-9519.7451535541441</v>
      </c>
      <c r="D78" s="28">
        <f t="shared" si="0"/>
        <v>2771454.8116622316</v>
      </c>
      <c r="E78" s="12"/>
      <c r="F78" s="12"/>
      <c r="G78" s="12"/>
      <c r="H78" s="12"/>
      <c r="I78" s="12"/>
      <c r="J78" s="12"/>
      <c r="K78" s="12"/>
    </row>
    <row r="79" spans="1:11" x14ac:dyDescent="0.25">
      <c r="A79" s="22">
        <v>2018</v>
      </c>
      <c r="B79" s="15">
        <f t="shared" si="1"/>
        <v>2807917.9076680448</v>
      </c>
      <c r="C79" s="15">
        <v>-12692.993538072191</v>
      </c>
      <c r="D79" s="28">
        <f t="shared" si="0"/>
        <v>2795224.9141299725</v>
      </c>
      <c r="E79" s="12"/>
      <c r="F79" s="12"/>
      <c r="G79" s="12"/>
      <c r="H79" s="12"/>
      <c r="I79" s="12"/>
      <c r="J79" s="12"/>
      <c r="K79" s="12"/>
    </row>
    <row r="80" spans="1:11" x14ac:dyDescent="0.25">
      <c r="A80" s="22">
        <v>2019</v>
      </c>
      <c r="B80" s="15">
        <f t="shared" si="1"/>
        <v>2841479.6039285464</v>
      </c>
      <c r="C80" s="15">
        <v>-15866.241922590241</v>
      </c>
      <c r="D80" s="28">
        <f t="shared" si="0"/>
        <v>2825613.362005956</v>
      </c>
      <c r="E80" s="12"/>
      <c r="F80" s="12"/>
      <c r="G80" s="12"/>
      <c r="H80" s="12"/>
      <c r="I80" s="12"/>
      <c r="J80" s="12"/>
      <c r="K80" s="12"/>
    </row>
    <row r="81" spans="1:11" x14ac:dyDescent="0.25">
      <c r="A81" s="24">
        <v>2020</v>
      </c>
      <c r="B81" s="17">
        <f t="shared" si="1"/>
        <v>2870817.6090903017</v>
      </c>
      <c r="C81" s="17">
        <v>-19039.490307108292</v>
      </c>
      <c r="D81" s="29">
        <f t="shared" si="0"/>
        <v>2851778.1187831932</v>
      </c>
      <c r="E81" s="12"/>
      <c r="F81" s="12"/>
      <c r="G81" s="12"/>
      <c r="H81" s="12"/>
      <c r="I81" s="12"/>
      <c r="J81" s="12"/>
      <c r="K81" s="12"/>
    </row>
    <row r="82" spans="1:11" x14ac:dyDescent="0.25">
      <c r="A82" t="s">
        <v>94</v>
      </c>
      <c r="E82" s="12"/>
      <c r="F82" s="12"/>
      <c r="G82" s="12"/>
      <c r="H82" s="12"/>
      <c r="I82" s="12"/>
      <c r="J82" s="12"/>
      <c r="K82" s="12"/>
    </row>
    <row r="83" spans="1:11" x14ac:dyDescent="0.25">
      <c r="E83" s="12"/>
      <c r="F83" s="12"/>
      <c r="G83" s="12"/>
      <c r="H83" s="12"/>
      <c r="I83" s="12"/>
      <c r="J83" s="12"/>
      <c r="K83" s="12"/>
    </row>
    <row r="84" spans="1:11" x14ac:dyDescent="0.25">
      <c r="E84" s="12"/>
      <c r="F84" s="12"/>
      <c r="G84" s="12"/>
      <c r="H84" s="12"/>
      <c r="I84" s="12"/>
      <c r="J84" s="12"/>
      <c r="K84" s="12"/>
    </row>
    <row r="85" spans="1:11" x14ac:dyDescent="0.25">
      <c r="E85" s="12"/>
      <c r="F85" s="12"/>
      <c r="G85" s="12"/>
      <c r="H85" s="12"/>
      <c r="I85" s="12"/>
      <c r="J85" s="12"/>
      <c r="K85" s="12"/>
    </row>
    <row r="86" spans="1:11" x14ac:dyDescent="0.25">
      <c r="E86" s="12"/>
      <c r="F86" s="12"/>
      <c r="G86" s="12"/>
      <c r="H86" s="12"/>
      <c r="I86" s="12"/>
      <c r="J86" s="12"/>
      <c r="K86" s="12"/>
    </row>
    <row r="87" spans="1:11" x14ac:dyDescent="0.25">
      <c r="E87" s="12"/>
      <c r="F87" s="12"/>
      <c r="G87" s="12"/>
      <c r="H87" s="12"/>
      <c r="I87" s="12"/>
      <c r="J87" s="12"/>
      <c r="K87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85"/>
  <sheetViews>
    <sheetView zoomScale="80" zoomScaleNormal="80" workbookViewId="0">
      <selection activeCell="D73" sqref="D73:F73"/>
    </sheetView>
  </sheetViews>
  <sheetFormatPr defaultRowHeight="15" x14ac:dyDescent="0.25"/>
  <cols>
    <col min="3" max="3" width="10.85546875" bestFit="1" customWidth="1"/>
    <col min="4" max="4" width="12.28515625" bestFit="1" customWidth="1"/>
    <col min="5" max="5" width="12" bestFit="1" customWidth="1"/>
    <col min="6" max="6" width="20.28515625" bestFit="1" customWidth="1"/>
    <col min="7" max="7" width="9.85546875" bestFit="1" customWidth="1"/>
    <col min="8" max="11" width="10.5703125" bestFit="1" customWidth="1"/>
    <col min="12" max="12" width="9.85546875" bestFit="1" customWidth="1"/>
    <col min="16" max="16" width="10.85546875" bestFit="1" customWidth="1"/>
  </cols>
  <sheetData>
    <row r="1" spans="1:28" x14ac:dyDescent="0.25">
      <c r="A1" s="32" t="s">
        <v>0</v>
      </c>
      <c r="B1" s="10" t="s">
        <v>1</v>
      </c>
      <c r="C1" s="10" t="s">
        <v>33</v>
      </c>
      <c r="D1" s="10" t="s">
        <v>3</v>
      </c>
      <c r="E1" s="10" t="s">
        <v>4</v>
      </c>
      <c r="F1" s="43" t="s">
        <v>89</v>
      </c>
      <c r="G1" s="11">
        <v>39448</v>
      </c>
      <c r="H1" s="11">
        <v>39479</v>
      </c>
      <c r="I1" s="11">
        <v>40483</v>
      </c>
      <c r="J1" s="11">
        <v>41791</v>
      </c>
      <c r="K1" s="10" t="s">
        <v>5</v>
      </c>
      <c r="L1" s="33" t="s">
        <v>6</v>
      </c>
      <c r="T1" s="112"/>
      <c r="U1" s="112"/>
      <c r="V1" s="112"/>
      <c r="W1" s="112"/>
    </row>
    <row r="2" spans="1:28" x14ac:dyDescent="0.25">
      <c r="A2" s="79">
        <v>2015</v>
      </c>
      <c r="B2" s="77">
        <v>1</v>
      </c>
      <c r="C2" s="81">
        <f>SUM(D2:L2)</f>
        <v>239460.49252159998</v>
      </c>
      <c r="D2" s="81">
        <f>Residential_Data!D88*Residential_Data!D$2</f>
        <v>64777.397299999997</v>
      </c>
      <c r="E2" s="81">
        <f>Residential_Data!E88*Residential_Data!E$2</f>
        <v>0</v>
      </c>
      <c r="F2" s="81">
        <f>Residential_Data!F88*Residential_Data!F$2</f>
        <v>174683.0952216</v>
      </c>
      <c r="G2" s="81">
        <f>Residential_Data!G88*Residential_Data!G$2</f>
        <v>0</v>
      </c>
      <c r="H2" s="81">
        <f>Residential_Data!H88*Residential_Data!H$2</f>
        <v>0</v>
      </c>
      <c r="I2" s="81">
        <f>Residential_Data!I88*Residential_Data!I$2</f>
        <v>0</v>
      </c>
      <c r="J2" s="81">
        <f>Residential_Data!J88*Residential_Data!J$2</f>
        <v>0</v>
      </c>
      <c r="K2" s="81">
        <f>Residential_Data!K88*Residential_Data!K$2</f>
        <v>0</v>
      </c>
      <c r="L2" s="81">
        <f>Residential_Data!L88*Residential_Data!L$2</f>
        <v>0</v>
      </c>
      <c r="P2" s="111"/>
      <c r="Q2" s="111"/>
      <c r="S2" s="111"/>
      <c r="AB2" s="68"/>
    </row>
    <row r="3" spans="1:28" x14ac:dyDescent="0.25">
      <c r="A3" s="79">
        <v>2015</v>
      </c>
      <c r="B3" s="77">
        <v>2</v>
      </c>
      <c r="C3" s="81">
        <f t="shared" ref="C3:C66" si="0">SUM(D3:L3)</f>
        <v>234441.12450515298</v>
      </c>
      <c r="D3" s="81">
        <f>Residential_Data!D89*Residential_Data!D$2</f>
        <v>59600.683519999991</v>
      </c>
      <c r="E3" s="81">
        <f>Residential_Data!E89*Residential_Data!E$2</f>
        <v>0</v>
      </c>
      <c r="F3" s="81">
        <f>Residential_Data!F89*Residential_Data!F$2</f>
        <v>174840.44098515299</v>
      </c>
      <c r="G3" s="81">
        <f>Residential_Data!G89*Residential_Data!G$2</f>
        <v>0</v>
      </c>
      <c r="H3" s="81">
        <f>Residential_Data!H89*Residential_Data!H$2</f>
        <v>0</v>
      </c>
      <c r="I3" s="81">
        <f>Residential_Data!I89*Residential_Data!I$2</f>
        <v>0</v>
      </c>
      <c r="J3" s="81">
        <f>Residential_Data!J89*Residential_Data!J$2</f>
        <v>0</v>
      </c>
      <c r="K3" s="81">
        <f>Residential_Data!K89*Residential_Data!K$2</f>
        <v>0</v>
      </c>
      <c r="L3" s="81">
        <f>Residential_Data!L89*Residential_Data!L$2</f>
        <v>0</v>
      </c>
      <c r="P3" s="111"/>
      <c r="Q3" s="111"/>
      <c r="S3" s="111"/>
      <c r="AB3" s="111"/>
    </row>
    <row r="4" spans="1:28" x14ac:dyDescent="0.25">
      <c r="A4" s="79">
        <v>2015</v>
      </c>
      <c r="B4" s="77">
        <v>3</v>
      </c>
      <c r="C4" s="81">
        <f t="shared" si="0"/>
        <v>217124.124402263</v>
      </c>
      <c r="D4" s="81">
        <f>Residential_Data!D90*Residential_Data!D$2</f>
        <v>42209.462399999997</v>
      </c>
      <c r="E4" s="81">
        <f>Residential_Data!E90*Residential_Data!E$2</f>
        <v>20.795839999999998</v>
      </c>
      <c r="F4" s="81">
        <f>Residential_Data!F90*Residential_Data!F$2</f>
        <v>174893.866162263</v>
      </c>
      <c r="G4" s="81">
        <f>Residential_Data!G90*Residential_Data!G$2</f>
        <v>0</v>
      </c>
      <c r="H4" s="81">
        <f>Residential_Data!H90*Residential_Data!H$2</f>
        <v>0</v>
      </c>
      <c r="I4" s="81">
        <f>Residential_Data!I90*Residential_Data!I$2</f>
        <v>0</v>
      </c>
      <c r="J4" s="81">
        <f>Residential_Data!J90*Residential_Data!J$2</f>
        <v>0</v>
      </c>
      <c r="K4" s="81">
        <f>Residential_Data!K90*Residential_Data!K$2</f>
        <v>0</v>
      </c>
      <c r="L4" s="81">
        <f>Residential_Data!L90*Residential_Data!L$2</f>
        <v>0</v>
      </c>
      <c r="P4" s="111"/>
      <c r="Q4" s="111"/>
      <c r="S4" s="111"/>
      <c r="AB4" s="111"/>
    </row>
    <row r="5" spans="1:28" x14ac:dyDescent="0.25">
      <c r="A5" s="79">
        <v>2015</v>
      </c>
      <c r="B5" s="77">
        <v>4</v>
      </c>
      <c r="C5" s="81">
        <f t="shared" si="0"/>
        <v>185558.87152224898</v>
      </c>
      <c r="D5" s="81">
        <f>Residential_Data!D91*Residential_Data!D$2</f>
        <v>10487.494499999999</v>
      </c>
      <c r="E5" s="81">
        <f>Residential_Data!E91*Residential_Data!E$2</f>
        <v>124.77503999999999</v>
      </c>
      <c r="F5" s="81">
        <f>Residential_Data!F91*Residential_Data!F$2</f>
        <v>174946.60198224898</v>
      </c>
      <c r="G5" s="81">
        <f>Residential_Data!G91*Residential_Data!G$2</f>
        <v>0</v>
      </c>
      <c r="H5" s="81">
        <f>Residential_Data!H91*Residential_Data!H$2</f>
        <v>0</v>
      </c>
      <c r="I5" s="81">
        <f>Residential_Data!I91*Residential_Data!I$2</f>
        <v>0</v>
      </c>
      <c r="J5" s="81">
        <f>Residential_Data!J91*Residential_Data!J$2</f>
        <v>0</v>
      </c>
      <c r="K5" s="81">
        <f>Residential_Data!K91*Residential_Data!K$2</f>
        <v>0</v>
      </c>
      <c r="L5" s="81">
        <f>Residential_Data!L91*Residential_Data!L$2</f>
        <v>0</v>
      </c>
      <c r="P5" s="111"/>
      <c r="Q5" s="111"/>
      <c r="S5" s="111"/>
      <c r="AB5" s="111"/>
    </row>
    <row r="6" spans="1:28" x14ac:dyDescent="0.25">
      <c r="A6" s="79">
        <v>2015</v>
      </c>
      <c r="B6" s="77">
        <v>5</v>
      </c>
      <c r="C6" s="81">
        <f t="shared" si="0"/>
        <v>194650.71724511098</v>
      </c>
      <c r="D6" s="81">
        <f>Residential_Data!D92*Residential_Data!D$2</f>
        <v>0</v>
      </c>
      <c r="E6" s="81">
        <f>Residential_Data!E92*Residential_Data!E$2</f>
        <v>19652.068799999997</v>
      </c>
      <c r="F6" s="81">
        <f>Residential_Data!F92*Residential_Data!F$2</f>
        <v>174998.64844511097</v>
      </c>
      <c r="G6" s="81">
        <f>Residential_Data!G92*Residential_Data!G$2</f>
        <v>0</v>
      </c>
      <c r="H6" s="81">
        <f>Residential_Data!H92*Residential_Data!H$2</f>
        <v>0</v>
      </c>
      <c r="I6" s="81">
        <f>Residential_Data!I92*Residential_Data!I$2</f>
        <v>0</v>
      </c>
      <c r="J6" s="81">
        <f>Residential_Data!J92*Residential_Data!J$2</f>
        <v>0</v>
      </c>
      <c r="K6" s="81">
        <f>Residential_Data!K92*Residential_Data!K$2</f>
        <v>0</v>
      </c>
      <c r="L6" s="81">
        <f>Residential_Data!L92*Residential_Data!L$2</f>
        <v>0</v>
      </c>
      <c r="P6" s="111"/>
      <c r="R6" s="111"/>
      <c r="S6" s="111"/>
      <c r="AB6" s="111"/>
    </row>
    <row r="7" spans="1:28" x14ac:dyDescent="0.25">
      <c r="A7" s="79">
        <v>2015</v>
      </c>
      <c r="B7" s="77">
        <v>6</v>
      </c>
      <c r="C7" s="81">
        <f t="shared" si="0"/>
        <v>254453.51980971996</v>
      </c>
      <c r="D7" s="81">
        <f>Residential_Data!D93*Residential_Data!D$2</f>
        <v>0</v>
      </c>
      <c r="E7" s="81">
        <f>Residential_Data!E93*Residential_Data!E$2</f>
        <v>79336.129599999986</v>
      </c>
      <c r="F7" s="81">
        <f>Residential_Data!F93*Residential_Data!F$2</f>
        <v>175117.39020971998</v>
      </c>
      <c r="G7" s="81">
        <f>Residential_Data!G93*Residential_Data!G$2</f>
        <v>0</v>
      </c>
      <c r="H7" s="81">
        <f>Residential_Data!H93*Residential_Data!H$2</f>
        <v>0</v>
      </c>
      <c r="I7" s="81">
        <f>Residential_Data!I93*Residential_Data!I$2</f>
        <v>0</v>
      </c>
      <c r="J7" s="81">
        <f>Residential_Data!J93*Residential_Data!J$2</f>
        <v>0</v>
      </c>
      <c r="K7" s="81">
        <f>Residential_Data!K93*Residential_Data!K$2</f>
        <v>0</v>
      </c>
      <c r="L7" s="81">
        <f>Residential_Data!L93*Residential_Data!L$2</f>
        <v>0</v>
      </c>
      <c r="P7" s="111"/>
      <c r="R7" s="111"/>
      <c r="S7" s="111"/>
      <c r="AB7" s="111"/>
    </row>
    <row r="8" spans="1:28" x14ac:dyDescent="0.25">
      <c r="A8" s="79">
        <v>2015</v>
      </c>
      <c r="B8" s="77">
        <v>7</v>
      </c>
      <c r="C8" s="81">
        <f t="shared" si="0"/>
        <v>318768.15795792395</v>
      </c>
      <c r="D8" s="81">
        <f>Residential_Data!D94*Residential_Data!D$2</f>
        <v>0</v>
      </c>
      <c r="E8" s="81">
        <f>Residential_Data!E94*Residential_Data!E$2</f>
        <v>143532.88767999999</v>
      </c>
      <c r="F8" s="81">
        <f>Residential_Data!F94*Residential_Data!F$2</f>
        <v>175235.27027792399</v>
      </c>
      <c r="G8" s="81">
        <f>Residential_Data!G94*Residential_Data!G$2</f>
        <v>0</v>
      </c>
      <c r="H8" s="81">
        <f>Residential_Data!H94*Residential_Data!H$2</f>
        <v>0</v>
      </c>
      <c r="I8" s="81">
        <f>Residential_Data!I94*Residential_Data!I$2</f>
        <v>0</v>
      </c>
      <c r="J8" s="81">
        <f>Residential_Data!J94*Residential_Data!J$2</f>
        <v>0</v>
      </c>
      <c r="K8" s="81">
        <f>Residential_Data!K94*Residential_Data!K$2</f>
        <v>0</v>
      </c>
      <c r="L8" s="81">
        <f>Residential_Data!L94*Residential_Data!L$2</f>
        <v>0</v>
      </c>
      <c r="P8" s="111"/>
      <c r="R8" s="111"/>
      <c r="S8" s="111"/>
      <c r="AB8" s="111"/>
    </row>
    <row r="9" spans="1:28" x14ac:dyDescent="0.25">
      <c r="A9" s="79">
        <v>2015</v>
      </c>
      <c r="B9" s="77">
        <v>8</v>
      </c>
      <c r="C9" s="81">
        <f t="shared" si="0"/>
        <v>288378.02372828498</v>
      </c>
      <c r="D9" s="81">
        <f>Residential_Data!D95*Residential_Data!D$2</f>
        <v>0</v>
      </c>
      <c r="E9" s="81">
        <f>Residential_Data!E95*Residential_Data!E$2</f>
        <v>113025.39039999999</v>
      </c>
      <c r="F9" s="81">
        <f>Residential_Data!F95*Residential_Data!F$2</f>
        <v>175352.63332828498</v>
      </c>
      <c r="G9" s="81">
        <f>Residential_Data!G95*Residential_Data!G$2</f>
        <v>0</v>
      </c>
      <c r="H9" s="81">
        <f>Residential_Data!H95*Residential_Data!H$2</f>
        <v>0</v>
      </c>
      <c r="I9" s="81">
        <f>Residential_Data!I95*Residential_Data!I$2</f>
        <v>0</v>
      </c>
      <c r="J9" s="81">
        <f>Residential_Data!J95*Residential_Data!J$2</f>
        <v>0</v>
      </c>
      <c r="K9" s="81">
        <f>Residential_Data!K95*Residential_Data!K$2</f>
        <v>0</v>
      </c>
      <c r="L9" s="81">
        <f>Residential_Data!L95*Residential_Data!L$2</f>
        <v>0</v>
      </c>
      <c r="P9" s="111"/>
      <c r="R9" s="111"/>
      <c r="S9" s="111"/>
      <c r="AB9" s="111"/>
    </row>
    <row r="10" spans="1:28" x14ac:dyDescent="0.25">
      <c r="A10" s="79">
        <v>2015</v>
      </c>
      <c r="B10" s="77">
        <v>9</v>
      </c>
      <c r="C10" s="81">
        <f t="shared" si="0"/>
        <v>209330.90885321697</v>
      </c>
      <c r="D10" s="81">
        <f>Residential_Data!D96*Residential_Data!D$2</f>
        <v>0</v>
      </c>
      <c r="E10" s="81">
        <f>Residential_Data!E96*Residential_Data!E$2</f>
        <v>33845.229599999991</v>
      </c>
      <c r="F10" s="81">
        <f>Residential_Data!F96*Residential_Data!F$2</f>
        <v>175485.67925321698</v>
      </c>
      <c r="G10" s="81">
        <f>Residential_Data!G96*Residential_Data!G$2</f>
        <v>0</v>
      </c>
      <c r="H10" s="81">
        <f>Residential_Data!H96*Residential_Data!H$2</f>
        <v>0</v>
      </c>
      <c r="I10" s="81">
        <f>Residential_Data!I96*Residential_Data!I$2</f>
        <v>0</v>
      </c>
      <c r="J10" s="81">
        <f>Residential_Data!J96*Residential_Data!J$2</f>
        <v>0</v>
      </c>
      <c r="K10" s="81">
        <f>Residential_Data!K96*Residential_Data!K$2</f>
        <v>0</v>
      </c>
      <c r="L10" s="81">
        <f>Residential_Data!L96*Residential_Data!L$2</f>
        <v>0</v>
      </c>
      <c r="P10" s="111"/>
      <c r="R10" s="111"/>
      <c r="S10" s="111"/>
      <c r="AB10" s="111"/>
    </row>
    <row r="11" spans="1:28" x14ac:dyDescent="0.25">
      <c r="A11" s="79">
        <v>2015</v>
      </c>
      <c r="B11" s="77">
        <v>10</v>
      </c>
      <c r="C11" s="81">
        <f t="shared" si="0"/>
        <v>180731.11048030597</v>
      </c>
      <c r="D11" s="81">
        <f>Residential_Data!D97*Residential_Data!D$2</f>
        <v>1608.8032799999999</v>
      </c>
      <c r="E11" s="81">
        <f>Residential_Data!E97*Residential_Data!E$2</f>
        <v>3504.0990399999996</v>
      </c>
      <c r="F11" s="81">
        <f>Residential_Data!F97*Residential_Data!F$2</f>
        <v>175618.20816030598</v>
      </c>
      <c r="G11" s="81">
        <f>Residential_Data!G97*Residential_Data!G$2</f>
        <v>0</v>
      </c>
      <c r="H11" s="81">
        <f>Residential_Data!H97*Residential_Data!H$2</f>
        <v>0</v>
      </c>
      <c r="I11" s="81">
        <f>Residential_Data!I97*Residential_Data!I$2</f>
        <v>0</v>
      </c>
      <c r="J11" s="81">
        <f>Residential_Data!J97*Residential_Data!J$2</f>
        <v>0</v>
      </c>
      <c r="K11" s="81">
        <f>Residential_Data!K97*Residential_Data!K$2</f>
        <v>0</v>
      </c>
      <c r="L11" s="81">
        <f>Residential_Data!L97*Residential_Data!L$2</f>
        <v>0</v>
      </c>
      <c r="P11" s="111"/>
      <c r="Q11" s="111"/>
      <c r="R11" s="111"/>
      <c r="S11" s="111"/>
      <c r="AB11" s="111"/>
    </row>
    <row r="12" spans="1:28" x14ac:dyDescent="0.25">
      <c r="A12" s="79">
        <v>2015</v>
      </c>
      <c r="B12" s="77">
        <v>11</v>
      </c>
      <c r="C12" s="81">
        <f t="shared" si="0"/>
        <v>183844.05247098999</v>
      </c>
      <c r="D12" s="81">
        <f>Residential_Data!D98*Residential_Data!D$2</f>
        <v>25797.074099999994</v>
      </c>
      <c r="E12" s="81">
        <f>Residential_Data!E98*Residential_Data!E$2</f>
        <v>0</v>
      </c>
      <c r="F12" s="81">
        <f>Residential_Data!F98*Residential_Data!F$2</f>
        <v>175749.87537098999</v>
      </c>
      <c r="G12" s="81">
        <f>Residential_Data!G98*Residential_Data!G$2</f>
        <v>0</v>
      </c>
      <c r="H12" s="81">
        <f>Residential_Data!H98*Residential_Data!H$2</f>
        <v>0</v>
      </c>
      <c r="I12" s="81">
        <f>Residential_Data!I98*Residential_Data!I$2</f>
        <v>0</v>
      </c>
      <c r="J12" s="81">
        <f>Residential_Data!J98*Residential_Data!J$2</f>
        <v>0</v>
      </c>
      <c r="K12" s="81">
        <f>Residential_Data!K98*Residential_Data!K$2</f>
        <v>-17702.897000000001</v>
      </c>
      <c r="L12" s="81">
        <f>Residential_Data!L98*Residential_Data!L$2</f>
        <v>0</v>
      </c>
      <c r="P12" s="111"/>
      <c r="Q12" s="111"/>
      <c r="S12" s="111"/>
      <c r="X12" s="111"/>
      <c r="AB12" s="111"/>
    </row>
    <row r="13" spans="1:28" x14ac:dyDescent="0.25">
      <c r="A13" s="79">
        <v>2015</v>
      </c>
      <c r="B13" s="77">
        <v>12</v>
      </c>
      <c r="C13" s="81">
        <f t="shared" si="0"/>
        <v>248349.98904485899</v>
      </c>
      <c r="D13" s="81">
        <f>Residential_Data!D99*Residential_Data!D$2</f>
        <v>51749.838839999997</v>
      </c>
      <c r="E13" s="81">
        <f>Residential_Data!E99*Residential_Data!E$2</f>
        <v>0</v>
      </c>
      <c r="F13" s="81">
        <f>Residential_Data!F99*Residential_Data!F$2</f>
        <v>175947.89320485899</v>
      </c>
      <c r="G13" s="81">
        <f>Residential_Data!G99*Residential_Data!G$2</f>
        <v>0</v>
      </c>
      <c r="H13" s="81">
        <f>Residential_Data!H99*Residential_Data!H$2</f>
        <v>0</v>
      </c>
      <c r="I13" s="81">
        <f>Residential_Data!I99*Residential_Data!I$2</f>
        <v>0</v>
      </c>
      <c r="J13" s="81">
        <f>Residential_Data!J99*Residential_Data!J$2</f>
        <v>0</v>
      </c>
      <c r="K13" s="81">
        <f>Residential_Data!K99*Residential_Data!K$2</f>
        <v>0</v>
      </c>
      <c r="L13" s="81">
        <f>Residential_Data!L99*Residential_Data!L$2</f>
        <v>20652.257000000001</v>
      </c>
      <c r="P13" s="111"/>
      <c r="Q13" s="111"/>
      <c r="S13" s="111"/>
      <c r="Y13" s="111"/>
      <c r="AB13" s="111"/>
    </row>
    <row r="14" spans="1:28" x14ac:dyDescent="0.25">
      <c r="A14" s="79">
        <v>2016</v>
      </c>
      <c r="B14" s="77">
        <v>1</v>
      </c>
      <c r="C14" s="81">
        <f t="shared" si="0"/>
        <v>240816.28564522695</v>
      </c>
      <c r="D14" s="81">
        <f>Residential_Data!D100*Residential_Data!D$2</f>
        <v>64777.397299999997</v>
      </c>
      <c r="E14" s="81">
        <f>Residential_Data!E100*Residential_Data!E$2</f>
        <v>0</v>
      </c>
      <c r="F14" s="81">
        <f>Residential_Data!F100*Residential_Data!F$2</f>
        <v>176038.88834522697</v>
      </c>
      <c r="G14" s="81">
        <f>Residential_Data!G100*Residential_Data!G$2</f>
        <v>0</v>
      </c>
      <c r="H14" s="81">
        <f>Residential_Data!H100*Residential_Data!H$2</f>
        <v>0</v>
      </c>
      <c r="I14" s="81">
        <f>Residential_Data!I100*Residential_Data!I$2</f>
        <v>0</v>
      </c>
      <c r="J14" s="81">
        <f>Residential_Data!J100*Residential_Data!J$2</f>
        <v>0</v>
      </c>
      <c r="K14" s="81">
        <f>Residential_Data!K100*Residential_Data!K$2</f>
        <v>0</v>
      </c>
      <c r="L14" s="81">
        <f>Residential_Data!L100*Residential_Data!L$2</f>
        <v>0</v>
      </c>
      <c r="P14" s="111"/>
      <c r="Q14" s="111"/>
      <c r="S14" s="111"/>
      <c r="AB14" s="111"/>
    </row>
    <row r="15" spans="1:28" x14ac:dyDescent="0.25">
      <c r="A15" s="79">
        <v>2016</v>
      </c>
      <c r="B15" s="77">
        <v>2</v>
      </c>
      <c r="C15" s="81">
        <f t="shared" si="0"/>
        <v>235729.18829134697</v>
      </c>
      <c r="D15" s="81">
        <f>Residential_Data!D101*Residential_Data!D$2</f>
        <v>59600.683519999991</v>
      </c>
      <c r="E15" s="81">
        <f>Residential_Data!E101*Residential_Data!E$2</f>
        <v>0</v>
      </c>
      <c r="F15" s="81">
        <f>Residential_Data!F101*Residential_Data!F$2</f>
        <v>176128.50477134698</v>
      </c>
      <c r="G15" s="81">
        <f>Residential_Data!G101*Residential_Data!G$2</f>
        <v>0</v>
      </c>
      <c r="H15" s="81">
        <f>Residential_Data!H101*Residential_Data!H$2</f>
        <v>0</v>
      </c>
      <c r="I15" s="81">
        <f>Residential_Data!I101*Residential_Data!I$2</f>
        <v>0</v>
      </c>
      <c r="J15" s="81">
        <f>Residential_Data!J101*Residential_Data!J$2</f>
        <v>0</v>
      </c>
      <c r="K15" s="81">
        <f>Residential_Data!K101*Residential_Data!K$2</f>
        <v>0</v>
      </c>
      <c r="L15" s="81">
        <f>Residential_Data!L101*Residential_Data!L$2</f>
        <v>0</v>
      </c>
      <c r="P15" s="111"/>
      <c r="Q15" s="111"/>
      <c r="S15" s="111"/>
      <c r="AB15" s="111"/>
    </row>
    <row r="16" spans="1:28" x14ac:dyDescent="0.25">
      <c r="A16" s="79">
        <v>2016</v>
      </c>
      <c r="B16" s="77">
        <v>3</v>
      </c>
      <c r="C16" s="81">
        <f t="shared" si="0"/>
        <v>218413.22222414298</v>
      </c>
      <c r="D16" s="81">
        <f>Residential_Data!D102*Residential_Data!D$2</f>
        <v>42209.462399999997</v>
      </c>
      <c r="E16" s="81">
        <f>Residential_Data!E102*Residential_Data!E$2</f>
        <v>20.795839999999998</v>
      </c>
      <c r="F16" s="81">
        <f>Residential_Data!F102*Residential_Data!F$2</f>
        <v>176182.96398414299</v>
      </c>
      <c r="G16" s="81">
        <f>Residential_Data!G102*Residential_Data!G$2</f>
        <v>0</v>
      </c>
      <c r="H16" s="81">
        <f>Residential_Data!H102*Residential_Data!H$2</f>
        <v>0</v>
      </c>
      <c r="I16" s="81">
        <f>Residential_Data!I102*Residential_Data!I$2</f>
        <v>0</v>
      </c>
      <c r="J16" s="81">
        <f>Residential_Data!J102*Residential_Data!J$2</f>
        <v>0</v>
      </c>
      <c r="K16" s="81">
        <f>Residential_Data!K102*Residential_Data!K$2</f>
        <v>0</v>
      </c>
      <c r="L16" s="81">
        <f>Residential_Data!L102*Residential_Data!L$2</f>
        <v>0</v>
      </c>
      <c r="P16" s="111"/>
      <c r="Q16" s="111"/>
      <c r="S16" s="111"/>
      <c r="AB16" s="111"/>
    </row>
    <row r="17" spans="1:28" x14ac:dyDescent="0.25">
      <c r="A17" s="79">
        <v>2016</v>
      </c>
      <c r="B17" s="77">
        <v>4</v>
      </c>
      <c r="C17" s="81">
        <f t="shared" si="0"/>
        <v>186848.65870125301</v>
      </c>
      <c r="D17" s="81">
        <f>Residential_Data!D103*Residential_Data!D$2</f>
        <v>10487.494499999999</v>
      </c>
      <c r="E17" s="81">
        <f>Residential_Data!E103*Residential_Data!E$2</f>
        <v>124.77503999999999</v>
      </c>
      <c r="F17" s="81">
        <f>Residential_Data!F103*Residential_Data!F$2</f>
        <v>176236.389161253</v>
      </c>
      <c r="G17" s="81">
        <f>Residential_Data!G103*Residential_Data!G$2</f>
        <v>0</v>
      </c>
      <c r="H17" s="81">
        <f>Residential_Data!H103*Residential_Data!H$2</f>
        <v>0</v>
      </c>
      <c r="I17" s="81">
        <f>Residential_Data!I103*Residential_Data!I$2</f>
        <v>0</v>
      </c>
      <c r="J17" s="81">
        <f>Residential_Data!J103*Residential_Data!J$2</f>
        <v>0</v>
      </c>
      <c r="K17" s="81">
        <f>Residential_Data!K103*Residential_Data!K$2</f>
        <v>0</v>
      </c>
      <c r="L17" s="81">
        <f>Residential_Data!L103*Residential_Data!L$2</f>
        <v>0</v>
      </c>
      <c r="P17" s="111"/>
      <c r="Q17" s="111"/>
      <c r="S17" s="111"/>
      <c r="AB17" s="111"/>
    </row>
    <row r="18" spans="1:28" x14ac:dyDescent="0.25">
      <c r="A18" s="79">
        <v>2016</v>
      </c>
      <c r="B18" s="77">
        <v>5</v>
      </c>
      <c r="C18" s="81">
        <f t="shared" si="0"/>
        <v>195940.504424115</v>
      </c>
      <c r="D18" s="81">
        <f>Residential_Data!D104*Residential_Data!D$2</f>
        <v>0</v>
      </c>
      <c r="E18" s="81">
        <f>Residential_Data!E104*Residential_Data!E$2</f>
        <v>19652.068799999997</v>
      </c>
      <c r="F18" s="81">
        <f>Residential_Data!F104*Residential_Data!F$2</f>
        <v>176288.43562411499</v>
      </c>
      <c r="G18" s="81">
        <f>Residential_Data!G104*Residential_Data!G$2</f>
        <v>0</v>
      </c>
      <c r="H18" s="81">
        <f>Residential_Data!H104*Residential_Data!H$2</f>
        <v>0</v>
      </c>
      <c r="I18" s="81">
        <f>Residential_Data!I104*Residential_Data!I$2</f>
        <v>0</v>
      </c>
      <c r="J18" s="81">
        <f>Residential_Data!J104*Residential_Data!J$2</f>
        <v>0</v>
      </c>
      <c r="K18" s="81">
        <f>Residential_Data!K104*Residential_Data!K$2</f>
        <v>0</v>
      </c>
      <c r="L18" s="81">
        <f>Residential_Data!L104*Residential_Data!L$2</f>
        <v>0</v>
      </c>
      <c r="P18" s="111"/>
      <c r="R18" s="111"/>
      <c r="S18" s="111"/>
      <c r="AB18" s="111"/>
    </row>
    <row r="19" spans="1:28" x14ac:dyDescent="0.25">
      <c r="A19" s="79">
        <v>2016</v>
      </c>
      <c r="B19" s="77">
        <v>6</v>
      </c>
      <c r="C19" s="81">
        <f t="shared" si="0"/>
        <v>255683.33291893595</v>
      </c>
      <c r="D19" s="81">
        <f>Residential_Data!D105*Residential_Data!D$2</f>
        <v>0</v>
      </c>
      <c r="E19" s="81">
        <f>Residential_Data!E105*Residential_Data!E$2</f>
        <v>79336.129599999986</v>
      </c>
      <c r="F19" s="81">
        <f>Residential_Data!F105*Residential_Data!F$2</f>
        <v>176347.20331893596</v>
      </c>
      <c r="G19" s="81">
        <f>Residential_Data!G105*Residential_Data!G$2</f>
        <v>0</v>
      </c>
      <c r="H19" s="81">
        <f>Residential_Data!H105*Residential_Data!H$2</f>
        <v>0</v>
      </c>
      <c r="I19" s="81">
        <f>Residential_Data!I105*Residential_Data!I$2</f>
        <v>0</v>
      </c>
      <c r="J19" s="81">
        <f>Residential_Data!J105*Residential_Data!J$2</f>
        <v>0</v>
      </c>
      <c r="K19" s="81">
        <f>Residential_Data!K105*Residential_Data!K$2</f>
        <v>0</v>
      </c>
      <c r="L19" s="81">
        <f>Residential_Data!L105*Residential_Data!L$2</f>
        <v>0</v>
      </c>
      <c r="P19" s="111"/>
      <c r="R19" s="111"/>
      <c r="S19" s="111"/>
      <c r="AB19" s="111"/>
    </row>
    <row r="20" spans="1:28" x14ac:dyDescent="0.25">
      <c r="A20" s="79">
        <v>2016</v>
      </c>
      <c r="B20" s="77">
        <v>7</v>
      </c>
      <c r="C20" s="81">
        <f t="shared" si="0"/>
        <v>319937.47997950902</v>
      </c>
      <c r="D20" s="81">
        <f>Residential_Data!D106*Residential_Data!D$2</f>
        <v>0</v>
      </c>
      <c r="E20" s="81">
        <f>Residential_Data!E106*Residential_Data!E$2</f>
        <v>143532.88767999999</v>
      </c>
      <c r="F20" s="81">
        <f>Residential_Data!F106*Residential_Data!F$2</f>
        <v>176404.59229950901</v>
      </c>
      <c r="G20" s="81">
        <f>Residential_Data!G106*Residential_Data!G$2</f>
        <v>0</v>
      </c>
      <c r="H20" s="81">
        <f>Residential_Data!H106*Residential_Data!H$2</f>
        <v>0</v>
      </c>
      <c r="I20" s="81">
        <f>Residential_Data!I106*Residential_Data!I$2</f>
        <v>0</v>
      </c>
      <c r="J20" s="81">
        <f>Residential_Data!J106*Residential_Data!J$2</f>
        <v>0</v>
      </c>
      <c r="K20" s="81">
        <f>Residential_Data!K106*Residential_Data!K$2</f>
        <v>0</v>
      </c>
      <c r="L20" s="81">
        <f>Residential_Data!L106*Residential_Data!L$2</f>
        <v>0</v>
      </c>
      <c r="P20" s="111"/>
      <c r="R20" s="111"/>
      <c r="S20" s="111"/>
      <c r="AB20" s="111"/>
    </row>
    <row r="21" spans="1:28" x14ac:dyDescent="0.25">
      <c r="A21" s="79">
        <v>2016</v>
      </c>
      <c r="B21" s="77">
        <v>8</v>
      </c>
      <c r="C21" s="81">
        <f t="shared" si="0"/>
        <v>289486.16530511493</v>
      </c>
      <c r="D21" s="81">
        <f>Residential_Data!D107*Residential_Data!D$2</f>
        <v>0</v>
      </c>
      <c r="E21" s="81">
        <f>Residential_Data!E107*Residential_Data!E$2</f>
        <v>113025.39039999999</v>
      </c>
      <c r="F21" s="81">
        <f>Residential_Data!F107*Residential_Data!F$2</f>
        <v>176460.77490511496</v>
      </c>
      <c r="G21" s="81">
        <f>Residential_Data!G107*Residential_Data!G$2</f>
        <v>0</v>
      </c>
      <c r="H21" s="81">
        <f>Residential_Data!H107*Residential_Data!H$2</f>
        <v>0</v>
      </c>
      <c r="I21" s="81">
        <f>Residential_Data!I107*Residential_Data!I$2</f>
        <v>0</v>
      </c>
      <c r="J21" s="81">
        <f>Residential_Data!J107*Residential_Data!J$2</f>
        <v>0</v>
      </c>
      <c r="K21" s="81">
        <f>Residential_Data!K107*Residential_Data!K$2</f>
        <v>0</v>
      </c>
      <c r="L21" s="81">
        <f>Residential_Data!L107*Residential_Data!L$2</f>
        <v>0</v>
      </c>
      <c r="P21" s="111"/>
      <c r="R21" s="111"/>
      <c r="S21" s="111"/>
      <c r="AB21" s="111"/>
    </row>
    <row r="22" spans="1:28" x14ac:dyDescent="0.25">
      <c r="A22" s="79">
        <v>2016</v>
      </c>
      <c r="B22" s="77">
        <v>9</v>
      </c>
      <c r="C22" s="81">
        <f t="shared" si="0"/>
        <v>210368.56366411797</v>
      </c>
      <c r="D22" s="81">
        <f>Residential_Data!D108*Residential_Data!D$2</f>
        <v>0</v>
      </c>
      <c r="E22" s="81">
        <f>Residential_Data!E108*Residential_Data!E$2</f>
        <v>33845.229599999991</v>
      </c>
      <c r="F22" s="81">
        <f>Residential_Data!F108*Residential_Data!F$2</f>
        <v>176523.33406411798</v>
      </c>
      <c r="G22" s="81">
        <f>Residential_Data!G108*Residential_Data!G$2</f>
        <v>0</v>
      </c>
      <c r="H22" s="81">
        <f>Residential_Data!H108*Residential_Data!H$2</f>
        <v>0</v>
      </c>
      <c r="I22" s="81">
        <f>Residential_Data!I108*Residential_Data!I$2</f>
        <v>0</v>
      </c>
      <c r="J22" s="81">
        <f>Residential_Data!J108*Residential_Data!J$2</f>
        <v>0</v>
      </c>
      <c r="K22" s="81">
        <f>Residential_Data!K108*Residential_Data!K$2</f>
        <v>0</v>
      </c>
      <c r="L22" s="81">
        <f>Residential_Data!L108*Residential_Data!L$2</f>
        <v>0</v>
      </c>
      <c r="P22" s="111"/>
      <c r="R22" s="111"/>
      <c r="S22" s="111"/>
      <c r="AB22" s="111"/>
    </row>
    <row r="23" spans="1:28" x14ac:dyDescent="0.25">
      <c r="A23" s="79">
        <v>2016</v>
      </c>
      <c r="B23" s="77">
        <v>10</v>
      </c>
      <c r="C23" s="81">
        <f t="shared" si="0"/>
        <v>181697.58916815399</v>
      </c>
      <c r="D23" s="81">
        <f>Residential_Data!D109*Residential_Data!D$2</f>
        <v>1608.8032799999999</v>
      </c>
      <c r="E23" s="81">
        <f>Residential_Data!E109*Residential_Data!E$2</f>
        <v>3504.0990399999996</v>
      </c>
      <c r="F23" s="81">
        <f>Residential_Data!F109*Residential_Data!F$2</f>
        <v>176584.686848154</v>
      </c>
      <c r="G23" s="81">
        <f>Residential_Data!G109*Residential_Data!G$2</f>
        <v>0</v>
      </c>
      <c r="H23" s="81">
        <f>Residential_Data!H109*Residential_Data!H$2</f>
        <v>0</v>
      </c>
      <c r="I23" s="81">
        <f>Residential_Data!I109*Residential_Data!I$2</f>
        <v>0</v>
      </c>
      <c r="J23" s="81">
        <f>Residential_Data!J109*Residential_Data!J$2</f>
        <v>0</v>
      </c>
      <c r="K23" s="81">
        <f>Residential_Data!K109*Residential_Data!K$2</f>
        <v>0</v>
      </c>
      <c r="L23" s="81">
        <f>Residential_Data!L109*Residential_Data!L$2</f>
        <v>0</v>
      </c>
      <c r="P23" s="111"/>
      <c r="Q23" s="111"/>
      <c r="R23" s="111"/>
      <c r="S23" s="111"/>
      <c r="AB23" s="111"/>
    </row>
    <row r="24" spans="1:28" x14ac:dyDescent="0.25">
      <c r="A24" s="79">
        <v>2016</v>
      </c>
      <c r="B24" s="77">
        <v>11</v>
      </c>
      <c r="C24" s="81">
        <f t="shared" si="0"/>
        <v>184738.83801794201</v>
      </c>
      <c r="D24" s="81">
        <f>Residential_Data!D110*Residential_Data!D$2</f>
        <v>25797.074099999994</v>
      </c>
      <c r="E24" s="81">
        <f>Residential_Data!E110*Residential_Data!E$2</f>
        <v>0</v>
      </c>
      <c r="F24" s="81">
        <f>Residential_Data!F110*Residential_Data!F$2</f>
        <v>176644.660917942</v>
      </c>
      <c r="G24" s="81">
        <f>Residential_Data!G110*Residential_Data!G$2</f>
        <v>0</v>
      </c>
      <c r="H24" s="81">
        <f>Residential_Data!H110*Residential_Data!H$2</f>
        <v>0</v>
      </c>
      <c r="I24" s="81">
        <f>Residential_Data!I110*Residential_Data!I$2</f>
        <v>0</v>
      </c>
      <c r="J24" s="81">
        <f>Residential_Data!J110*Residential_Data!J$2</f>
        <v>0</v>
      </c>
      <c r="K24" s="81">
        <f>Residential_Data!K110*Residential_Data!K$2</f>
        <v>-17702.897000000001</v>
      </c>
      <c r="L24" s="81">
        <f>Residential_Data!L110*Residential_Data!L$2</f>
        <v>0</v>
      </c>
      <c r="P24" s="111"/>
      <c r="Q24" s="111"/>
      <c r="S24" s="111"/>
      <c r="X24" s="111"/>
      <c r="AB24" s="111"/>
    </row>
    <row r="25" spans="1:28" x14ac:dyDescent="0.25">
      <c r="A25" s="79">
        <v>2016</v>
      </c>
      <c r="B25" s="77">
        <v>12</v>
      </c>
      <c r="C25" s="81">
        <f t="shared" si="0"/>
        <v>249123.44773798701</v>
      </c>
      <c r="D25" s="81">
        <f>Residential_Data!D111*Residential_Data!D$2</f>
        <v>51749.838839999997</v>
      </c>
      <c r="E25" s="81">
        <f>Residential_Data!E111*Residential_Data!E$2</f>
        <v>0</v>
      </c>
      <c r="F25" s="81">
        <f>Residential_Data!F111*Residential_Data!F$2</f>
        <v>176721.35189798701</v>
      </c>
      <c r="G25" s="81">
        <f>Residential_Data!G111*Residential_Data!G$2</f>
        <v>0</v>
      </c>
      <c r="H25" s="81">
        <f>Residential_Data!H111*Residential_Data!H$2</f>
        <v>0</v>
      </c>
      <c r="I25" s="81">
        <f>Residential_Data!I111*Residential_Data!I$2</f>
        <v>0</v>
      </c>
      <c r="J25" s="81">
        <f>Residential_Data!J111*Residential_Data!J$2</f>
        <v>0</v>
      </c>
      <c r="K25" s="81">
        <f>Residential_Data!K111*Residential_Data!K$2</f>
        <v>0</v>
      </c>
      <c r="L25" s="81">
        <f>Residential_Data!L111*Residential_Data!L$2</f>
        <v>20652.257000000001</v>
      </c>
      <c r="P25" s="111"/>
      <c r="Q25" s="111"/>
      <c r="S25" s="111"/>
      <c r="Y25" s="111"/>
      <c r="AB25" s="111"/>
    </row>
    <row r="26" spans="1:28" x14ac:dyDescent="0.25">
      <c r="A26" s="79">
        <v>2017</v>
      </c>
      <c r="B26" s="77">
        <v>1</v>
      </c>
      <c r="C26" s="81">
        <f t="shared" si="0"/>
        <v>241610.59739135596</v>
      </c>
      <c r="D26" s="81">
        <f>Residential_Data!D112*Residential_Data!D$2</f>
        <v>64777.397299999997</v>
      </c>
      <c r="E26" s="81">
        <f>Residential_Data!E112*Residential_Data!E$2</f>
        <v>0</v>
      </c>
      <c r="F26" s="81">
        <f>Residential_Data!F112*Residential_Data!F$2</f>
        <v>176833.20009135598</v>
      </c>
      <c r="G26" s="81">
        <f>Residential_Data!G112*Residential_Data!G$2</f>
        <v>0</v>
      </c>
      <c r="H26" s="81">
        <f>Residential_Data!H112*Residential_Data!H$2</f>
        <v>0</v>
      </c>
      <c r="I26" s="81">
        <f>Residential_Data!I112*Residential_Data!I$2</f>
        <v>0</v>
      </c>
      <c r="J26" s="81">
        <f>Residential_Data!J112*Residential_Data!J$2</f>
        <v>0</v>
      </c>
      <c r="K26" s="81">
        <f>Residential_Data!K112*Residential_Data!K$2</f>
        <v>0</v>
      </c>
      <c r="L26" s="81">
        <f>Residential_Data!L112*Residential_Data!L$2</f>
        <v>0</v>
      </c>
      <c r="P26" s="111"/>
      <c r="Q26" s="111"/>
      <c r="S26" s="111"/>
      <c r="AB26" s="111"/>
    </row>
    <row r="27" spans="1:28" x14ac:dyDescent="0.25">
      <c r="A27" s="79">
        <v>2017</v>
      </c>
      <c r="B27" s="77">
        <v>2</v>
      </c>
      <c r="C27" s="81">
        <f t="shared" si="0"/>
        <v>236544.52542975798</v>
      </c>
      <c r="D27" s="81">
        <f>Residential_Data!D113*Residential_Data!D$2</f>
        <v>59600.683519999991</v>
      </c>
      <c r="E27" s="81">
        <f>Residential_Data!E113*Residential_Data!E$2</f>
        <v>0</v>
      </c>
      <c r="F27" s="81">
        <f>Residential_Data!F113*Residential_Data!F$2</f>
        <v>176943.84190975799</v>
      </c>
      <c r="G27" s="81">
        <f>Residential_Data!G113*Residential_Data!G$2</f>
        <v>0</v>
      </c>
      <c r="H27" s="81">
        <f>Residential_Data!H113*Residential_Data!H$2</f>
        <v>0</v>
      </c>
      <c r="I27" s="81">
        <f>Residential_Data!I113*Residential_Data!I$2</f>
        <v>0</v>
      </c>
      <c r="J27" s="81">
        <f>Residential_Data!J113*Residential_Data!J$2</f>
        <v>0</v>
      </c>
      <c r="K27" s="81">
        <f>Residential_Data!K113*Residential_Data!K$2</f>
        <v>0</v>
      </c>
      <c r="L27" s="81">
        <f>Residential_Data!L113*Residential_Data!L$2</f>
        <v>0</v>
      </c>
      <c r="P27" s="111"/>
      <c r="Q27" s="111"/>
      <c r="S27" s="111"/>
      <c r="AB27" s="111"/>
    </row>
    <row r="28" spans="1:28" ht="14.45" x14ac:dyDescent="0.3">
      <c r="A28" s="79">
        <v>2017</v>
      </c>
      <c r="B28" s="77">
        <v>3</v>
      </c>
      <c r="C28" s="81">
        <f t="shared" si="0"/>
        <v>219275.780325548</v>
      </c>
      <c r="D28" s="81">
        <f>Residential_Data!D114*Residential_Data!D$2</f>
        <v>42209.462399999997</v>
      </c>
      <c r="E28" s="81">
        <f>Residential_Data!E114*Residential_Data!E$2</f>
        <v>20.795839999999998</v>
      </c>
      <c r="F28" s="81">
        <f>Residential_Data!F114*Residential_Data!F$2</f>
        <v>177045.522085548</v>
      </c>
      <c r="G28" s="81">
        <f>Residential_Data!G114*Residential_Data!G$2</f>
        <v>0</v>
      </c>
      <c r="H28" s="81">
        <f>Residential_Data!H114*Residential_Data!H$2</f>
        <v>0</v>
      </c>
      <c r="I28" s="81">
        <f>Residential_Data!I114*Residential_Data!I$2</f>
        <v>0</v>
      </c>
      <c r="J28" s="81">
        <f>Residential_Data!J114*Residential_Data!J$2</f>
        <v>0</v>
      </c>
      <c r="K28" s="81">
        <f>Residential_Data!K114*Residential_Data!K$2</f>
        <v>0</v>
      </c>
      <c r="L28" s="81">
        <f>Residential_Data!L114*Residential_Data!L$2</f>
        <v>0</v>
      </c>
      <c r="P28" s="111"/>
      <c r="Q28" s="111"/>
      <c r="S28" s="111"/>
      <c r="AB28" s="111"/>
    </row>
    <row r="29" spans="1:28" ht="14.45" x14ac:dyDescent="0.3">
      <c r="A29" s="79">
        <v>2017</v>
      </c>
      <c r="B29" s="77">
        <v>4</v>
      </c>
      <c r="C29" s="81">
        <f t="shared" si="0"/>
        <v>187758.43776565199</v>
      </c>
      <c r="D29" s="81">
        <f>Residential_Data!D115*Residential_Data!D$2</f>
        <v>10487.494499999999</v>
      </c>
      <c r="E29" s="81">
        <f>Residential_Data!E115*Residential_Data!E$2</f>
        <v>124.77503999999999</v>
      </c>
      <c r="F29" s="81">
        <f>Residential_Data!F115*Residential_Data!F$2</f>
        <v>177146.16822565199</v>
      </c>
      <c r="G29" s="81">
        <f>Residential_Data!G115*Residential_Data!G$2</f>
        <v>0</v>
      </c>
      <c r="H29" s="81">
        <f>Residential_Data!H115*Residential_Data!H$2</f>
        <v>0</v>
      </c>
      <c r="I29" s="81">
        <f>Residential_Data!I115*Residential_Data!I$2</f>
        <v>0</v>
      </c>
      <c r="J29" s="81">
        <f>Residential_Data!J115*Residential_Data!J$2</f>
        <v>0</v>
      </c>
      <c r="K29" s="81">
        <f>Residential_Data!K115*Residential_Data!K$2</f>
        <v>0</v>
      </c>
      <c r="L29" s="81">
        <f>Residential_Data!L115*Residential_Data!L$2</f>
        <v>0</v>
      </c>
      <c r="P29" s="111"/>
      <c r="Q29" s="111"/>
      <c r="S29" s="111"/>
      <c r="AB29" s="111"/>
    </row>
    <row r="30" spans="1:28" ht="14.45" x14ac:dyDescent="0.3">
      <c r="A30" s="79">
        <v>2017</v>
      </c>
      <c r="B30" s="77">
        <v>5</v>
      </c>
      <c r="C30" s="81">
        <f t="shared" si="0"/>
        <v>196897.676790789</v>
      </c>
      <c r="D30" s="81">
        <f>Residential_Data!D116*Residential_Data!D$2</f>
        <v>0</v>
      </c>
      <c r="E30" s="81">
        <f>Residential_Data!E116*Residential_Data!E$2</f>
        <v>19652.068799999997</v>
      </c>
      <c r="F30" s="81">
        <f>Residential_Data!F116*Residential_Data!F$2</f>
        <v>177245.60799078899</v>
      </c>
      <c r="G30" s="81">
        <f>Residential_Data!G116*Residential_Data!G$2</f>
        <v>0</v>
      </c>
      <c r="H30" s="81">
        <f>Residential_Data!H116*Residential_Data!H$2</f>
        <v>0</v>
      </c>
      <c r="I30" s="81">
        <f>Residential_Data!I116*Residential_Data!I$2</f>
        <v>0</v>
      </c>
      <c r="J30" s="81">
        <f>Residential_Data!J116*Residential_Data!J$2</f>
        <v>0</v>
      </c>
      <c r="K30" s="81">
        <f>Residential_Data!K116*Residential_Data!K$2</f>
        <v>0</v>
      </c>
      <c r="L30" s="81">
        <f>Residential_Data!L116*Residential_Data!L$2</f>
        <v>0</v>
      </c>
      <c r="P30" s="111"/>
      <c r="R30" s="111"/>
      <c r="S30" s="111"/>
      <c r="AB30" s="111"/>
    </row>
    <row r="31" spans="1:28" ht="14.45" x14ac:dyDescent="0.3">
      <c r="A31" s="79">
        <v>2017</v>
      </c>
      <c r="B31" s="77">
        <v>6</v>
      </c>
      <c r="C31" s="81">
        <f t="shared" si="0"/>
        <v>256682.72840945498</v>
      </c>
      <c r="D31" s="81">
        <f>Residential_Data!D117*Residential_Data!D$2</f>
        <v>0</v>
      </c>
      <c r="E31" s="81">
        <f>Residential_Data!E117*Residential_Data!E$2</f>
        <v>79336.129599999986</v>
      </c>
      <c r="F31" s="81">
        <f>Residential_Data!F117*Residential_Data!F$2</f>
        <v>177346.598809455</v>
      </c>
      <c r="G31" s="81">
        <f>Residential_Data!G117*Residential_Data!G$2</f>
        <v>0</v>
      </c>
      <c r="H31" s="81">
        <f>Residential_Data!H117*Residential_Data!H$2</f>
        <v>0</v>
      </c>
      <c r="I31" s="81">
        <f>Residential_Data!I117*Residential_Data!I$2</f>
        <v>0</v>
      </c>
      <c r="J31" s="81">
        <f>Residential_Data!J117*Residential_Data!J$2</f>
        <v>0</v>
      </c>
      <c r="K31" s="81">
        <f>Residential_Data!K117*Residential_Data!K$2</f>
        <v>0</v>
      </c>
      <c r="L31" s="81">
        <f>Residential_Data!L117*Residential_Data!L$2</f>
        <v>0</v>
      </c>
      <c r="P31" s="111"/>
      <c r="R31" s="111"/>
      <c r="S31" s="111"/>
      <c r="AB31" s="111"/>
    </row>
    <row r="32" spans="1:28" ht="14.45" x14ac:dyDescent="0.3">
      <c r="A32" s="79">
        <v>2017</v>
      </c>
      <c r="B32" s="77">
        <v>7</v>
      </c>
      <c r="C32" s="81">
        <f t="shared" si="0"/>
        <v>320979.44327243499</v>
      </c>
      <c r="D32" s="81">
        <f>Residential_Data!D118*Residential_Data!D$2</f>
        <v>0</v>
      </c>
      <c r="E32" s="81">
        <f>Residential_Data!E118*Residential_Data!E$2</f>
        <v>143532.88767999999</v>
      </c>
      <c r="F32" s="81">
        <f>Residential_Data!F118*Residential_Data!F$2</f>
        <v>177446.555592435</v>
      </c>
      <c r="G32" s="81">
        <f>Residential_Data!G118*Residential_Data!G$2</f>
        <v>0</v>
      </c>
      <c r="H32" s="81">
        <f>Residential_Data!H118*Residential_Data!H$2</f>
        <v>0</v>
      </c>
      <c r="I32" s="81">
        <f>Residential_Data!I118*Residential_Data!I$2</f>
        <v>0</v>
      </c>
      <c r="J32" s="81">
        <f>Residential_Data!J118*Residential_Data!J$2</f>
        <v>0</v>
      </c>
      <c r="K32" s="81">
        <f>Residential_Data!K118*Residential_Data!K$2</f>
        <v>0</v>
      </c>
      <c r="L32" s="81">
        <f>Residential_Data!L118*Residential_Data!L$2</f>
        <v>0</v>
      </c>
      <c r="P32" s="111"/>
      <c r="R32" s="111"/>
      <c r="S32" s="111"/>
      <c r="AB32" s="111"/>
    </row>
    <row r="33" spans="1:28" ht="14.45" x14ac:dyDescent="0.3">
      <c r="A33" s="79">
        <v>2017</v>
      </c>
      <c r="B33" s="77">
        <v>8</v>
      </c>
      <c r="C33" s="81">
        <f t="shared" si="0"/>
        <v>290570.69640044798</v>
      </c>
      <c r="D33" s="81">
        <f>Residential_Data!D119*Residential_Data!D$2</f>
        <v>0</v>
      </c>
      <c r="E33" s="81">
        <f>Residential_Data!E119*Residential_Data!E$2</f>
        <v>113025.39039999999</v>
      </c>
      <c r="F33" s="81">
        <f>Residential_Data!F119*Residential_Data!F$2</f>
        <v>177545.30600044798</v>
      </c>
      <c r="G33" s="81">
        <f>Residential_Data!G119*Residential_Data!G$2</f>
        <v>0</v>
      </c>
      <c r="H33" s="81">
        <f>Residential_Data!H119*Residential_Data!H$2</f>
        <v>0</v>
      </c>
      <c r="I33" s="81">
        <f>Residential_Data!I119*Residential_Data!I$2</f>
        <v>0</v>
      </c>
      <c r="J33" s="81">
        <f>Residential_Data!J119*Residential_Data!J$2</f>
        <v>0</v>
      </c>
      <c r="K33" s="81">
        <f>Residential_Data!K119*Residential_Data!K$2</f>
        <v>0</v>
      </c>
      <c r="L33" s="81">
        <f>Residential_Data!L119*Residential_Data!L$2</f>
        <v>0</v>
      </c>
      <c r="P33" s="111"/>
      <c r="R33" s="111"/>
      <c r="S33" s="111"/>
      <c r="AB33" s="111"/>
    </row>
    <row r="34" spans="1:28" ht="14.45" x14ac:dyDescent="0.3">
      <c r="A34" s="79">
        <v>2017</v>
      </c>
      <c r="B34" s="77">
        <v>9</v>
      </c>
      <c r="C34" s="81">
        <f t="shared" si="0"/>
        <v>211490.83706198999</v>
      </c>
      <c r="D34" s="81">
        <f>Residential_Data!D120*Residential_Data!D$2</f>
        <v>0</v>
      </c>
      <c r="E34" s="81">
        <f>Residential_Data!E120*Residential_Data!E$2</f>
        <v>33845.229599999991</v>
      </c>
      <c r="F34" s="81">
        <f>Residential_Data!F120*Residential_Data!F$2</f>
        <v>177645.60746199</v>
      </c>
      <c r="G34" s="81">
        <f>Residential_Data!G120*Residential_Data!G$2</f>
        <v>0</v>
      </c>
      <c r="H34" s="81">
        <f>Residential_Data!H120*Residential_Data!H$2</f>
        <v>0</v>
      </c>
      <c r="I34" s="81">
        <f>Residential_Data!I120*Residential_Data!I$2</f>
        <v>0</v>
      </c>
      <c r="J34" s="81">
        <f>Residential_Data!J120*Residential_Data!J$2</f>
        <v>0</v>
      </c>
      <c r="K34" s="81">
        <f>Residential_Data!K120*Residential_Data!K$2</f>
        <v>0</v>
      </c>
      <c r="L34" s="81">
        <f>Residential_Data!L120*Residential_Data!L$2</f>
        <v>0</v>
      </c>
      <c r="P34" s="111"/>
      <c r="R34" s="111"/>
      <c r="S34" s="111"/>
      <c r="AB34" s="111"/>
    </row>
    <row r="35" spans="1:28" ht="14.45" x14ac:dyDescent="0.3">
      <c r="A35" s="79">
        <v>2017</v>
      </c>
      <c r="B35" s="77">
        <v>10</v>
      </c>
      <c r="C35" s="81">
        <f t="shared" si="0"/>
        <v>182857.60486856499</v>
      </c>
      <c r="D35" s="81">
        <f>Residential_Data!D121*Residential_Data!D$2</f>
        <v>1608.8032799999999</v>
      </c>
      <c r="E35" s="81">
        <f>Residential_Data!E121*Residential_Data!E$2</f>
        <v>3504.0990399999996</v>
      </c>
      <c r="F35" s="81">
        <f>Residential_Data!F121*Residential_Data!F$2</f>
        <v>177744.70254856499</v>
      </c>
      <c r="G35" s="81">
        <f>Residential_Data!G121*Residential_Data!G$2</f>
        <v>0</v>
      </c>
      <c r="H35" s="81">
        <f>Residential_Data!H121*Residential_Data!H$2</f>
        <v>0</v>
      </c>
      <c r="I35" s="81">
        <f>Residential_Data!I121*Residential_Data!I$2</f>
        <v>0</v>
      </c>
      <c r="J35" s="81">
        <f>Residential_Data!J121*Residential_Data!J$2</f>
        <v>0</v>
      </c>
      <c r="K35" s="81">
        <f>Residential_Data!K121*Residential_Data!K$2</f>
        <v>0</v>
      </c>
      <c r="L35" s="81">
        <f>Residential_Data!L121*Residential_Data!L$2</f>
        <v>0</v>
      </c>
      <c r="P35" s="111"/>
      <c r="Q35" s="111"/>
      <c r="R35" s="111"/>
      <c r="S35" s="111"/>
      <c r="AB35" s="111"/>
    </row>
    <row r="36" spans="1:28" ht="14.45" x14ac:dyDescent="0.3">
      <c r="A36" s="79">
        <v>2017</v>
      </c>
      <c r="B36" s="77">
        <v>11</v>
      </c>
      <c r="C36" s="81">
        <f t="shared" si="0"/>
        <v>185936.94069945396</v>
      </c>
      <c r="D36" s="81">
        <f>Residential_Data!D122*Residential_Data!D$2</f>
        <v>25797.074099999994</v>
      </c>
      <c r="E36" s="81">
        <f>Residential_Data!E122*Residential_Data!E$2</f>
        <v>0</v>
      </c>
      <c r="F36" s="81">
        <f>Residential_Data!F122*Residential_Data!F$2</f>
        <v>177842.76359945396</v>
      </c>
      <c r="G36" s="81">
        <f>Residential_Data!G122*Residential_Data!G$2</f>
        <v>0</v>
      </c>
      <c r="H36" s="81">
        <f>Residential_Data!H122*Residential_Data!H$2</f>
        <v>0</v>
      </c>
      <c r="I36" s="81">
        <f>Residential_Data!I122*Residential_Data!I$2</f>
        <v>0</v>
      </c>
      <c r="J36" s="81">
        <f>Residential_Data!J122*Residential_Data!J$2</f>
        <v>0</v>
      </c>
      <c r="K36" s="81">
        <f>Residential_Data!K122*Residential_Data!K$2</f>
        <v>-17702.897000000001</v>
      </c>
      <c r="L36" s="81">
        <f>Residential_Data!L122*Residential_Data!L$2</f>
        <v>0</v>
      </c>
      <c r="P36" s="111"/>
      <c r="Q36" s="111"/>
      <c r="S36" s="111"/>
      <c r="X36" s="111"/>
      <c r="AB36" s="111"/>
    </row>
    <row r="37" spans="1:28" ht="14.45" x14ac:dyDescent="0.3">
      <c r="A37" s="79">
        <v>2017</v>
      </c>
      <c r="B37" s="77">
        <v>12</v>
      </c>
      <c r="C37" s="81">
        <f t="shared" si="0"/>
        <v>250369.28840033602</v>
      </c>
      <c r="D37" s="81">
        <f>Residential_Data!D123*Residential_Data!D$2</f>
        <v>51749.838839999997</v>
      </c>
      <c r="E37" s="81">
        <f>Residential_Data!E123*Residential_Data!E$2</f>
        <v>0</v>
      </c>
      <c r="F37" s="81">
        <f>Residential_Data!F123*Residential_Data!F$2</f>
        <v>177967.192560336</v>
      </c>
      <c r="G37" s="81">
        <f>Residential_Data!G123*Residential_Data!G$2</f>
        <v>0</v>
      </c>
      <c r="H37" s="81">
        <f>Residential_Data!H123*Residential_Data!H$2</f>
        <v>0</v>
      </c>
      <c r="I37" s="81">
        <f>Residential_Data!I123*Residential_Data!I$2</f>
        <v>0</v>
      </c>
      <c r="J37" s="81">
        <f>Residential_Data!J123*Residential_Data!J$2</f>
        <v>0</v>
      </c>
      <c r="K37" s="81">
        <f>Residential_Data!K123*Residential_Data!K$2</f>
        <v>0</v>
      </c>
      <c r="L37" s="81">
        <f>Residential_Data!L123*Residential_Data!L$2</f>
        <v>20652.257000000001</v>
      </c>
      <c r="P37" s="111"/>
      <c r="Q37" s="111"/>
      <c r="S37" s="111"/>
      <c r="Y37" s="111"/>
      <c r="AB37" s="111"/>
    </row>
    <row r="38" spans="1:28" ht="14.45" x14ac:dyDescent="0.3">
      <c r="A38" s="79">
        <v>2018</v>
      </c>
      <c r="B38" s="77">
        <v>1</v>
      </c>
      <c r="C38" s="81">
        <f t="shared" si="0"/>
        <v>243030.67306679598</v>
      </c>
      <c r="D38" s="81">
        <f>Residential_Data!D124*Residential_Data!D$2</f>
        <v>64777.397299999997</v>
      </c>
      <c r="E38" s="81">
        <f>Residential_Data!E124*Residential_Data!E$2</f>
        <v>0</v>
      </c>
      <c r="F38" s="81">
        <f>Residential_Data!F124*Residential_Data!F$2</f>
        <v>178253.275766796</v>
      </c>
      <c r="G38" s="81">
        <f>Residential_Data!G124*Residential_Data!G$2</f>
        <v>0</v>
      </c>
      <c r="H38" s="81">
        <f>Residential_Data!H124*Residential_Data!H$2</f>
        <v>0</v>
      </c>
      <c r="I38" s="81">
        <f>Residential_Data!I124*Residential_Data!I$2</f>
        <v>0</v>
      </c>
      <c r="J38" s="81">
        <f>Residential_Data!J124*Residential_Data!J$2</f>
        <v>0</v>
      </c>
      <c r="K38" s="81">
        <f>Residential_Data!K124*Residential_Data!K$2</f>
        <v>0</v>
      </c>
      <c r="L38" s="81">
        <f>Residential_Data!L124*Residential_Data!L$2</f>
        <v>0</v>
      </c>
      <c r="P38" s="111"/>
      <c r="Q38" s="111"/>
      <c r="S38" s="111"/>
      <c r="AB38" s="111"/>
    </row>
    <row r="39" spans="1:28" ht="14.45" x14ac:dyDescent="0.3">
      <c r="A39" s="79">
        <v>2018</v>
      </c>
      <c r="B39" s="77">
        <v>2</v>
      </c>
      <c r="C39" s="81">
        <f t="shared" si="0"/>
        <v>238139.870153975</v>
      </c>
      <c r="D39" s="81">
        <f>Residential_Data!D125*Residential_Data!D$2</f>
        <v>59600.683519999991</v>
      </c>
      <c r="E39" s="81">
        <f>Residential_Data!E125*Residential_Data!E$2</f>
        <v>0</v>
      </c>
      <c r="F39" s="81">
        <f>Residential_Data!F125*Residential_Data!F$2</f>
        <v>178539.18663397501</v>
      </c>
      <c r="G39" s="81">
        <f>Residential_Data!G125*Residential_Data!G$2</f>
        <v>0</v>
      </c>
      <c r="H39" s="81">
        <f>Residential_Data!H125*Residential_Data!H$2</f>
        <v>0</v>
      </c>
      <c r="I39" s="81">
        <f>Residential_Data!I125*Residential_Data!I$2</f>
        <v>0</v>
      </c>
      <c r="J39" s="81">
        <f>Residential_Data!J125*Residential_Data!J$2</f>
        <v>0</v>
      </c>
      <c r="K39" s="81">
        <f>Residential_Data!K125*Residential_Data!K$2</f>
        <v>0</v>
      </c>
      <c r="L39" s="81">
        <f>Residential_Data!L125*Residential_Data!L$2</f>
        <v>0</v>
      </c>
      <c r="P39" s="111"/>
      <c r="Q39" s="111"/>
      <c r="S39" s="111"/>
      <c r="AB39" s="111"/>
    </row>
    <row r="40" spans="1:28" ht="14.45" x14ac:dyDescent="0.3">
      <c r="A40" s="79">
        <v>2018</v>
      </c>
      <c r="B40" s="77">
        <v>3</v>
      </c>
      <c r="C40" s="81">
        <f t="shared" si="0"/>
        <v>221021.577242078</v>
      </c>
      <c r="D40" s="81">
        <f>Residential_Data!D126*Residential_Data!D$2</f>
        <v>42209.462399999997</v>
      </c>
      <c r="E40" s="81">
        <f>Residential_Data!E126*Residential_Data!E$2</f>
        <v>20.795839999999998</v>
      </c>
      <c r="F40" s="81">
        <f>Residential_Data!F126*Residential_Data!F$2</f>
        <v>178791.319002078</v>
      </c>
      <c r="G40" s="81">
        <f>Residential_Data!G126*Residential_Data!G$2</f>
        <v>0</v>
      </c>
      <c r="H40" s="81">
        <f>Residential_Data!H126*Residential_Data!H$2</f>
        <v>0</v>
      </c>
      <c r="I40" s="81">
        <f>Residential_Data!I126*Residential_Data!I$2</f>
        <v>0</v>
      </c>
      <c r="J40" s="81">
        <f>Residential_Data!J126*Residential_Data!J$2</f>
        <v>0</v>
      </c>
      <c r="K40" s="81">
        <f>Residential_Data!K126*Residential_Data!K$2</f>
        <v>0</v>
      </c>
      <c r="L40" s="81">
        <f>Residential_Data!L126*Residential_Data!L$2</f>
        <v>0</v>
      </c>
      <c r="P40" s="111"/>
      <c r="Q40" s="111"/>
      <c r="S40" s="111"/>
      <c r="AB40" s="111"/>
    </row>
    <row r="41" spans="1:28" x14ac:dyDescent="0.25">
      <c r="A41" s="79">
        <v>2018</v>
      </c>
      <c r="B41" s="77">
        <v>4</v>
      </c>
      <c r="C41" s="81">
        <f t="shared" si="0"/>
        <v>189655.37623161901</v>
      </c>
      <c r="D41" s="81">
        <f>Residential_Data!D127*Residential_Data!D$2</f>
        <v>10487.494499999999</v>
      </c>
      <c r="E41" s="81">
        <f>Residential_Data!E127*Residential_Data!E$2</f>
        <v>124.77503999999999</v>
      </c>
      <c r="F41" s="81">
        <f>Residential_Data!F127*Residential_Data!F$2</f>
        <v>179043.106691619</v>
      </c>
      <c r="G41" s="81">
        <f>Residential_Data!G127*Residential_Data!G$2</f>
        <v>0</v>
      </c>
      <c r="H41" s="81">
        <f>Residential_Data!H127*Residential_Data!H$2</f>
        <v>0</v>
      </c>
      <c r="I41" s="81">
        <f>Residential_Data!I127*Residential_Data!I$2</f>
        <v>0</v>
      </c>
      <c r="J41" s="81">
        <f>Residential_Data!J127*Residential_Data!J$2</f>
        <v>0</v>
      </c>
      <c r="K41" s="81">
        <f>Residential_Data!K127*Residential_Data!K$2</f>
        <v>0</v>
      </c>
      <c r="L41" s="81">
        <f>Residential_Data!L127*Residential_Data!L$2</f>
        <v>0</v>
      </c>
      <c r="P41" s="111"/>
      <c r="Q41" s="111"/>
      <c r="S41" s="111"/>
      <c r="AB41" s="111"/>
    </row>
    <row r="42" spans="1:28" x14ac:dyDescent="0.25">
      <c r="A42" s="79">
        <v>2018</v>
      </c>
      <c r="B42" s="77">
        <v>5</v>
      </c>
      <c r="C42" s="81">
        <f t="shared" si="0"/>
        <v>198946.61850259796</v>
      </c>
      <c r="D42" s="81">
        <f>Residential_Data!D128*Residential_Data!D$2</f>
        <v>0</v>
      </c>
      <c r="E42" s="81">
        <f>Residential_Data!E128*Residential_Data!E$2</f>
        <v>19652.068799999997</v>
      </c>
      <c r="F42" s="81">
        <f>Residential_Data!F128*Residential_Data!F$2</f>
        <v>179294.54970259796</v>
      </c>
      <c r="G42" s="81">
        <f>Residential_Data!G128*Residential_Data!G$2</f>
        <v>0</v>
      </c>
      <c r="H42" s="81">
        <f>Residential_Data!H128*Residential_Data!H$2</f>
        <v>0</v>
      </c>
      <c r="I42" s="81">
        <f>Residential_Data!I128*Residential_Data!I$2</f>
        <v>0</v>
      </c>
      <c r="J42" s="81">
        <f>Residential_Data!J128*Residential_Data!J$2</f>
        <v>0</v>
      </c>
      <c r="K42" s="81">
        <f>Residential_Data!K128*Residential_Data!K$2</f>
        <v>0</v>
      </c>
      <c r="L42" s="81">
        <f>Residential_Data!L128*Residential_Data!L$2</f>
        <v>0</v>
      </c>
      <c r="P42" s="111"/>
      <c r="R42" s="111"/>
      <c r="S42" s="111"/>
      <c r="AB42" s="111"/>
    </row>
    <row r="43" spans="1:28" x14ac:dyDescent="0.25">
      <c r="A43" s="79">
        <v>2018</v>
      </c>
      <c r="B43" s="77">
        <v>6</v>
      </c>
      <c r="C43" s="81">
        <f t="shared" si="0"/>
        <v>258874.02236736999</v>
      </c>
      <c r="D43" s="81">
        <f>Residential_Data!D129*Residential_Data!D$2</f>
        <v>0</v>
      </c>
      <c r="E43" s="81">
        <f>Residential_Data!E129*Residential_Data!E$2</f>
        <v>79336.129599999986</v>
      </c>
      <c r="F43" s="81">
        <f>Residential_Data!F129*Residential_Data!F$2</f>
        <v>179537.89276737001</v>
      </c>
      <c r="G43" s="81">
        <f>Residential_Data!G129*Residential_Data!G$2</f>
        <v>0</v>
      </c>
      <c r="H43" s="81">
        <f>Residential_Data!H129*Residential_Data!H$2</f>
        <v>0</v>
      </c>
      <c r="I43" s="81">
        <f>Residential_Data!I129*Residential_Data!I$2</f>
        <v>0</v>
      </c>
      <c r="J43" s="81">
        <f>Residential_Data!J129*Residential_Data!J$2</f>
        <v>0</v>
      </c>
      <c r="K43" s="81">
        <f>Residential_Data!K129*Residential_Data!K$2</f>
        <v>0</v>
      </c>
      <c r="L43" s="81">
        <f>Residential_Data!L129*Residential_Data!L$2</f>
        <v>0</v>
      </c>
      <c r="P43" s="111"/>
      <c r="R43" s="111"/>
      <c r="S43" s="111"/>
      <c r="AB43" s="111"/>
    </row>
    <row r="44" spans="1:28" x14ac:dyDescent="0.25">
      <c r="A44" s="79">
        <v>2018</v>
      </c>
      <c r="B44" s="77">
        <v>7</v>
      </c>
      <c r="C44" s="81">
        <f t="shared" si="0"/>
        <v>323313.95117286092</v>
      </c>
      <c r="D44" s="81">
        <f>Residential_Data!D130*Residential_Data!D$2</f>
        <v>0</v>
      </c>
      <c r="E44" s="81">
        <f>Residential_Data!E130*Residential_Data!E$2</f>
        <v>143532.88767999999</v>
      </c>
      <c r="F44" s="81">
        <f>Residential_Data!F130*Residential_Data!F$2</f>
        <v>179781.06349286097</v>
      </c>
      <c r="G44" s="81">
        <f>Residential_Data!G130*Residential_Data!G$2</f>
        <v>0</v>
      </c>
      <c r="H44" s="81">
        <f>Residential_Data!H130*Residential_Data!H$2</f>
        <v>0</v>
      </c>
      <c r="I44" s="81">
        <f>Residential_Data!I130*Residential_Data!I$2</f>
        <v>0</v>
      </c>
      <c r="J44" s="81">
        <f>Residential_Data!J130*Residential_Data!J$2</f>
        <v>0</v>
      </c>
      <c r="K44" s="81">
        <f>Residential_Data!K130*Residential_Data!K$2</f>
        <v>0</v>
      </c>
      <c r="L44" s="81">
        <f>Residential_Data!L130*Residential_Data!L$2</f>
        <v>0</v>
      </c>
      <c r="P44" s="111"/>
      <c r="R44" s="111"/>
      <c r="S44" s="111"/>
      <c r="AB44" s="111"/>
    </row>
    <row r="45" spans="1:28" x14ac:dyDescent="0.25">
      <c r="A45" s="79">
        <v>2018</v>
      </c>
      <c r="B45" s="77">
        <v>8</v>
      </c>
      <c r="C45" s="81">
        <f t="shared" si="0"/>
        <v>293049.10760050896</v>
      </c>
      <c r="D45" s="81">
        <f>Residential_Data!D131*Residential_Data!D$2</f>
        <v>0</v>
      </c>
      <c r="E45" s="81">
        <f>Residential_Data!E131*Residential_Data!E$2</f>
        <v>113025.39039999999</v>
      </c>
      <c r="F45" s="81">
        <f>Residential_Data!F131*Residential_Data!F$2</f>
        <v>180023.71720050898</v>
      </c>
      <c r="G45" s="81">
        <f>Residential_Data!G131*Residential_Data!G$2</f>
        <v>0</v>
      </c>
      <c r="H45" s="81">
        <f>Residential_Data!H131*Residential_Data!H$2</f>
        <v>0</v>
      </c>
      <c r="I45" s="81">
        <f>Residential_Data!I131*Residential_Data!I$2</f>
        <v>0</v>
      </c>
      <c r="J45" s="81">
        <f>Residential_Data!J131*Residential_Data!J$2</f>
        <v>0</v>
      </c>
      <c r="K45" s="81">
        <f>Residential_Data!K131*Residential_Data!K$2</f>
        <v>0</v>
      </c>
      <c r="L45" s="81">
        <f>Residential_Data!L131*Residential_Data!L$2</f>
        <v>0</v>
      </c>
      <c r="P45" s="111"/>
      <c r="R45" s="111"/>
      <c r="S45" s="111"/>
      <c r="AB45" s="111"/>
    </row>
    <row r="46" spans="1:28" x14ac:dyDescent="0.25">
      <c r="A46" s="79">
        <v>2018</v>
      </c>
      <c r="B46" s="77">
        <v>9</v>
      </c>
      <c r="C46" s="81">
        <f t="shared" si="0"/>
        <v>214103.84524051199</v>
      </c>
      <c r="D46" s="81">
        <f>Residential_Data!D132*Residential_Data!D$2</f>
        <v>0</v>
      </c>
      <c r="E46" s="81">
        <f>Residential_Data!E132*Residential_Data!E$2</f>
        <v>33845.229599999991</v>
      </c>
      <c r="F46" s="81">
        <f>Residential_Data!F132*Residential_Data!F$2</f>
        <v>180258.615640512</v>
      </c>
      <c r="G46" s="81">
        <f>Residential_Data!G132*Residential_Data!G$2</f>
        <v>0</v>
      </c>
      <c r="H46" s="81">
        <f>Residential_Data!H132*Residential_Data!H$2</f>
        <v>0</v>
      </c>
      <c r="I46" s="81">
        <f>Residential_Data!I132*Residential_Data!I$2</f>
        <v>0</v>
      </c>
      <c r="J46" s="81">
        <f>Residential_Data!J132*Residential_Data!J$2</f>
        <v>0</v>
      </c>
      <c r="K46" s="81">
        <f>Residential_Data!K132*Residential_Data!K$2</f>
        <v>0</v>
      </c>
      <c r="L46" s="81">
        <f>Residential_Data!L132*Residential_Data!L$2</f>
        <v>0</v>
      </c>
      <c r="P46" s="111"/>
      <c r="R46" s="111"/>
      <c r="S46" s="111"/>
      <c r="AB46" s="111"/>
    </row>
    <row r="47" spans="1:28" x14ac:dyDescent="0.25">
      <c r="A47" s="79">
        <v>2018</v>
      </c>
      <c r="B47" s="77">
        <v>10</v>
      </c>
      <c r="C47" s="81">
        <f t="shared" si="0"/>
        <v>185605.89938267198</v>
      </c>
      <c r="D47" s="81">
        <f>Residential_Data!D133*Residential_Data!D$2</f>
        <v>1608.8032799999999</v>
      </c>
      <c r="E47" s="81">
        <f>Residential_Data!E133*Residential_Data!E$2</f>
        <v>3504.0990399999996</v>
      </c>
      <c r="F47" s="81">
        <f>Residential_Data!F133*Residential_Data!F$2</f>
        <v>180492.99706267199</v>
      </c>
      <c r="G47" s="81">
        <f>Residential_Data!G133*Residential_Data!G$2</f>
        <v>0</v>
      </c>
      <c r="H47" s="81">
        <f>Residential_Data!H133*Residential_Data!H$2</f>
        <v>0</v>
      </c>
      <c r="I47" s="81">
        <f>Residential_Data!I133*Residential_Data!I$2</f>
        <v>0</v>
      </c>
      <c r="J47" s="81">
        <f>Residential_Data!J133*Residential_Data!J$2</f>
        <v>0</v>
      </c>
      <c r="K47" s="81">
        <f>Residential_Data!K133*Residential_Data!K$2</f>
        <v>0</v>
      </c>
      <c r="L47" s="81">
        <f>Residential_Data!L133*Residential_Data!L$2</f>
        <v>0</v>
      </c>
      <c r="P47" s="111"/>
      <c r="Q47" s="111"/>
      <c r="R47" s="111"/>
      <c r="S47" s="111"/>
      <c r="AB47" s="111"/>
    </row>
    <row r="48" spans="1:28" x14ac:dyDescent="0.25">
      <c r="A48" s="79">
        <v>2018</v>
      </c>
      <c r="B48" s="77">
        <v>11</v>
      </c>
      <c r="C48" s="81">
        <f t="shared" si="0"/>
        <v>188821.38324555097</v>
      </c>
      <c r="D48" s="81">
        <f>Residential_Data!D134*Residential_Data!D$2</f>
        <v>25797.074099999994</v>
      </c>
      <c r="E48" s="81">
        <f>Residential_Data!E134*Residential_Data!E$2</f>
        <v>0</v>
      </c>
      <c r="F48" s="81">
        <f>Residential_Data!F134*Residential_Data!F$2</f>
        <v>180727.20614555097</v>
      </c>
      <c r="G48" s="81">
        <f>Residential_Data!G134*Residential_Data!G$2</f>
        <v>0</v>
      </c>
      <c r="H48" s="81">
        <f>Residential_Data!H134*Residential_Data!H$2</f>
        <v>0</v>
      </c>
      <c r="I48" s="81">
        <f>Residential_Data!I134*Residential_Data!I$2</f>
        <v>0</v>
      </c>
      <c r="J48" s="81">
        <f>Residential_Data!J134*Residential_Data!J$2</f>
        <v>0</v>
      </c>
      <c r="K48" s="81">
        <f>Residential_Data!K134*Residential_Data!K$2</f>
        <v>-17702.897000000001</v>
      </c>
      <c r="L48" s="81">
        <f>Residential_Data!L134*Residential_Data!L$2</f>
        <v>0</v>
      </c>
      <c r="P48" s="111"/>
      <c r="Q48" s="111"/>
      <c r="S48" s="111"/>
      <c r="X48" s="111"/>
      <c r="AB48" s="111"/>
    </row>
    <row r="49" spans="1:28" x14ac:dyDescent="0.25">
      <c r="A49" s="79">
        <v>2018</v>
      </c>
      <c r="B49" s="77">
        <v>12</v>
      </c>
      <c r="C49" s="81">
        <f t="shared" si="0"/>
        <v>253355.58346150399</v>
      </c>
      <c r="D49" s="81">
        <f>Residential_Data!D135*Residential_Data!D$2</f>
        <v>51749.838839999997</v>
      </c>
      <c r="E49" s="81">
        <f>Residential_Data!E135*Residential_Data!E$2</f>
        <v>0</v>
      </c>
      <c r="F49" s="81">
        <f>Residential_Data!F135*Residential_Data!F$2</f>
        <v>180953.487621504</v>
      </c>
      <c r="G49" s="81">
        <f>Residential_Data!G135*Residential_Data!G$2</f>
        <v>0</v>
      </c>
      <c r="H49" s="81">
        <f>Residential_Data!H135*Residential_Data!H$2</f>
        <v>0</v>
      </c>
      <c r="I49" s="81">
        <f>Residential_Data!I135*Residential_Data!I$2</f>
        <v>0</v>
      </c>
      <c r="J49" s="81">
        <f>Residential_Data!J135*Residential_Data!J$2</f>
        <v>0</v>
      </c>
      <c r="K49" s="81">
        <f>Residential_Data!K135*Residential_Data!K$2</f>
        <v>0</v>
      </c>
      <c r="L49" s="81">
        <f>Residential_Data!L135*Residential_Data!L$2</f>
        <v>20652.257000000001</v>
      </c>
      <c r="P49" s="111"/>
      <c r="Q49" s="111"/>
      <c r="S49" s="111"/>
      <c r="Y49" s="111"/>
      <c r="AB49" s="111"/>
    </row>
    <row r="50" spans="1:28" x14ac:dyDescent="0.25">
      <c r="A50" s="79">
        <v>2019</v>
      </c>
      <c r="B50" s="77">
        <v>1</v>
      </c>
      <c r="C50" s="81">
        <f t="shared" si="0"/>
        <v>245969.23014712695</v>
      </c>
      <c r="D50" s="81">
        <f>Residential_Data!D136*Residential_Data!D$2</f>
        <v>64777.397299999997</v>
      </c>
      <c r="E50" s="81">
        <f>Residential_Data!E136*Residential_Data!E$2</f>
        <v>0</v>
      </c>
      <c r="F50" s="81">
        <f>Residential_Data!F136*Residential_Data!F$2</f>
        <v>181191.83284712696</v>
      </c>
      <c r="G50" s="81">
        <f>Residential_Data!G136*Residential_Data!G$2</f>
        <v>0</v>
      </c>
      <c r="H50" s="81">
        <f>Residential_Data!H136*Residential_Data!H$2</f>
        <v>0</v>
      </c>
      <c r="I50" s="81">
        <f>Residential_Data!I136*Residential_Data!I$2</f>
        <v>0</v>
      </c>
      <c r="J50" s="81">
        <f>Residential_Data!J136*Residential_Data!J$2</f>
        <v>0</v>
      </c>
      <c r="K50" s="81">
        <f>Residential_Data!K136*Residential_Data!K$2</f>
        <v>0</v>
      </c>
      <c r="L50" s="81">
        <f>Residential_Data!L136*Residential_Data!L$2</f>
        <v>0</v>
      </c>
      <c r="P50" s="111"/>
      <c r="Q50" s="111"/>
      <c r="S50" s="111"/>
      <c r="AB50" s="111"/>
    </row>
    <row r="51" spans="1:28" x14ac:dyDescent="0.25">
      <c r="A51" s="79">
        <v>2019</v>
      </c>
      <c r="B51" s="77">
        <v>2</v>
      </c>
      <c r="C51" s="81">
        <f t="shared" si="0"/>
        <v>241030.34457490701</v>
      </c>
      <c r="D51" s="81">
        <f>Residential_Data!D137*Residential_Data!D$2</f>
        <v>59600.683519999991</v>
      </c>
      <c r="E51" s="81">
        <f>Residential_Data!E137*Residential_Data!E$2</f>
        <v>0</v>
      </c>
      <c r="F51" s="81">
        <f>Residential_Data!F137*Residential_Data!F$2</f>
        <v>181429.66105490702</v>
      </c>
      <c r="G51" s="81">
        <f>Residential_Data!G137*Residential_Data!G$2</f>
        <v>0</v>
      </c>
      <c r="H51" s="81">
        <f>Residential_Data!H137*Residential_Data!H$2</f>
        <v>0</v>
      </c>
      <c r="I51" s="81">
        <f>Residential_Data!I137*Residential_Data!I$2</f>
        <v>0</v>
      </c>
      <c r="J51" s="81">
        <f>Residential_Data!J137*Residential_Data!J$2</f>
        <v>0</v>
      </c>
      <c r="K51" s="81">
        <f>Residential_Data!K137*Residential_Data!K$2</f>
        <v>0</v>
      </c>
      <c r="L51" s="81">
        <f>Residential_Data!L137*Residential_Data!L$2</f>
        <v>0</v>
      </c>
      <c r="P51" s="111"/>
      <c r="Q51" s="111"/>
      <c r="S51" s="111"/>
      <c r="AB51" s="111"/>
    </row>
    <row r="52" spans="1:28" x14ac:dyDescent="0.25">
      <c r="A52" s="79">
        <v>2019</v>
      </c>
      <c r="B52" s="77">
        <v>3</v>
      </c>
      <c r="C52" s="81">
        <f t="shared" si="0"/>
        <v>223890.16457432299</v>
      </c>
      <c r="D52" s="81">
        <f>Residential_Data!D138*Residential_Data!D$2</f>
        <v>42209.462399999997</v>
      </c>
      <c r="E52" s="81">
        <f>Residential_Data!E138*Residential_Data!E$2</f>
        <v>20.795839999999998</v>
      </c>
      <c r="F52" s="81">
        <f>Residential_Data!F138*Residential_Data!F$2</f>
        <v>181659.90633432299</v>
      </c>
      <c r="G52" s="81">
        <f>Residential_Data!G138*Residential_Data!G$2</f>
        <v>0</v>
      </c>
      <c r="H52" s="81">
        <f>Residential_Data!H138*Residential_Data!H$2</f>
        <v>0</v>
      </c>
      <c r="I52" s="81">
        <f>Residential_Data!I138*Residential_Data!I$2</f>
        <v>0</v>
      </c>
      <c r="J52" s="81">
        <f>Residential_Data!J138*Residential_Data!J$2</f>
        <v>0</v>
      </c>
      <c r="K52" s="81">
        <f>Residential_Data!K138*Residential_Data!K$2</f>
        <v>0</v>
      </c>
      <c r="L52" s="81">
        <f>Residential_Data!L138*Residential_Data!L$2</f>
        <v>0</v>
      </c>
      <c r="P52" s="111"/>
      <c r="Q52" s="111"/>
      <c r="S52" s="111"/>
      <c r="AB52" s="111"/>
    </row>
    <row r="53" spans="1:28" x14ac:dyDescent="0.25">
      <c r="A53" s="79">
        <v>2019</v>
      </c>
      <c r="B53" s="77">
        <v>4</v>
      </c>
      <c r="C53" s="81">
        <f t="shared" si="0"/>
        <v>192502.07647517702</v>
      </c>
      <c r="D53" s="81">
        <f>Residential_Data!D139*Residential_Data!D$2</f>
        <v>10487.494499999999</v>
      </c>
      <c r="E53" s="81">
        <f>Residential_Data!E139*Residential_Data!E$2</f>
        <v>124.77503999999999</v>
      </c>
      <c r="F53" s="81">
        <f>Residential_Data!F139*Residential_Data!F$2</f>
        <v>181889.80693517701</v>
      </c>
      <c r="G53" s="81">
        <f>Residential_Data!G139*Residential_Data!G$2</f>
        <v>0</v>
      </c>
      <c r="H53" s="81">
        <f>Residential_Data!H139*Residential_Data!H$2</f>
        <v>0</v>
      </c>
      <c r="I53" s="81">
        <f>Residential_Data!I139*Residential_Data!I$2</f>
        <v>0</v>
      </c>
      <c r="J53" s="81">
        <f>Residential_Data!J139*Residential_Data!J$2</f>
        <v>0</v>
      </c>
      <c r="K53" s="81">
        <f>Residential_Data!K139*Residential_Data!K$2</f>
        <v>0</v>
      </c>
      <c r="L53" s="81">
        <f>Residential_Data!L139*Residential_Data!L$2</f>
        <v>0</v>
      </c>
      <c r="P53" s="111"/>
      <c r="Q53" s="111"/>
      <c r="S53" s="111"/>
      <c r="AB53" s="111"/>
    </row>
    <row r="54" spans="1:28" x14ac:dyDescent="0.25">
      <c r="A54" s="79">
        <v>2019</v>
      </c>
      <c r="B54" s="77">
        <v>5</v>
      </c>
      <c r="C54" s="81">
        <f t="shared" si="0"/>
        <v>201771.43165746899</v>
      </c>
      <c r="D54" s="81">
        <f>Residential_Data!D140*Residential_Data!D$2</f>
        <v>0</v>
      </c>
      <c r="E54" s="81">
        <f>Residential_Data!E140*Residential_Data!E$2</f>
        <v>19652.068799999997</v>
      </c>
      <c r="F54" s="81">
        <f>Residential_Data!F140*Residential_Data!F$2</f>
        <v>182119.36285746898</v>
      </c>
      <c r="G54" s="81">
        <f>Residential_Data!G140*Residential_Data!G$2</f>
        <v>0</v>
      </c>
      <c r="H54" s="81">
        <f>Residential_Data!H140*Residential_Data!H$2</f>
        <v>0</v>
      </c>
      <c r="I54" s="81">
        <f>Residential_Data!I140*Residential_Data!I$2</f>
        <v>0</v>
      </c>
      <c r="J54" s="81">
        <f>Residential_Data!J140*Residential_Data!J$2</f>
        <v>0</v>
      </c>
      <c r="K54" s="81">
        <f>Residential_Data!K140*Residential_Data!K$2</f>
        <v>0</v>
      </c>
      <c r="L54" s="81">
        <f>Residential_Data!L140*Residential_Data!L$2</f>
        <v>0</v>
      </c>
      <c r="P54" s="111"/>
      <c r="R54" s="111"/>
      <c r="S54" s="111"/>
      <c r="AB54" s="111"/>
    </row>
    <row r="55" spans="1:28" x14ac:dyDescent="0.25">
      <c r="A55" s="79">
        <v>2019</v>
      </c>
      <c r="B55" s="77">
        <v>6</v>
      </c>
      <c r="C55" s="81">
        <f t="shared" si="0"/>
        <v>261677.63779067798</v>
      </c>
      <c r="D55" s="81">
        <f>Residential_Data!D141*Residential_Data!D$2</f>
        <v>0</v>
      </c>
      <c r="E55" s="81">
        <f>Residential_Data!E141*Residential_Data!E$2</f>
        <v>79336.129599999986</v>
      </c>
      <c r="F55" s="81">
        <f>Residential_Data!F141*Residential_Data!F$2</f>
        <v>182341.508190678</v>
      </c>
      <c r="G55" s="81">
        <f>Residential_Data!G141*Residential_Data!G$2</f>
        <v>0</v>
      </c>
      <c r="H55" s="81">
        <f>Residential_Data!H141*Residential_Data!H$2</f>
        <v>0</v>
      </c>
      <c r="I55" s="81">
        <f>Residential_Data!I141*Residential_Data!I$2</f>
        <v>0</v>
      </c>
      <c r="J55" s="81">
        <f>Residential_Data!J141*Residential_Data!J$2</f>
        <v>0</v>
      </c>
      <c r="K55" s="81">
        <f>Residential_Data!K141*Residential_Data!K$2</f>
        <v>0</v>
      </c>
      <c r="L55" s="81">
        <f>Residential_Data!L141*Residential_Data!L$2</f>
        <v>0</v>
      </c>
      <c r="P55" s="111"/>
      <c r="R55" s="111"/>
      <c r="S55" s="111"/>
      <c r="AB55" s="111"/>
    </row>
    <row r="56" spans="1:28" x14ac:dyDescent="0.25">
      <c r="A56" s="79">
        <v>2019</v>
      </c>
      <c r="B56" s="77">
        <v>7</v>
      </c>
      <c r="C56" s="81">
        <f t="shared" si="0"/>
        <v>326096.19652532495</v>
      </c>
      <c r="D56" s="81">
        <f>Residential_Data!D142*Residential_Data!D$2</f>
        <v>0</v>
      </c>
      <c r="E56" s="81">
        <f>Residential_Data!E142*Residential_Data!E$2</f>
        <v>143532.88767999999</v>
      </c>
      <c r="F56" s="81">
        <f>Residential_Data!F142*Residential_Data!F$2</f>
        <v>182563.30884532499</v>
      </c>
      <c r="G56" s="81">
        <f>Residential_Data!G142*Residential_Data!G$2</f>
        <v>0</v>
      </c>
      <c r="H56" s="81">
        <f>Residential_Data!H142*Residential_Data!H$2</f>
        <v>0</v>
      </c>
      <c r="I56" s="81">
        <f>Residential_Data!I142*Residential_Data!I$2</f>
        <v>0</v>
      </c>
      <c r="J56" s="81">
        <f>Residential_Data!J142*Residential_Data!J$2</f>
        <v>0</v>
      </c>
      <c r="K56" s="81">
        <f>Residential_Data!K142*Residential_Data!K$2</f>
        <v>0</v>
      </c>
      <c r="L56" s="81">
        <f>Residential_Data!L142*Residential_Data!L$2</f>
        <v>0</v>
      </c>
      <c r="P56" s="111"/>
      <c r="R56" s="111"/>
      <c r="S56" s="111"/>
      <c r="AB56" s="111"/>
    </row>
    <row r="57" spans="1:28" x14ac:dyDescent="0.25">
      <c r="A57" s="79">
        <v>2019</v>
      </c>
      <c r="B57" s="77">
        <v>8</v>
      </c>
      <c r="C57" s="81">
        <f t="shared" si="0"/>
        <v>295810.15522140998</v>
      </c>
      <c r="D57" s="81">
        <f>Residential_Data!D143*Residential_Data!D$2</f>
        <v>0</v>
      </c>
      <c r="E57" s="81">
        <f>Residential_Data!E143*Residential_Data!E$2</f>
        <v>113025.39039999999</v>
      </c>
      <c r="F57" s="81">
        <f>Residential_Data!F143*Residential_Data!F$2</f>
        <v>182784.76482141</v>
      </c>
      <c r="G57" s="81">
        <f>Residential_Data!G143*Residential_Data!G$2</f>
        <v>0</v>
      </c>
      <c r="H57" s="81">
        <f>Residential_Data!H143*Residential_Data!H$2</f>
        <v>0</v>
      </c>
      <c r="I57" s="81">
        <f>Residential_Data!I143*Residential_Data!I$2</f>
        <v>0</v>
      </c>
      <c r="J57" s="81">
        <f>Residential_Data!J143*Residential_Data!J$2</f>
        <v>0</v>
      </c>
      <c r="K57" s="81">
        <f>Residential_Data!K143*Residential_Data!K$2</f>
        <v>0</v>
      </c>
      <c r="L57" s="81">
        <f>Residential_Data!L143*Residential_Data!L$2</f>
        <v>0</v>
      </c>
      <c r="P57" s="111"/>
      <c r="R57" s="111"/>
      <c r="S57" s="111"/>
      <c r="AB57" s="111"/>
    </row>
    <row r="58" spans="1:28" x14ac:dyDescent="0.25">
      <c r="A58" s="79">
        <v>2019</v>
      </c>
      <c r="B58" s="77">
        <v>9</v>
      </c>
      <c r="C58" s="81">
        <f t="shared" si="0"/>
        <v>216844.039808412</v>
      </c>
      <c r="D58" s="81">
        <f>Residential_Data!D144*Residential_Data!D$2</f>
        <v>0</v>
      </c>
      <c r="E58" s="81">
        <f>Residential_Data!E144*Residential_Data!E$2</f>
        <v>33845.229599999991</v>
      </c>
      <c r="F58" s="81">
        <f>Residential_Data!F144*Residential_Data!F$2</f>
        <v>182998.810208412</v>
      </c>
      <c r="G58" s="81">
        <f>Residential_Data!G144*Residential_Data!G$2</f>
        <v>0</v>
      </c>
      <c r="H58" s="81">
        <f>Residential_Data!H144*Residential_Data!H$2</f>
        <v>0</v>
      </c>
      <c r="I58" s="81">
        <f>Residential_Data!I144*Residential_Data!I$2</f>
        <v>0</v>
      </c>
      <c r="J58" s="81">
        <f>Residential_Data!J144*Residential_Data!J$2</f>
        <v>0</v>
      </c>
      <c r="K58" s="81">
        <f>Residential_Data!K144*Residential_Data!K$2</f>
        <v>0</v>
      </c>
      <c r="L58" s="81">
        <f>Residential_Data!L144*Residential_Data!L$2</f>
        <v>0</v>
      </c>
      <c r="P58" s="111"/>
      <c r="R58" s="111"/>
      <c r="S58" s="111"/>
      <c r="AB58" s="111"/>
    </row>
    <row r="59" spans="1:28" x14ac:dyDescent="0.25">
      <c r="A59" s="79">
        <v>2019</v>
      </c>
      <c r="B59" s="77">
        <v>10</v>
      </c>
      <c r="C59" s="81">
        <f t="shared" si="0"/>
        <v>188325.58557613299</v>
      </c>
      <c r="D59" s="81">
        <f>Residential_Data!D145*Residential_Data!D$2</f>
        <v>1608.8032799999999</v>
      </c>
      <c r="E59" s="81">
        <f>Residential_Data!E145*Residential_Data!E$2</f>
        <v>3504.0990399999996</v>
      </c>
      <c r="F59" s="81">
        <f>Residential_Data!F145*Residential_Data!F$2</f>
        <v>183212.68325613299</v>
      </c>
      <c r="G59" s="81">
        <f>Residential_Data!G145*Residential_Data!G$2</f>
        <v>0</v>
      </c>
      <c r="H59" s="81">
        <f>Residential_Data!H145*Residential_Data!H$2</f>
        <v>0</v>
      </c>
      <c r="I59" s="81">
        <f>Residential_Data!I145*Residential_Data!I$2</f>
        <v>0</v>
      </c>
      <c r="J59" s="81">
        <f>Residential_Data!J145*Residential_Data!J$2</f>
        <v>0</v>
      </c>
      <c r="K59" s="81">
        <f>Residential_Data!K145*Residential_Data!K$2</f>
        <v>0</v>
      </c>
      <c r="L59" s="81">
        <f>Residential_Data!L145*Residential_Data!L$2</f>
        <v>0</v>
      </c>
      <c r="P59" s="111"/>
      <c r="Q59" s="111"/>
      <c r="R59" s="111"/>
      <c r="S59" s="111"/>
      <c r="AB59" s="111"/>
    </row>
    <row r="60" spans="1:28" x14ac:dyDescent="0.25">
      <c r="A60" s="79">
        <v>2019</v>
      </c>
      <c r="B60" s="77">
        <v>11</v>
      </c>
      <c r="C60" s="81">
        <f t="shared" si="0"/>
        <v>191520.21638601099</v>
      </c>
      <c r="D60" s="81">
        <f>Residential_Data!D146*Residential_Data!D$2</f>
        <v>25797.074099999994</v>
      </c>
      <c r="E60" s="81">
        <f>Residential_Data!E146*Residential_Data!E$2</f>
        <v>0</v>
      </c>
      <c r="F60" s="81">
        <f>Residential_Data!F146*Residential_Data!F$2</f>
        <v>183426.03928601099</v>
      </c>
      <c r="G60" s="81">
        <f>Residential_Data!G146*Residential_Data!G$2</f>
        <v>0</v>
      </c>
      <c r="H60" s="81">
        <f>Residential_Data!H146*Residential_Data!H$2</f>
        <v>0</v>
      </c>
      <c r="I60" s="81">
        <f>Residential_Data!I146*Residential_Data!I$2</f>
        <v>0</v>
      </c>
      <c r="J60" s="81">
        <f>Residential_Data!J146*Residential_Data!J$2</f>
        <v>0</v>
      </c>
      <c r="K60" s="81">
        <f>Residential_Data!K146*Residential_Data!K$2</f>
        <v>-17702.897000000001</v>
      </c>
      <c r="L60" s="81">
        <f>Residential_Data!L146*Residential_Data!L$2</f>
        <v>0</v>
      </c>
      <c r="P60" s="111"/>
      <c r="Q60" s="111"/>
      <c r="S60" s="111"/>
      <c r="X60" s="111"/>
      <c r="AB60" s="111"/>
    </row>
    <row r="61" spans="1:28" x14ac:dyDescent="0.25">
      <c r="A61" s="79">
        <v>2019</v>
      </c>
      <c r="B61" s="77">
        <v>12</v>
      </c>
      <c r="C61" s="81">
        <f t="shared" si="0"/>
        <v>256042.52519157497</v>
      </c>
      <c r="D61" s="81">
        <f>Residential_Data!D147*Residential_Data!D$2</f>
        <v>51749.838839999997</v>
      </c>
      <c r="E61" s="81">
        <f>Residential_Data!E147*Residential_Data!E$2</f>
        <v>0</v>
      </c>
      <c r="F61" s="81">
        <f>Residential_Data!F147*Residential_Data!F$2</f>
        <v>183640.42935157497</v>
      </c>
      <c r="G61" s="81">
        <f>Residential_Data!G147*Residential_Data!G$2</f>
        <v>0</v>
      </c>
      <c r="H61" s="81">
        <f>Residential_Data!H147*Residential_Data!H$2</f>
        <v>0</v>
      </c>
      <c r="I61" s="81">
        <f>Residential_Data!I147*Residential_Data!I$2</f>
        <v>0</v>
      </c>
      <c r="J61" s="81">
        <f>Residential_Data!J147*Residential_Data!J$2</f>
        <v>0</v>
      </c>
      <c r="K61" s="81">
        <f>Residential_Data!K147*Residential_Data!K$2</f>
        <v>0</v>
      </c>
      <c r="L61" s="81">
        <f>Residential_Data!L147*Residential_Data!L$2</f>
        <v>20652.257000000001</v>
      </c>
      <c r="P61" s="111"/>
      <c r="Q61" s="111"/>
      <c r="S61" s="111"/>
      <c r="Y61" s="111"/>
      <c r="AB61" s="111"/>
    </row>
    <row r="62" spans="1:28" x14ac:dyDescent="0.25">
      <c r="A62" s="79">
        <v>2020</v>
      </c>
      <c r="B62" s="77">
        <v>1</v>
      </c>
      <c r="C62" s="81">
        <f t="shared" si="0"/>
        <v>248608.950914204</v>
      </c>
      <c r="D62" s="81">
        <f>Residential_Data!D148*Residential_Data!D$2</f>
        <v>64777.397299999997</v>
      </c>
      <c r="E62" s="81">
        <f>Residential_Data!E148*Residential_Data!E$2</f>
        <v>0</v>
      </c>
      <c r="F62" s="81">
        <f>Residential_Data!F148*Residential_Data!F$2</f>
        <v>183831.55361420399</v>
      </c>
      <c r="G62" s="81">
        <f>Residential_Data!G148*Residential_Data!G$2</f>
        <v>0</v>
      </c>
      <c r="H62" s="81">
        <f>Residential_Data!H148*Residential_Data!H$2</f>
        <v>0</v>
      </c>
      <c r="I62" s="81">
        <f>Residential_Data!I148*Residential_Data!I$2</f>
        <v>0</v>
      </c>
      <c r="J62" s="81">
        <f>Residential_Data!J148*Residential_Data!J$2</f>
        <v>0</v>
      </c>
      <c r="K62" s="81">
        <f>Residential_Data!K148*Residential_Data!K$2</f>
        <v>0</v>
      </c>
      <c r="L62" s="81">
        <f>Residential_Data!L148*Residential_Data!L$2</f>
        <v>0</v>
      </c>
      <c r="P62" s="111"/>
      <c r="Q62" s="111"/>
      <c r="S62" s="111"/>
      <c r="AB62" s="111"/>
    </row>
    <row r="63" spans="1:28" x14ac:dyDescent="0.25">
      <c r="A63" s="79">
        <v>2020</v>
      </c>
      <c r="B63" s="77">
        <v>2</v>
      </c>
      <c r="C63" s="81">
        <f t="shared" si="0"/>
        <v>243623.01671827096</v>
      </c>
      <c r="D63" s="81">
        <f>Residential_Data!D149*Residential_Data!D$2</f>
        <v>59600.683519999991</v>
      </c>
      <c r="E63" s="81">
        <f>Residential_Data!E149*Residential_Data!E$2</f>
        <v>0</v>
      </c>
      <c r="F63" s="81">
        <f>Residential_Data!F149*Residential_Data!F$2</f>
        <v>184022.33319827096</v>
      </c>
      <c r="G63" s="81">
        <f>Residential_Data!G149*Residential_Data!G$2</f>
        <v>0</v>
      </c>
      <c r="H63" s="81">
        <f>Residential_Data!H149*Residential_Data!H$2</f>
        <v>0</v>
      </c>
      <c r="I63" s="81">
        <f>Residential_Data!I149*Residential_Data!I$2</f>
        <v>0</v>
      </c>
      <c r="J63" s="81">
        <f>Residential_Data!J149*Residential_Data!J$2</f>
        <v>0</v>
      </c>
      <c r="K63" s="81">
        <f>Residential_Data!K149*Residential_Data!K$2</f>
        <v>0</v>
      </c>
      <c r="L63" s="81">
        <f>Residential_Data!L149*Residential_Data!L$2</f>
        <v>0</v>
      </c>
      <c r="P63" s="111"/>
      <c r="Q63" s="111"/>
      <c r="S63" s="111"/>
      <c r="AB63" s="111"/>
    </row>
    <row r="64" spans="1:28" x14ac:dyDescent="0.25">
      <c r="A64" s="79">
        <v>2020</v>
      </c>
      <c r="B64" s="77">
        <v>3</v>
      </c>
      <c r="C64" s="81">
        <f t="shared" si="0"/>
        <v>226444.23271874298</v>
      </c>
      <c r="D64" s="81">
        <f>Residential_Data!D150*Residential_Data!D$2</f>
        <v>42209.462399999997</v>
      </c>
      <c r="E64" s="81">
        <f>Residential_Data!E150*Residential_Data!E$2</f>
        <v>20.795839999999998</v>
      </c>
      <c r="F64" s="81">
        <f>Residential_Data!F150*Residential_Data!F$2</f>
        <v>184213.97447874298</v>
      </c>
      <c r="G64" s="81">
        <f>Residential_Data!G150*Residential_Data!G$2</f>
        <v>0</v>
      </c>
      <c r="H64" s="81">
        <f>Residential_Data!H150*Residential_Data!H$2</f>
        <v>0</v>
      </c>
      <c r="I64" s="81">
        <f>Residential_Data!I150*Residential_Data!I$2</f>
        <v>0</v>
      </c>
      <c r="J64" s="81">
        <f>Residential_Data!J150*Residential_Data!J$2</f>
        <v>0</v>
      </c>
      <c r="K64" s="81">
        <f>Residential_Data!K150*Residential_Data!K$2</f>
        <v>0</v>
      </c>
      <c r="L64" s="81">
        <f>Residential_Data!L150*Residential_Data!L$2</f>
        <v>0</v>
      </c>
      <c r="P64" s="111"/>
      <c r="Q64" s="111"/>
      <c r="S64" s="111"/>
      <c r="AB64" s="111"/>
    </row>
    <row r="65" spans="1:28" x14ac:dyDescent="0.25">
      <c r="A65" s="79">
        <v>2020</v>
      </c>
      <c r="B65" s="77">
        <v>4</v>
      </c>
      <c r="C65" s="81">
        <f t="shared" si="0"/>
        <v>195017.36828137198</v>
      </c>
      <c r="D65" s="81">
        <f>Residential_Data!D151*Residential_Data!D$2</f>
        <v>10487.494499999999</v>
      </c>
      <c r="E65" s="81">
        <f>Residential_Data!E151*Residential_Data!E$2</f>
        <v>124.77503999999999</v>
      </c>
      <c r="F65" s="81">
        <f>Residential_Data!F151*Residential_Data!F$2</f>
        <v>184405.09874137197</v>
      </c>
      <c r="G65" s="81">
        <f>Residential_Data!G151*Residential_Data!G$2</f>
        <v>0</v>
      </c>
      <c r="H65" s="81">
        <f>Residential_Data!H151*Residential_Data!H$2</f>
        <v>0</v>
      </c>
      <c r="I65" s="81">
        <f>Residential_Data!I151*Residential_Data!I$2</f>
        <v>0</v>
      </c>
      <c r="J65" s="81">
        <f>Residential_Data!J151*Residential_Data!J$2</f>
        <v>0</v>
      </c>
      <c r="K65" s="81">
        <f>Residential_Data!K151*Residential_Data!K$2</f>
        <v>0</v>
      </c>
      <c r="L65" s="81">
        <f>Residential_Data!L151*Residential_Data!L$2</f>
        <v>0</v>
      </c>
      <c r="P65" s="111"/>
      <c r="Q65" s="111"/>
      <c r="S65" s="111"/>
      <c r="AB65" s="111"/>
    </row>
    <row r="66" spans="1:28" x14ac:dyDescent="0.25">
      <c r="A66" s="79">
        <v>2020</v>
      </c>
      <c r="B66" s="77">
        <v>5</v>
      </c>
      <c r="C66" s="81">
        <f t="shared" si="0"/>
        <v>204247.94712543898</v>
      </c>
      <c r="D66" s="81">
        <f>Residential_Data!D152*Residential_Data!D$2</f>
        <v>0</v>
      </c>
      <c r="E66" s="81">
        <f>Residential_Data!E152*Residential_Data!E$2</f>
        <v>19652.068799999997</v>
      </c>
      <c r="F66" s="81">
        <f>Residential_Data!F152*Residential_Data!F$2</f>
        <v>184595.87832543897</v>
      </c>
      <c r="G66" s="81">
        <f>Residential_Data!G152*Residential_Data!G$2</f>
        <v>0</v>
      </c>
      <c r="H66" s="81">
        <f>Residential_Data!H152*Residential_Data!H$2</f>
        <v>0</v>
      </c>
      <c r="I66" s="81">
        <f>Residential_Data!I152*Residential_Data!I$2</f>
        <v>0</v>
      </c>
      <c r="J66" s="81">
        <f>Residential_Data!J152*Residential_Data!J$2</f>
        <v>0</v>
      </c>
      <c r="K66" s="81">
        <f>Residential_Data!K152*Residential_Data!K$2</f>
        <v>0</v>
      </c>
      <c r="L66" s="81">
        <f>Residential_Data!L152*Residential_Data!L$2</f>
        <v>0</v>
      </c>
      <c r="P66" s="111"/>
      <c r="R66" s="111"/>
      <c r="S66" s="111"/>
      <c r="AB66" s="111"/>
    </row>
    <row r="67" spans="1:28" x14ac:dyDescent="0.25">
      <c r="A67" s="79">
        <v>2020</v>
      </c>
      <c r="B67" s="77">
        <v>6</v>
      </c>
      <c r="C67" s="81">
        <f t="shared" ref="C67:C73" si="1">SUM(D67:L67)</f>
        <v>264123.64920591097</v>
      </c>
      <c r="D67" s="81">
        <f>Residential_Data!D153*Residential_Data!D$2</f>
        <v>0</v>
      </c>
      <c r="E67" s="81">
        <f>Residential_Data!E153*Residential_Data!E$2</f>
        <v>79336.129599999986</v>
      </c>
      <c r="F67" s="81">
        <f>Residential_Data!F153*Residential_Data!F$2</f>
        <v>184787.51960591099</v>
      </c>
      <c r="G67" s="81">
        <f>Residential_Data!G153*Residential_Data!G$2</f>
        <v>0</v>
      </c>
      <c r="H67" s="81">
        <f>Residential_Data!H153*Residential_Data!H$2</f>
        <v>0</v>
      </c>
      <c r="I67" s="81">
        <f>Residential_Data!I153*Residential_Data!I$2</f>
        <v>0</v>
      </c>
      <c r="J67" s="81">
        <f>Residential_Data!J153*Residential_Data!J$2</f>
        <v>0</v>
      </c>
      <c r="K67" s="81">
        <f>Residential_Data!K153*Residential_Data!K$2</f>
        <v>0</v>
      </c>
      <c r="L67" s="81">
        <f>Residential_Data!L153*Residential_Data!L$2</f>
        <v>0</v>
      </c>
      <c r="P67" s="111"/>
      <c r="R67" s="111"/>
      <c r="S67" s="111"/>
      <c r="AB67" s="111"/>
    </row>
    <row r="68" spans="1:28" x14ac:dyDescent="0.25">
      <c r="A68" s="79">
        <v>2020</v>
      </c>
      <c r="B68" s="77">
        <v>7</v>
      </c>
      <c r="C68" s="81">
        <f t="shared" si="1"/>
        <v>328511.703887821</v>
      </c>
      <c r="D68" s="81">
        <f>Residential_Data!D154*Residential_Data!D$2</f>
        <v>0</v>
      </c>
      <c r="E68" s="81">
        <f>Residential_Data!E154*Residential_Data!E$2</f>
        <v>143532.88767999999</v>
      </c>
      <c r="F68" s="81">
        <f>Residential_Data!F154*Residential_Data!F$2</f>
        <v>184978.81620782102</v>
      </c>
      <c r="G68" s="81">
        <f>Residential_Data!G154*Residential_Data!G$2</f>
        <v>0</v>
      </c>
      <c r="H68" s="81">
        <f>Residential_Data!H154*Residential_Data!H$2</f>
        <v>0</v>
      </c>
      <c r="I68" s="81">
        <f>Residential_Data!I154*Residential_Data!I$2</f>
        <v>0</v>
      </c>
      <c r="J68" s="81">
        <f>Residential_Data!J154*Residential_Data!J$2</f>
        <v>0</v>
      </c>
      <c r="K68" s="81">
        <f>Residential_Data!K154*Residential_Data!K$2</f>
        <v>0</v>
      </c>
      <c r="L68" s="81">
        <f>Residential_Data!L154*Residential_Data!L$2</f>
        <v>0</v>
      </c>
      <c r="P68" s="111"/>
      <c r="R68" s="111"/>
      <c r="S68" s="111"/>
      <c r="AB68" s="111"/>
    </row>
    <row r="69" spans="1:28" x14ac:dyDescent="0.25">
      <c r="A69" s="79">
        <v>2020</v>
      </c>
      <c r="B69" s="77">
        <v>8</v>
      </c>
      <c r="C69" s="81">
        <f t="shared" si="1"/>
        <v>298194.81385260698</v>
      </c>
      <c r="D69" s="81">
        <f>Residential_Data!D155*Residential_Data!D$2</f>
        <v>0</v>
      </c>
      <c r="E69" s="81">
        <f>Residential_Data!E155*Residential_Data!E$2</f>
        <v>113025.39039999999</v>
      </c>
      <c r="F69" s="81">
        <f>Residential_Data!F155*Residential_Data!F$2</f>
        <v>185169.42345260698</v>
      </c>
      <c r="G69" s="81">
        <f>Residential_Data!G155*Residential_Data!G$2</f>
        <v>0</v>
      </c>
      <c r="H69" s="81">
        <f>Residential_Data!H155*Residential_Data!H$2</f>
        <v>0</v>
      </c>
      <c r="I69" s="81">
        <f>Residential_Data!I155*Residential_Data!I$2</f>
        <v>0</v>
      </c>
      <c r="J69" s="81">
        <f>Residential_Data!J155*Residential_Data!J$2</f>
        <v>0</v>
      </c>
      <c r="K69" s="81">
        <f>Residential_Data!K155*Residential_Data!K$2</f>
        <v>0</v>
      </c>
      <c r="L69" s="81">
        <f>Residential_Data!L155*Residential_Data!L$2</f>
        <v>0</v>
      </c>
      <c r="P69" s="111"/>
      <c r="R69" s="111"/>
      <c r="S69" s="111"/>
      <c r="AB69" s="111"/>
    </row>
    <row r="70" spans="1:28" x14ac:dyDescent="0.25">
      <c r="A70" s="79">
        <v>2020</v>
      </c>
      <c r="B70" s="77">
        <v>9</v>
      </c>
      <c r="C70" s="81">
        <f t="shared" si="1"/>
        <v>219206.46667235999</v>
      </c>
      <c r="D70" s="81">
        <f>Residential_Data!D156*Residential_Data!D$2</f>
        <v>0</v>
      </c>
      <c r="E70" s="81">
        <f>Residential_Data!E156*Residential_Data!E$2</f>
        <v>33845.229599999991</v>
      </c>
      <c r="F70" s="81">
        <f>Residential_Data!F156*Residential_Data!F$2</f>
        <v>185361.23707236</v>
      </c>
      <c r="G70" s="81">
        <f>Residential_Data!G156*Residential_Data!G$2</f>
        <v>0</v>
      </c>
      <c r="H70" s="81">
        <f>Residential_Data!H156*Residential_Data!H$2</f>
        <v>0</v>
      </c>
      <c r="I70" s="81">
        <f>Residential_Data!I156*Residential_Data!I$2</f>
        <v>0</v>
      </c>
      <c r="J70" s="81">
        <f>Residential_Data!J156*Residential_Data!J$2</f>
        <v>0</v>
      </c>
      <c r="K70" s="81">
        <f>Residential_Data!K156*Residential_Data!K$2</f>
        <v>0</v>
      </c>
      <c r="L70" s="81">
        <f>Residential_Data!L156*Residential_Data!L$2</f>
        <v>0</v>
      </c>
      <c r="P70" s="111"/>
      <c r="R70" s="111"/>
      <c r="S70" s="111"/>
      <c r="AB70" s="111"/>
    </row>
    <row r="71" spans="1:28" x14ac:dyDescent="0.25">
      <c r="A71" s="79">
        <v>2020</v>
      </c>
      <c r="B71" s="77">
        <v>10</v>
      </c>
      <c r="C71" s="81">
        <f t="shared" si="1"/>
        <v>190665.26365498899</v>
      </c>
      <c r="D71" s="81">
        <f>Residential_Data!D157*Residential_Data!D$2</f>
        <v>1608.8032799999999</v>
      </c>
      <c r="E71" s="81">
        <f>Residential_Data!E157*Residential_Data!E$2</f>
        <v>3504.0990399999996</v>
      </c>
      <c r="F71" s="81">
        <f>Residential_Data!F157*Residential_Data!F$2</f>
        <v>185552.36133498899</v>
      </c>
      <c r="G71" s="81">
        <f>Residential_Data!G157*Residential_Data!G$2</f>
        <v>0</v>
      </c>
      <c r="H71" s="81">
        <f>Residential_Data!H157*Residential_Data!H$2</f>
        <v>0</v>
      </c>
      <c r="I71" s="81">
        <f>Residential_Data!I157*Residential_Data!I$2</f>
        <v>0</v>
      </c>
      <c r="J71" s="81">
        <f>Residential_Data!J157*Residential_Data!J$2</f>
        <v>0</v>
      </c>
      <c r="K71" s="81">
        <f>Residential_Data!K157*Residential_Data!K$2</f>
        <v>0</v>
      </c>
      <c r="L71" s="81">
        <f>Residential_Data!L157*Residential_Data!L$2</f>
        <v>0</v>
      </c>
      <c r="P71" s="111"/>
      <c r="Q71" s="111"/>
      <c r="R71" s="111"/>
      <c r="S71" s="111"/>
      <c r="AB71" s="111"/>
    </row>
    <row r="72" spans="1:28" x14ac:dyDescent="0.25">
      <c r="A72" s="79">
        <v>2020</v>
      </c>
      <c r="B72" s="77">
        <v>11</v>
      </c>
      <c r="C72" s="81">
        <f t="shared" si="1"/>
        <v>193837.31801905599</v>
      </c>
      <c r="D72" s="81">
        <f>Residential_Data!D158*Residential_Data!D$2</f>
        <v>25797.074099999994</v>
      </c>
      <c r="E72" s="81">
        <f>Residential_Data!E158*Residential_Data!E$2</f>
        <v>0</v>
      </c>
      <c r="F72" s="81">
        <f>Residential_Data!F158*Residential_Data!F$2</f>
        <v>185743.14091905599</v>
      </c>
      <c r="G72" s="81">
        <f>Residential_Data!G158*Residential_Data!G$2</f>
        <v>0</v>
      </c>
      <c r="H72" s="81">
        <f>Residential_Data!H158*Residential_Data!H$2</f>
        <v>0</v>
      </c>
      <c r="I72" s="81">
        <f>Residential_Data!I158*Residential_Data!I$2</f>
        <v>0</v>
      </c>
      <c r="J72" s="81">
        <f>Residential_Data!J158*Residential_Data!J$2</f>
        <v>0</v>
      </c>
      <c r="K72" s="81">
        <f>Residential_Data!K158*Residential_Data!K$2</f>
        <v>-17702.897000000001</v>
      </c>
      <c r="L72" s="81">
        <f>Residential_Data!L158*Residential_Data!L$2</f>
        <v>0</v>
      </c>
      <c r="P72" s="111"/>
      <c r="Q72" s="111"/>
      <c r="S72" s="111"/>
      <c r="X72" s="111"/>
      <c r="AB72" s="111"/>
    </row>
    <row r="73" spans="1:28" x14ac:dyDescent="0.25">
      <c r="A73" s="77">
        <v>2020</v>
      </c>
      <c r="B73" s="77">
        <v>12</v>
      </c>
      <c r="C73" s="81">
        <f t="shared" si="1"/>
        <v>258336.878039528</v>
      </c>
      <c r="D73" s="81">
        <f>Residential_Data!D159*Residential_Data!D$2</f>
        <v>51749.838839999997</v>
      </c>
      <c r="E73" s="81">
        <f>Residential_Data!E159*Residential_Data!E$2</f>
        <v>0</v>
      </c>
      <c r="F73" s="81">
        <f>Residential_Data!F159*Residential_Data!F$2</f>
        <v>185934.78219952801</v>
      </c>
      <c r="G73" s="81">
        <f>Residential_Data!G159*Residential_Data!G$2</f>
        <v>0</v>
      </c>
      <c r="H73" s="81">
        <f>Residential_Data!H159*Residential_Data!H$2</f>
        <v>0</v>
      </c>
      <c r="I73" s="81">
        <f>Residential_Data!I159*Residential_Data!I$2</f>
        <v>0</v>
      </c>
      <c r="J73" s="81">
        <f>Residential_Data!J159*Residential_Data!J$2</f>
        <v>0</v>
      </c>
      <c r="K73" s="81">
        <f>Residential_Data!K159*Residential_Data!K$2</f>
        <v>0</v>
      </c>
      <c r="L73" s="81">
        <f>Residential_Data!L159*Residential_Data!L$2</f>
        <v>20652.257000000001</v>
      </c>
      <c r="P73" s="111"/>
      <c r="Q73" s="111"/>
      <c r="S73" s="111"/>
      <c r="Y73" s="111"/>
      <c r="AB73" s="111"/>
    </row>
    <row r="74" spans="1:28" x14ac:dyDescent="0.25">
      <c r="P74" s="111"/>
      <c r="Q74" s="111"/>
      <c r="S74" s="111"/>
    </row>
    <row r="75" spans="1:28" x14ac:dyDescent="0.25">
      <c r="P75" s="111"/>
      <c r="Q75" s="111"/>
      <c r="S75" s="111"/>
    </row>
    <row r="76" spans="1:28" x14ac:dyDescent="0.25">
      <c r="P76" s="111"/>
      <c r="Q76" s="111"/>
      <c r="S76" s="111"/>
    </row>
    <row r="77" spans="1:28" x14ac:dyDescent="0.25">
      <c r="P77" s="111"/>
      <c r="Q77" s="111"/>
      <c r="S77" s="111"/>
    </row>
    <row r="78" spans="1:28" x14ac:dyDescent="0.25">
      <c r="P78" s="111"/>
      <c r="R78" s="111"/>
      <c r="S78" s="111"/>
    </row>
    <row r="79" spans="1:28" x14ac:dyDescent="0.25">
      <c r="P79" s="111"/>
      <c r="R79" s="111"/>
      <c r="S79" s="111"/>
      <c r="W79" s="111"/>
    </row>
    <row r="80" spans="1:28" x14ac:dyDescent="0.25">
      <c r="P80" s="111"/>
      <c r="R80" s="111"/>
      <c r="S80" s="111"/>
    </row>
    <row r="81" spans="16:25" x14ac:dyDescent="0.25">
      <c r="P81" s="111"/>
      <c r="R81" s="111"/>
      <c r="S81" s="111"/>
    </row>
    <row r="82" spans="16:25" x14ac:dyDescent="0.25">
      <c r="P82" s="111"/>
      <c r="R82" s="111"/>
      <c r="S82" s="111"/>
    </row>
    <row r="83" spans="16:25" x14ac:dyDescent="0.25">
      <c r="P83" s="111"/>
      <c r="R83" s="111"/>
      <c r="S83" s="111"/>
    </row>
    <row r="84" spans="16:25" x14ac:dyDescent="0.25">
      <c r="P84" s="111"/>
      <c r="Q84" s="111"/>
      <c r="S84" s="111"/>
      <c r="X84" s="111"/>
    </row>
    <row r="85" spans="16:25" x14ac:dyDescent="0.25">
      <c r="P85" s="111"/>
      <c r="Q85" s="111"/>
      <c r="S85" s="111"/>
      <c r="Y85" s="1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58"/>
  <sheetViews>
    <sheetView zoomScale="80" zoomScaleNormal="80" workbookViewId="0">
      <selection activeCell="F87" sqref="F87:F158"/>
    </sheetView>
  </sheetViews>
  <sheetFormatPr defaultRowHeight="15" x14ac:dyDescent="0.25"/>
  <cols>
    <col min="3" max="3" width="12.28515625" bestFit="1" customWidth="1"/>
    <col min="4" max="4" width="15" bestFit="1" customWidth="1"/>
    <col min="5" max="5" width="14.5703125" bestFit="1" customWidth="1"/>
    <col min="6" max="6" width="11.28515625" bestFit="1" customWidth="1"/>
    <col min="7" max="7" width="10.140625" bestFit="1" customWidth="1"/>
    <col min="8" max="8" width="11.28515625" bestFit="1" customWidth="1"/>
    <col min="9" max="11" width="10.140625" bestFit="1" customWidth="1"/>
  </cols>
  <sheetData>
    <row r="1" spans="1:11" s="110" customFormat="1" x14ac:dyDescent="0.25">
      <c r="A1" s="123" t="s">
        <v>95</v>
      </c>
      <c r="B1" s="124"/>
      <c r="C1" s="124"/>
      <c r="D1" s="124">
        <f t="array" ref="D1:K1">TRANSPOSE('GS&lt;50_Coef'!B2:B9)</f>
        <v>40.957000000000001</v>
      </c>
      <c r="E1" s="124">
        <v>155.25200000000001</v>
      </c>
      <c r="F1" s="124">
        <v>19490.262999999999</v>
      </c>
      <c r="G1" s="124">
        <v>1770.3920000000001</v>
      </c>
      <c r="H1" s="124">
        <v>22442.562999999998</v>
      </c>
      <c r="I1" s="124">
        <v>-9630.7000000000007</v>
      </c>
      <c r="J1" s="124">
        <v>-3637.471</v>
      </c>
      <c r="K1" s="125">
        <v>7955.7539999999999</v>
      </c>
    </row>
    <row r="2" spans="1:11" s="14" customFormat="1" x14ac:dyDescent="0.25">
      <c r="A2" s="93" t="s">
        <v>0</v>
      </c>
      <c r="B2" s="94" t="s">
        <v>1</v>
      </c>
      <c r="C2" s="94" t="s">
        <v>37</v>
      </c>
      <c r="D2" s="94" t="s">
        <v>38</v>
      </c>
      <c r="E2" s="94" t="s">
        <v>39</v>
      </c>
      <c r="F2" s="94" t="s">
        <v>40</v>
      </c>
      <c r="G2" s="94" t="s">
        <v>41</v>
      </c>
      <c r="H2" s="95">
        <v>39448</v>
      </c>
      <c r="I2" s="95">
        <v>39479</v>
      </c>
      <c r="J2" s="94" t="s">
        <v>42</v>
      </c>
      <c r="K2" s="96" t="s">
        <v>6</v>
      </c>
    </row>
    <row r="3" spans="1:11" hidden="1" x14ac:dyDescent="0.25">
      <c r="A3" s="79">
        <v>2008</v>
      </c>
      <c r="B3" s="77">
        <v>1</v>
      </c>
      <c r="C3" s="81">
        <v>112349.34</v>
      </c>
      <c r="D3" s="77">
        <v>379.29</v>
      </c>
      <c r="E3" s="77">
        <v>0</v>
      </c>
      <c r="F3" s="77">
        <v>1</v>
      </c>
      <c r="G3" s="77">
        <v>31</v>
      </c>
      <c r="H3" s="77">
        <v>1</v>
      </c>
      <c r="I3" s="77">
        <v>0</v>
      </c>
      <c r="J3" s="77">
        <v>0</v>
      </c>
      <c r="K3" s="80">
        <v>0</v>
      </c>
    </row>
    <row r="4" spans="1:11" hidden="1" x14ac:dyDescent="0.25">
      <c r="A4" s="79">
        <v>2008</v>
      </c>
      <c r="B4" s="77">
        <v>2</v>
      </c>
      <c r="C4" s="81">
        <v>77479.28</v>
      </c>
      <c r="D4" s="77">
        <v>398.97</v>
      </c>
      <c r="E4" s="77">
        <v>0</v>
      </c>
      <c r="F4" s="77">
        <v>1</v>
      </c>
      <c r="G4" s="77">
        <v>29</v>
      </c>
      <c r="H4" s="77">
        <v>0</v>
      </c>
      <c r="I4" s="77">
        <v>1</v>
      </c>
      <c r="J4" s="77">
        <v>0</v>
      </c>
      <c r="K4" s="80">
        <v>0</v>
      </c>
    </row>
    <row r="5" spans="1:11" hidden="1" x14ac:dyDescent="0.25">
      <c r="A5" s="79">
        <v>2008</v>
      </c>
      <c r="B5" s="77">
        <v>3</v>
      </c>
      <c r="C5" s="81">
        <v>89442.41</v>
      </c>
      <c r="D5" s="77">
        <v>397.42</v>
      </c>
      <c r="E5" s="77">
        <v>0</v>
      </c>
      <c r="F5" s="77">
        <v>1</v>
      </c>
      <c r="G5" s="77">
        <v>31</v>
      </c>
      <c r="H5" s="77">
        <v>0</v>
      </c>
      <c r="I5" s="77">
        <v>0</v>
      </c>
      <c r="J5" s="77">
        <v>0</v>
      </c>
      <c r="K5" s="80">
        <v>0</v>
      </c>
    </row>
    <row r="6" spans="1:11" hidden="1" x14ac:dyDescent="0.25">
      <c r="A6" s="79">
        <v>2008</v>
      </c>
      <c r="B6" s="77">
        <v>4</v>
      </c>
      <c r="C6" s="81">
        <v>82567.64</v>
      </c>
      <c r="D6" s="77">
        <v>202.76</v>
      </c>
      <c r="E6" s="77">
        <v>0</v>
      </c>
      <c r="F6" s="77">
        <v>1</v>
      </c>
      <c r="G6" s="77">
        <v>30</v>
      </c>
      <c r="H6" s="77">
        <v>0</v>
      </c>
      <c r="I6" s="77">
        <v>0</v>
      </c>
      <c r="J6" s="77">
        <v>0</v>
      </c>
      <c r="K6" s="80">
        <v>0</v>
      </c>
    </row>
    <row r="7" spans="1:11" hidden="1" x14ac:dyDescent="0.25">
      <c r="A7" s="79">
        <v>2008</v>
      </c>
      <c r="B7" s="77">
        <v>5</v>
      </c>
      <c r="C7" s="81">
        <v>75272.87</v>
      </c>
      <c r="D7" s="77">
        <v>8.1</v>
      </c>
      <c r="E7" s="77">
        <v>1.48</v>
      </c>
      <c r="F7" s="77">
        <v>1</v>
      </c>
      <c r="G7" s="77">
        <v>31</v>
      </c>
      <c r="H7" s="77">
        <v>0</v>
      </c>
      <c r="I7" s="77">
        <v>0</v>
      </c>
      <c r="J7" s="77">
        <v>0</v>
      </c>
      <c r="K7" s="80">
        <v>0</v>
      </c>
    </row>
    <row r="8" spans="1:11" hidden="1" x14ac:dyDescent="0.25">
      <c r="A8" s="79">
        <v>2008</v>
      </c>
      <c r="B8" s="77">
        <v>6</v>
      </c>
      <c r="C8" s="81">
        <v>76367.070000000007</v>
      </c>
      <c r="D8" s="77">
        <v>0</v>
      </c>
      <c r="E8" s="77">
        <v>43.21</v>
      </c>
      <c r="F8" s="77">
        <v>1</v>
      </c>
      <c r="G8" s="77">
        <v>30</v>
      </c>
      <c r="H8" s="77">
        <v>0</v>
      </c>
      <c r="I8" s="77">
        <v>0</v>
      </c>
      <c r="J8" s="77">
        <v>0</v>
      </c>
      <c r="K8" s="80">
        <v>0</v>
      </c>
    </row>
    <row r="9" spans="1:11" hidden="1" x14ac:dyDescent="0.25">
      <c r="A9" s="79">
        <v>2008</v>
      </c>
      <c r="B9" s="77">
        <v>7</v>
      </c>
      <c r="C9" s="81">
        <v>87560.87</v>
      </c>
      <c r="D9" s="77">
        <v>0</v>
      </c>
      <c r="E9" s="77">
        <v>94.81</v>
      </c>
      <c r="F9" s="77">
        <v>1</v>
      </c>
      <c r="G9" s="77">
        <v>31</v>
      </c>
      <c r="H9" s="77">
        <v>0</v>
      </c>
      <c r="I9" s="77">
        <v>0</v>
      </c>
      <c r="J9" s="77">
        <v>0</v>
      </c>
      <c r="K9" s="80">
        <v>0</v>
      </c>
    </row>
    <row r="10" spans="1:11" hidden="1" x14ac:dyDescent="0.25">
      <c r="A10" s="79">
        <v>2008</v>
      </c>
      <c r="B10" s="77">
        <v>8</v>
      </c>
      <c r="C10" s="81">
        <v>89808.14</v>
      </c>
      <c r="D10" s="77">
        <v>0</v>
      </c>
      <c r="E10" s="77">
        <v>83.27</v>
      </c>
      <c r="F10" s="77">
        <v>1</v>
      </c>
      <c r="G10" s="77">
        <v>31</v>
      </c>
      <c r="H10" s="77">
        <v>0</v>
      </c>
      <c r="I10" s="77">
        <v>0</v>
      </c>
      <c r="J10" s="77">
        <v>0</v>
      </c>
      <c r="K10" s="80">
        <v>0</v>
      </c>
    </row>
    <row r="11" spans="1:11" hidden="1" x14ac:dyDescent="0.25">
      <c r="A11" s="79">
        <v>2008</v>
      </c>
      <c r="B11" s="77">
        <v>9</v>
      </c>
      <c r="C11" s="81">
        <v>80302.67</v>
      </c>
      <c r="D11" s="77">
        <v>0</v>
      </c>
      <c r="E11" s="77">
        <v>41.99</v>
      </c>
      <c r="F11" s="77">
        <v>0.99</v>
      </c>
      <c r="G11" s="77">
        <v>30</v>
      </c>
      <c r="H11" s="77">
        <v>0</v>
      </c>
      <c r="I11" s="77">
        <v>0</v>
      </c>
      <c r="J11" s="77">
        <v>0</v>
      </c>
      <c r="K11" s="80">
        <v>0</v>
      </c>
    </row>
    <row r="12" spans="1:11" hidden="1" x14ac:dyDescent="0.25">
      <c r="A12" s="79">
        <v>2008</v>
      </c>
      <c r="B12" s="77">
        <v>10</v>
      </c>
      <c r="C12" s="81">
        <v>74791.19</v>
      </c>
      <c r="D12" s="77">
        <v>14.26</v>
      </c>
      <c r="E12" s="77">
        <v>10.95</v>
      </c>
      <c r="F12" s="77">
        <v>0.98</v>
      </c>
      <c r="G12" s="77">
        <v>31</v>
      </c>
      <c r="H12" s="77">
        <v>0</v>
      </c>
      <c r="I12" s="77">
        <v>0</v>
      </c>
      <c r="J12" s="77">
        <v>1</v>
      </c>
      <c r="K12" s="80">
        <v>0</v>
      </c>
    </row>
    <row r="13" spans="1:11" hidden="1" x14ac:dyDescent="0.25">
      <c r="A13" s="79">
        <v>2008</v>
      </c>
      <c r="B13" s="77">
        <v>11</v>
      </c>
      <c r="C13" s="81">
        <v>76194.91</v>
      </c>
      <c r="D13" s="77">
        <v>114.03</v>
      </c>
      <c r="E13" s="77">
        <v>0</v>
      </c>
      <c r="F13" s="77">
        <v>0.98</v>
      </c>
      <c r="G13" s="77">
        <v>30</v>
      </c>
      <c r="H13" s="77">
        <v>0</v>
      </c>
      <c r="I13" s="77">
        <v>0</v>
      </c>
      <c r="J13" s="77">
        <v>0</v>
      </c>
      <c r="K13" s="80">
        <v>0</v>
      </c>
    </row>
    <row r="14" spans="1:11" hidden="1" x14ac:dyDescent="0.25">
      <c r="A14" s="79">
        <v>2008</v>
      </c>
      <c r="B14" s="77">
        <v>12</v>
      </c>
      <c r="C14" s="81">
        <v>86649.42</v>
      </c>
      <c r="D14" s="77">
        <v>301.02</v>
      </c>
      <c r="E14" s="77">
        <v>0</v>
      </c>
      <c r="F14" s="77">
        <v>0.97</v>
      </c>
      <c r="G14" s="77">
        <v>31</v>
      </c>
      <c r="H14" s="77">
        <v>0</v>
      </c>
      <c r="I14" s="77">
        <v>0</v>
      </c>
      <c r="J14" s="77">
        <v>0</v>
      </c>
      <c r="K14" s="80">
        <v>1</v>
      </c>
    </row>
    <row r="15" spans="1:11" hidden="1" x14ac:dyDescent="0.25">
      <c r="A15" s="79">
        <v>2009</v>
      </c>
      <c r="B15" s="77">
        <v>1</v>
      </c>
      <c r="C15" s="81">
        <v>92486.54</v>
      </c>
      <c r="D15" s="77">
        <v>486.67</v>
      </c>
      <c r="E15" s="77">
        <v>0</v>
      </c>
      <c r="F15" s="77">
        <v>0.96</v>
      </c>
      <c r="G15" s="77">
        <v>31</v>
      </c>
      <c r="H15" s="77">
        <v>0</v>
      </c>
      <c r="I15" s="77">
        <v>0</v>
      </c>
      <c r="J15" s="77">
        <v>0</v>
      </c>
      <c r="K15" s="80">
        <v>0</v>
      </c>
    </row>
    <row r="16" spans="1:11" hidden="1" x14ac:dyDescent="0.25">
      <c r="A16" s="79">
        <v>2009</v>
      </c>
      <c r="B16" s="77">
        <v>2</v>
      </c>
      <c r="C16" s="81">
        <v>86004.34</v>
      </c>
      <c r="D16" s="77">
        <v>495.97</v>
      </c>
      <c r="E16" s="77">
        <v>0</v>
      </c>
      <c r="F16" s="77">
        <v>0.95</v>
      </c>
      <c r="G16" s="77">
        <v>28</v>
      </c>
      <c r="H16" s="77">
        <v>0</v>
      </c>
      <c r="I16" s="77">
        <v>0</v>
      </c>
      <c r="J16" s="77">
        <v>0</v>
      </c>
      <c r="K16" s="80">
        <v>0</v>
      </c>
    </row>
    <row r="17" spans="1:11" hidden="1" x14ac:dyDescent="0.25">
      <c r="A17" s="79">
        <v>2009</v>
      </c>
      <c r="B17" s="77">
        <v>3</v>
      </c>
      <c r="C17" s="81">
        <v>89176.09</v>
      </c>
      <c r="D17" s="77">
        <v>344.95</v>
      </c>
      <c r="E17" s="77">
        <v>0</v>
      </c>
      <c r="F17" s="77">
        <v>0.95</v>
      </c>
      <c r="G17" s="77">
        <v>31</v>
      </c>
      <c r="H17" s="77">
        <v>0</v>
      </c>
      <c r="I17" s="77">
        <v>0</v>
      </c>
      <c r="J17" s="77">
        <v>0</v>
      </c>
      <c r="K17" s="80">
        <v>0</v>
      </c>
    </row>
    <row r="18" spans="1:11" hidden="1" x14ac:dyDescent="0.25">
      <c r="A18" s="79">
        <v>2009</v>
      </c>
      <c r="B18" s="77">
        <v>4</v>
      </c>
      <c r="C18" s="81">
        <v>77409.119999999995</v>
      </c>
      <c r="D18" s="77">
        <v>184.37</v>
      </c>
      <c r="E18" s="77">
        <v>0.71</v>
      </c>
      <c r="F18" s="77">
        <v>0.96</v>
      </c>
      <c r="G18" s="77">
        <v>30</v>
      </c>
      <c r="H18" s="77">
        <v>0</v>
      </c>
      <c r="I18" s="77">
        <v>0</v>
      </c>
      <c r="J18" s="77">
        <v>0</v>
      </c>
      <c r="K18" s="80">
        <v>0</v>
      </c>
    </row>
    <row r="19" spans="1:11" hidden="1" x14ac:dyDescent="0.25">
      <c r="A19" s="79">
        <v>2009</v>
      </c>
      <c r="B19" s="77">
        <v>5</v>
      </c>
      <c r="C19" s="81">
        <v>74881.31</v>
      </c>
      <c r="D19" s="77">
        <v>35.64</v>
      </c>
      <c r="E19" s="77">
        <v>4.5599999999999996</v>
      </c>
      <c r="F19" s="77">
        <v>0.96</v>
      </c>
      <c r="G19" s="77">
        <v>31</v>
      </c>
      <c r="H19" s="77">
        <v>0</v>
      </c>
      <c r="I19" s="77">
        <v>0</v>
      </c>
      <c r="J19" s="77">
        <v>0</v>
      </c>
      <c r="K19" s="80">
        <v>0</v>
      </c>
    </row>
    <row r="20" spans="1:11" hidden="1" x14ac:dyDescent="0.25">
      <c r="A20" s="79">
        <v>2009</v>
      </c>
      <c r="B20" s="77">
        <v>6</v>
      </c>
      <c r="C20" s="81">
        <v>75532.84</v>
      </c>
      <c r="D20" s="77">
        <v>0</v>
      </c>
      <c r="E20" s="77">
        <v>23.01</v>
      </c>
      <c r="F20" s="77">
        <v>0.96</v>
      </c>
      <c r="G20" s="77">
        <v>30</v>
      </c>
      <c r="H20" s="77">
        <v>0</v>
      </c>
      <c r="I20" s="77">
        <v>0</v>
      </c>
      <c r="J20" s="77">
        <v>0</v>
      </c>
      <c r="K20" s="80">
        <v>0</v>
      </c>
    </row>
    <row r="21" spans="1:11" hidden="1" x14ac:dyDescent="0.25">
      <c r="A21" s="79">
        <v>2009</v>
      </c>
      <c r="B21" s="77">
        <v>7</v>
      </c>
      <c r="C21" s="81">
        <v>82768.039999999994</v>
      </c>
      <c r="D21" s="77">
        <v>0</v>
      </c>
      <c r="E21" s="77">
        <v>39.81</v>
      </c>
      <c r="F21" s="77">
        <v>0.97</v>
      </c>
      <c r="G21" s="77">
        <v>31</v>
      </c>
      <c r="H21" s="77">
        <v>0</v>
      </c>
      <c r="I21" s="77">
        <v>0</v>
      </c>
      <c r="J21" s="77">
        <v>0</v>
      </c>
      <c r="K21" s="80">
        <v>0</v>
      </c>
    </row>
    <row r="22" spans="1:11" hidden="1" x14ac:dyDescent="0.25">
      <c r="A22" s="79">
        <v>2009</v>
      </c>
      <c r="B22" s="77">
        <v>8</v>
      </c>
      <c r="C22" s="81">
        <v>83204.39</v>
      </c>
      <c r="D22" s="77">
        <v>0</v>
      </c>
      <c r="E22" s="77">
        <v>71.61</v>
      </c>
      <c r="F22" s="77">
        <v>0.98</v>
      </c>
      <c r="G22" s="77">
        <v>31</v>
      </c>
      <c r="H22" s="77">
        <v>0</v>
      </c>
      <c r="I22" s="77">
        <v>0</v>
      </c>
      <c r="J22" s="77">
        <v>0</v>
      </c>
      <c r="K22" s="80">
        <v>0</v>
      </c>
    </row>
    <row r="23" spans="1:11" hidden="1" x14ac:dyDescent="0.25">
      <c r="A23" s="79">
        <v>2009</v>
      </c>
      <c r="B23" s="77">
        <v>9</v>
      </c>
      <c r="C23" s="81">
        <v>84599.47</v>
      </c>
      <c r="D23" s="77">
        <v>0</v>
      </c>
      <c r="E23" s="77">
        <v>49.64</v>
      </c>
      <c r="F23" s="77">
        <v>0.98</v>
      </c>
      <c r="G23" s="77">
        <v>30</v>
      </c>
      <c r="H23" s="77">
        <v>0</v>
      </c>
      <c r="I23" s="77">
        <v>0</v>
      </c>
      <c r="J23" s="77">
        <v>0</v>
      </c>
      <c r="K23" s="80">
        <v>0</v>
      </c>
    </row>
    <row r="24" spans="1:11" hidden="1" x14ac:dyDescent="0.25">
      <c r="A24" s="79">
        <v>2009</v>
      </c>
      <c r="B24" s="77">
        <v>10</v>
      </c>
      <c r="C24" s="81">
        <v>68721.13</v>
      </c>
      <c r="D24" s="77">
        <v>18.54</v>
      </c>
      <c r="E24" s="77">
        <v>8.57</v>
      </c>
      <c r="F24" s="77">
        <v>0.98</v>
      </c>
      <c r="G24" s="77">
        <v>31</v>
      </c>
      <c r="H24" s="77">
        <v>0</v>
      </c>
      <c r="I24" s="77">
        <v>0</v>
      </c>
      <c r="J24" s="77">
        <v>1</v>
      </c>
      <c r="K24" s="80">
        <v>0</v>
      </c>
    </row>
    <row r="25" spans="1:11" hidden="1" x14ac:dyDescent="0.25">
      <c r="A25" s="79">
        <v>2009</v>
      </c>
      <c r="B25" s="77">
        <v>11</v>
      </c>
      <c r="C25" s="81">
        <v>76242.25</v>
      </c>
      <c r="D25" s="77">
        <v>77.650000000000006</v>
      </c>
      <c r="E25" s="77">
        <v>0</v>
      </c>
      <c r="F25" s="77">
        <v>0.99</v>
      </c>
      <c r="G25" s="77">
        <v>30</v>
      </c>
      <c r="H25" s="77">
        <v>0</v>
      </c>
      <c r="I25" s="77">
        <v>0</v>
      </c>
      <c r="J25" s="77">
        <v>0</v>
      </c>
      <c r="K25" s="80">
        <v>0</v>
      </c>
    </row>
    <row r="26" spans="1:11" hidden="1" x14ac:dyDescent="0.25">
      <c r="A26" s="79">
        <v>2009</v>
      </c>
      <c r="B26" s="77">
        <v>12</v>
      </c>
      <c r="C26" s="81">
        <v>93551.83</v>
      </c>
      <c r="D26" s="77">
        <v>241.72</v>
      </c>
      <c r="E26" s="77">
        <v>0</v>
      </c>
      <c r="F26" s="77">
        <v>0.99</v>
      </c>
      <c r="G26" s="77">
        <v>31</v>
      </c>
      <c r="H26" s="77">
        <v>0</v>
      </c>
      <c r="I26" s="77">
        <v>0</v>
      </c>
      <c r="J26" s="77">
        <v>0</v>
      </c>
      <c r="K26" s="80">
        <v>1</v>
      </c>
    </row>
    <row r="27" spans="1:11" hidden="1" x14ac:dyDescent="0.25">
      <c r="A27" s="79">
        <v>2010</v>
      </c>
      <c r="B27" s="77">
        <v>1</v>
      </c>
      <c r="C27" s="81">
        <v>85936.57</v>
      </c>
      <c r="D27" s="77">
        <v>423.49</v>
      </c>
      <c r="E27" s="77">
        <v>0</v>
      </c>
      <c r="F27" s="77">
        <v>0.99</v>
      </c>
      <c r="G27" s="77">
        <v>31</v>
      </c>
      <c r="H27" s="77">
        <v>0</v>
      </c>
      <c r="I27" s="77">
        <v>0</v>
      </c>
      <c r="J27" s="77">
        <v>0</v>
      </c>
      <c r="K27" s="80">
        <v>0</v>
      </c>
    </row>
    <row r="28" spans="1:11" hidden="1" x14ac:dyDescent="0.25">
      <c r="A28" s="79">
        <v>2010</v>
      </c>
      <c r="B28" s="77">
        <v>2</v>
      </c>
      <c r="C28" s="81">
        <v>87952.24</v>
      </c>
      <c r="D28" s="77">
        <v>426.4</v>
      </c>
      <c r="E28" s="77">
        <v>0</v>
      </c>
      <c r="F28" s="77">
        <v>0.99</v>
      </c>
      <c r="G28" s="77">
        <v>28</v>
      </c>
      <c r="H28" s="77">
        <v>0</v>
      </c>
      <c r="I28" s="77">
        <v>0</v>
      </c>
      <c r="J28" s="77">
        <v>0</v>
      </c>
      <c r="K28" s="80">
        <v>0</v>
      </c>
    </row>
    <row r="29" spans="1:11" hidden="1" x14ac:dyDescent="0.25">
      <c r="A29" s="79">
        <v>2010</v>
      </c>
      <c r="B29" s="77">
        <v>3</v>
      </c>
      <c r="C29" s="81">
        <v>90239.42</v>
      </c>
      <c r="D29" s="77">
        <v>282.42</v>
      </c>
      <c r="E29" s="77">
        <v>0</v>
      </c>
      <c r="F29" s="77">
        <v>1</v>
      </c>
      <c r="G29" s="77">
        <v>31</v>
      </c>
      <c r="H29" s="77">
        <v>0</v>
      </c>
      <c r="I29" s="77">
        <v>0</v>
      </c>
      <c r="J29" s="77">
        <v>0</v>
      </c>
      <c r="K29" s="80">
        <v>0</v>
      </c>
    </row>
    <row r="30" spans="1:11" hidden="1" x14ac:dyDescent="0.25">
      <c r="A30" s="79">
        <v>2010</v>
      </c>
      <c r="B30" s="77">
        <v>4</v>
      </c>
      <c r="C30" s="81">
        <v>76593.22</v>
      </c>
      <c r="D30" s="77">
        <v>94.58</v>
      </c>
      <c r="E30" s="77">
        <v>0</v>
      </c>
      <c r="F30" s="77">
        <v>1</v>
      </c>
      <c r="G30" s="77">
        <v>30</v>
      </c>
      <c r="H30" s="77">
        <v>0</v>
      </c>
      <c r="I30" s="77">
        <v>0</v>
      </c>
      <c r="J30" s="77">
        <v>0</v>
      </c>
      <c r="K30" s="80">
        <v>0</v>
      </c>
    </row>
    <row r="31" spans="1:11" hidden="1" x14ac:dyDescent="0.25">
      <c r="A31" s="79">
        <v>2010</v>
      </c>
      <c r="B31" s="77">
        <v>5</v>
      </c>
      <c r="C31" s="81">
        <v>79398.14</v>
      </c>
      <c r="D31" s="77">
        <v>0</v>
      </c>
      <c r="E31" s="77">
        <v>26.96</v>
      </c>
      <c r="F31" s="77">
        <v>1</v>
      </c>
      <c r="G31" s="77">
        <v>31</v>
      </c>
      <c r="H31" s="77">
        <v>0</v>
      </c>
      <c r="I31" s="77">
        <v>0</v>
      </c>
      <c r="J31" s="77">
        <v>0</v>
      </c>
      <c r="K31" s="80">
        <v>0</v>
      </c>
    </row>
    <row r="32" spans="1:11" hidden="1" x14ac:dyDescent="0.25">
      <c r="A32" s="79">
        <v>2010</v>
      </c>
      <c r="B32" s="77">
        <v>6</v>
      </c>
      <c r="C32" s="81">
        <v>86146.33</v>
      </c>
      <c r="D32" s="77">
        <v>0</v>
      </c>
      <c r="E32" s="77">
        <v>53.37</v>
      </c>
      <c r="F32" s="77">
        <v>1.01</v>
      </c>
      <c r="G32" s="77">
        <v>30</v>
      </c>
      <c r="H32" s="77">
        <v>0</v>
      </c>
      <c r="I32" s="77">
        <v>0</v>
      </c>
      <c r="J32" s="77">
        <v>0</v>
      </c>
      <c r="K32" s="80">
        <v>0</v>
      </c>
    </row>
    <row r="33" spans="1:11" hidden="1" x14ac:dyDescent="0.25">
      <c r="A33" s="79">
        <v>2010</v>
      </c>
      <c r="B33" s="77">
        <v>7</v>
      </c>
      <c r="C33" s="81">
        <v>92263.41</v>
      </c>
      <c r="D33" s="77">
        <v>0</v>
      </c>
      <c r="E33" s="77">
        <v>121.36</v>
      </c>
      <c r="F33" s="77">
        <v>1.01</v>
      </c>
      <c r="G33" s="77">
        <v>31</v>
      </c>
      <c r="H33" s="77">
        <v>0</v>
      </c>
      <c r="I33" s="77">
        <v>0</v>
      </c>
      <c r="J33" s="77">
        <v>0</v>
      </c>
      <c r="K33" s="80">
        <v>0</v>
      </c>
    </row>
    <row r="34" spans="1:11" hidden="1" x14ac:dyDescent="0.25">
      <c r="A34" s="79">
        <v>2010</v>
      </c>
      <c r="B34" s="77">
        <v>8</v>
      </c>
      <c r="C34" s="81">
        <v>103484.31</v>
      </c>
      <c r="D34" s="77">
        <v>0</v>
      </c>
      <c r="E34" s="77">
        <v>149.5</v>
      </c>
      <c r="F34" s="77">
        <v>1.01</v>
      </c>
      <c r="G34" s="77">
        <v>31</v>
      </c>
      <c r="H34" s="77">
        <v>0</v>
      </c>
      <c r="I34" s="77">
        <v>0</v>
      </c>
      <c r="J34" s="77">
        <v>0</v>
      </c>
      <c r="K34" s="80">
        <v>0</v>
      </c>
    </row>
    <row r="35" spans="1:11" hidden="1" x14ac:dyDescent="0.25">
      <c r="A35" s="79">
        <v>2010</v>
      </c>
      <c r="B35" s="77">
        <v>9</v>
      </c>
      <c r="C35" s="81">
        <v>82996.429999999993</v>
      </c>
      <c r="D35" s="77">
        <v>0</v>
      </c>
      <c r="E35" s="77">
        <v>75.489999999999995</v>
      </c>
      <c r="F35" s="77">
        <v>1.01</v>
      </c>
      <c r="G35" s="77">
        <v>30</v>
      </c>
      <c r="H35" s="77">
        <v>0</v>
      </c>
      <c r="I35" s="77">
        <v>0</v>
      </c>
      <c r="J35" s="77">
        <v>0</v>
      </c>
      <c r="K35" s="80">
        <v>0</v>
      </c>
    </row>
    <row r="36" spans="1:11" hidden="1" x14ac:dyDescent="0.25">
      <c r="A36" s="79">
        <v>2010</v>
      </c>
      <c r="B36" s="77">
        <v>10</v>
      </c>
      <c r="C36" s="81">
        <v>75392.240000000005</v>
      </c>
      <c r="D36" s="77">
        <v>0</v>
      </c>
      <c r="E36" s="77">
        <v>12.92</v>
      </c>
      <c r="F36" s="77">
        <v>1.01</v>
      </c>
      <c r="G36" s="77">
        <v>31</v>
      </c>
      <c r="H36" s="77">
        <v>0</v>
      </c>
      <c r="I36" s="77">
        <v>0</v>
      </c>
      <c r="J36" s="77">
        <v>1</v>
      </c>
      <c r="K36" s="80">
        <v>0</v>
      </c>
    </row>
    <row r="37" spans="1:11" hidden="1" x14ac:dyDescent="0.25">
      <c r="A37" s="79">
        <v>2010</v>
      </c>
      <c r="B37" s="77">
        <v>11</v>
      </c>
      <c r="C37" s="81">
        <v>76976.88</v>
      </c>
      <c r="D37" s="77">
        <v>75.900000000000006</v>
      </c>
      <c r="E37" s="77">
        <v>0</v>
      </c>
      <c r="F37" s="77">
        <v>1.02</v>
      </c>
      <c r="G37" s="77">
        <v>30</v>
      </c>
      <c r="H37" s="77">
        <v>0</v>
      </c>
      <c r="I37" s="77">
        <v>0</v>
      </c>
      <c r="J37" s="77">
        <v>0</v>
      </c>
      <c r="K37" s="80">
        <v>0</v>
      </c>
    </row>
    <row r="38" spans="1:11" hidden="1" x14ac:dyDescent="0.25">
      <c r="A38" s="79">
        <v>2010</v>
      </c>
      <c r="B38" s="77">
        <v>12</v>
      </c>
      <c r="C38" s="81">
        <v>96873.35</v>
      </c>
      <c r="D38" s="77">
        <v>285.18</v>
      </c>
      <c r="E38" s="77">
        <v>0</v>
      </c>
      <c r="F38" s="77">
        <v>1.02</v>
      </c>
      <c r="G38" s="77">
        <v>31</v>
      </c>
      <c r="H38" s="77">
        <v>0</v>
      </c>
      <c r="I38" s="77">
        <v>0</v>
      </c>
      <c r="J38" s="77">
        <v>0</v>
      </c>
      <c r="K38" s="80">
        <v>1</v>
      </c>
    </row>
    <row r="39" spans="1:11" hidden="1" x14ac:dyDescent="0.25">
      <c r="A39" s="79">
        <v>2011</v>
      </c>
      <c r="B39" s="77">
        <v>1</v>
      </c>
      <c r="C39" s="81">
        <v>94777.9</v>
      </c>
      <c r="D39" s="77">
        <v>472.6</v>
      </c>
      <c r="E39" s="77">
        <v>0</v>
      </c>
      <c r="F39" s="77">
        <v>1.02</v>
      </c>
      <c r="G39" s="77">
        <v>31</v>
      </c>
      <c r="H39" s="77">
        <v>0</v>
      </c>
      <c r="I39" s="77">
        <v>0</v>
      </c>
      <c r="J39" s="77">
        <v>0</v>
      </c>
      <c r="K39" s="80">
        <v>0</v>
      </c>
    </row>
    <row r="40" spans="1:11" hidden="1" x14ac:dyDescent="0.25">
      <c r="A40" s="79">
        <v>2011</v>
      </c>
      <c r="B40" s="77">
        <v>2</v>
      </c>
      <c r="C40" s="81">
        <v>91890.16</v>
      </c>
      <c r="D40" s="77">
        <v>482.29</v>
      </c>
      <c r="E40" s="77">
        <v>0</v>
      </c>
      <c r="F40" s="77">
        <v>1.02</v>
      </c>
      <c r="G40" s="77">
        <v>28</v>
      </c>
      <c r="H40" s="77">
        <v>0</v>
      </c>
      <c r="I40" s="77">
        <v>0</v>
      </c>
      <c r="J40" s="77">
        <v>0</v>
      </c>
      <c r="K40" s="80">
        <v>0</v>
      </c>
    </row>
    <row r="41" spans="1:11" hidden="1" x14ac:dyDescent="0.25">
      <c r="A41" s="79">
        <v>2011</v>
      </c>
      <c r="B41" s="77">
        <v>3</v>
      </c>
      <c r="C41" s="81">
        <v>96106.42</v>
      </c>
      <c r="D41" s="77">
        <v>381.82</v>
      </c>
      <c r="E41" s="77">
        <v>0</v>
      </c>
      <c r="F41" s="77">
        <v>1.02</v>
      </c>
      <c r="G41" s="77">
        <v>31</v>
      </c>
      <c r="H41" s="77">
        <v>0</v>
      </c>
      <c r="I41" s="77">
        <v>0</v>
      </c>
      <c r="J41" s="77">
        <v>0</v>
      </c>
      <c r="K41" s="80">
        <v>0</v>
      </c>
    </row>
    <row r="42" spans="1:11" hidden="1" x14ac:dyDescent="0.25">
      <c r="A42" s="79">
        <v>2011</v>
      </c>
      <c r="B42" s="77">
        <v>4</v>
      </c>
      <c r="C42" s="81">
        <v>82014.11</v>
      </c>
      <c r="D42" s="77">
        <v>218.55</v>
      </c>
      <c r="E42" s="77">
        <v>0</v>
      </c>
      <c r="F42" s="77">
        <v>1.02</v>
      </c>
      <c r="G42" s="77">
        <v>30</v>
      </c>
      <c r="H42" s="77">
        <v>0</v>
      </c>
      <c r="I42" s="77">
        <v>0</v>
      </c>
      <c r="J42" s="77">
        <v>0</v>
      </c>
      <c r="K42" s="80">
        <v>0</v>
      </c>
    </row>
    <row r="43" spans="1:11" hidden="1" x14ac:dyDescent="0.25">
      <c r="A43" s="79">
        <v>2011</v>
      </c>
      <c r="B43" s="77">
        <v>5</v>
      </c>
      <c r="C43" s="81">
        <v>75780.320000000007</v>
      </c>
      <c r="D43" s="77">
        <v>50.22</v>
      </c>
      <c r="E43" s="77">
        <v>7.67</v>
      </c>
      <c r="F43" s="77">
        <v>1.02</v>
      </c>
      <c r="G43" s="77">
        <v>31</v>
      </c>
      <c r="H43" s="77">
        <v>0</v>
      </c>
      <c r="I43" s="77">
        <v>0</v>
      </c>
      <c r="J43" s="77">
        <v>0</v>
      </c>
      <c r="K43" s="80">
        <v>0</v>
      </c>
    </row>
    <row r="44" spans="1:11" hidden="1" x14ac:dyDescent="0.25">
      <c r="A44" s="79">
        <v>2011</v>
      </c>
      <c r="B44" s="77">
        <v>6</v>
      </c>
      <c r="C44" s="81">
        <v>80716.320000000007</v>
      </c>
      <c r="D44" s="77">
        <v>0</v>
      </c>
      <c r="E44" s="77">
        <v>36.130000000000003</v>
      </c>
      <c r="F44" s="77">
        <v>1.03</v>
      </c>
      <c r="G44" s="77">
        <v>30</v>
      </c>
      <c r="H44" s="77">
        <v>0</v>
      </c>
      <c r="I44" s="77">
        <v>0</v>
      </c>
      <c r="J44" s="77">
        <v>0</v>
      </c>
      <c r="K44" s="80">
        <v>0</v>
      </c>
    </row>
    <row r="45" spans="1:11" hidden="1" x14ac:dyDescent="0.25">
      <c r="A45" s="79">
        <v>2011</v>
      </c>
      <c r="B45" s="77">
        <v>7</v>
      </c>
      <c r="C45" s="81">
        <v>91610.06</v>
      </c>
      <c r="D45" s="77">
        <v>0</v>
      </c>
      <c r="E45" s="77">
        <v>138.58000000000001</v>
      </c>
      <c r="F45" s="77">
        <v>1.03</v>
      </c>
      <c r="G45" s="77">
        <v>31</v>
      </c>
      <c r="H45" s="77">
        <v>0</v>
      </c>
      <c r="I45" s="77">
        <v>0</v>
      </c>
      <c r="J45" s="77">
        <v>0</v>
      </c>
      <c r="K45" s="80">
        <v>0</v>
      </c>
    </row>
    <row r="46" spans="1:11" hidden="1" x14ac:dyDescent="0.25">
      <c r="A46" s="79">
        <v>2011</v>
      </c>
      <c r="B46" s="77">
        <v>8</v>
      </c>
      <c r="C46" s="81">
        <v>104063.07</v>
      </c>
      <c r="D46" s="77">
        <v>0</v>
      </c>
      <c r="E46" s="77">
        <v>153.52000000000001</v>
      </c>
      <c r="F46" s="77">
        <v>1.04</v>
      </c>
      <c r="G46" s="77">
        <v>31</v>
      </c>
      <c r="H46" s="77">
        <v>0</v>
      </c>
      <c r="I46" s="77">
        <v>0</v>
      </c>
      <c r="J46" s="77">
        <v>0</v>
      </c>
      <c r="K46" s="80">
        <v>0</v>
      </c>
    </row>
    <row r="47" spans="1:11" hidden="1" x14ac:dyDescent="0.25">
      <c r="A47" s="79">
        <v>2011</v>
      </c>
      <c r="B47" s="77">
        <v>9</v>
      </c>
      <c r="C47" s="81">
        <v>78679.759999999995</v>
      </c>
      <c r="D47" s="77">
        <v>0</v>
      </c>
      <c r="E47" s="77">
        <v>73.53</v>
      </c>
      <c r="F47" s="77">
        <v>1.04</v>
      </c>
      <c r="G47" s="77">
        <v>30</v>
      </c>
      <c r="H47" s="77">
        <v>0</v>
      </c>
      <c r="I47" s="77">
        <v>0</v>
      </c>
      <c r="J47" s="77">
        <v>0</v>
      </c>
      <c r="K47" s="80">
        <v>0</v>
      </c>
    </row>
    <row r="48" spans="1:11" hidden="1" x14ac:dyDescent="0.25">
      <c r="A48" s="79">
        <v>2011</v>
      </c>
      <c r="B48" s="77">
        <v>10</v>
      </c>
      <c r="C48" s="81">
        <v>76547.350000000006</v>
      </c>
      <c r="D48" s="77">
        <v>0</v>
      </c>
      <c r="E48" s="77">
        <v>17.690000000000001</v>
      </c>
      <c r="F48" s="77">
        <v>1.04</v>
      </c>
      <c r="G48" s="77">
        <v>31</v>
      </c>
      <c r="H48" s="77">
        <v>0</v>
      </c>
      <c r="I48" s="77">
        <v>0</v>
      </c>
      <c r="J48" s="77">
        <v>1</v>
      </c>
      <c r="K48" s="80">
        <v>0</v>
      </c>
    </row>
    <row r="49" spans="1:11" hidden="1" x14ac:dyDescent="0.25">
      <c r="A49" s="79">
        <v>2011</v>
      </c>
      <c r="B49" s="77">
        <v>11</v>
      </c>
      <c r="C49" s="81">
        <v>74910.67</v>
      </c>
      <c r="D49" s="77">
        <v>46.92</v>
      </c>
      <c r="E49" s="77">
        <v>0.98</v>
      </c>
      <c r="F49" s="77">
        <v>1.05</v>
      </c>
      <c r="G49" s="77">
        <v>30</v>
      </c>
      <c r="H49" s="77">
        <v>0</v>
      </c>
      <c r="I49" s="77">
        <v>0</v>
      </c>
      <c r="J49" s="77">
        <v>0</v>
      </c>
      <c r="K49" s="80">
        <v>0</v>
      </c>
    </row>
    <row r="50" spans="1:11" hidden="1" x14ac:dyDescent="0.25">
      <c r="A50" s="79">
        <v>2011</v>
      </c>
      <c r="B50" s="77">
        <v>12</v>
      </c>
      <c r="C50" s="81">
        <v>92697.3</v>
      </c>
      <c r="D50" s="77">
        <v>186.27</v>
      </c>
      <c r="E50" s="77">
        <v>0</v>
      </c>
      <c r="F50" s="77">
        <v>1.05</v>
      </c>
      <c r="G50" s="77">
        <v>31</v>
      </c>
      <c r="H50" s="77">
        <v>0</v>
      </c>
      <c r="I50" s="77">
        <v>0</v>
      </c>
      <c r="J50" s="77">
        <v>0</v>
      </c>
      <c r="K50" s="80">
        <v>1</v>
      </c>
    </row>
    <row r="51" spans="1:11" hidden="1" x14ac:dyDescent="0.25">
      <c r="A51" s="79">
        <v>2012</v>
      </c>
      <c r="B51" s="77">
        <v>1</v>
      </c>
      <c r="C51" s="81">
        <v>87807.01</v>
      </c>
      <c r="D51" s="77">
        <v>320.85000000000002</v>
      </c>
      <c r="E51" s="77">
        <v>0</v>
      </c>
      <c r="F51" s="77">
        <v>1.05</v>
      </c>
      <c r="G51" s="77">
        <v>31</v>
      </c>
      <c r="H51" s="77">
        <v>0</v>
      </c>
      <c r="I51" s="77">
        <v>0</v>
      </c>
      <c r="J51" s="77">
        <v>0</v>
      </c>
      <c r="K51" s="80">
        <v>0</v>
      </c>
    </row>
    <row r="52" spans="1:11" hidden="1" x14ac:dyDescent="0.25">
      <c r="A52" s="79">
        <v>2012</v>
      </c>
      <c r="B52" s="77">
        <v>2</v>
      </c>
      <c r="C52" s="81">
        <v>88461.49</v>
      </c>
      <c r="D52" s="77">
        <v>333.26</v>
      </c>
      <c r="E52" s="77">
        <v>0</v>
      </c>
      <c r="F52" s="77">
        <v>1.05</v>
      </c>
      <c r="G52" s="77">
        <v>29</v>
      </c>
      <c r="H52" s="77">
        <v>0</v>
      </c>
      <c r="I52" s="77">
        <v>0</v>
      </c>
      <c r="J52" s="77">
        <v>0</v>
      </c>
      <c r="K52" s="80">
        <v>0</v>
      </c>
    </row>
    <row r="53" spans="1:11" hidden="1" x14ac:dyDescent="0.25">
      <c r="A53" s="79">
        <v>2012</v>
      </c>
      <c r="B53" s="77">
        <v>3</v>
      </c>
      <c r="C53" s="81">
        <v>89056.99</v>
      </c>
      <c r="D53" s="77">
        <v>208.36</v>
      </c>
      <c r="E53" s="77">
        <v>0.12</v>
      </c>
      <c r="F53" s="77">
        <v>1.05</v>
      </c>
      <c r="G53" s="77">
        <v>31</v>
      </c>
      <c r="H53" s="77">
        <v>0</v>
      </c>
      <c r="I53" s="77">
        <v>0</v>
      </c>
      <c r="J53" s="77">
        <v>0</v>
      </c>
      <c r="K53" s="80">
        <v>0</v>
      </c>
    </row>
    <row r="54" spans="1:11" hidden="1" x14ac:dyDescent="0.25">
      <c r="A54" s="79">
        <v>2012</v>
      </c>
      <c r="B54" s="77">
        <v>4</v>
      </c>
      <c r="C54" s="81">
        <v>75458.16</v>
      </c>
      <c r="D54" s="77">
        <v>92.5</v>
      </c>
      <c r="E54" s="77">
        <v>0.08</v>
      </c>
      <c r="F54" s="77">
        <v>1.05</v>
      </c>
      <c r="G54" s="77">
        <v>30</v>
      </c>
      <c r="H54" s="77">
        <v>0</v>
      </c>
      <c r="I54" s="77">
        <v>0</v>
      </c>
      <c r="J54" s="77">
        <v>0</v>
      </c>
      <c r="K54" s="80">
        <v>0</v>
      </c>
    </row>
    <row r="55" spans="1:11" hidden="1" x14ac:dyDescent="0.25">
      <c r="A55" s="79">
        <v>2012</v>
      </c>
      <c r="B55" s="77">
        <v>5</v>
      </c>
      <c r="C55" s="81">
        <v>78338.509999999995</v>
      </c>
      <c r="D55" s="77">
        <v>43.74</v>
      </c>
      <c r="E55" s="77">
        <v>21.65</v>
      </c>
      <c r="F55" s="77">
        <v>1.06</v>
      </c>
      <c r="G55" s="77">
        <v>31</v>
      </c>
      <c r="H55" s="77">
        <v>0</v>
      </c>
      <c r="I55" s="77">
        <v>0</v>
      </c>
      <c r="J55" s="77">
        <v>0</v>
      </c>
      <c r="K55" s="80">
        <v>0</v>
      </c>
    </row>
    <row r="56" spans="1:11" hidden="1" x14ac:dyDescent="0.25">
      <c r="A56" s="79">
        <v>2012</v>
      </c>
      <c r="B56" s="77">
        <v>6</v>
      </c>
      <c r="C56" s="81">
        <v>81116.53</v>
      </c>
      <c r="D56" s="77">
        <v>0</v>
      </c>
      <c r="E56" s="77">
        <v>74.989999999999995</v>
      </c>
      <c r="F56" s="77">
        <v>1.06</v>
      </c>
      <c r="G56" s="77">
        <v>30</v>
      </c>
      <c r="H56" s="77">
        <v>0</v>
      </c>
      <c r="I56" s="77">
        <v>0</v>
      </c>
      <c r="J56" s="77">
        <v>0</v>
      </c>
      <c r="K56" s="80">
        <v>0</v>
      </c>
    </row>
    <row r="57" spans="1:11" hidden="1" x14ac:dyDescent="0.25">
      <c r="A57" s="79">
        <v>2012</v>
      </c>
      <c r="B57" s="77">
        <v>7</v>
      </c>
      <c r="C57" s="81">
        <v>97601.48</v>
      </c>
      <c r="D57" s="77">
        <v>0</v>
      </c>
      <c r="E57" s="77">
        <v>156.94</v>
      </c>
      <c r="F57" s="77">
        <v>1.06</v>
      </c>
      <c r="G57" s="77">
        <v>31</v>
      </c>
      <c r="H57" s="77">
        <v>0</v>
      </c>
      <c r="I57" s="77">
        <v>0</v>
      </c>
      <c r="J57" s="77">
        <v>0</v>
      </c>
      <c r="K57" s="80">
        <v>0</v>
      </c>
    </row>
    <row r="58" spans="1:11" hidden="1" x14ac:dyDescent="0.25">
      <c r="A58" s="79">
        <v>2012</v>
      </c>
      <c r="B58" s="77">
        <v>8</v>
      </c>
      <c r="C58" s="81">
        <v>97225.4</v>
      </c>
      <c r="D58" s="77">
        <v>0</v>
      </c>
      <c r="E58" s="77">
        <v>146.25</v>
      </c>
      <c r="F58" s="77">
        <v>1.06</v>
      </c>
      <c r="G58" s="77">
        <v>31</v>
      </c>
      <c r="H58" s="77">
        <v>0</v>
      </c>
      <c r="I58" s="77">
        <v>0</v>
      </c>
      <c r="J58" s="77">
        <v>0</v>
      </c>
      <c r="K58" s="80">
        <v>0</v>
      </c>
    </row>
    <row r="59" spans="1:11" hidden="1" x14ac:dyDescent="0.25">
      <c r="A59" s="79">
        <v>2012</v>
      </c>
      <c r="B59" s="77">
        <v>9</v>
      </c>
      <c r="C59" s="81">
        <v>85852.01</v>
      </c>
      <c r="D59" s="77">
        <v>0</v>
      </c>
      <c r="E59" s="77">
        <v>66.97</v>
      </c>
      <c r="F59" s="77">
        <v>1.06</v>
      </c>
      <c r="G59" s="77">
        <v>30</v>
      </c>
      <c r="H59" s="77">
        <v>0</v>
      </c>
      <c r="I59" s="77">
        <v>0</v>
      </c>
      <c r="J59" s="77">
        <v>0</v>
      </c>
      <c r="K59" s="80">
        <v>0</v>
      </c>
    </row>
    <row r="60" spans="1:11" hidden="1" x14ac:dyDescent="0.25">
      <c r="A60" s="79">
        <v>2012</v>
      </c>
      <c r="B60" s="77">
        <v>10</v>
      </c>
      <c r="C60" s="81">
        <v>70505.91</v>
      </c>
      <c r="D60" s="77">
        <v>0</v>
      </c>
      <c r="E60" s="77">
        <v>15.25</v>
      </c>
      <c r="F60" s="77">
        <v>1.05</v>
      </c>
      <c r="G60" s="77">
        <v>31</v>
      </c>
      <c r="H60" s="77">
        <v>0</v>
      </c>
      <c r="I60" s="77">
        <v>0</v>
      </c>
      <c r="J60" s="77">
        <v>1</v>
      </c>
      <c r="K60" s="80">
        <v>0</v>
      </c>
    </row>
    <row r="61" spans="1:11" hidden="1" x14ac:dyDescent="0.25">
      <c r="A61" s="79">
        <v>2012</v>
      </c>
      <c r="B61" s="77">
        <v>11</v>
      </c>
      <c r="C61" s="81">
        <v>77819.59</v>
      </c>
      <c r="D61" s="77">
        <v>89.7</v>
      </c>
      <c r="E61" s="77">
        <v>0.45</v>
      </c>
      <c r="F61" s="77">
        <v>1.05</v>
      </c>
      <c r="G61" s="77">
        <v>30</v>
      </c>
      <c r="H61" s="77">
        <v>0</v>
      </c>
      <c r="I61" s="77">
        <v>0</v>
      </c>
      <c r="J61" s="77">
        <v>0</v>
      </c>
      <c r="K61" s="80">
        <v>0</v>
      </c>
    </row>
    <row r="62" spans="1:11" hidden="1" x14ac:dyDescent="0.25">
      <c r="A62" s="79">
        <v>2012</v>
      </c>
      <c r="B62" s="77">
        <v>12</v>
      </c>
      <c r="C62" s="81">
        <v>90247.69</v>
      </c>
      <c r="D62" s="77">
        <v>236.49</v>
      </c>
      <c r="E62" s="77">
        <v>0</v>
      </c>
      <c r="F62" s="77">
        <v>1.05</v>
      </c>
      <c r="G62" s="77">
        <v>31</v>
      </c>
      <c r="H62" s="77">
        <v>0</v>
      </c>
      <c r="I62" s="77">
        <v>0</v>
      </c>
      <c r="J62" s="77">
        <v>0</v>
      </c>
      <c r="K62" s="80">
        <v>1</v>
      </c>
    </row>
    <row r="63" spans="1:11" hidden="1" x14ac:dyDescent="0.25">
      <c r="A63" s="79">
        <v>2013</v>
      </c>
      <c r="B63" s="77">
        <v>1</v>
      </c>
      <c r="C63" s="81">
        <v>86009.600000000006</v>
      </c>
      <c r="D63" s="77">
        <v>326.55</v>
      </c>
      <c r="E63" s="77">
        <v>0</v>
      </c>
      <c r="F63" s="77">
        <v>1.06</v>
      </c>
      <c r="G63" s="77">
        <v>31</v>
      </c>
      <c r="H63" s="77">
        <v>0</v>
      </c>
      <c r="I63" s="77">
        <v>0</v>
      </c>
      <c r="J63" s="77">
        <v>0</v>
      </c>
      <c r="K63" s="80">
        <v>0</v>
      </c>
    </row>
    <row r="64" spans="1:11" hidden="1" x14ac:dyDescent="0.25">
      <c r="A64" s="79">
        <v>2013</v>
      </c>
      <c r="B64" s="77">
        <v>2</v>
      </c>
      <c r="C64" s="81">
        <v>89268.08</v>
      </c>
      <c r="D64" s="77">
        <v>390.6</v>
      </c>
      <c r="E64" s="77">
        <v>0</v>
      </c>
      <c r="F64" s="77">
        <v>1.06</v>
      </c>
      <c r="G64" s="77">
        <v>28</v>
      </c>
      <c r="H64" s="77">
        <v>0</v>
      </c>
      <c r="I64" s="77">
        <v>0</v>
      </c>
      <c r="J64" s="77">
        <v>0</v>
      </c>
      <c r="K64" s="80">
        <v>0</v>
      </c>
    </row>
    <row r="65" spans="1:11" hidden="1" x14ac:dyDescent="0.25">
      <c r="A65" s="79">
        <v>2013</v>
      </c>
      <c r="B65" s="77">
        <v>3</v>
      </c>
      <c r="C65" s="81">
        <v>91562.81</v>
      </c>
      <c r="D65" s="77">
        <v>361.93</v>
      </c>
      <c r="E65" s="77">
        <v>0</v>
      </c>
      <c r="F65" s="77">
        <v>1.06</v>
      </c>
      <c r="G65" s="77">
        <v>31</v>
      </c>
      <c r="H65" s="77">
        <v>0</v>
      </c>
      <c r="I65" s="77">
        <v>0</v>
      </c>
      <c r="J65" s="77">
        <v>0</v>
      </c>
      <c r="K65" s="80">
        <v>0</v>
      </c>
    </row>
    <row r="66" spans="1:11" hidden="1" x14ac:dyDescent="0.25">
      <c r="A66" s="79">
        <v>2013</v>
      </c>
      <c r="B66" s="77">
        <v>4</v>
      </c>
      <c r="C66" s="81">
        <v>81836.78</v>
      </c>
      <c r="D66" s="77">
        <v>219.55</v>
      </c>
      <c r="E66" s="77">
        <v>0</v>
      </c>
      <c r="F66" s="77">
        <v>1.07</v>
      </c>
      <c r="G66" s="77">
        <v>30</v>
      </c>
      <c r="H66" s="77">
        <v>0</v>
      </c>
      <c r="I66" s="77">
        <v>0</v>
      </c>
      <c r="J66" s="77">
        <v>0</v>
      </c>
      <c r="K66" s="80">
        <v>0</v>
      </c>
    </row>
    <row r="67" spans="1:11" hidden="1" x14ac:dyDescent="0.25">
      <c r="A67" s="79">
        <v>2013</v>
      </c>
      <c r="B67" s="77">
        <v>5</v>
      </c>
      <c r="C67" s="81">
        <v>76651.72</v>
      </c>
      <c r="D67" s="77">
        <v>63.18</v>
      </c>
      <c r="E67" s="77">
        <v>13.63</v>
      </c>
      <c r="F67" s="77">
        <v>1.07</v>
      </c>
      <c r="G67" s="77">
        <v>31</v>
      </c>
      <c r="H67" s="77">
        <v>0</v>
      </c>
      <c r="I67" s="77">
        <v>0</v>
      </c>
      <c r="J67" s="77">
        <v>0</v>
      </c>
      <c r="K67" s="80">
        <v>0</v>
      </c>
    </row>
    <row r="68" spans="1:11" hidden="1" x14ac:dyDescent="0.25">
      <c r="A68" s="79">
        <v>2013</v>
      </c>
      <c r="B68" s="77">
        <v>6</v>
      </c>
      <c r="C68" s="81">
        <v>75919.77</v>
      </c>
      <c r="D68" s="77">
        <v>0</v>
      </c>
      <c r="E68" s="77">
        <v>43.46</v>
      </c>
      <c r="F68" s="77">
        <v>1.07</v>
      </c>
      <c r="G68" s="77">
        <v>30</v>
      </c>
      <c r="H68" s="77">
        <v>0</v>
      </c>
      <c r="I68" s="77">
        <v>0</v>
      </c>
      <c r="J68" s="77">
        <v>0</v>
      </c>
      <c r="K68" s="80">
        <v>0</v>
      </c>
    </row>
    <row r="69" spans="1:11" hidden="1" x14ac:dyDescent="0.25">
      <c r="A69" s="79">
        <v>2013</v>
      </c>
      <c r="B69" s="77">
        <v>7</v>
      </c>
      <c r="C69" s="81">
        <v>94115.14</v>
      </c>
      <c r="D69" s="77">
        <v>0</v>
      </c>
      <c r="E69" s="77">
        <v>102.5</v>
      </c>
      <c r="F69" s="77">
        <v>1.08</v>
      </c>
      <c r="G69" s="77">
        <v>31</v>
      </c>
      <c r="H69" s="77">
        <v>0</v>
      </c>
      <c r="I69" s="77">
        <v>0</v>
      </c>
      <c r="J69" s="77">
        <v>0</v>
      </c>
      <c r="K69" s="80">
        <v>0</v>
      </c>
    </row>
    <row r="70" spans="1:11" hidden="1" x14ac:dyDescent="0.25">
      <c r="A70" s="79">
        <v>2013</v>
      </c>
      <c r="B70" s="77">
        <v>8</v>
      </c>
      <c r="C70" s="81">
        <v>92742.82</v>
      </c>
      <c r="D70" s="77">
        <v>0</v>
      </c>
      <c r="E70" s="77">
        <v>110.16</v>
      </c>
      <c r="F70" s="77">
        <v>1.08</v>
      </c>
      <c r="G70" s="77">
        <v>31</v>
      </c>
      <c r="H70" s="77">
        <v>0</v>
      </c>
      <c r="I70" s="77">
        <v>0</v>
      </c>
      <c r="J70" s="77">
        <v>0</v>
      </c>
      <c r="K70" s="80">
        <v>0</v>
      </c>
    </row>
    <row r="71" spans="1:11" hidden="1" x14ac:dyDescent="0.25">
      <c r="A71" s="79">
        <v>2013</v>
      </c>
      <c r="B71" s="77">
        <v>9</v>
      </c>
      <c r="C71" s="81">
        <v>81317.62</v>
      </c>
      <c r="D71" s="77">
        <v>0</v>
      </c>
      <c r="E71" s="77">
        <v>55.27</v>
      </c>
      <c r="F71" s="77">
        <v>1.08</v>
      </c>
      <c r="G71" s="77">
        <v>30</v>
      </c>
      <c r="H71" s="77">
        <v>0</v>
      </c>
      <c r="I71" s="77">
        <v>0</v>
      </c>
      <c r="J71" s="77">
        <v>0</v>
      </c>
      <c r="K71" s="80">
        <v>0</v>
      </c>
    </row>
    <row r="72" spans="1:11" hidden="1" x14ac:dyDescent="0.25">
      <c r="A72" s="79">
        <v>2013</v>
      </c>
      <c r="B72" s="77">
        <v>10</v>
      </c>
      <c r="C72" s="81">
        <v>74732.72</v>
      </c>
      <c r="D72" s="77">
        <v>0</v>
      </c>
      <c r="E72" s="77">
        <v>11.92</v>
      </c>
      <c r="F72" s="77">
        <v>1.08</v>
      </c>
      <c r="G72" s="77">
        <v>31</v>
      </c>
      <c r="H72" s="77">
        <v>0</v>
      </c>
      <c r="I72" s="77">
        <v>0</v>
      </c>
      <c r="J72" s="77">
        <v>1</v>
      </c>
      <c r="K72" s="80">
        <v>0</v>
      </c>
    </row>
    <row r="73" spans="1:11" hidden="1" x14ac:dyDescent="0.25">
      <c r="A73" s="79">
        <v>2013</v>
      </c>
      <c r="B73" s="77">
        <v>11</v>
      </c>
      <c r="C73" s="81">
        <v>78068.44</v>
      </c>
      <c r="D73" s="77">
        <v>109.02</v>
      </c>
      <c r="E73" s="77">
        <v>0.16</v>
      </c>
      <c r="F73" s="77">
        <v>1.08</v>
      </c>
      <c r="G73" s="77">
        <v>30</v>
      </c>
      <c r="H73" s="77">
        <v>0</v>
      </c>
      <c r="I73" s="77">
        <v>0</v>
      </c>
      <c r="J73" s="77">
        <v>0</v>
      </c>
      <c r="K73" s="80">
        <v>0</v>
      </c>
    </row>
    <row r="74" spans="1:11" hidden="1" x14ac:dyDescent="0.25">
      <c r="A74" s="79">
        <v>2013</v>
      </c>
      <c r="B74" s="77">
        <v>12</v>
      </c>
      <c r="C74" s="81">
        <v>101739.43</v>
      </c>
      <c r="D74" s="77">
        <v>330.47</v>
      </c>
      <c r="E74" s="77">
        <v>0</v>
      </c>
      <c r="F74" s="77">
        <v>1.08</v>
      </c>
      <c r="G74" s="77">
        <v>31</v>
      </c>
      <c r="H74" s="77">
        <v>0</v>
      </c>
      <c r="I74" s="77">
        <v>0</v>
      </c>
      <c r="J74" s="77">
        <v>0</v>
      </c>
      <c r="K74" s="80">
        <v>1</v>
      </c>
    </row>
    <row r="75" spans="1:11" hidden="1" x14ac:dyDescent="0.25">
      <c r="A75" s="79">
        <v>2014</v>
      </c>
      <c r="B75" s="77">
        <v>1</v>
      </c>
      <c r="C75" s="81">
        <v>97120.09</v>
      </c>
      <c r="D75" s="77">
        <v>576.6</v>
      </c>
      <c r="E75" s="77">
        <v>0</v>
      </c>
      <c r="F75" s="77">
        <v>1.08</v>
      </c>
      <c r="G75" s="77">
        <v>31</v>
      </c>
      <c r="H75" s="77">
        <v>0</v>
      </c>
      <c r="I75" s="77">
        <v>0</v>
      </c>
      <c r="J75" s="77">
        <v>0</v>
      </c>
      <c r="K75" s="80">
        <v>0</v>
      </c>
    </row>
    <row r="76" spans="1:11" hidden="1" x14ac:dyDescent="0.25">
      <c r="A76" s="79">
        <v>2014</v>
      </c>
      <c r="B76" s="77">
        <v>2</v>
      </c>
      <c r="C76" s="81">
        <v>90042.58</v>
      </c>
      <c r="D76" s="77">
        <v>512.4</v>
      </c>
      <c r="E76" s="77">
        <v>0</v>
      </c>
      <c r="F76" s="77">
        <v>1.08</v>
      </c>
      <c r="G76" s="77">
        <v>28</v>
      </c>
      <c r="H76" s="77">
        <v>0</v>
      </c>
      <c r="I76" s="77">
        <v>0</v>
      </c>
      <c r="J76" s="77">
        <v>0</v>
      </c>
      <c r="K76" s="80">
        <v>0</v>
      </c>
    </row>
    <row r="77" spans="1:11" hidden="1" x14ac:dyDescent="0.25">
      <c r="A77" s="79">
        <v>2014</v>
      </c>
      <c r="B77" s="77">
        <v>3</v>
      </c>
      <c r="C77" s="81">
        <v>90925.54</v>
      </c>
      <c r="D77" s="77">
        <v>443.3</v>
      </c>
      <c r="E77" s="77">
        <v>0</v>
      </c>
      <c r="F77" s="77">
        <v>1.0900000000000001</v>
      </c>
      <c r="G77" s="77">
        <v>31</v>
      </c>
      <c r="H77" s="77">
        <v>0</v>
      </c>
      <c r="I77" s="77">
        <v>0</v>
      </c>
      <c r="J77" s="77">
        <v>0</v>
      </c>
      <c r="K77" s="80">
        <v>0</v>
      </c>
    </row>
    <row r="78" spans="1:11" hidden="1" x14ac:dyDescent="0.25">
      <c r="A78" s="79">
        <v>2014</v>
      </c>
      <c r="B78" s="77">
        <v>4</v>
      </c>
      <c r="C78" s="81">
        <v>82544.399999999994</v>
      </c>
      <c r="D78" s="77">
        <v>117</v>
      </c>
      <c r="E78" s="77">
        <v>0</v>
      </c>
      <c r="F78" s="77">
        <v>1.0900000000000001</v>
      </c>
      <c r="G78" s="77">
        <v>30</v>
      </c>
      <c r="H78" s="77">
        <v>0</v>
      </c>
      <c r="I78" s="77">
        <v>0</v>
      </c>
      <c r="J78" s="77">
        <v>0</v>
      </c>
      <c r="K78" s="80">
        <v>0</v>
      </c>
    </row>
    <row r="79" spans="1:11" hidden="1" x14ac:dyDescent="0.25">
      <c r="A79" s="79">
        <v>2014</v>
      </c>
      <c r="B79" s="77">
        <v>5</v>
      </c>
      <c r="C79" s="81">
        <v>78244.95</v>
      </c>
      <c r="D79" s="77">
        <v>0</v>
      </c>
      <c r="E79" s="77">
        <v>11.9</v>
      </c>
      <c r="F79" s="77">
        <v>1.1000000000000001</v>
      </c>
      <c r="G79" s="77">
        <v>31</v>
      </c>
      <c r="H79" s="77">
        <v>0</v>
      </c>
      <c r="I79" s="77">
        <v>0</v>
      </c>
      <c r="J79" s="77">
        <v>0</v>
      </c>
      <c r="K79" s="80">
        <v>0</v>
      </c>
    </row>
    <row r="80" spans="1:11" hidden="1" x14ac:dyDescent="0.25">
      <c r="A80" s="79">
        <v>2014</v>
      </c>
      <c r="B80" s="77">
        <v>6</v>
      </c>
      <c r="C80" s="81">
        <v>87124.14</v>
      </c>
      <c r="D80" s="77">
        <v>0</v>
      </c>
      <c r="E80" s="77">
        <v>68.099999999999994</v>
      </c>
      <c r="F80" s="77">
        <v>1.1000000000000001</v>
      </c>
      <c r="G80" s="77">
        <v>30</v>
      </c>
      <c r="H80" s="77">
        <v>0</v>
      </c>
      <c r="I80" s="77">
        <v>0</v>
      </c>
      <c r="J80" s="77">
        <v>0</v>
      </c>
      <c r="K80" s="80">
        <v>0</v>
      </c>
    </row>
    <row r="81" spans="1:11" hidden="1" x14ac:dyDescent="0.25">
      <c r="A81" s="79">
        <v>2014</v>
      </c>
      <c r="B81" s="77">
        <v>7</v>
      </c>
      <c r="C81" s="81">
        <v>91742.73</v>
      </c>
      <c r="D81" s="77">
        <v>0</v>
      </c>
      <c r="E81" s="77">
        <v>71</v>
      </c>
      <c r="F81" s="77">
        <v>1.1000000000000001</v>
      </c>
      <c r="G81" s="77">
        <v>31</v>
      </c>
      <c r="H81" s="77">
        <v>0</v>
      </c>
      <c r="I81" s="77">
        <v>0</v>
      </c>
      <c r="J81" s="77">
        <v>0</v>
      </c>
      <c r="K81" s="80">
        <v>0</v>
      </c>
    </row>
    <row r="82" spans="1:11" hidden="1" x14ac:dyDescent="0.25">
      <c r="A82" s="79">
        <v>2014</v>
      </c>
      <c r="B82" s="77">
        <v>8</v>
      </c>
      <c r="C82" s="81">
        <v>84945.55</v>
      </c>
      <c r="D82" s="77">
        <v>0</v>
      </c>
      <c r="E82" s="77">
        <v>81.8</v>
      </c>
      <c r="F82" s="77">
        <v>1.1100000000000001</v>
      </c>
      <c r="G82" s="77">
        <v>31</v>
      </c>
      <c r="H82" s="77">
        <v>0</v>
      </c>
      <c r="I82" s="77">
        <v>0</v>
      </c>
      <c r="J82" s="77">
        <v>0</v>
      </c>
      <c r="K82" s="80">
        <v>0</v>
      </c>
    </row>
    <row r="83" spans="1:11" hidden="1" x14ac:dyDescent="0.25">
      <c r="A83" s="79">
        <v>2014</v>
      </c>
      <c r="B83" s="77">
        <v>9</v>
      </c>
      <c r="C83" s="81">
        <v>77256.539999999994</v>
      </c>
      <c r="D83" s="77">
        <v>0</v>
      </c>
      <c r="E83" s="77">
        <v>30.1</v>
      </c>
      <c r="F83" s="77">
        <v>1.1100000000000001</v>
      </c>
      <c r="G83" s="77">
        <v>30</v>
      </c>
      <c r="H83" s="77">
        <v>0</v>
      </c>
      <c r="I83" s="77">
        <v>0</v>
      </c>
      <c r="J83" s="77">
        <v>0</v>
      </c>
      <c r="K83" s="80">
        <v>0</v>
      </c>
    </row>
    <row r="84" spans="1:11" hidden="1" x14ac:dyDescent="0.25">
      <c r="A84" s="79">
        <v>2014</v>
      </c>
      <c r="B84" s="77">
        <v>10</v>
      </c>
      <c r="C84" s="81">
        <v>73201.600000000006</v>
      </c>
      <c r="D84" s="77">
        <v>0</v>
      </c>
      <c r="E84" s="77">
        <v>1.3</v>
      </c>
      <c r="F84" s="77">
        <v>1.1100000000000001</v>
      </c>
      <c r="G84" s="77">
        <v>31</v>
      </c>
      <c r="H84" s="77">
        <v>0</v>
      </c>
      <c r="I84" s="77">
        <v>0</v>
      </c>
      <c r="J84" s="77">
        <v>1</v>
      </c>
      <c r="K84" s="80">
        <v>0</v>
      </c>
    </row>
    <row r="85" spans="1:11" hidden="1" x14ac:dyDescent="0.25">
      <c r="A85" s="79">
        <v>2014</v>
      </c>
      <c r="B85" s="77">
        <v>11</v>
      </c>
      <c r="C85" s="81">
        <v>85206.88</v>
      </c>
      <c r="D85" s="77">
        <v>243</v>
      </c>
      <c r="E85" s="77">
        <v>0</v>
      </c>
      <c r="F85" s="77">
        <v>1.1100000000000001</v>
      </c>
      <c r="G85" s="77">
        <v>30</v>
      </c>
      <c r="H85" s="77">
        <v>0</v>
      </c>
      <c r="I85" s="77">
        <v>0</v>
      </c>
      <c r="J85" s="77">
        <v>0</v>
      </c>
      <c r="K85" s="80">
        <v>0</v>
      </c>
    </row>
    <row r="86" spans="1:11" hidden="1" x14ac:dyDescent="0.25">
      <c r="A86" s="79">
        <v>2014</v>
      </c>
      <c r="B86" s="77">
        <v>12</v>
      </c>
      <c r="C86" s="81">
        <v>97260.62</v>
      </c>
      <c r="D86" s="77">
        <v>310</v>
      </c>
      <c r="E86" s="77">
        <v>0</v>
      </c>
      <c r="F86" s="77">
        <v>1.1100000000000001</v>
      </c>
      <c r="G86" s="77">
        <v>31</v>
      </c>
      <c r="H86" s="77">
        <v>0</v>
      </c>
      <c r="I86" s="77">
        <v>0</v>
      </c>
      <c r="J86" s="77">
        <v>0</v>
      </c>
      <c r="K86" s="80">
        <v>1</v>
      </c>
    </row>
    <row r="87" spans="1:11" x14ac:dyDescent="0.25">
      <c r="A87" s="79">
        <v>2015</v>
      </c>
      <c r="B87" s="77">
        <v>1</v>
      </c>
      <c r="C87" s="77"/>
      <c r="D87" s="77">
        <v>449.35</v>
      </c>
      <c r="E87" s="77">
        <v>0</v>
      </c>
      <c r="F87" s="77">
        <v>1.114123</v>
      </c>
      <c r="G87" s="77">
        <v>31</v>
      </c>
      <c r="H87" s="77">
        <v>0</v>
      </c>
      <c r="I87" s="77">
        <v>0</v>
      </c>
      <c r="J87" s="77">
        <v>0</v>
      </c>
      <c r="K87" s="80">
        <v>0</v>
      </c>
    </row>
    <row r="88" spans="1:11" x14ac:dyDescent="0.25">
      <c r="A88" s="79">
        <v>2015</v>
      </c>
      <c r="B88" s="77">
        <v>2</v>
      </c>
      <c r="C88" s="77"/>
      <c r="D88" s="77">
        <v>413.44</v>
      </c>
      <c r="E88" s="77">
        <v>0</v>
      </c>
      <c r="F88" s="77">
        <v>1.1168769999999999</v>
      </c>
      <c r="G88" s="77">
        <v>28</v>
      </c>
      <c r="H88" s="77">
        <v>0</v>
      </c>
      <c r="I88" s="77">
        <v>0</v>
      </c>
      <c r="J88" s="77">
        <v>0</v>
      </c>
      <c r="K88" s="80">
        <v>0</v>
      </c>
    </row>
    <row r="89" spans="1:11" x14ac:dyDescent="0.25">
      <c r="A89" s="79">
        <v>2015</v>
      </c>
      <c r="B89" s="77">
        <v>3</v>
      </c>
      <c r="C89" s="77"/>
      <c r="D89" s="77">
        <v>292.8</v>
      </c>
      <c r="E89" s="77">
        <v>0.02</v>
      </c>
      <c r="F89" s="77">
        <v>1.1195029999999999</v>
      </c>
      <c r="G89" s="77">
        <v>31</v>
      </c>
      <c r="H89" s="77">
        <v>0</v>
      </c>
      <c r="I89" s="77">
        <v>0</v>
      </c>
      <c r="J89" s="77">
        <v>0</v>
      </c>
      <c r="K89" s="80">
        <v>0</v>
      </c>
    </row>
    <row r="90" spans="1:11" x14ac:dyDescent="0.25">
      <c r="A90" s="79">
        <v>2015</v>
      </c>
      <c r="B90" s="77">
        <v>4</v>
      </c>
      <c r="C90" s="77"/>
      <c r="D90" s="77">
        <v>72.75</v>
      </c>
      <c r="E90" s="77">
        <v>0.12</v>
      </c>
      <c r="F90" s="77">
        <v>1.122128</v>
      </c>
      <c r="G90" s="77">
        <v>30</v>
      </c>
      <c r="H90" s="77">
        <v>0</v>
      </c>
      <c r="I90" s="77">
        <v>0</v>
      </c>
      <c r="J90" s="77">
        <v>0</v>
      </c>
      <c r="K90" s="80">
        <v>0</v>
      </c>
    </row>
    <row r="91" spans="1:11" x14ac:dyDescent="0.25">
      <c r="A91" s="79">
        <v>2015</v>
      </c>
      <c r="B91" s="77">
        <v>5</v>
      </c>
      <c r="C91" s="77"/>
      <c r="D91" s="77">
        <v>0</v>
      </c>
      <c r="E91" s="77">
        <v>18.899999999999999</v>
      </c>
      <c r="F91" s="77">
        <v>1.124754</v>
      </c>
      <c r="G91" s="77">
        <v>31</v>
      </c>
      <c r="H91" s="77">
        <v>0</v>
      </c>
      <c r="I91" s="77">
        <v>0</v>
      </c>
      <c r="J91" s="77">
        <v>0</v>
      </c>
      <c r="K91" s="80">
        <v>0</v>
      </c>
    </row>
    <row r="92" spans="1:11" x14ac:dyDescent="0.25">
      <c r="A92" s="79">
        <v>2015</v>
      </c>
      <c r="B92" s="77">
        <v>6</v>
      </c>
      <c r="C92" s="77"/>
      <c r="D92" s="77">
        <v>0</v>
      </c>
      <c r="E92" s="77">
        <v>76.3</v>
      </c>
      <c r="F92" s="77">
        <v>1.127427</v>
      </c>
      <c r="G92" s="77">
        <v>30</v>
      </c>
      <c r="H92" s="77">
        <v>0</v>
      </c>
      <c r="I92" s="77">
        <v>0</v>
      </c>
      <c r="J92" s="77">
        <v>0</v>
      </c>
      <c r="K92" s="80">
        <v>0</v>
      </c>
    </row>
    <row r="93" spans="1:11" x14ac:dyDescent="0.25">
      <c r="A93" s="79">
        <v>2015</v>
      </c>
      <c r="B93" s="77">
        <v>7</v>
      </c>
      <c r="C93" s="77"/>
      <c r="D93" s="77">
        <v>0</v>
      </c>
      <c r="E93" s="77">
        <v>138.04</v>
      </c>
      <c r="F93" s="77">
        <v>1.1301000000000001</v>
      </c>
      <c r="G93" s="77">
        <v>31</v>
      </c>
      <c r="H93" s="77">
        <v>0</v>
      </c>
      <c r="I93" s="77">
        <v>0</v>
      </c>
      <c r="J93" s="77">
        <v>0</v>
      </c>
      <c r="K93" s="80">
        <v>0</v>
      </c>
    </row>
    <row r="94" spans="1:11" x14ac:dyDescent="0.25">
      <c r="A94" s="79">
        <v>2015</v>
      </c>
      <c r="B94" s="77">
        <v>8</v>
      </c>
      <c r="C94" s="77"/>
      <c r="D94" s="77">
        <v>0</v>
      </c>
      <c r="E94" s="77">
        <v>108.7</v>
      </c>
      <c r="F94" s="77">
        <v>1.132773</v>
      </c>
      <c r="G94" s="77">
        <v>31</v>
      </c>
      <c r="H94" s="77">
        <v>0</v>
      </c>
      <c r="I94" s="77">
        <v>0</v>
      </c>
      <c r="J94" s="77">
        <v>0</v>
      </c>
      <c r="K94" s="80">
        <v>0</v>
      </c>
    </row>
    <row r="95" spans="1:11" x14ac:dyDescent="0.25">
      <c r="A95" s="79">
        <v>2015</v>
      </c>
      <c r="B95" s="77">
        <v>9</v>
      </c>
      <c r="C95" s="77"/>
      <c r="D95" s="77">
        <v>0</v>
      </c>
      <c r="E95" s="77">
        <v>32.549999999999997</v>
      </c>
      <c r="F95" s="77">
        <v>1.1355329999999999</v>
      </c>
      <c r="G95" s="77">
        <v>30</v>
      </c>
      <c r="H95" s="77">
        <v>0</v>
      </c>
      <c r="I95" s="77">
        <v>0</v>
      </c>
      <c r="J95" s="77">
        <v>0</v>
      </c>
      <c r="K95" s="80">
        <v>0</v>
      </c>
    </row>
    <row r="96" spans="1:11" x14ac:dyDescent="0.25">
      <c r="A96" s="79">
        <v>2015</v>
      </c>
      <c r="B96" s="77">
        <v>10</v>
      </c>
      <c r="C96" s="77"/>
      <c r="D96" s="77">
        <v>11.16</v>
      </c>
      <c r="E96" s="77">
        <v>3.37</v>
      </c>
      <c r="F96" s="77">
        <v>1.138293</v>
      </c>
      <c r="G96" s="77">
        <v>31</v>
      </c>
      <c r="H96" s="77">
        <v>0</v>
      </c>
      <c r="I96" s="77">
        <v>0</v>
      </c>
      <c r="J96" s="77">
        <v>1</v>
      </c>
      <c r="K96" s="80">
        <v>0</v>
      </c>
    </row>
    <row r="97" spans="1:11" x14ac:dyDescent="0.25">
      <c r="A97" s="79">
        <v>2015</v>
      </c>
      <c r="B97" s="77">
        <v>11</v>
      </c>
      <c r="C97" s="77"/>
      <c r="D97" s="77">
        <v>178.95</v>
      </c>
      <c r="E97" s="77">
        <v>0</v>
      </c>
      <c r="F97" s="77">
        <v>1.1410530000000001</v>
      </c>
      <c r="G97" s="77">
        <v>30</v>
      </c>
      <c r="H97" s="77">
        <v>0</v>
      </c>
      <c r="I97" s="77">
        <v>0</v>
      </c>
      <c r="J97" s="77">
        <v>0</v>
      </c>
      <c r="K97" s="80">
        <v>0</v>
      </c>
    </row>
    <row r="98" spans="1:11" x14ac:dyDescent="0.25">
      <c r="A98" s="79">
        <v>2015</v>
      </c>
      <c r="B98" s="77">
        <v>12</v>
      </c>
      <c r="C98" s="77"/>
      <c r="D98" s="77">
        <v>358.98</v>
      </c>
      <c r="E98" s="77">
        <v>0</v>
      </c>
      <c r="F98" s="77">
        <v>1.1439900000000001</v>
      </c>
      <c r="G98" s="77">
        <v>31</v>
      </c>
      <c r="H98" s="77">
        <v>0</v>
      </c>
      <c r="I98" s="77">
        <v>0</v>
      </c>
      <c r="J98" s="77">
        <v>0</v>
      </c>
      <c r="K98" s="80">
        <v>1</v>
      </c>
    </row>
    <row r="99" spans="1:11" x14ac:dyDescent="0.25">
      <c r="A99" s="79">
        <v>2016</v>
      </c>
      <c r="B99" s="77">
        <v>1</v>
      </c>
      <c r="C99" s="77"/>
      <c r="D99" s="77">
        <v>449.35</v>
      </c>
      <c r="E99" s="77">
        <v>0</v>
      </c>
      <c r="F99" s="77">
        <v>1.146927</v>
      </c>
      <c r="G99" s="77">
        <v>31</v>
      </c>
      <c r="H99" s="77">
        <v>0</v>
      </c>
      <c r="I99" s="77">
        <v>0</v>
      </c>
      <c r="J99" s="77">
        <v>0</v>
      </c>
      <c r="K99" s="80">
        <v>0</v>
      </c>
    </row>
    <row r="100" spans="1:11" x14ac:dyDescent="0.25">
      <c r="A100" s="79">
        <v>2016</v>
      </c>
      <c r="B100" s="77">
        <v>2</v>
      </c>
      <c r="C100" s="77"/>
      <c r="D100" s="77">
        <v>413.44</v>
      </c>
      <c r="E100" s="77">
        <v>0</v>
      </c>
      <c r="F100" s="77">
        <v>1.149864</v>
      </c>
      <c r="G100" s="77">
        <v>29</v>
      </c>
      <c r="H100" s="77">
        <v>0</v>
      </c>
      <c r="I100" s="77">
        <v>0</v>
      </c>
      <c r="J100" s="77">
        <v>0</v>
      </c>
      <c r="K100" s="80">
        <v>0</v>
      </c>
    </row>
    <row r="101" spans="1:11" x14ac:dyDescent="0.25">
      <c r="A101" s="79">
        <v>2016</v>
      </c>
      <c r="B101" s="77">
        <v>3</v>
      </c>
      <c r="C101" s="77"/>
      <c r="D101" s="77">
        <v>292.8</v>
      </c>
      <c r="E101" s="77">
        <v>0.02</v>
      </c>
      <c r="F101" s="77">
        <v>1.1525780000000001</v>
      </c>
      <c r="G101" s="77">
        <v>31</v>
      </c>
      <c r="H101" s="77">
        <v>0</v>
      </c>
      <c r="I101" s="77">
        <v>0</v>
      </c>
      <c r="J101" s="77">
        <v>0</v>
      </c>
      <c r="K101" s="80">
        <v>0</v>
      </c>
    </row>
    <row r="102" spans="1:11" x14ac:dyDescent="0.25">
      <c r="A102" s="79">
        <v>2016</v>
      </c>
      <c r="B102" s="77">
        <v>4</v>
      </c>
      <c r="C102" s="77"/>
      <c r="D102" s="77">
        <v>72.75</v>
      </c>
      <c r="E102" s="77">
        <v>0.12</v>
      </c>
      <c r="F102" s="77">
        <v>1.1552910000000001</v>
      </c>
      <c r="G102" s="77">
        <v>30</v>
      </c>
      <c r="H102" s="77">
        <v>0</v>
      </c>
      <c r="I102" s="77">
        <v>0</v>
      </c>
      <c r="J102" s="77">
        <v>0</v>
      </c>
      <c r="K102" s="80">
        <v>0</v>
      </c>
    </row>
    <row r="103" spans="1:11" x14ac:dyDescent="0.25">
      <c r="A103" s="79">
        <v>2016</v>
      </c>
      <c r="B103" s="77">
        <v>5</v>
      </c>
      <c r="C103" s="77"/>
      <c r="D103" s="77">
        <v>0</v>
      </c>
      <c r="E103" s="77">
        <v>18.899999999999999</v>
      </c>
      <c r="F103" s="77">
        <v>1.158004</v>
      </c>
      <c r="G103" s="77">
        <v>31</v>
      </c>
      <c r="H103" s="77">
        <v>0</v>
      </c>
      <c r="I103" s="77">
        <v>0</v>
      </c>
      <c r="J103" s="77">
        <v>0</v>
      </c>
      <c r="K103" s="80">
        <v>0</v>
      </c>
    </row>
    <row r="104" spans="1:11" x14ac:dyDescent="0.25">
      <c r="A104" s="79">
        <v>2016</v>
      </c>
      <c r="B104" s="77">
        <v>6</v>
      </c>
      <c r="C104" s="77"/>
      <c r="D104" s="77">
        <v>0</v>
      </c>
      <c r="E104" s="77">
        <v>76.3</v>
      </c>
      <c r="F104" s="77">
        <v>1.160695</v>
      </c>
      <c r="G104" s="77">
        <v>30</v>
      </c>
      <c r="H104" s="77">
        <v>0</v>
      </c>
      <c r="I104" s="77">
        <v>0</v>
      </c>
      <c r="J104" s="77">
        <v>0</v>
      </c>
      <c r="K104" s="80">
        <v>0</v>
      </c>
    </row>
    <row r="105" spans="1:11" x14ac:dyDescent="0.25">
      <c r="A105" s="79">
        <v>2016</v>
      </c>
      <c r="B105" s="77">
        <v>7</v>
      </c>
      <c r="C105" s="77"/>
      <c r="D105" s="77">
        <v>0</v>
      </c>
      <c r="E105" s="77">
        <v>138.04</v>
      </c>
      <c r="F105" s="77">
        <v>1.163386</v>
      </c>
      <c r="G105" s="77">
        <v>31</v>
      </c>
      <c r="H105" s="77">
        <v>0</v>
      </c>
      <c r="I105" s="77">
        <v>0</v>
      </c>
      <c r="J105" s="77">
        <v>0</v>
      </c>
      <c r="K105" s="80">
        <v>0</v>
      </c>
    </row>
    <row r="106" spans="1:11" x14ac:dyDescent="0.25">
      <c r="A106" s="79">
        <v>2016</v>
      </c>
      <c r="B106" s="77">
        <v>8</v>
      </c>
      <c r="C106" s="77"/>
      <c r="D106" s="77">
        <v>0</v>
      </c>
      <c r="E106" s="77">
        <v>108.7</v>
      </c>
      <c r="F106" s="77">
        <v>1.1660779999999999</v>
      </c>
      <c r="G106" s="77">
        <v>31</v>
      </c>
      <c r="H106" s="77">
        <v>0</v>
      </c>
      <c r="I106" s="77">
        <v>0</v>
      </c>
      <c r="J106" s="77">
        <v>0</v>
      </c>
      <c r="K106" s="80">
        <v>0</v>
      </c>
    </row>
    <row r="107" spans="1:11" x14ac:dyDescent="0.25">
      <c r="A107" s="79">
        <v>2016</v>
      </c>
      <c r="B107" s="77">
        <v>9</v>
      </c>
      <c r="C107" s="77"/>
      <c r="D107" s="77">
        <v>0</v>
      </c>
      <c r="E107" s="77">
        <v>32.549999999999997</v>
      </c>
      <c r="F107" s="77">
        <v>1.168779</v>
      </c>
      <c r="G107" s="77">
        <v>30</v>
      </c>
      <c r="H107" s="77">
        <v>0</v>
      </c>
      <c r="I107" s="77">
        <v>0</v>
      </c>
      <c r="J107" s="77">
        <v>0</v>
      </c>
      <c r="K107" s="80">
        <v>0</v>
      </c>
    </row>
    <row r="108" spans="1:11" x14ac:dyDescent="0.25">
      <c r="A108" s="79">
        <v>2016</v>
      </c>
      <c r="B108" s="77">
        <v>10</v>
      </c>
      <c r="C108" s="77"/>
      <c r="D108" s="77">
        <v>11.16</v>
      </c>
      <c r="E108" s="77">
        <v>3.37</v>
      </c>
      <c r="F108" s="77">
        <v>1.1714800000000001</v>
      </c>
      <c r="G108" s="77">
        <v>31</v>
      </c>
      <c r="H108" s="77">
        <v>0</v>
      </c>
      <c r="I108" s="77">
        <v>0</v>
      </c>
      <c r="J108" s="77">
        <v>1</v>
      </c>
      <c r="K108" s="80">
        <v>0</v>
      </c>
    </row>
    <row r="109" spans="1:11" x14ac:dyDescent="0.25">
      <c r="A109" s="79">
        <v>2016</v>
      </c>
      <c r="B109" s="77">
        <v>11</v>
      </c>
      <c r="C109" s="77"/>
      <c r="D109" s="77">
        <v>178.95</v>
      </c>
      <c r="E109" s="77">
        <v>0</v>
      </c>
      <c r="F109" s="77">
        <v>1.1741809999999999</v>
      </c>
      <c r="G109" s="77">
        <v>30</v>
      </c>
      <c r="H109" s="77">
        <v>0</v>
      </c>
      <c r="I109" s="77">
        <v>0</v>
      </c>
      <c r="J109" s="77">
        <v>0</v>
      </c>
      <c r="K109" s="80">
        <v>0</v>
      </c>
    </row>
    <row r="110" spans="1:11" x14ac:dyDescent="0.25">
      <c r="A110" s="79">
        <v>2016</v>
      </c>
      <c r="B110" s="77">
        <v>12</v>
      </c>
      <c r="C110" s="77"/>
      <c r="D110" s="77">
        <v>358.98</v>
      </c>
      <c r="E110" s="77">
        <v>0</v>
      </c>
      <c r="F110" s="77">
        <v>1.176793</v>
      </c>
      <c r="G110" s="77">
        <v>31</v>
      </c>
      <c r="H110" s="77">
        <v>0</v>
      </c>
      <c r="I110" s="77">
        <v>0</v>
      </c>
      <c r="J110" s="77">
        <v>0</v>
      </c>
      <c r="K110" s="80">
        <v>1</v>
      </c>
    </row>
    <row r="111" spans="1:11" x14ac:dyDescent="0.25">
      <c r="A111" s="79">
        <v>2017</v>
      </c>
      <c r="B111" s="77">
        <v>1</v>
      </c>
      <c r="C111" s="77"/>
      <c r="D111" s="77">
        <v>449.35</v>
      </c>
      <c r="E111" s="77">
        <v>0</v>
      </c>
      <c r="F111" s="77">
        <v>1.1794039999999999</v>
      </c>
      <c r="G111" s="77">
        <v>31</v>
      </c>
      <c r="H111" s="77">
        <v>0</v>
      </c>
      <c r="I111" s="77">
        <v>0</v>
      </c>
      <c r="J111" s="77">
        <v>0</v>
      </c>
      <c r="K111" s="80">
        <v>0</v>
      </c>
    </row>
    <row r="112" spans="1:11" x14ac:dyDescent="0.25">
      <c r="A112" s="79">
        <v>2017</v>
      </c>
      <c r="B112" s="77">
        <v>2</v>
      </c>
      <c r="C112" s="77"/>
      <c r="D112" s="77">
        <v>413.44</v>
      </c>
      <c r="E112" s="77">
        <v>0</v>
      </c>
      <c r="F112" s="77">
        <v>1.182015</v>
      </c>
      <c r="G112" s="77">
        <v>28</v>
      </c>
      <c r="H112" s="77">
        <v>0</v>
      </c>
      <c r="I112" s="77">
        <v>0</v>
      </c>
      <c r="J112" s="77">
        <v>0</v>
      </c>
      <c r="K112" s="80">
        <v>0</v>
      </c>
    </row>
    <row r="113" spans="1:11" x14ac:dyDescent="0.25">
      <c r="A113" s="79">
        <v>2017</v>
      </c>
      <c r="B113" s="77">
        <v>3</v>
      </c>
      <c r="C113" s="77"/>
      <c r="D113" s="77">
        <v>292.8</v>
      </c>
      <c r="E113" s="77">
        <v>0.02</v>
      </c>
      <c r="F113" s="77">
        <v>1.1846779999999999</v>
      </c>
      <c r="G113" s="77">
        <v>31</v>
      </c>
      <c r="H113" s="77">
        <v>0</v>
      </c>
      <c r="I113" s="77">
        <v>0</v>
      </c>
      <c r="J113" s="77">
        <v>0</v>
      </c>
      <c r="K113" s="80">
        <v>0</v>
      </c>
    </row>
    <row r="114" spans="1:11" x14ac:dyDescent="0.25">
      <c r="A114" s="79">
        <v>2017</v>
      </c>
      <c r="B114" s="77">
        <v>4</v>
      </c>
      <c r="C114" s="77"/>
      <c r="D114" s="77">
        <v>72.75</v>
      </c>
      <c r="E114" s="77">
        <v>0.12</v>
      </c>
      <c r="F114" s="77">
        <v>1.1873419999999999</v>
      </c>
      <c r="G114" s="77">
        <v>30</v>
      </c>
      <c r="H114" s="77">
        <v>0</v>
      </c>
      <c r="I114" s="77">
        <v>0</v>
      </c>
      <c r="J114" s="77">
        <v>0</v>
      </c>
      <c r="K114" s="80">
        <v>0</v>
      </c>
    </row>
    <row r="115" spans="1:11" x14ac:dyDescent="0.25">
      <c r="A115" s="79">
        <v>2017</v>
      </c>
      <c r="B115" s="77">
        <v>5</v>
      </c>
      <c r="C115" s="77"/>
      <c r="D115" s="77">
        <v>0</v>
      </c>
      <c r="E115" s="77">
        <v>18.899999999999999</v>
      </c>
      <c r="F115" s="77">
        <v>1.190005</v>
      </c>
      <c r="G115" s="77">
        <v>31</v>
      </c>
      <c r="H115" s="77">
        <v>0</v>
      </c>
      <c r="I115" s="77">
        <v>0</v>
      </c>
      <c r="J115" s="77">
        <v>0</v>
      </c>
      <c r="K115" s="80">
        <v>0</v>
      </c>
    </row>
    <row r="116" spans="1:11" x14ac:dyDescent="0.25">
      <c r="A116" s="79">
        <v>2017</v>
      </c>
      <c r="B116" s="77">
        <v>6</v>
      </c>
      <c r="C116" s="77"/>
      <c r="D116" s="77">
        <v>0</v>
      </c>
      <c r="E116" s="77">
        <v>76.3</v>
      </c>
      <c r="F116" s="77">
        <v>1.1926209999999999</v>
      </c>
      <c r="G116" s="77">
        <v>30</v>
      </c>
      <c r="H116" s="77">
        <v>0</v>
      </c>
      <c r="I116" s="77">
        <v>0</v>
      </c>
      <c r="J116" s="77">
        <v>0</v>
      </c>
      <c r="K116" s="80">
        <v>0</v>
      </c>
    </row>
    <row r="117" spans="1:11" x14ac:dyDescent="0.25">
      <c r="A117" s="79">
        <v>2017</v>
      </c>
      <c r="B117" s="77">
        <v>7</v>
      </c>
      <c r="C117" s="77"/>
      <c r="D117" s="77">
        <v>0</v>
      </c>
      <c r="E117" s="77">
        <v>138.04</v>
      </c>
      <c r="F117" s="77">
        <v>1.1952370000000001</v>
      </c>
      <c r="G117" s="77">
        <v>31</v>
      </c>
      <c r="H117" s="77">
        <v>0</v>
      </c>
      <c r="I117" s="77">
        <v>0</v>
      </c>
      <c r="J117" s="77">
        <v>0</v>
      </c>
      <c r="K117" s="80">
        <v>0</v>
      </c>
    </row>
    <row r="118" spans="1:11" x14ac:dyDescent="0.25">
      <c r="A118" s="79">
        <v>2017</v>
      </c>
      <c r="B118" s="77">
        <v>8</v>
      </c>
      <c r="C118" s="77"/>
      <c r="D118" s="77">
        <v>0</v>
      </c>
      <c r="E118" s="77">
        <v>108.7</v>
      </c>
      <c r="F118" s="77">
        <v>1.1978530000000001</v>
      </c>
      <c r="G118" s="77">
        <v>31</v>
      </c>
      <c r="H118" s="77">
        <v>0</v>
      </c>
      <c r="I118" s="77">
        <v>0</v>
      </c>
      <c r="J118" s="77">
        <v>0</v>
      </c>
      <c r="K118" s="80">
        <v>0</v>
      </c>
    </row>
    <row r="119" spans="1:11" x14ac:dyDescent="0.25">
      <c r="A119" s="79">
        <v>2017</v>
      </c>
      <c r="B119" s="77">
        <v>9</v>
      </c>
      <c r="C119" s="77"/>
      <c r="D119" s="77">
        <v>0</v>
      </c>
      <c r="E119" s="77">
        <v>32.549999999999997</v>
      </c>
      <c r="F119" s="77">
        <v>1.200456</v>
      </c>
      <c r="G119" s="77">
        <v>30</v>
      </c>
      <c r="H119" s="77">
        <v>0</v>
      </c>
      <c r="I119" s="77">
        <v>0</v>
      </c>
      <c r="J119" s="77">
        <v>0</v>
      </c>
      <c r="K119" s="80">
        <v>0</v>
      </c>
    </row>
    <row r="120" spans="1:11" x14ac:dyDescent="0.25">
      <c r="A120" s="79">
        <v>2017</v>
      </c>
      <c r="B120" s="77">
        <v>10</v>
      </c>
      <c r="C120" s="77"/>
      <c r="D120" s="77">
        <v>11.16</v>
      </c>
      <c r="E120" s="77">
        <v>3.37</v>
      </c>
      <c r="F120" s="77">
        <v>1.2030590000000001</v>
      </c>
      <c r="G120" s="77">
        <v>31</v>
      </c>
      <c r="H120" s="77">
        <v>0</v>
      </c>
      <c r="I120" s="77">
        <v>0</v>
      </c>
      <c r="J120" s="77">
        <v>1</v>
      </c>
      <c r="K120" s="80">
        <v>0</v>
      </c>
    </row>
    <row r="121" spans="1:11" x14ac:dyDescent="0.25">
      <c r="A121" s="79">
        <v>2017</v>
      </c>
      <c r="B121" s="77">
        <v>11</v>
      </c>
      <c r="C121" s="77"/>
      <c r="D121" s="77">
        <v>178.95</v>
      </c>
      <c r="E121" s="77">
        <v>0</v>
      </c>
      <c r="F121" s="77">
        <v>1.205662</v>
      </c>
      <c r="G121" s="77">
        <v>30</v>
      </c>
      <c r="H121" s="77">
        <v>0</v>
      </c>
      <c r="I121" s="77">
        <v>0</v>
      </c>
      <c r="J121" s="77">
        <v>0</v>
      </c>
      <c r="K121" s="80">
        <v>0</v>
      </c>
    </row>
    <row r="122" spans="1:11" x14ac:dyDescent="0.25">
      <c r="A122" s="79">
        <v>2017</v>
      </c>
      <c r="B122" s="77">
        <v>12</v>
      </c>
      <c r="C122" s="77"/>
      <c r="D122" s="77">
        <v>358.98</v>
      </c>
      <c r="E122" s="77">
        <v>0</v>
      </c>
      <c r="F122" s="77">
        <v>1.2079979999999999</v>
      </c>
      <c r="G122" s="77">
        <v>31</v>
      </c>
      <c r="H122" s="77">
        <v>0</v>
      </c>
      <c r="I122" s="77">
        <v>0</v>
      </c>
      <c r="J122" s="77">
        <v>0</v>
      </c>
      <c r="K122" s="80">
        <v>1</v>
      </c>
    </row>
    <row r="123" spans="1:11" x14ac:dyDescent="0.25">
      <c r="A123" s="79">
        <v>2018</v>
      </c>
      <c r="B123" s="77">
        <v>1</v>
      </c>
      <c r="C123" s="77"/>
      <c r="D123" s="77">
        <v>449.35</v>
      </c>
      <c r="E123" s="77">
        <v>0</v>
      </c>
      <c r="F123" s="77">
        <v>1.210334</v>
      </c>
      <c r="G123" s="77">
        <v>31</v>
      </c>
      <c r="H123" s="77">
        <v>0</v>
      </c>
      <c r="I123" s="77">
        <v>0</v>
      </c>
      <c r="J123" s="77">
        <v>0</v>
      </c>
      <c r="K123" s="80">
        <v>0</v>
      </c>
    </row>
    <row r="124" spans="1:11" x14ac:dyDescent="0.25">
      <c r="A124" s="79">
        <v>2018</v>
      </c>
      <c r="B124" s="77">
        <v>2</v>
      </c>
      <c r="C124" s="77"/>
      <c r="D124" s="77">
        <v>413.44</v>
      </c>
      <c r="E124" s="77">
        <v>0</v>
      </c>
      <c r="F124" s="77">
        <v>1.212669</v>
      </c>
      <c r="G124" s="77">
        <v>28</v>
      </c>
      <c r="H124" s="77">
        <v>0</v>
      </c>
      <c r="I124" s="77">
        <v>0</v>
      </c>
      <c r="J124" s="77">
        <v>0</v>
      </c>
      <c r="K124" s="80">
        <v>0</v>
      </c>
    </row>
    <row r="125" spans="1:11" x14ac:dyDescent="0.25">
      <c r="A125" s="79">
        <v>2018</v>
      </c>
      <c r="B125" s="77">
        <v>3</v>
      </c>
      <c r="C125" s="77"/>
      <c r="D125" s="77">
        <v>292.8</v>
      </c>
      <c r="E125" s="77">
        <v>0.02</v>
      </c>
      <c r="F125" s="77">
        <v>1.2153769999999999</v>
      </c>
      <c r="G125" s="77">
        <v>31</v>
      </c>
      <c r="H125" s="77">
        <v>0</v>
      </c>
      <c r="I125" s="77">
        <v>0</v>
      </c>
      <c r="J125" s="77">
        <v>0</v>
      </c>
      <c r="K125" s="80">
        <v>0</v>
      </c>
    </row>
    <row r="126" spans="1:11" x14ac:dyDescent="0.25">
      <c r="A126" s="79">
        <v>2018</v>
      </c>
      <c r="B126" s="77">
        <v>4</v>
      </c>
      <c r="C126" s="77"/>
      <c r="D126" s="77">
        <v>72.75</v>
      </c>
      <c r="E126" s="77">
        <v>0.12</v>
      </c>
      <c r="F126" s="77">
        <v>1.2180850000000001</v>
      </c>
      <c r="G126" s="77">
        <v>30</v>
      </c>
      <c r="H126" s="77">
        <v>0</v>
      </c>
      <c r="I126" s="77">
        <v>0</v>
      </c>
      <c r="J126" s="77">
        <v>0</v>
      </c>
      <c r="K126" s="80">
        <v>0</v>
      </c>
    </row>
    <row r="127" spans="1:11" x14ac:dyDescent="0.25">
      <c r="A127" s="79">
        <v>2018</v>
      </c>
      <c r="B127" s="77">
        <v>5</v>
      </c>
      <c r="C127" s="77"/>
      <c r="D127" s="77">
        <v>0</v>
      </c>
      <c r="E127" s="77">
        <v>18.899999999999999</v>
      </c>
      <c r="F127" s="77">
        <v>1.2207920000000001</v>
      </c>
      <c r="G127" s="77">
        <v>31</v>
      </c>
      <c r="H127" s="77">
        <v>0</v>
      </c>
      <c r="I127" s="77">
        <v>0</v>
      </c>
      <c r="J127" s="77">
        <v>0</v>
      </c>
      <c r="K127" s="80">
        <v>0</v>
      </c>
    </row>
    <row r="128" spans="1:11" x14ac:dyDescent="0.25">
      <c r="A128" s="79">
        <v>2018</v>
      </c>
      <c r="B128" s="77">
        <v>6</v>
      </c>
      <c r="C128" s="77"/>
      <c r="D128" s="77">
        <v>0</v>
      </c>
      <c r="E128" s="77">
        <v>76.3</v>
      </c>
      <c r="F128" s="77">
        <v>1.223552</v>
      </c>
      <c r="G128" s="77">
        <v>30</v>
      </c>
      <c r="H128" s="77">
        <v>0</v>
      </c>
      <c r="I128" s="77">
        <v>0</v>
      </c>
      <c r="J128" s="77">
        <v>0</v>
      </c>
      <c r="K128" s="80">
        <v>0</v>
      </c>
    </row>
    <row r="129" spans="1:11" x14ac:dyDescent="0.25">
      <c r="A129" s="79">
        <v>2018</v>
      </c>
      <c r="B129" s="77">
        <v>7</v>
      </c>
      <c r="C129" s="77"/>
      <c r="D129" s="77">
        <v>0</v>
      </c>
      <c r="E129" s="77">
        <v>138.04</v>
      </c>
      <c r="F129" s="77">
        <v>1.226313</v>
      </c>
      <c r="G129" s="77">
        <v>31</v>
      </c>
      <c r="H129" s="77">
        <v>0</v>
      </c>
      <c r="I129" s="77">
        <v>0</v>
      </c>
      <c r="J129" s="77">
        <v>0</v>
      </c>
      <c r="K129" s="80">
        <v>0</v>
      </c>
    </row>
    <row r="130" spans="1:11" x14ac:dyDescent="0.25">
      <c r="A130" s="79">
        <v>2018</v>
      </c>
      <c r="B130" s="77">
        <v>8</v>
      </c>
      <c r="C130" s="77"/>
      <c r="D130" s="77">
        <v>0</v>
      </c>
      <c r="E130" s="77">
        <v>108.7</v>
      </c>
      <c r="F130" s="77">
        <v>1.2290730000000001</v>
      </c>
      <c r="G130" s="77">
        <v>31</v>
      </c>
      <c r="H130" s="77">
        <v>0</v>
      </c>
      <c r="I130" s="77">
        <v>0</v>
      </c>
      <c r="J130" s="77">
        <v>0</v>
      </c>
      <c r="K130" s="80">
        <v>0</v>
      </c>
    </row>
    <row r="131" spans="1:11" x14ac:dyDescent="0.25">
      <c r="A131" s="79">
        <v>2018</v>
      </c>
      <c r="B131" s="77">
        <v>9</v>
      </c>
      <c r="C131" s="77"/>
      <c r="D131" s="77">
        <v>0</v>
      </c>
      <c r="E131" s="77">
        <v>32.549999999999997</v>
      </c>
      <c r="F131" s="77">
        <v>1.2319230000000001</v>
      </c>
      <c r="G131" s="77">
        <v>30</v>
      </c>
      <c r="H131" s="77">
        <v>0</v>
      </c>
      <c r="I131" s="77">
        <v>0</v>
      </c>
      <c r="J131" s="77">
        <v>0</v>
      </c>
      <c r="K131" s="80">
        <v>0</v>
      </c>
    </row>
    <row r="132" spans="1:11" x14ac:dyDescent="0.25">
      <c r="A132" s="79">
        <v>2018</v>
      </c>
      <c r="B132" s="77">
        <v>10</v>
      </c>
      <c r="C132" s="77"/>
      <c r="D132" s="77">
        <v>11.16</v>
      </c>
      <c r="E132" s="77">
        <v>3.37</v>
      </c>
      <c r="F132" s="77">
        <v>1.2347729999999999</v>
      </c>
      <c r="G132" s="77">
        <v>31</v>
      </c>
      <c r="H132" s="77">
        <v>0</v>
      </c>
      <c r="I132" s="77">
        <v>0</v>
      </c>
      <c r="J132" s="77">
        <v>1</v>
      </c>
      <c r="K132" s="80">
        <v>0</v>
      </c>
    </row>
    <row r="133" spans="1:11" x14ac:dyDescent="0.25">
      <c r="A133" s="79">
        <v>2018</v>
      </c>
      <c r="B133" s="77">
        <v>11</v>
      </c>
      <c r="C133" s="77"/>
      <c r="D133" s="77">
        <v>178.95</v>
      </c>
      <c r="E133" s="77">
        <v>0</v>
      </c>
      <c r="F133" s="77">
        <v>1.2376229999999999</v>
      </c>
      <c r="G133" s="77">
        <v>30</v>
      </c>
      <c r="H133" s="77">
        <v>0</v>
      </c>
      <c r="I133" s="77">
        <v>0</v>
      </c>
      <c r="J133" s="77">
        <v>0</v>
      </c>
      <c r="K133" s="80">
        <v>0</v>
      </c>
    </row>
    <row r="134" spans="1:11" x14ac:dyDescent="0.25">
      <c r="A134" s="79">
        <v>2018</v>
      </c>
      <c r="B134" s="77">
        <v>12</v>
      </c>
      <c r="C134" s="77"/>
      <c r="D134" s="77">
        <v>358.98</v>
      </c>
      <c r="E134" s="77">
        <v>0</v>
      </c>
      <c r="F134" s="77">
        <v>1.240556</v>
      </c>
      <c r="G134" s="77">
        <v>31</v>
      </c>
      <c r="H134" s="77">
        <v>0</v>
      </c>
      <c r="I134" s="77">
        <v>0</v>
      </c>
      <c r="J134" s="77">
        <v>0</v>
      </c>
      <c r="K134" s="80">
        <v>1</v>
      </c>
    </row>
    <row r="135" spans="1:11" x14ac:dyDescent="0.25">
      <c r="A135" s="79">
        <v>2019</v>
      </c>
      <c r="B135" s="77">
        <v>1</v>
      </c>
      <c r="C135" s="77"/>
      <c r="D135" s="77">
        <v>449.35</v>
      </c>
      <c r="E135" s="77">
        <v>0</v>
      </c>
      <c r="F135" s="77">
        <v>1.2434890000000001</v>
      </c>
      <c r="G135" s="77">
        <v>31</v>
      </c>
      <c r="H135" s="77">
        <v>0</v>
      </c>
      <c r="I135" s="77">
        <v>0</v>
      </c>
      <c r="J135" s="77">
        <v>0</v>
      </c>
      <c r="K135" s="80">
        <v>0</v>
      </c>
    </row>
    <row r="136" spans="1:11" x14ac:dyDescent="0.25">
      <c r="A136" s="79">
        <v>2019</v>
      </c>
      <c r="B136" s="77">
        <v>2</v>
      </c>
      <c r="C136" s="77"/>
      <c r="D136" s="77">
        <v>413.44</v>
      </c>
      <c r="E136" s="77">
        <v>0</v>
      </c>
      <c r="F136" s="77">
        <v>1.2464219999999999</v>
      </c>
      <c r="G136" s="77">
        <v>28</v>
      </c>
      <c r="H136" s="77">
        <v>0</v>
      </c>
      <c r="I136" s="77">
        <v>0</v>
      </c>
      <c r="J136" s="77">
        <v>0</v>
      </c>
      <c r="K136" s="80">
        <v>0</v>
      </c>
    </row>
    <row r="137" spans="1:11" x14ac:dyDescent="0.25">
      <c r="A137" s="79">
        <v>2019</v>
      </c>
      <c r="B137" s="77">
        <v>3</v>
      </c>
      <c r="C137" s="77"/>
      <c r="D137" s="77">
        <v>292.8</v>
      </c>
      <c r="E137" s="77">
        <v>0.02</v>
      </c>
      <c r="F137" s="77">
        <v>1.2494829999999999</v>
      </c>
      <c r="G137" s="77">
        <v>31</v>
      </c>
      <c r="H137" s="77">
        <v>0</v>
      </c>
      <c r="I137" s="77">
        <v>0</v>
      </c>
      <c r="J137" s="77">
        <v>0</v>
      </c>
      <c r="K137" s="80">
        <v>0</v>
      </c>
    </row>
    <row r="138" spans="1:11" x14ac:dyDescent="0.25">
      <c r="A138" s="79">
        <v>2019</v>
      </c>
      <c r="B138" s="77">
        <v>4</v>
      </c>
      <c r="C138" s="77"/>
      <c r="D138" s="77">
        <v>72.75</v>
      </c>
      <c r="E138" s="77">
        <v>0.12</v>
      </c>
      <c r="F138" s="77">
        <v>1.252545</v>
      </c>
      <c r="G138" s="77">
        <v>30</v>
      </c>
      <c r="H138" s="77">
        <v>0</v>
      </c>
      <c r="I138" s="77">
        <v>0</v>
      </c>
      <c r="J138" s="77">
        <v>0</v>
      </c>
      <c r="K138" s="80">
        <v>0</v>
      </c>
    </row>
    <row r="139" spans="1:11" x14ac:dyDescent="0.25">
      <c r="A139" s="79">
        <v>2019</v>
      </c>
      <c r="B139" s="77">
        <v>5</v>
      </c>
      <c r="C139" s="77"/>
      <c r="D139" s="77">
        <v>0</v>
      </c>
      <c r="E139" s="77">
        <v>18.899999999999999</v>
      </c>
      <c r="F139" s="77">
        <v>1.255606</v>
      </c>
      <c r="G139" s="77">
        <v>31</v>
      </c>
      <c r="H139" s="77">
        <v>0</v>
      </c>
      <c r="I139" s="77">
        <v>0</v>
      </c>
      <c r="J139" s="77">
        <v>0</v>
      </c>
      <c r="K139" s="80">
        <v>0</v>
      </c>
    </row>
    <row r="140" spans="1:11" x14ac:dyDescent="0.25">
      <c r="A140" s="79">
        <v>2019</v>
      </c>
      <c r="B140" s="77">
        <v>6</v>
      </c>
      <c r="C140" s="77"/>
      <c r="D140" s="77">
        <v>0</v>
      </c>
      <c r="E140" s="77">
        <v>76.3</v>
      </c>
      <c r="F140" s="77">
        <v>1.258723</v>
      </c>
      <c r="G140" s="77">
        <v>30</v>
      </c>
      <c r="H140" s="77">
        <v>0</v>
      </c>
      <c r="I140" s="77">
        <v>0</v>
      </c>
      <c r="J140" s="77">
        <v>0</v>
      </c>
      <c r="K140" s="80">
        <v>0</v>
      </c>
    </row>
    <row r="141" spans="1:11" x14ac:dyDescent="0.25">
      <c r="A141" s="79">
        <v>2019</v>
      </c>
      <c r="B141" s="77">
        <v>7</v>
      </c>
      <c r="C141" s="77"/>
      <c r="D141" s="77">
        <v>0</v>
      </c>
      <c r="E141" s="77">
        <v>138.04</v>
      </c>
      <c r="F141" s="77">
        <v>1.2618400000000001</v>
      </c>
      <c r="G141" s="77">
        <v>31</v>
      </c>
      <c r="H141" s="77">
        <v>0</v>
      </c>
      <c r="I141" s="77">
        <v>0</v>
      </c>
      <c r="J141" s="77">
        <v>0</v>
      </c>
      <c r="K141" s="80">
        <v>0</v>
      </c>
    </row>
    <row r="142" spans="1:11" x14ac:dyDescent="0.25">
      <c r="A142" s="79">
        <v>2019</v>
      </c>
      <c r="B142" s="77">
        <v>8</v>
      </c>
      <c r="C142" s="77"/>
      <c r="D142" s="77">
        <v>0</v>
      </c>
      <c r="E142" s="77">
        <v>108.7</v>
      </c>
      <c r="F142" s="77">
        <v>1.2649570000000001</v>
      </c>
      <c r="G142" s="77">
        <v>31</v>
      </c>
      <c r="H142" s="77">
        <v>0</v>
      </c>
      <c r="I142" s="77">
        <v>0</v>
      </c>
      <c r="J142" s="77">
        <v>0</v>
      </c>
      <c r="K142" s="80">
        <v>0</v>
      </c>
    </row>
    <row r="143" spans="1:11" x14ac:dyDescent="0.25">
      <c r="A143" s="79">
        <v>2019</v>
      </c>
      <c r="B143" s="77">
        <v>9</v>
      </c>
      <c r="C143" s="77"/>
      <c r="D143" s="77">
        <v>0</v>
      </c>
      <c r="E143" s="77">
        <v>32.549999999999997</v>
      </c>
      <c r="F143" s="77">
        <v>1.268165</v>
      </c>
      <c r="G143" s="77">
        <v>30</v>
      </c>
      <c r="H143" s="77">
        <v>0</v>
      </c>
      <c r="I143" s="77">
        <v>0</v>
      </c>
      <c r="J143" s="77">
        <v>0</v>
      </c>
      <c r="K143" s="80">
        <v>0</v>
      </c>
    </row>
    <row r="144" spans="1:11" x14ac:dyDescent="0.25">
      <c r="A144" s="79">
        <v>2019</v>
      </c>
      <c r="B144" s="77">
        <v>10</v>
      </c>
      <c r="C144" s="77"/>
      <c r="D144" s="77">
        <v>11.16</v>
      </c>
      <c r="E144" s="77">
        <v>3.37</v>
      </c>
      <c r="F144" s="77">
        <v>1.2713730000000001</v>
      </c>
      <c r="G144" s="77">
        <v>31</v>
      </c>
      <c r="H144" s="77">
        <v>0</v>
      </c>
      <c r="I144" s="77">
        <v>0</v>
      </c>
      <c r="J144" s="77">
        <v>1</v>
      </c>
      <c r="K144" s="80">
        <v>0</v>
      </c>
    </row>
    <row r="145" spans="1:11" x14ac:dyDescent="0.25">
      <c r="A145" s="79">
        <v>2019</v>
      </c>
      <c r="B145" s="77">
        <v>11</v>
      </c>
      <c r="C145" s="77"/>
      <c r="D145" s="77">
        <v>178.95</v>
      </c>
      <c r="E145" s="77">
        <v>0</v>
      </c>
      <c r="F145" s="77">
        <v>1.274581</v>
      </c>
      <c r="G145" s="77">
        <v>30</v>
      </c>
      <c r="H145" s="77">
        <v>0</v>
      </c>
      <c r="I145" s="77">
        <v>0</v>
      </c>
      <c r="J145" s="77">
        <v>0</v>
      </c>
      <c r="K145" s="80">
        <v>0</v>
      </c>
    </row>
    <row r="146" spans="1:11" x14ac:dyDescent="0.25">
      <c r="A146" s="79">
        <v>2019</v>
      </c>
      <c r="B146" s="77">
        <v>12</v>
      </c>
      <c r="C146" s="77"/>
      <c r="D146" s="77">
        <v>358.98</v>
      </c>
      <c r="E146" s="77">
        <v>0</v>
      </c>
      <c r="F146" s="77">
        <v>1.277814</v>
      </c>
      <c r="G146" s="77">
        <v>31</v>
      </c>
      <c r="H146" s="77">
        <v>0</v>
      </c>
      <c r="I146" s="77">
        <v>0</v>
      </c>
      <c r="J146" s="77">
        <v>0</v>
      </c>
      <c r="K146" s="80">
        <v>1</v>
      </c>
    </row>
    <row r="147" spans="1:11" x14ac:dyDescent="0.25">
      <c r="A147" s="79">
        <v>2020</v>
      </c>
      <c r="B147" s="77">
        <v>1</v>
      </c>
      <c r="C147" s="77"/>
      <c r="D147" s="77">
        <v>449.35</v>
      </c>
      <c r="E147" s="77">
        <v>0</v>
      </c>
      <c r="F147" s="77">
        <v>1.2810459999999999</v>
      </c>
      <c r="G147" s="77">
        <v>31</v>
      </c>
      <c r="H147" s="77">
        <v>0</v>
      </c>
      <c r="I147" s="77">
        <v>0</v>
      </c>
      <c r="J147" s="77">
        <v>0</v>
      </c>
      <c r="K147" s="80">
        <v>0</v>
      </c>
    </row>
    <row r="148" spans="1:11" x14ac:dyDescent="0.25">
      <c r="A148" s="79">
        <v>2020</v>
      </c>
      <c r="B148" s="77">
        <v>2</v>
      </c>
      <c r="C148" s="77"/>
      <c r="D148" s="77">
        <v>413.44</v>
      </c>
      <c r="E148" s="77">
        <v>0</v>
      </c>
      <c r="F148" s="77">
        <v>1.284278</v>
      </c>
      <c r="G148" s="77">
        <v>29</v>
      </c>
      <c r="H148" s="77">
        <v>0</v>
      </c>
      <c r="I148" s="77">
        <v>0</v>
      </c>
      <c r="J148" s="77">
        <v>0</v>
      </c>
      <c r="K148" s="80">
        <v>0</v>
      </c>
    </row>
    <row r="149" spans="1:11" x14ac:dyDescent="0.25">
      <c r="A149" s="79">
        <v>2020</v>
      </c>
      <c r="B149" s="77">
        <v>3</v>
      </c>
      <c r="C149" s="77"/>
      <c r="D149" s="77">
        <v>292.8</v>
      </c>
      <c r="E149" s="77">
        <v>0.02</v>
      </c>
      <c r="F149" s="77">
        <v>1.2875350000000001</v>
      </c>
      <c r="G149" s="77">
        <v>31</v>
      </c>
      <c r="H149" s="77">
        <v>0</v>
      </c>
      <c r="I149" s="77">
        <v>0</v>
      </c>
      <c r="J149" s="77">
        <v>0</v>
      </c>
      <c r="K149" s="80">
        <v>0</v>
      </c>
    </row>
    <row r="150" spans="1:11" x14ac:dyDescent="0.25">
      <c r="A150" s="79">
        <v>2020</v>
      </c>
      <c r="B150" s="77">
        <v>4</v>
      </c>
      <c r="C150" s="77"/>
      <c r="D150" s="77">
        <v>72.75</v>
      </c>
      <c r="E150" s="77">
        <v>0.12</v>
      </c>
      <c r="F150" s="77">
        <v>1.2907919999999999</v>
      </c>
      <c r="G150" s="77">
        <v>30</v>
      </c>
      <c r="H150" s="77">
        <v>0</v>
      </c>
      <c r="I150" s="77">
        <v>0</v>
      </c>
      <c r="J150" s="77">
        <v>0</v>
      </c>
      <c r="K150" s="80">
        <v>0</v>
      </c>
    </row>
    <row r="151" spans="1:11" x14ac:dyDescent="0.25">
      <c r="A151" s="79">
        <v>2020</v>
      </c>
      <c r="B151" s="77">
        <v>5</v>
      </c>
      <c r="C151" s="77"/>
      <c r="D151" s="77">
        <v>0</v>
      </c>
      <c r="E151" s="77">
        <v>18.899999999999999</v>
      </c>
      <c r="F151" s="77">
        <v>1.294049</v>
      </c>
      <c r="G151" s="77">
        <v>31</v>
      </c>
      <c r="H151" s="77">
        <v>0</v>
      </c>
      <c r="I151" s="77">
        <v>0</v>
      </c>
      <c r="J151" s="77">
        <v>0</v>
      </c>
      <c r="K151" s="80">
        <v>0</v>
      </c>
    </row>
    <row r="152" spans="1:11" x14ac:dyDescent="0.25">
      <c r="A152" s="79">
        <v>2020</v>
      </c>
      <c r="B152" s="77">
        <v>6</v>
      </c>
      <c r="C152" s="77"/>
      <c r="D152" s="77">
        <v>0</v>
      </c>
      <c r="E152" s="77">
        <v>76.3</v>
      </c>
      <c r="F152" s="77">
        <v>1.297331</v>
      </c>
      <c r="G152" s="77">
        <v>30</v>
      </c>
      <c r="H152" s="77">
        <v>0</v>
      </c>
      <c r="I152" s="77">
        <v>0</v>
      </c>
      <c r="J152" s="77">
        <v>0</v>
      </c>
      <c r="K152" s="80">
        <v>0</v>
      </c>
    </row>
    <row r="153" spans="1:11" x14ac:dyDescent="0.25">
      <c r="A153" s="79">
        <v>2020</v>
      </c>
      <c r="B153" s="77">
        <v>7</v>
      </c>
      <c r="C153" s="77"/>
      <c r="D153" s="77">
        <v>0</v>
      </c>
      <c r="E153" s="77">
        <v>138.04</v>
      </c>
      <c r="F153" s="77">
        <v>1.300613</v>
      </c>
      <c r="G153" s="77">
        <v>31</v>
      </c>
      <c r="H153" s="77">
        <v>0</v>
      </c>
      <c r="I153" s="77">
        <v>0</v>
      </c>
      <c r="J153" s="77">
        <v>0</v>
      </c>
      <c r="K153" s="80">
        <v>0</v>
      </c>
    </row>
    <row r="154" spans="1:11" x14ac:dyDescent="0.25">
      <c r="A154" s="79">
        <v>2020</v>
      </c>
      <c r="B154" s="77">
        <v>8</v>
      </c>
      <c r="C154" s="77"/>
      <c r="D154" s="77">
        <v>0</v>
      </c>
      <c r="E154" s="77">
        <v>108.7</v>
      </c>
      <c r="F154" s="77">
        <v>1.303895</v>
      </c>
      <c r="G154" s="77">
        <v>31</v>
      </c>
      <c r="H154" s="77">
        <v>0</v>
      </c>
      <c r="I154" s="77">
        <v>0</v>
      </c>
      <c r="J154" s="77">
        <v>0</v>
      </c>
      <c r="K154" s="80">
        <v>0</v>
      </c>
    </row>
    <row r="155" spans="1:11" x14ac:dyDescent="0.25">
      <c r="A155" s="79">
        <v>2020</v>
      </c>
      <c r="B155" s="77">
        <v>9</v>
      </c>
      <c r="C155" s="77"/>
      <c r="D155" s="77">
        <v>0</v>
      </c>
      <c r="E155" s="77">
        <v>32.549999999999997</v>
      </c>
      <c r="F155" s="77">
        <v>1.307202</v>
      </c>
      <c r="G155" s="77">
        <v>30</v>
      </c>
      <c r="H155" s="77">
        <v>0</v>
      </c>
      <c r="I155" s="77">
        <v>0</v>
      </c>
      <c r="J155" s="77">
        <v>0</v>
      </c>
      <c r="K155" s="80">
        <v>0</v>
      </c>
    </row>
    <row r="156" spans="1:11" x14ac:dyDescent="0.25">
      <c r="A156" s="79">
        <v>2020</v>
      </c>
      <c r="B156" s="77">
        <v>10</v>
      </c>
      <c r="C156" s="77"/>
      <c r="D156" s="77">
        <v>11.16</v>
      </c>
      <c r="E156" s="77">
        <v>3.37</v>
      </c>
      <c r="F156" s="77">
        <v>1.310508</v>
      </c>
      <c r="G156" s="77">
        <v>31</v>
      </c>
      <c r="H156" s="77">
        <v>0</v>
      </c>
      <c r="I156" s="77">
        <v>0</v>
      </c>
      <c r="J156" s="77">
        <v>1</v>
      </c>
      <c r="K156" s="80">
        <v>0</v>
      </c>
    </row>
    <row r="157" spans="1:11" x14ac:dyDescent="0.25">
      <c r="A157" s="79">
        <v>2020</v>
      </c>
      <c r="B157" s="77">
        <v>11</v>
      </c>
      <c r="C157" s="77"/>
      <c r="D157" s="77">
        <v>178.95</v>
      </c>
      <c r="E157" s="77">
        <v>0</v>
      </c>
      <c r="F157" s="77">
        <v>1.313815</v>
      </c>
      <c r="G157" s="77">
        <v>30</v>
      </c>
      <c r="H157" s="77">
        <v>0</v>
      </c>
      <c r="I157" s="77">
        <v>0</v>
      </c>
      <c r="J157" s="77">
        <v>0</v>
      </c>
      <c r="K157" s="80">
        <v>0</v>
      </c>
    </row>
    <row r="158" spans="1:11" x14ac:dyDescent="0.25">
      <c r="A158" s="83">
        <v>2020</v>
      </c>
      <c r="B158" s="78">
        <v>12</v>
      </c>
      <c r="C158" s="78"/>
      <c r="D158" s="78">
        <v>358.98</v>
      </c>
      <c r="E158" s="78">
        <v>0</v>
      </c>
      <c r="F158" s="78">
        <v>1.3171470000000001</v>
      </c>
      <c r="G158" s="78">
        <v>31</v>
      </c>
      <c r="H158" s="78">
        <v>0</v>
      </c>
      <c r="I158" s="78">
        <v>0</v>
      </c>
      <c r="J158" s="78">
        <v>0</v>
      </c>
      <c r="K158" s="8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9"/>
  <sheetViews>
    <sheetView zoomScale="80" zoomScaleNormal="80" workbookViewId="0">
      <selection activeCell="R17" sqref="R17"/>
    </sheetView>
  </sheetViews>
  <sheetFormatPr defaultRowHeight="15" x14ac:dyDescent="0.25"/>
  <cols>
    <col min="1" max="1" width="22.140625" bestFit="1" customWidth="1"/>
  </cols>
  <sheetData>
    <row r="1" spans="1:5" x14ac:dyDescent="0.25">
      <c r="A1" s="32" t="s">
        <v>7</v>
      </c>
      <c r="B1" s="10" t="s">
        <v>8</v>
      </c>
      <c r="C1" s="10" t="s">
        <v>9</v>
      </c>
      <c r="D1" s="10" t="s">
        <v>10</v>
      </c>
      <c r="E1" s="33" t="s">
        <v>11</v>
      </c>
    </row>
    <row r="2" spans="1:5" x14ac:dyDescent="0.25">
      <c r="A2" s="22" t="s">
        <v>43</v>
      </c>
      <c r="B2" s="13">
        <v>40.957000000000001</v>
      </c>
      <c r="C2" s="13">
        <v>2.504</v>
      </c>
      <c r="D2" s="13">
        <v>16.355</v>
      </c>
      <c r="E2" s="23">
        <v>0</v>
      </c>
    </row>
    <row r="3" spans="1:5" x14ac:dyDescent="0.25">
      <c r="A3" s="22" t="s">
        <v>44</v>
      </c>
      <c r="B3" s="13">
        <v>155.25200000000001</v>
      </c>
      <c r="C3" s="13">
        <v>9.7469999999999999</v>
      </c>
      <c r="D3" s="13">
        <v>15.928000000000001</v>
      </c>
      <c r="E3" s="23">
        <v>0</v>
      </c>
    </row>
    <row r="4" spans="1:5" x14ac:dyDescent="0.25">
      <c r="A4" s="22" t="s">
        <v>45</v>
      </c>
      <c r="B4" s="13">
        <v>19490.262999999999</v>
      </c>
      <c r="C4" s="13">
        <v>6587.7479999999996</v>
      </c>
      <c r="D4" s="13">
        <v>2.9590000000000001</v>
      </c>
      <c r="E4" s="23">
        <v>4.1000000000000003E-3</v>
      </c>
    </row>
    <row r="5" spans="1:5" x14ac:dyDescent="0.25">
      <c r="A5" s="22" t="s">
        <v>46</v>
      </c>
      <c r="B5" s="13">
        <v>1770.3920000000001</v>
      </c>
      <c r="C5" s="13">
        <v>223.875</v>
      </c>
      <c r="D5" s="13">
        <v>7.9080000000000004</v>
      </c>
      <c r="E5" s="23">
        <v>0</v>
      </c>
    </row>
    <row r="6" spans="1:5" x14ac:dyDescent="0.25">
      <c r="A6" s="22" t="s">
        <v>14</v>
      </c>
      <c r="B6" s="13">
        <v>22442.562999999998</v>
      </c>
      <c r="C6" s="13">
        <v>3069.5079999999998</v>
      </c>
      <c r="D6" s="13">
        <v>7.3109999999999999</v>
      </c>
      <c r="E6" s="23">
        <v>0</v>
      </c>
    </row>
    <row r="7" spans="1:5" x14ac:dyDescent="0.25">
      <c r="A7" s="22" t="s">
        <v>15</v>
      </c>
      <c r="B7" s="13">
        <v>-9630.7000000000007</v>
      </c>
      <c r="C7" s="13">
        <v>3050.48</v>
      </c>
      <c r="D7" s="13">
        <v>-3.157</v>
      </c>
      <c r="E7" s="23">
        <v>2.3E-3</v>
      </c>
    </row>
    <row r="8" spans="1:5" x14ac:dyDescent="0.25">
      <c r="A8" s="22" t="s">
        <v>47</v>
      </c>
      <c r="B8" s="13">
        <v>-3637.471</v>
      </c>
      <c r="C8" s="13">
        <v>1299.98</v>
      </c>
      <c r="D8" s="13">
        <v>-2.798</v>
      </c>
      <c r="E8" s="23">
        <v>6.4999999999999997E-3</v>
      </c>
    </row>
    <row r="9" spans="1:5" x14ac:dyDescent="0.25">
      <c r="A9" s="24" t="s">
        <v>19</v>
      </c>
      <c r="B9" s="18">
        <v>7955.7539999999999</v>
      </c>
      <c r="C9" s="18">
        <v>1230.02</v>
      </c>
      <c r="D9" s="18">
        <v>6.468</v>
      </c>
      <c r="E9" s="2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2"/>
  <sheetViews>
    <sheetView zoomScale="80" zoomScaleNormal="80" workbookViewId="0">
      <selection activeCell="H16" sqref="H16"/>
    </sheetView>
  </sheetViews>
  <sheetFormatPr defaultRowHeight="15" x14ac:dyDescent="0.25"/>
  <cols>
    <col min="1" max="1" width="25.85546875" bestFit="1" customWidth="1"/>
    <col min="2" max="2" width="16.42578125" bestFit="1" customWidth="1"/>
    <col min="5" max="5" width="6.5703125" bestFit="1" customWidth="1"/>
  </cols>
  <sheetData>
    <row r="1" spans="1:5" x14ac:dyDescent="0.25">
      <c r="A1" s="32" t="s">
        <v>20</v>
      </c>
      <c r="B1" s="33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76</v>
      </c>
      <c r="E3" s="16"/>
    </row>
    <row r="4" spans="1:5" x14ac:dyDescent="0.25">
      <c r="A4" s="79" t="s">
        <v>25</v>
      </c>
      <c r="B4" s="80">
        <v>0.89</v>
      </c>
    </row>
    <row r="5" spans="1:5" x14ac:dyDescent="0.25">
      <c r="A5" s="79" t="s">
        <v>26</v>
      </c>
      <c r="B5" s="80">
        <v>0.88</v>
      </c>
      <c r="E5" s="16"/>
    </row>
    <row r="6" spans="1:5" x14ac:dyDescent="0.25">
      <c r="A6" s="79" t="s">
        <v>27</v>
      </c>
      <c r="B6" s="9">
        <v>5458920510.2600002</v>
      </c>
    </row>
    <row r="7" spans="1:5" x14ac:dyDescent="0.25">
      <c r="A7" s="79" t="s">
        <v>28</v>
      </c>
      <c r="B7" s="9">
        <v>676522245.67999995</v>
      </c>
    </row>
    <row r="8" spans="1:5" x14ac:dyDescent="0.25">
      <c r="A8" s="79" t="s">
        <v>29</v>
      </c>
      <c r="B8" s="9">
        <v>8901608.5</v>
      </c>
    </row>
    <row r="9" spans="1:5" x14ac:dyDescent="0.25">
      <c r="A9" s="79" t="s">
        <v>30</v>
      </c>
      <c r="B9" s="9">
        <v>2983.56</v>
      </c>
    </row>
    <row r="10" spans="1:5" x14ac:dyDescent="0.25">
      <c r="A10" s="79" t="s">
        <v>22</v>
      </c>
      <c r="B10" s="9">
        <v>2269.9699999999998</v>
      </c>
    </row>
    <row r="11" spans="1:5" x14ac:dyDescent="0.25">
      <c r="A11" s="79" t="s">
        <v>24</v>
      </c>
      <c r="B11" s="82">
        <v>2.6599999999999999E-2</v>
      </c>
    </row>
    <row r="12" spans="1:5" x14ac:dyDescent="0.25">
      <c r="A12" s="83" t="s">
        <v>31</v>
      </c>
      <c r="B12" s="86">
        <v>2.298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81"/>
  <sheetViews>
    <sheetView topLeftCell="A61" zoomScale="80" zoomScaleNormal="80" workbookViewId="0">
      <selection activeCell="I79" sqref="I79"/>
    </sheetView>
  </sheetViews>
  <sheetFormatPr defaultRowHeight="15" x14ac:dyDescent="0.25"/>
  <cols>
    <col min="2" max="2" width="16.140625" customWidth="1"/>
    <col min="3" max="4" width="10.85546875" bestFit="1" customWidth="1"/>
  </cols>
  <sheetData>
    <row r="1" spans="1:4" x14ac:dyDescent="0.25">
      <c r="A1" s="32" t="s">
        <v>0</v>
      </c>
      <c r="B1" s="10" t="s">
        <v>1</v>
      </c>
      <c r="C1" s="10" t="s">
        <v>32</v>
      </c>
      <c r="D1" s="33" t="s">
        <v>33</v>
      </c>
    </row>
    <row r="2" spans="1:4" x14ac:dyDescent="0.25">
      <c r="A2" s="79">
        <v>2015</v>
      </c>
      <c r="B2" s="77">
        <v>1</v>
      </c>
      <c r="C2" s="77"/>
      <c r="D2" s="9">
        <f>+'GS&lt;50_Equation'!C2</f>
        <v>95000.730234349001</v>
      </c>
    </row>
    <row r="3" spans="1:4" x14ac:dyDescent="0.25">
      <c r="A3" s="79">
        <v>2015</v>
      </c>
      <c r="B3" s="77">
        <v>2</v>
      </c>
      <c r="C3" s="77"/>
      <c r="D3" s="9">
        <f>+'GS&lt;50_Equation'!C3</f>
        <v>88272.464548650998</v>
      </c>
    </row>
    <row r="4" spans="1:4" x14ac:dyDescent="0.25">
      <c r="A4" s="79">
        <v>2015</v>
      </c>
      <c r="B4" s="77">
        <v>3</v>
      </c>
      <c r="C4" s="77"/>
      <c r="D4" s="9">
        <f>+'GS&lt;50_Equation'!C4</f>
        <v>88696.874539288998</v>
      </c>
    </row>
    <row r="5" spans="1:4" x14ac:dyDescent="0.25">
      <c r="A5" s="79">
        <v>2015</v>
      </c>
      <c r="B5" s="77">
        <v>4</v>
      </c>
      <c r="C5" s="77"/>
      <c r="D5" s="9">
        <f>+'GS&lt;50_Equation'!C5</f>
        <v>77980.581829664006</v>
      </c>
    </row>
    <row r="6" spans="1:4" x14ac:dyDescent="0.25">
      <c r="A6" s="79">
        <v>2015</v>
      </c>
      <c r="B6" s="77">
        <v>5</v>
      </c>
      <c r="C6" s="77"/>
      <c r="D6" s="9">
        <f>+'GS&lt;50_Equation'!C6</f>
        <v>79738.166070302002</v>
      </c>
    </row>
    <row r="7" spans="1:4" x14ac:dyDescent="0.25">
      <c r="A7" s="79">
        <v>2015</v>
      </c>
      <c r="B7" s="77">
        <v>6</v>
      </c>
      <c r="C7" s="77"/>
      <c r="D7" s="9">
        <f>+'GS&lt;50_Equation'!C7</f>
        <v>86931.336343300994</v>
      </c>
    </row>
    <row r="8" spans="1:4" x14ac:dyDescent="0.25">
      <c r="A8" s="79">
        <v>2015</v>
      </c>
      <c r="B8" s="77">
        <v>7</v>
      </c>
      <c r="C8" s="77"/>
      <c r="D8" s="9">
        <f>+'GS&lt;50_Equation'!C8</f>
        <v>98339.084296300003</v>
      </c>
    </row>
    <row r="9" spans="1:4" x14ac:dyDescent="0.25">
      <c r="A9" s="79">
        <v>2015</v>
      </c>
      <c r="B9" s="77">
        <v>8</v>
      </c>
      <c r="C9" s="77"/>
      <c r="D9" s="9">
        <f>+'GS&lt;50_Equation'!C9</f>
        <v>93836.08808929901</v>
      </c>
    </row>
    <row r="10" spans="1:4" x14ac:dyDescent="0.25">
      <c r="A10" s="79">
        <v>2015</v>
      </c>
      <c r="B10" s="77">
        <v>9</v>
      </c>
      <c r="C10" s="77"/>
      <c r="D10" s="9">
        <f>+'GS&lt;50_Equation'!C10</f>
        <v>80297.049415179004</v>
      </c>
    </row>
    <row r="11" spans="1:4" x14ac:dyDescent="0.25">
      <c r="A11" s="79">
        <v>2015</v>
      </c>
      <c r="B11" s="77">
        <v>10</v>
      </c>
      <c r="C11" s="77"/>
      <c r="D11" s="9">
        <f>+'GS&lt;50_Equation'!C11</f>
        <v>74410.590301058997</v>
      </c>
    </row>
    <row r="12" spans="1:4" x14ac:dyDescent="0.25">
      <c r="A12" s="79">
        <v>2015</v>
      </c>
      <c r="B12" s="77">
        <v>11</v>
      </c>
      <c r="C12" s="77"/>
      <c r="D12" s="9">
        <f>+'GS&lt;50_Equation'!C12</f>
        <v>82680.438216939001</v>
      </c>
    </row>
    <row r="13" spans="1:4" x14ac:dyDescent="0.25">
      <c r="A13" s="79">
        <v>2015</v>
      </c>
      <c r="B13" s="77">
        <v>12</v>
      </c>
      <c r="C13" s="77"/>
      <c r="D13" s="9">
        <f>+'GS&lt;50_Equation'!C13</f>
        <v>99837.315829370011</v>
      </c>
    </row>
    <row r="14" spans="1:4" x14ac:dyDescent="0.25">
      <c r="A14" s="79">
        <v>2016</v>
      </c>
      <c r="B14" s="77">
        <v>1</v>
      </c>
      <c r="C14" s="77"/>
      <c r="D14" s="9">
        <f>+'GS&lt;50_Equation'!C14</f>
        <v>95640.088821801008</v>
      </c>
    </row>
    <row r="15" spans="1:4" x14ac:dyDescent="0.25">
      <c r="A15" s="79">
        <v>2016</v>
      </c>
      <c r="B15" s="77">
        <v>2</v>
      </c>
      <c r="C15" s="77"/>
      <c r="D15" s="9">
        <f>+'GS&lt;50_Equation'!C15</f>
        <v>90685.781854232002</v>
      </c>
    </row>
    <row r="16" spans="1:4" x14ac:dyDescent="0.25">
      <c r="A16" s="79">
        <v>2016</v>
      </c>
      <c r="B16" s="77">
        <v>3</v>
      </c>
      <c r="C16" s="77"/>
      <c r="D16" s="9">
        <f>+'GS&lt;50_Equation'!C16</f>
        <v>89341.514988014009</v>
      </c>
    </row>
    <row r="17" spans="1:4" x14ac:dyDescent="0.25">
      <c r="A17" s="79">
        <v>2016</v>
      </c>
      <c r="B17" s="77">
        <v>4</v>
      </c>
      <c r="C17" s="77"/>
      <c r="D17" s="9">
        <f>+'GS&lt;50_Equation'!C17</f>
        <v>78626.937421533003</v>
      </c>
    </row>
    <row r="18" spans="1:4" x14ac:dyDescent="0.25">
      <c r="A18" s="79">
        <v>2016</v>
      </c>
      <c r="B18" s="77">
        <v>5</v>
      </c>
      <c r="C18" s="77"/>
      <c r="D18" s="9">
        <f>+'GS&lt;50_Equation'!C18</f>
        <v>80386.217315051996</v>
      </c>
    </row>
    <row r="19" spans="1:4" x14ac:dyDescent="0.25">
      <c r="A19" s="79">
        <v>2016</v>
      </c>
      <c r="B19" s="77">
        <v>6</v>
      </c>
      <c r="C19" s="77"/>
      <c r="D19" s="9">
        <f>+'GS&lt;50_Equation'!C19</f>
        <v>87579.738412784995</v>
      </c>
    </row>
    <row r="20" spans="1:4" x14ac:dyDescent="0.25">
      <c r="A20" s="79">
        <v>2016</v>
      </c>
      <c r="B20" s="77">
        <v>7</v>
      </c>
      <c r="C20" s="77"/>
      <c r="D20" s="9">
        <f>+'GS&lt;50_Equation'!C20</f>
        <v>98987.837190517996</v>
      </c>
    </row>
    <row r="21" spans="1:4" x14ac:dyDescent="0.25">
      <c r="A21" s="79">
        <v>2016</v>
      </c>
      <c r="B21" s="77">
        <v>8</v>
      </c>
      <c r="C21" s="77"/>
      <c r="D21" s="9">
        <f>+'GS&lt;50_Equation'!C21</f>
        <v>94485.211298513997</v>
      </c>
    </row>
    <row r="22" spans="1:4" x14ac:dyDescent="0.25">
      <c r="A22" s="79">
        <v>2016</v>
      </c>
      <c r="B22" s="77">
        <v>9</v>
      </c>
      <c r="C22" s="77"/>
      <c r="D22" s="9">
        <f>+'GS&lt;50_Equation'!C22</f>
        <v>80945.022698877001</v>
      </c>
    </row>
    <row r="23" spans="1:4" x14ac:dyDescent="0.25">
      <c r="A23" s="79">
        <v>2016</v>
      </c>
      <c r="B23" s="77">
        <v>10</v>
      </c>
      <c r="C23" s="77"/>
      <c r="D23" s="9">
        <f>+'GS&lt;50_Equation'!C23</f>
        <v>75057.413659240003</v>
      </c>
    </row>
    <row r="24" spans="1:4" x14ac:dyDescent="0.25">
      <c r="A24" s="79">
        <v>2016</v>
      </c>
      <c r="B24" s="77">
        <v>11</v>
      </c>
      <c r="C24" s="77"/>
      <c r="D24" s="9">
        <f>+'GS&lt;50_Equation'!C24</f>
        <v>83326.111649603001</v>
      </c>
    </row>
    <row r="25" spans="1:4" x14ac:dyDescent="0.25">
      <c r="A25" s="79">
        <v>2016</v>
      </c>
      <c r="B25" s="77">
        <v>12</v>
      </c>
      <c r="C25" s="77"/>
      <c r="D25" s="9">
        <f>+'GS&lt;50_Equation'!C25</f>
        <v>100476.654926559</v>
      </c>
    </row>
    <row r="26" spans="1:4" x14ac:dyDescent="0.25">
      <c r="A26" s="79">
        <v>2017</v>
      </c>
      <c r="B26" s="77">
        <v>1</v>
      </c>
      <c r="C26" s="77"/>
      <c r="D26" s="9">
        <f>+'GS&lt;50_Equation'!C26</f>
        <v>96273.074093251998</v>
      </c>
    </row>
    <row r="27" spans="1:4" x14ac:dyDescent="0.25">
      <c r="A27" s="79">
        <v>2017</v>
      </c>
      <c r="B27" s="77">
        <v>2</v>
      </c>
      <c r="C27" s="77"/>
      <c r="D27" s="9">
        <f>+'GS&lt;50_Equation'!C27</f>
        <v>89542.021299945001</v>
      </c>
    </row>
    <row r="28" spans="1:4" x14ac:dyDescent="0.25">
      <c r="A28" s="79">
        <v>2017</v>
      </c>
      <c r="B28" s="77">
        <v>3</v>
      </c>
      <c r="C28" s="77"/>
      <c r="D28" s="9">
        <f>+'GS&lt;50_Equation'!C28</f>
        <v>89967.152430314003</v>
      </c>
    </row>
    <row r="29" spans="1:4" x14ac:dyDescent="0.25">
      <c r="A29" s="79">
        <v>2017</v>
      </c>
      <c r="B29" s="77">
        <v>4</v>
      </c>
      <c r="C29" s="77"/>
      <c r="D29" s="9">
        <f>+'GS&lt;50_Equation'!C29</f>
        <v>79251.619840946005</v>
      </c>
    </row>
    <row r="30" spans="1:4" x14ac:dyDescent="0.25">
      <c r="A30" s="79">
        <v>2017</v>
      </c>
      <c r="B30" s="77">
        <v>5</v>
      </c>
      <c r="C30" s="77"/>
      <c r="D30" s="9">
        <f>+'GS&lt;50_Equation'!C30</f>
        <v>81009.925221315003</v>
      </c>
    </row>
    <row r="31" spans="1:4" x14ac:dyDescent="0.25">
      <c r="A31" s="79">
        <v>2017</v>
      </c>
      <c r="B31" s="77">
        <v>6</v>
      </c>
      <c r="C31" s="77"/>
      <c r="D31" s="9">
        <f>+'GS&lt;50_Equation'!C31</f>
        <v>88201.98454932301</v>
      </c>
    </row>
    <row r="32" spans="1:4" x14ac:dyDescent="0.25">
      <c r="A32" s="79">
        <v>2017</v>
      </c>
      <c r="B32" s="77">
        <v>7</v>
      </c>
      <c r="C32" s="77"/>
      <c r="D32" s="9">
        <f>+'GS&lt;50_Equation'!C32</f>
        <v>99608.621557331004</v>
      </c>
    </row>
    <row r="33" spans="1:4" x14ac:dyDescent="0.25">
      <c r="A33" s="79">
        <v>2017</v>
      </c>
      <c r="B33" s="77">
        <v>8</v>
      </c>
      <c r="C33" s="77"/>
      <c r="D33" s="9">
        <f>+'GS&lt;50_Equation'!C33</f>
        <v>95104.514405338996</v>
      </c>
    </row>
    <row r="34" spans="1:4" x14ac:dyDescent="0.25">
      <c r="A34" s="79">
        <v>2017</v>
      </c>
      <c r="B34" s="77">
        <v>9</v>
      </c>
      <c r="C34" s="77"/>
      <c r="D34" s="9">
        <f>+'GS&lt;50_Equation'!C34</f>
        <v>81562.415759928001</v>
      </c>
    </row>
    <row r="35" spans="1:4" x14ac:dyDescent="0.25">
      <c r="A35" s="79">
        <v>2017</v>
      </c>
      <c r="B35" s="77">
        <v>10</v>
      </c>
      <c r="C35" s="77"/>
      <c r="D35" s="9">
        <f>+'GS&lt;50_Equation'!C35</f>
        <v>75672.896674517004</v>
      </c>
    </row>
    <row r="36" spans="1:4" x14ac:dyDescent="0.25">
      <c r="A36" s="79">
        <v>2017</v>
      </c>
      <c r="B36" s="77">
        <v>11</v>
      </c>
      <c r="C36" s="77"/>
      <c r="D36" s="9">
        <f>+'GS&lt;50_Equation'!C36</f>
        <v>83939.684619106003</v>
      </c>
    </row>
    <row r="37" spans="1:4" x14ac:dyDescent="0.25">
      <c r="A37" s="79">
        <v>2017</v>
      </c>
      <c r="B37" s="77">
        <v>12</v>
      </c>
      <c r="C37" s="77"/>
      <c r="D37" s="9">
        <f>+'GS&lt;50_Equation'!C37</f>
        <v>101084.848583474</v>
      </c>
    </row>
    <row r="38" spans="1:4" x14ac:dyDescent="0.25">
      <c r="A38" s="79">
        <v>2018</v>
      </c>
      <c r="B38" s="77">
        <v>1</v>
      </c>
      <c r="C38" s="77"/>
      <c r="D38" s="9">
        <f>+'GS&lt;50_Equation'!C38</f>
        <v>96875.907927841996</v>
      </c>
    </row>
    <row r="39" spans="1:4" x14ac:dyDescent="0.25">
      <c r="A39" s="79">
        <v>2018</v>
      </c>
      <c r="B39" s="77">
        <v>2</v>
      </c>
      <c r="C39" s="77"/>
      <c r="D39" s="9">
        <f>+'GS&lt;50_Equation'!C39</f>
        <v>90139.47582194701</v>
      </c>
    </row>
    <row r="40" spans="1:4" x14ac:dyDescent="0.25">
      <c r="A40" s="79">
        <v>2018</v>
      </c>
      <c r="B40" s="77">
        <v>3</v>
      </c>
      <c r="C40" s="77"/>
      <c r="D40" s="9">
        <f>+'GS&lt;50_Equation'!C40</f>
        <v>90565.484014151007</v>
      </c>
    </row>
    <row r="41" spans="1:4" x14ac:dyDescent="0.25">
      <c r="A41" s="79">
        <v>2018</v>
      </c>
      <c r="B41" s="77">
        <v>4</v>
      </c>
      <c r="C41" s="77"/>
      <c r="D41" s="9">
        <f>+'GS&lt;50_Equation'!C41</f>
        <v>79850.808996355001</v>
      </c>
    </row>
    <row r="42" spans="1:4" x14ac:dyDescent="0.25">
      <c r="A42" s="79">
        <v>2018</v>
      </c>
      <c r="B42" s="77">
        <v>5</v>
      </c>
      <c r="C42" s="77"/>
      <c r="D42" s="9">
        <f>+'GS&lt;50_Equation'!C42</f>
        <v>81609.971948296006</v>
      </c>
    </row>
    <row r="43" spans="1:4" x14ac:dyDescent="0.25">
      <c r="A43" s="79">
        <v>2018</v>
      </c>
      <c r="B43" s="77">
        <v>6</v>
      </c>
      <c r="C43" s="77"/>
      <c r="D43" s="9">
        <f>+'GS&lt;50_Equation'!C43</f>
        <v>88804.83787417601</v>
      </c>
    </row>
    <row r="44" spans="1:4" x14ac:dyDescent="0.25">
      <c r="A44" s="79">
        <v>2018</v>
      </c>
      <c r="B44" s="77">
        <v>7</v>
      </c>
      <c r="C44" s="77"/>
      <c r="D44" s="9">
        <f>+'GS&lt;50_Equation'!C44</f>
        <v>100214.300970319</v>
      </c>
    </row>
    <row r="45" spans="1:4" x14ac:dyDescent="0.25">
      <c r="A45" s="79">
        <v>2018</v>
      </c>
      <c r="B45" s="77">
        <v>8</v>
      </c>
      <c r="C45" s="77"/>
      <c r="D45" s="9">
        <f>+'GS&lt;50_Equation'!C45</f>
        <v>95713.000416199007</v>
      </c>
    </row>
    <row r="46" spans="1:4" x14ac:dyDescent="0.25">
      <c r="A46" s="79">
        <v>2018</v>
      </c>
      <c r="B46" s="77">
        <v>9</v>
      </c>
      <c r="C46" s="77"/>
      <c r="D46" s="9">
        <f>+'GS&lt;50_Equation'!C46</f>
        <v>82175.715865749007</v>
      </c>
    </row>
    <row r="47" spans="1:4" x14ac:dyDescent="0.25">
      <c r="A47" s="79">
        <v>2018</v>
      </c>
      <c r="B47" s="77">
        <v>10</v>
      </c>
      <c r="C47" s="77"/>
      <c r="D47" s="9">
        <f>+'GS&lt;50_Equation'!C47</f>
        <v>76291.010875298991</v>
      </c>
    </row>
    <row r="48" spans="1:4" x14ac:dyDescent="0.25">
      <c r="A48" s="79">
        <v>2018</v>
      </c>
      <c r="B48" s="77">
        <v>11</v>
      </c>
      <c r="C48" s="77"/>
      <c r="D48" s="9">
        <f>+'GS&lt;50_Equation'!C48</f>
        <v>84562.612914849</v>
      </c>
    </row>
    <row r="49" spans="1:4" x14ac:dyDescent="0.25">
      <c r="A49" s="79">
        <v>2018</v>
      </c>
      <c r="B49" s="77">
        <v>12</v>
      </c>
      <c r="C49" s="77"/>
      <c r="D49" s="9">
        <f>+'GS&lt;50_Equation'!C49</f>
        <v>101719.412566228</v>
      </c>
    </row>
    <row r="50" spans="1:4" x14ac:dyDescent="0.25">
      <c r="A50" s="79">
        <v>2019</v>
      </c>
      <c r="B50" s="77">
        <v>1</v>
      </c>
      <c r="C50" s="77"/>
      <c r="D50" s="9">
        <f>+'GS&lt;50_Equation'!C50</f>
        <v>97522.107597606999</v>
      </c>
    </row>
    <row r="51" spans="1:4" x14ac:dyDescent="0.25">
      <c r="A51" s="79">
        <v>2019</v>
      </c>
      <c r="B51" s="77">
        <v>2</v>
      </c>
      <c r="C51" s="77"/>
      <c r="D51" s="9">
        <f>+'GS&lt;50_Equation'!C51</f>
        <v>90797.330668985989</v>
      </c>
    </row>
    <row r="52" spans="1:4" x14ac:dyDescent="0.25">
      <c r="A52" s="79">
        <v>2019</v>
      </c>
      <c r="B52" s="77">
        <v>3</v>
      </c>
      <c r="C52" s="77"/>
      <c r="D52" s="9">
        <f>+'GS&lt;50_Equation'!C52</f>
        <v>91230.218924029003</v>
      </c>
    </row>
    <row r="53" spans="1:4" x14ac:dyDescent="0.25">
      <c r="A53" s="79">
        <v>2019</v>
      </c>
      <c r="B53" s="77">
        <v>4</v>
      </c>
      <c r="C53" s="77"/>
      <c r="D53" s="9">
        <f>+'GS&lt;50_Equation'!C53</f>
        <v>80522.443459335002</v>
      </c>
    </row>
    <row r="54" spans="1:4" x14ac:dyDescent="0.25">
      <c r="A54" s="79">
        <v>2019</v>
      </c>
      <c r="B54" s="77">
        <v>5</v>
      </c>
      <c r="C54" s="77"/>
      <c r="D54" s="9">
        <f>+'GS&lt;50_Equation'!C54</f>
        <v>82288.505964377997</v>
      </c>
    </row>
    <row r="55" spans="1:4" x14ac:dyDescent="0.25">
      <c r="A55" s="79">
        <v>2019</v>
      </c>
      <c r="B55" s="77">
        <v>6</v>
      </c>
      <c r="C55" s="77"/>
      <c r="D55" s="9">
        <f>+'GS&lt;50_Equation'!C55</f>
        <v>89490.329914148999</v>
      </c>
    </row>
    <row r="56" spans="1:4" x14ac:dyDescent="0.25">
      <c r="A56" s="79">
        <v>2019</v>
      </c>
      <c r="B56" s="77">
        <v>7</v>
      </c>
      <c r="C56" s="77"/>
      <c r="D56" s="9">
        <f>+'GS&lt;50_Equation'!C56</f>
        <v>100906.73154392</v>
      </c>
    </row>
    <row r="57" spans="1:4" x14ac:dyDescent="0.25">
      <c r="A57" s="79">
        <v>2019</v>
      </c>
      <c r="B57" s="77">
        <v>8</v>
      </c>
      <c r="C57" s="77"/>
      <c r="D57" s="9">
        <f>+'GS&lt;50_Equation'!C57</f>
        <v>96412.389013691005</v>
      </c>
    </row>
    <row r="58" spans="1:4" x14ac:dyDescent="0.25">
      <c r="A58" s="79">
        <v>2019</v>
      </c>
      <c r="B58" s="77">
        <v>9</v>
      </c>
      <c r="C58" s="77"/>
      <c r="D58" s="9">
        <f>+'GS&lt;50_Equation'!C58</f>
        <v>82882.081977395006</v>
      </c>
    </row>
    <row r="59" spans="1:4" x14ac:dyDescent="0.25">
      <c r="A59" s="79">
        <v>2019</v>
      </c>
      <c r="B59" s="77">
        <v>10</v>
      </c>
      <c r="C59" s="77"/>
      <c r="D59" s="9">
        <f>+'GS&lt;50_Equation'!C59</f>
        <v>77004.354501098991</v>
      </c>
    </row>
    <row r="60" spans="1:4" x14ac:dyDescent="0.25">
      <c r="A60" s="79">
        <v>2019</v>
      </c>
      <c r="B60" s="77">
        <v>11</v>
      </c>
      <c r="C60" s="77"/>
      <c r="D60" s="9">
        <f>+'GS&lt;50_Equation'!C60</f>
        <v>85282.934054803001</v>
      </c>
    </row>
    <row r="61" spans="1:4" x14ac:dyDescent="0.25">
      <c r="A61" s="79">
        <v>2019</v>
      </c>
      <c r="B61" s="77">
        <v>12</v>
      </c>
      <c r="C61" s="77"/>
      <c r="D61" s="9">
        <f>+'GS&lt;50_Equation'!C61</f>
        <v>102445.580785082</v>
      </c>
    </row>
    <row r="62" spans="1:4" x14ac:dyDescent="0.25">
      <c r="A62" s="79">
        <v>2020</v>
      </c>
      <c r="B62" s="77">
        <v>1</v>
      </c>
      <c r="C62" s="77"/>
      <c r="D62" s="9">
        <f>+'GS&lt;50_Equation'!C62</f>
        <v>98254.103405097994</v>
      </c>
    </row>
    <row r="63" spans="1:4" x14ac:dyDescent="0.25">
      <c r="A63" s="79">
        <v>2020</v>
      </c>
      <c r="B63" s="77">
        <v>2</v>
      </c>
      <c r="C63" s="77"/>
      <c r="D63" s="9">
        <f>+'GS&lt;50_Equation'!C63</f>
        <v>93305.546065114002</v>
      </c>
    </row>
    <row r="64" spans="1:4" x14ac:dyDescent="0.25">
      <c r="A64" s="79">
        <v>2020</v>
      </c>
      <c r="B64" s="77">
        <v>3</v>
      </c>
      <c r="C64" s="77"/>
      <c r="D64" s="9">
        <f>+'GS&lt;50_Equation'!C64</f>
        <v>91971.862411705006</v>
      </c>
    </row>
    <row r="65" spans="1:4" x14ac:dyDescent="0.25">
      <c r="A65" s="79">
        <v>2020</v>
      </c>
      <c r="B65" s="77">
        <v>4</v>
      </c>
      <c r="C65" s="77"/>
      <c r="D65" s="9">
        <f>+'GS&lt;50_Equation'!C65</f>
        <v>81267.887548295999</v>
      </c>
    </row>
    <row r="66" spans="1:4" x14ac:dyDescent="0.25">
      <c r="A66" s="79">
        <v>2020</v>
      </c>
      <c r="B66" s="77">
        <v>5</v>
      </c>
      <c r="C66" s="77"/>
      <c r="D66" s="9">
        <f>+'GS&lt;50_Equation'!C66</f>
        <v>83037.770144887007</v>
      </c>
    </row>
    <row r="67" spans="1:4" x14ac:dyDescent="0.25">
      <c r="A67" s="79">
        <v>2020</v>
      </c>
      <c r="B67" s="77">
        <v>6</v>
      </c>
      <c r="C67" s="77"/>
      <c r="D67" s="9">
        <f>+'GS&lt;50_Equation'!C67</f>
        <v>90242.809988052992</v>
      </c>
    </row>
    <row r="68" spans="1:4" x14ac:dyDescent="0.25">
      <c r="A68" s="79">
        <v>2020</v>
      </c>
      <c r="B68" s="77">
        <v>7</v>
      </c>
      <c r="C68" s="77"/>
      <c r="D68" s="9">
        <f>+'GS&lt;50_Equation'!C68</f>
        <v>101662.42751121899</v>
      </c>
    </row>
    <row r="69" spans="1:4" x14ac:dyDescent="0.25">
      <c r="A69" s="79">
        <v>2020</v>
      </c>
      <c r="B69" s="77">
        <v>8</v>
      </c>
      <c r="C69" s="77"/>
      <c r="D69" s="9">
        <f>+'GS&lt;50_Equation'!C69</f>
        <v>97171.300874384993</v>
      </c>
    </row>
    <row r="70" spans="1:4" x14ac:dyDescent="0.25">
      <c r="A70" s="79">
        <v>2020</v>
      </c>
      <c r="B70" s="77">
        <v>9</v>
      </c>
      <c r="C70" s="77"/>
      <c r="D70" s="9">
        <f>+'GS&lt;50_Equation'!C70</f>
        <v>83642.923374125996</v>
      </c>
    </row>
    <row r="71" spans="1:4" x14ac:dyDescent="0.25">
      <c r="A71" s="79">
        <v>2020</v>
      </c>
      <c r="B71" s="77">
        <v>10</v>
      </c>
      <c r="C71" s="77"/>
      <c r="D71" s="9">
        <f>+'GS&lt;50_Equation'!C71</f>
        <v>77767.105943603994</v>
      </c>
    </row>
    <row r="72" spans="1:4" x14ac:dyDescent="0.25">
      <c r="A72" s="79">
        <v>2020</v>
      </c>
      <c r="B72" s="77">
        <v>11</v>
      </c>
      <c r="C72" s="77"/>
      <c r="D72" s="9">
        <f>+'GS&lt;50_Equation'!C72</f>
        <v>86047.615033345006</v>
      </c>
    </row>
    <row r="73" spans="1:4" x14ac:dyDescent="0.25">
      <c r="A73" s="83">
        <v>2020</v>
      </c>
      <c r="B73" s="78">
        <v>12</v>
      </c>
      <c r="C73" s="78"/>
      <c r="D73" s="87">
        <f>+'GS&lt;50_Equation'!C73</f>
        <v>103212.191299661</v>
      </c>
    </row>
    <row r="75" spans="1:4" ht="57.75" customHeight="1" x14ac:dyDescent="0.25">
      <c r="A75" s="40" t="s">
        <v>0</v>
      </c>
      <c r="B75" s="41" t="s">
        <v>48</v>
      </c>
      <c r="C75" s="39"/>
      <c r="D75" s="39"/>
    </row>
    <row r="76" spans="1:4" x14ac:dyDescent="0.25">
      <c r="A76" s="19">
        <v>2015</v>
      </c>
      <c r="B76" s="27">
        <f>SUMIF($A$2:$A$73,$A$76:$A$81,$D$2:$D$73)</f>
        <v>1046020.7197137021</v>
      </c>
      <c r="C76" s="20"/>
      <c r="D76" s="26"/>
    </row>
    <row r="77" spans="1:4" x14ac:dyDescent="0.25">
      <c r="A77" s="19">
        <v>2016</v>
      </c>
      <c r="B77" s="27">
        <f t="shared" ref="B77:B81" si="0">SUMIF($A$2:$A$73,$A$76:$A$81,$D$2:$D$73)</f>
        <v>1055538.530236728</v>
      </c>
      <c r="C77" s="20"/>
      <c r="D77" s="26"/>
    </row>
    <row r="78" spans="1:4" x14ac:dyDescent="0.25">
      <c r="A78" s="19">
        <v>2017</v>
      </c>
      <c r="B78" s="27">
        <f t="shared" si="0"/>
        <v>1061218.7590347901</v>
      </c>
      <c r="C78" s="20"/>
      <c r="D78" s="26"/>
    </row>
    <row r="79" spans="1:4" x14ac:dyDescent="0.25">
      <c r="A79" s="19">
        <v>2018</v>
      </c>
      <c r="B79" s="27">
        <f t="shared" si="0"/>
        <v>1068522.5401914099</v>
      </c>
      <c r="C79" s="20"/>
      <c r="D79" s="26"/>
    </row>
    <row r="80" spans="1:4" x14ac:dyDescent="0.25">
      <c r="A80" s="19">
        <v>2019</v>
      </c>
      <c r="B80" s="27">
        <f t="shared" si="0"/>
        <v>1076785.008404474</v>
      </c>
      <c r="C80" s="20"/>
      <c r="D80" s="26"/>
    </row>
    <row r="81" spans="1:4" x14ac:dyDescent="0.25">
      <c r="A81" s="21">
        <v>2020</v>
      </c>
      <c r="B81" s="30">
        <f t="shared" si="0"/>
        <v>1087583.5435994931</v>
      </c>
      <c r="C81" s="20"/>
      <c r="D81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73"/>
  <sheetViews>
    <sheetView zoomScale="80" zoomScaleNormal="80" workbookViewId="0">
      <selection activeCell="C2" sqref="C2"/>
    </sheetView>
  </sheetViews>
  <sheetFormatPr defaultRowHeight="15" x14ac:dyDescent="0.25"/>
  <cols>
    <col min="3" max="3" width="10.85546875" bestFit="1" customWidth="1"/>
    <col min="4" max="4" width="15" bestFit="1" customWidth="1"/>
    <col min="5" max="5" width="14.5703125" bestFit="1" customWidth="1"/>
    <col min="6" max="8" width="9.85546875" bestFit="1" customWidth="1"/>
  </cols>
  <sheetData>
    <row r="1" spans="1:11" x14ac:dyDescent="0.25">
      <c r="A1" s="32" t="s">
        <v>0</v>
      </c>
      <c r="B1" s="10" t="s">
        <v>1</v>
      </c>
      <c r="C1" s="10" t="s">
        <v>33</v>
      </c>
      <c r="D1" s="10" t="s">
        <v>38</v>
      </c>
      <c r="E1" s="10" t="s">
        <v>39</v>
      </c>
      <c r="F1" s="10" t="s">
        <v>40</v>
      </c>
      <c r="G1" s="10" t="s">
        <v>41</v>
      </c>
      <c r="H1" s="11">
        <v>39448</v>
      </c>
      <c r="I1" s="11">
        <v>39479</v>
      </c>
      <c r="J1" s="10" t="s">
        <v>42</v>
      </c>
      <c r="K1" s="33" t="s">
        <v>6</v>
      </c>
    </row>
    <row r="2" spans="1:11" x14ac:dyDescent="0.25">
      <c r="A2" s="79">
        <v>2015</v>
      </c>
      <c r="B2" s="77">
        <v>1</v>
      </c>
      <c r="C2" s="81">
        <f>SUM(D2:K2)</f>
        <v>95000.730234349001</v>
      </c>
      <c r="D2" s="81">
        <f>'GS&lt;50_Data'!D87*'GS&lt;50_Data'!D$1</f>
        <v>18404.02795</v>
      </c>
      <c r="E2" s="77">
        <f>'GS&lt;50_Data'!E87*'GS&lt;50_Data'!E$1</f>
        <v>0</v>
      </c>
      <c r="F2" s="81">
        <f>'GS&lt;50_Data'!F87*'GS&lt;50_Data'!F$1</f>
        <v>21714.550284348999</v>
      </c>
      <c r="G2" s="81">
        <f>'GS&lt;50_Data'!G87*'GS&lt;50_Data'!G$1</f>
        <v>54882.152000000002</v>
      </c>
      <c r="H2" s="77">
        <f>'GS&lt;50_Data'!H87*'GS&lt;50_Data'!H$1</f>
        <v>0</v>
      </c>
      <c r="I2" s="77">
        <f>'GS&lt;50_Data'!I87*'GS&lt;50_Data'!I$1</f>
        <v>0</v>
      </c>
      <c r="J2" s="77">
        <f>'GS&lt;50_Data'!J87*'GS&lt;50_Data'!J$1</f>
        <v>0</v>
      </c>
      <c r="K2" s="80">
        <f>'GS&lt;50_Data'!K87*'GS&lt;50_Data'!K$1</f>
        <v>0</v>
      </c>
    </row>
    <row r="3" spans="1:11" x14ac:dyDescent="0.25">
      <c r="A3" s="79">
        <v>2015</v>
      </c>
      <c r="B3" s="77">
        <v>2</v>
      </c>
      <c r="C3" s="81">
        <f t="shared" ref="C3:C66" si="0">SUM(D3:K3)</f>
        <v>88272.464548650998</v>
      </c>
      <c r="D3" s="81">
        <f>'GS&lt;50_Data'!D88*'GS&lt;50_Data'!D$1</f>
        <v>16933.26208</v>
      </c>
      <c r="E3" s="77">
        <f>'GS&lt;50_Data'!E88*'GS&lt;50_Data'!E$1</f>
        <v>0</v>
      </c>
      <c r="F3" s="81">
        <f>'GS&lt;50_Data'!F88*'GS&lt;50_Data'!F$1</f>
        <v>21768.226468650995</v>
      </c>
      <c r="G3" s="81">
        <f>'GS&lt;50_Data'!G88*'GS&lt;50_Data'!G$1</f>
        <v>49570.976000000002</v>
      </c>
      <c r="H3" s="77">
        <f>'GS&lt;50_Data'!H88*'GS&lt;50_Data'!H$1</f>
        <v>0</v>
      </c>
      <c r="I3" s="77">
        <f>'GS&lt;50_Data'!I88*'GS&lt;50_Data'!I$1</f>
        <v>0</v>
      </c>
      <c r="J3" s="77">
        <f>'GS&lt;50_Data'!J88*'GS&lt;50_Data'!J$1</f>
        <v>0</v>
      </c>
      <c r="K3" s="80">
        <f>'GS&lt;50_Data'!K88*'GS&lt;50_Data'!K$1</f>
        <v>0</v>
      </c>
    </row>
    <row r="4" spans="1:11" x14ac:dyDescent="0.25">
      <c r="A4" s="79">
        <v>2015</v>
      </c>
      <c r="B4" s="77">
        <v>3</v>
      </c>
      <c r="C4" s="81">
        <f t="shared" si="0"/>
        <v>88696.874539288998</v>
      </c>
      <c r="D4" s="81">
        <f>'GS&lt;50_Data'!D89*'GS&lt;50_Data'!D$1</f>
        <v>11992.2096</v>
      </c>
      <c r="E4" s="77">
        <f>'GS&lt;50_Data'!E89*'GS&lt;50_Data'!E$1</f>
        <v>3.1050400000000002</v>
      </c>
      <c r="F4" s="81">
        <f>'GS&lt;50_Data'!F89*'GS&lt;50_Data'!F$1</f>
        <v>21819.407899288999</v>
      </c>
      <c r="G4" s="81">
        <f>'GS&lt;50_Data'!G89*'GS&lt;50_Data'!G$1</f>
        <v>54882.152000000002</v>
      </c>
      <c r="H4" s="77">
        <f>'GS&lt;50_Data'!H89*'GS&lt;50_Data'!H$1</f>
        <v>0</v>
      </c>
      <c r="I4" s="77">
        <f>'GS&lt;50_Data'!I89*'GS&lt;50_Data'!I$1</f>
        <v>0</v>
      </c>
      <c r="J4" s="77">
        <f>'GS&lt;50_Data'!J89*'GS&lt;50_Data'!J$1</f>
        <v>0</v>
      </c>
      <c r="K4" s="80">
        <f>'GS&lt;50_Data'!K89*'GS&lt;50_Data'!K$1</f>
        <v>0</v>
      </c>
    </row>
    <row r="5" spans="1:11" x14ac:dyDescent="0.25">
      <c r="A5" s="79">
        <v>2015</v>
      </c>
      <c r="B5" s="77">
        <v>4</v>
      </c>
      <c r="C5" s="81">
        <f t="shared" si="0"/>
        <v>77980.581829664006</v>
      </c>
      <c r="D5" s="81">
        <f>'GS&lt;50_Data'!D90*'GS&lt;50_Data'!D$1</f>
        <v>2979.6217500000002</v>
      </c>
      <c r="E5" s="77">
        <f>'GS&lt;50_Data'!E90*'GS&lt;50_Data'!E$1</f>
        <v>18.630240000000001</v>
      </c>
      <c r="F5" s="81">
        <f>'GS&lt;50_Data'!F90*'GS&lt;50_Data'!F$1</f>
        <v>21870.569839664</v>
      </c>
      <c r="G5" s="81">
        <f>'GS&lt;50_Data'!G90*'GS&lt;50_Data'!G$1</f>
        <v>53111.76</v>
      </c>
      <c r="H5" s="77">
        <f>'GS&lt;50_Data'!H90*'GS&lt;50_Data'!H$1</f>
        <v>0</v>
      </c>
      <c r="I5" s="77">
        <f>'GS&lt;50_Data'!I90*'GS&lt;50_Data'!I$1</f>
        <v>0</v>
      </c>
      <c r="J5" s="77">
        <f>'GS&lt;50_Data'!J90*'GS&lt;50_Data'!J$1</f>
        <v>0</v>
      </c>
      <c r="K5" s="80">
        <f>'GS&lt;50_Data'!K90*'GS&lt;50_Data'!K$1</f>
        <v>0</v>
      </c>
    </row>
    <row r="6" spans="1:11" x14ac:dyDescent="0.25">
      <c r="A6" s="79">
        <v>2015</v>
      </c>
      <c r="B6" s="77">
        <v>5</v>
      </c>
      <c r="C6" s="81">
        <f t="shared" si="0"/>
        <v>79738.166070302002</v>
      </c>
      <c r="D6" s="77">
        <f>'GS&lt;50_Data'!D91*'GS&lt;50_Data'!D$1</f>
        <v>0</v>
      </c>
      <c r="E6" s="81">
        <f>'GS&lt;50_Data'!E91*'GS&lt;50_Data'!E$1</f>
        <v>2934.2628</v>
      </c>
      <c r="F6" s="81">
        <f>'GS&lt;50_Data'!F91*'GS&lt;50_Data'!F$1</f>
        <v>21921.751270302</v>
      </c>
      <c r="G6" s="81">
        <f>'GS&lt;50_Data'!G91*'GS&lt;50_Data'!G$1</f>
        <v>54882.152000000002</v>
      </c>
      <c r="H6" s="77">
        <f>'GS&lt;50_Data'!H91*'GS&lt;50_Data'!H$1</f>
        <v>0</v>
      </c>
      <c r="I6" s="77">
        <f>'GS&lt;50_Data'!I91*'GS&lt;50_Data'!I$1</f>
        <v>0</v>
      </c>
      <c r="J6" s="77">
        <f>'GS&lt;50_Data'!J91*'GS&lt;50_Data'!J$1</f>
        <v>0</v>
      </c>
      <c r="K6" s="80">
        <f>'GS&lt;50_Data'!K91*'GS&lt;50_Data'!K$1</f>
        <v>0</v>
      </c>
    </row>
    <row r="7" spans="1:11" x14ac:dyDescent="0.25">
      <c r="A7" s="79">
        <v>2015</v>
      </c>
      <c r="B7" s="77">
        <v>6</v>
      </c>
      <c r="C7" s="81">
        <f t="shared" si="0"/>
        <v>86931.336343300994</v>
      </c>
      <c r="D7" s="77">
        <f>'GS&lt;50_Data'!D92*'GS&lt;50_Data'!D$1</f>
        <v>0</v>
      </c>
      <c r="E7" s="81">
        <f>'GS&lt;50_Data'!E92*'GS&lt;50_Data'!E$1</f>
        <v>11845.7276</v>
      </c>
      <c r="F7" s="81">
        <f>'GS&lt;50_Data'!F92*'GS&lt;50_Data'!F$1</f>
        <v>21973.848743300998</v>
      </c>
      <c r="G7" s="81">
        <f>'GS&lt;50_Data'!G92*'GS&lt;50_Data'!G$1</f>
        <v>53111.76</v>
      </c>
      <c r="H7" s="77">
        <f>'GS&lt;50_Data'!H92*'GS&lt;50_Data'!H$1</f>
        <v>0</v>
      </c>
      <c r="I7" s="77">
        <f>'GS&lt;50_Data'!I92*'GS&lt;50_Data'!I$1</f>
        <v>0</v>
      </c>
      <c r="J7" s="77">
        <f>'GS&lt;50_Data'!J92*'GS&lt;50_Data'!J$1</f>
        <v>0</v>
      </c>
      <c r="K7" s="80">
        <f>'GS&lt;50_Data'!K92*'GS&lt;50_Data'!K$1</f>
        <v>0</v>
      </c>
    </row>
    <row r="8" spans="1:11" x14ac:dyDescent="0.25">
      <c r="A8" s="79">
        <v>2015</v>
      </c>
      <c r="B8" s="77">
        <v>7</v>
      </c>
      <c r="C8" s="81">
        <f t="shared" si="0"/>
        <v>98339.084296300003</v>
      </c>
      <c r="D8" s="77">
        <f>'GS&lt;50_Data'!D93*'GS&lt;50_Data'!D$1</f>
        <v>0</v>
      </c>
      <c r="E8" s="81">
        <f>'GS&lt;50_Data'!E93*'GS&lt;50_Data'!E$1</f>
        <v>21430.986079999999</v>
      </c>
      <c r="F8" s="81">
        <f>'GS&lt;50_Data'!F93*'GS&lt;50_Data'!F$1</f>
        <v>22025.946216300003</v>
      </c>
      <c r="G8" s="81">
        <f>'GS&lt;50_Data'!G93*'GS&lt;50_Data'!G$1</f>
        <v>54882.152000000002</v>
      </c>
      <c r="H8" s="77">
        <f>'GS&lt;50_Data'!H93*'GS&lt;50_Data'!H$1</f>
        <v>0</v>
      </c>
      <c r="I8" s="77">
        <f>'GS&lt;50_Data'!I93*'GS&lt;50_Data'!I$1</f>
        <v>0</v>
      </c>
      <c r="J8" s="77">
        <f>'GS&lt;50_Data'!J93*'GS&lt;50_Data'!J$1</f>
        <v>0</v>
      </c>
      <c r="K8" s="80">
        <f>'GS&lt;50_Data'!K93*'GS&lt;50_Data'!K$1</f>
        <v>0</v>
      </c>
    </row>
    <row r="9" spans="1:11" x14ac:dyDescent="0.25">
      <c r="A9" s="79">
        <v>2015</v>
      </c>
      <c r="B9" s="77">
        <v>8</v>
      </c>
      <c r="C9" s="81">
        <f t="shared" si="0"/>
        <v>93836.08808929901</v>
      </c>
      <c r="D9" s="77">
        <f>'GS&lt;50_Data'!D94*'GS&lt;50_Data'!D$1</f>
        <v>0</v>
      </c>
      <c r="E9" s="81">
        <f>'GS&lt;50_Data'!E94*'GS&lt;50_Data'!E$1</f>
        <v>16875.892400000001</v>
      </c>
      <c r="F9" s="81">
        <f>'GS&lt;50_Data'!F94*'GS&lt;50_Data'!F$1</f>
        <v>22078.043689299</v>
      </c>
      <c r="G9" s="81">
        <f>'GS&lt;50_Data'!G94*'GS&lt;50_Data'!G$1</f>
        <v>54882.152000000002</v>
      </c>
      <c r="H9" s="77">
        <f>'GS&lt;50_Data'!H94*'GS&lt;50_Data'!H$1</f>
        <v>0</v>
      </c>
      <c r="I9" s="77">
        <f>'GS&lt;50_Data'!I94*'GS&lt;50_Data'!I$1</f>
        <v>0</v>
      </c>
      <c r="J9" s="77">
        <f>'GS&lt;50_Data'!J94*'GS&lt;50_Data'!J$1</f>
        <v>0</v>
      </c>
      <c r="K9" s="80">
        <f>'GS&lt;50_Data'!K94*'GS&lt;50_Data'!K$1</f>
        <v>0</v>
      </c>
    </row>
    <row r="10" spans="1:11" x14ac:dyDescent="0.25">
      <c r="A10" s="79">
        <v>2015</v>
      </c>
      <c r="B10" s="77">
        <v>9</v>
      </c>
      <c r="C10" s="81">
        <f t="shared" si="0"/>
        <v>80297.049415179004</v>
      </c>
      <c r="D10" s="77">
        <f>'GS&lt;50_Data'!D95*'GS&lt;50_Data'!D$1</f>
        <v>0</v>
      </c>
      <c r="E10" s="81">
        <f>'GS&lt;50_Data'!E95*'GS&lt;50_Data'!E$1</f>
        <v>5053.4525999999996</v>
      </c>
      <c r="F10" s="81">
        <f>'GS&lt;50_Data'!F95*'GS&lt;50_Data'!F$1</f>
        <v>22131.836815178998</v>
      </c>
      <c r="G10" s="81">
        <f>'GS&lt;50_Data'!G95*'GS&lt;50_Data'!G$1</f>
        <v>53111.76</v>
      </c>
      <c r="H10" s="77">
        <f>'GS&lt;50_Data'!H95*'GS&lt;50_Data'!H$1</f>
        <v>0</v>
      </c>
      <c r="I10" s="77">
        <f>'GS&lt;50_Data'!I95*'GS&lt;50_Data'!I$1</f>
        <v>0</v>
      </c>
      <c r="J10" s="77">
        <f>'GS&lt;50_Data'!J95*'GS&lt;50_Data'!J$1</f>
        <v>0</v>
      </c>
      <c r="K10" s="80">
        <f>'GS&lt;50_Data'!K95*'GS&lt;50_Data'!K$1</f>
        <v>0</v>
      </c>
    </row>
    <row r="11" spans="1:11" x14ac:dyDescent="0.25">
      <c r="A11" s="79">
        <v>2015</v>
      </c>
      <c r="B11" s="77">
        <v>10</v>
      </c>
      <c r="C11" s="81">
        <f t="shared" si="0"/>
        <v>74410.590301058997</v>
      </c>
      <c r="D11" s="77">
        <f>'GS&lt;50_Data'!D96*'GS&lt;50_Data'!D$1</f>
        <v>457.08012000000002</v>
      </c>
      <c r="E11" s="77">
        <f>'GS&lt;50_Data'!E96*'GS&lt;50_Data'!E$1</f>
        <v>523.19924000000003</v>
      </c>
      <c r="F11" s="81">
        <f>'GS&lt;50_Data'!F96*'GS&lt;50_Data'!F$1</f>
        <v>22185.629941059</v>
      </c>
      <c r="G11" s="81">
        <f>'GS&lt;50_Data'!G96*'GS&lt;50_Data'!G$1</f>
        <v>54882.152000000002</v>
      </c>
      <c r="H11" s="77">
        <f>'GS&lt;50_Data'!H96*'GS&lt;50_Data'!H$1</f>
        <v>0</v>
      </c>
      <c r="I11" s="77">
        <f>'GS&lt;50_Data'!I96*'GS&lt;50_Data'!I$1</f>
        <v>0</v>
      </c>
      <c r="J11" s="81">
        <f>'GS&lt;50_Data'!J96*'GS&lt;50_Data'!J$1</f>
        <v>-3637.471</v>
      </c>
      <c r="K11" s="80">
        <f>'GS&lt;50_Data'!K96*'GS&lt;50_Data'!K$1</f>
        <v>0</v>
      </c>
    </row>
    <row r="12" spans="1:11" x14ac:dyDescent="0.25">
      <c r="A12" s="79">
        <v>2015</v>
      </c>
      <c r="B12" s="77">
        <v>11</v>
      </c>
      <c r="C12" s="81">
        <f t="shared" si="0"/>
        <v>82680.438216939001</v>
      </c>
      <c r="D12" s="81">
        <f>'GS&lt;50_Data'!D97*'GS&lt;50_Data'!D$1</f>
        <v>7329.25515</v>
      </c>
      <c r="E12" s="77">
        <f>'GS&lt;50_Data'!E97*'GS&lt;50_Data'!E$1</f>
        <v>0</v>
      </c>
      <c r="F12" s="81">
        <f>'GS&lt;50_Data'!F97*'GS&lt;50_Data'!F$1</f>
        <v>22239.423066939002</v>
      </c>
      <c r="G12" s="81">
        <f>'GS&lt;50_Data'!G97*'GS&lt;50_Data'!G$1</f>
        <v>53111.76</v>
      </c>
      <c r="H12" s="77">
        <f>'GS&lt;50_Data'!H97*'GS&lt;50_Data'!H$1</f>
        <v>0</v>
      </c>
      <c r="I12" s="77">
        <f>'GS&lt;50_Data'!I97*'GS&lt;50_Data'!I$1</f>
        <v>0</v>
      </c>
      <c r="J12" s="77">
        <f>'GS&lt;50_Data'!J97*'GS&lt;50_Data'!J$1</f>
        <v>0</v>
      </c>
      <c r="K12" s="80">
        <f>'GS&lt;50_Data'!K97*'GS&lt;50_Data'!K$1</f>
        <v>0</v>
      </c>
    </row>
    <row r="13" spans="1:11" x14ac:dyDescent="0.25">
      <c r="A13" s="79">
        <v>2015</v>
      </c>
      <c r="B13" s="77">
        <v>12</v>
      </c>
      <c r="C13" s="81">
        <f t="shared" si="0"/>
        <v>99837.315829370011</v>
      </c>
      <c r="D13" s="81">
        <f>'GS&lt;50_Data'!D98*'GS&lt;50_Data'!D$1</f>
        <v>14702.74386</v>
      </c>
      <c r="E13" s="77">
        <f>'GS&lt;50_Data'!E98*'GS&lt;50_Data'!E$1</f>
        <v>0</v>
      </c>
      <c r="F13" s="81">
        <f>'GS&lt;50_Data'!F98*'GS&lt;50_Data'!F$1</f>
        <v>22296.665969369998</v>
      </c>
      <c r="G13" s="81">
        <f>'GS&lt;50_Data'!G98*'GS&lt;50_Data'!G$1</f>
        <v>54882.152000000002</v>
      </c>
      <c r="H13" s="77">
        <f>'GS&lt;50_Data'!H98*'GS&lt;50_Data'!H$1</f>
        <v>0</v>
      </c>
      <c r="I13" s="77">
        <f>'GS&lt;50_Data'!I98*'GS&lt;50_Data'!I$1</f>
        <v>0</v>
      </c>
      <c r="J13" s="77">
        <f>'GS&lt;50_Data'!J98*'GS&lt;50_Data'!J$1</f>
        <v>0</v>
      </c>
      <c r="K13" s="9">
        <f>'GS&lt;50_Data'!K98*'GS&lt;50_Data'!K$1</f>
        <v>7955.7539999999999</v>
      </c>
    </row>
    <row r="14" spans="1:11" x14ac:dyDescent="0.25">
      <c r="A14" s="79">
        <v>2016</v>
      </c>
      <c r="B14" s="77">
        <v>1</v>
      </c>
      <c r="C14" s="81">
        <f t="shared" si="0"/>
        <v>95640.088821801008</v>
      </c>
      <c r="D14" s="81">
        <f>'GS&lt;50_Data'!D99*'GS&lt;50_Data'!D$1</f>
        <v>18404.02795</v>
      </c>
      <c r="E14" s="77">
        <f>'GS&lt;50_Data'!E99*'GS&lt;50_Data'!E$1</f>
        <v>0</v>
      </c>
      <c r="F14" s="81">
        <f>'GS&lt;50_Data'!F99*'GS&lt;50_Data'!F$1</f>
        <v>22353.908871800999</v>
      </c>
      <c r="G14" s="81">
        <f>'GS&lt;50_Data'!G99*'GS&lt;50_Data'!G$1</f>
        <v>54882.152000000002</v>
      </c>
      <c r="H14" s="77">
        <f>'GS&lt;50_Data'!H99*'GS&lt;50_Data'!H$1</f>
        <v>0</v>
      </c>
      <c r="I14" s="77">
        <f>'GS&lt;50_Data'!I99*'GS&lt;50_Data'!I$1</f>
        <v>0</v>
      </c>
      <c r="J14" s="77">
        <f>'GS&lt;50_Data'!J99*'GS&lt;50_Data'!J$1</f>
        <v>0</v>
      </c>
      <c r="K14" s="80">
        <f>'GS&lt;50_Data'!K99*'GS&lt;50_Data'!K$1</f>
        <v>0</v>
      </c>
    </row>
    <row r="15" spans="1:11" x14ac:dyDescent="0.25">
      <c r="A15" s="79">
        <v>2016</v>
      </c>
      <c r="B15" s="77">
        <v>2</v>
      </c>
      <c r="C15" s="81">
        <f t="shared" si="0"/>
        <v>90685.781854232002</v>
      </c>
      <c r="D15" s="81">
        <f>'GS&lt;50_Data'!D100*'GS&lt;50_Data'!D$1</f>
        <v>16933.26208</v>
      </c>
      <c r="E15" s="77">
        <f>'GS&lt;50_Data'!E100*'GS&lt;50_Data'!E$1</f>
        <v>0</v>
      </c>
      <c r="F15" s="81">
        <f>'GS&lt;50_Data'!F100*'GS&lt;50_Data'!F$1</f>
        <v>22411.151774231999</v>
      </c>
      <c r="G15" s="81">
        <f>'GS&lt;50_Data'!G100*'GS&lt;50_Data'!G$1</f>
        <v>51341.368000000002</v>
      </c>
      <c r="H15" s="77">
        <f>'GS&lt;50_Data'!H100*'GS&lt;50_Data'!H$1</f>
        <v>0</v>
      </c>
      <c r="I15" s="77">
        <f>'GS&lt;50_Data'!I100*'GS&lt;50_Data'!I$1</f>
        <v>0</v>
      </c>
      <c r="J15" s="77">
        <f>'GS&lt;50_Data'!J100*'GS&lt;50_Data'!J$1</f>
        <v>0</v>
      </c>
      <c r="K15" s="80">
        <f>'GS&lt;50_Data'!K100*'GS&lt;50_Data'!K$1</f>
        <v>0</v>
      </c>
    </row>
    <row r="16" spans="1:11" x14ac:dyDescent="0.25">
      <c r="A16" s="79">
        <v>2016</v>
      </c>
      <c r="B16" s="77">
        <v>3</v>
      </c>
      <c r="C16" s="81">
        <f t="shared" si="0"/>
        <v>89341.514988014009</v>
      </c>
      <c r="D16" s="81">
        <f>'GS&lt;50_Data'!D101*'GS&lt;50_Data'!D$1</f>
        <v>11992.2096</v>
      </c>
      <c r="E16" s="77">
        <f>'GS&lt;50_Data'!E101*'GS&lt;50_Data'!E$1</f>
        <v>3.1050400000000002</v>
      </c>
      <c r="F16" s="81">
        <f>'GS&lt;50_Data'!F101*'GS&lt;50_Data'!F$1</f>
        <v>22464.048348013999</v>
      </c>
      <c r="G16" s="81">
        <f>'GS&lt;50_Data'!G101*'GS&lt;50_Data'!G$1</f>
        <v>54882.152000000002</v>
      </c>
      <c r="H16" s="77">
        <f>'GS&lt;50_Data'!H101*'GS&lt;50_Data'!H$1</f>
        <v>0</v>
      </c>
      <c r="I16" s="77">
        <f>'GS&lt;50_Data'!I101*'GS&lt;50_Data'!I$1</f>
        <v>0</v>
      </c>
      <c r="J16" s="77">
        <f>'GS&lt;50_Data'!J101*'GS&lt;50_Data'!J$1</f>
        <v>0</v>
      </c>
      <c r="K16" s="80">
        <f>'GS&lt;50_Data'!K101*'GS&lt;50_Data'!K$1</f>
        <v>0</v>
      </c>
    </row>
    <row r="17" spans="1:11" x14ac:dyDescent="0.25">
      <c r="A17" s="79">
        <v>2016</v>
      </c>
      <c r="B17" s="77">
        <v>4</v>
      </c>
      <c r="C17" s="81">
        <f t="shared" si="0"/>
        <v>78626.937421533003</v>
      </c>
      <c r="D17" s="81">
        <f>'GS&lt;50_Data'!D102*'GS&lt;50_Data'!D$1</f>
        <v>2979.6217500000002</v>
      </c>
      <c r="E17" s="77">
        <f>'GS&lt;50_Data'!E102*'GS&lt;50_Data'!E$1</f>
        <v>18.630240000000001</v>
      </c>
      <c r="F17" s="81">
        <f>'GS&lt;50_Data'!F102*'GS&lt;50_Data'!F$1</f>
        <v>22516.925431533</v>
      </c>
      <c r="G17" s="81">
        <f>'GS&lt;50_Data'!G102*'GS&lt;50_Data'!G$1</f>
        <v>53111.76</v>
      </c>
      <c r="H17" s="77">
        <f>'GS&lt;50_Data'!H102*'GS&lt;50_Data'!H$1</f>
        <v>0</v>
      </c>
      <c r="I17" s="77">
        <f>'GS&lt;50_Data'!I102*'GS&lt;50_Data'!I$1</f>
        <v>0</v>
      </c>
      <c r="J17" s="77">
        <f>'GS&lt;50_Data'!J102*'GS&lt;50_Data'!J$1</f>
        <v>0</v>
      </c>
      <c r="K17" s="80">
        <f>'GS&lt;50_Data'!K102*'GS&lt;50_Data'!K$1</f>
        <v>0</v>
      </c>
    </row>
    <row r="18" spans="1:11" x14ac:dyDescent="0.25">
      <c r="A18" s="79">
        <v>2016</v>
      </c>
      <c r="B18" s="77">
        <v>5</v>
      </c>
      <c r="C18" s="81">
        <f t="shared" si="0"/>
        <v>80386.217315051996</v>
      </c>
      <c r="D18" s="77">
        <f>'GS&lt;50_Data'!D103*'GS&lt;50_Data'!D$1</f>
        <v>0</v>
      </c>
      <c r="E18" s="81">
        <f>'GS&lt;50_Data'!E103*'GS&lt;50_Data'!E$1</f>
        <v>2934.2628</v>
      </c>
      <c r="F18" s="81">
        <f>'GS&lt;50_Data'!F103*'GS&lt;50_Data'!F$1</f>
        <v>22569.802515052001</v>
      </c>
      <c r="G18" s="81">
        <f>'GS&lt;50_Data'!G103*'GS&lt;50_Data'!G$1</f>
        <v>54882.152000000002</v>
      </c>
      <c r="H18" s="77">
        <f>'GS&lt;50_Data'!H103*'GS&lt;50_Data'!H$1</f>
        <v>0</v>
      </c>
      <c r="I18" s="77">
        <f>'GS&lt;50_Data'!I103*'GS&lt;50_Data'!I$1</f>
        <v>0</v>
      </c>
      <c r="J18" s="77">
        <f>'GS&lt;50_Data'!J103*'GS&lt;50_Data'!J$1</f>
        <v>0</v>
      </c>
      <c r="K18" s="80">
        <f>'GS&lt;50_Data'!K103*'GS&lt;50_Data'!K$1</f>
        <v>0</v>
      </c>
    </row>
    <row r="19" spans="1:11" x14ac:dyDescent="0.25">
      <c r="A19" s="79">
        <v>2016</v>
      </c>
      <c r="B19" s="77">
        <v>6</v>
      </c>
      <c r="C19" s="81">
        <f t="shared" si="0"/>
        <v>87579.738412784995</v>
      </c>
      <c r="D19" s="77">
        <f>'GS&lt;50_Data'!D104*'GS&lt;50_Data'!D$1</f>
        <v>0</v>
      </c>
      <c r="E19" s="81">
        <f>'GS&lt;50_Data'!E104*'GS&lt;50_Data'!E$1</f>
        <v>11845.7276</v>
      </c>
      <c r="F19" s="81">
        <f>'GS&lt;50_Data'!F104*'GS&lt;50_Data'!F$1</f>
        <v>22622.250812784998</v>
      </c>
      <c r="G19" s="81">
        <f>'GS&lt;50_Data'!G104*'GS&lt;50_Data'!G$1</f>
        <v>53111.76</v>
      </c>
      <c r="H19" s="77">
        <f>'GS&lt;50_Data'!H104*'GS&lt;50_Data'!H$1</f>
        <v>0</v>
      </c>
      <c r="I19" s="77">
        <f>'GS&lt;50_Data'!I104*'GS&lt;50_Data'!I$1</f>
        <v>0</v>
      </c>
      <c r="J19" s="77">
        <f>'GS&lt;50_Data'!J104*'GS&lt;50_Data'!J$1</f>
        <v>0</v>
      </c>
      <c r="K19" s="80">
        <f>'GS&lt;50_Data'!K104*'GS&lt;50_Data'!K$1</f>
        <v>0</v>
      </c>
    </row>
    <row r="20" spans="1:11" x14ac:dyDescent="0.25">
      <c r="A20" s="79">
        <v>2016</v>
      </c>
      <c r="B20" s="77">
        <v>7</v>
      </c>
      <c r="C20" s="81">
        <f t="shared" si="0"/>
        <v>98987.837190517996</v>
      </c>
      <c r="D20" s="77">
        <f>'GS&lt;50_Data'!D105*'GS&lt;50_Data'!D$1</f>
        <v>0</v>
      </c>
      <c r="E20" s="81">
        <f>'GS&lt;50_Data'!E105*'GS&lt;50_Data'!E$1</f>
        <v>21430.986079999999</v>
      </c>
      <c r="F20" s="81">
        <f>'GS&lt;50_Data'!F105*'GS&lt;50_Data'!F$1</f>
        <v>22674.699110517999</v>
      </c>
      <c r="G20" s="81">
        <f>'GS&lt;50_Data'!G105*'GS&lt;50_Data'!G$1</f>
        <v>54882.152000000002</v>
      </c>
      <c r="H20" s="77">
        <f>'GS&lt;50_Data'!H105*'GS&lt;50_Data'!H$1</f>
        <v>0</v>
      </c>
      <c r="I20" s="77">
        <f>'GS&lt;50_Data'!I105*'GS&lt;50_Data'!I$1</f>
        <v>0</v>
      </c>
      <c r="J20" s="77">
        <f>'GS&lt;50_Data'!J105*'GS&lt;50_Data'!J$1</f>
        <v>0</v>
      </c>
      <c r="K20" s="80">
        <f>'GS&lt;50_Data'!K105*'GS&lt;50_Data'!K$1</f>
        <v>0</v>
      </c>
    </row>
    <row r="21" spans="1:11" x14ac:dyDescent="0.25">
      <c r="A21" s="79">
        <v>2016</v>
      </c>
      <c r="B21" s="77">
        <v>8</v>
      </c>
      <c r="C21" s="81">
        <f t="shared" si="0"/>
        <v>94485.211298513997</v>
      </c>
      <c r="D21" s="77">
        <f>'GS&lt;50_Data'!D106*'GS&lt;50_Data'!D$1</f>
        <v>0</v>
      </c>
      <c r="E21" s="81">
        <f>'GS&lt;50_Data'!E106*'GS&lt;50_Data'!E$1</f>
        <v>16875.892400000001</v>
      </c>
      <c r="F21" s="81">
        <f>'GS&lt;50_Data'!F106*'GS&lt;50_Data'!F$1</f>
        <v>22727.166898513999</v>
      </c>
      <c r="G21" s="81">
        <f>'GS&lt;50_Data'!G106*'GS&lt;50_Data'!G$1</f>
        <v>54882.152000000002</v>
      </c>
      <c r="H21" s="77">
        <f>'GS&lt;50_Data'!H106*'GS&lt;50_Data'!H$1</f>
        <v>0</v>
      </c>
      <c r="I21" s="77">
        <f>'GS&lt;50_Data'!I106*'GS&lt;50_Data'!I$1</f>
        <v>0</v>
      </c>
      <c r="J21" s="77">
        <f>'GS&lt;50_Data'!J106*'GS&lt;50_Data'!J$1</f>
        <v>0</v>
      </c>
      <c r="K21" s="80">
        <f>'GS&lt;50_Data'!K106*'GS&lt;50_Data'!K$1</f>
        <v>0</v>
      </c>
    </row>
    <row r="22" spans="1:11" x14ac:dyDescent="0.25">
      <c r="A22" s="79">
        <v>2016</v>
      </c>
      <c r="B22" s="77">
        <v>9</v>
      </c>
      <c r="C22" s="81">
        <f t="shared" si="0"/>
        <v>80945.022698877001</v>
      </c>
      <c r="D22" s="77">
        <f>'GS&lt;50_Data'!D107*'GS&lt;50_Data'!D$1</f>
        <v>0</v>
      </c>
      <c r="E22" s="81">
        <f>'GS&lt;50_Data'!E107*'GS&lt;50_Data'!E$1</f>
        <v>5053.4525999999996</v>
      </c>
      <c r="F22" s="81">
        <f>'GS&lt;50_Data'!F107*'GS&lt;50_Data'!F$1</f>
        <v>22779.810098876998</v>
      </c>
      <c r="G22" s="81">
        <f>'GS&lt;50_Data'!G107*'GS&lt;50_Data'!G$1</f>
        <v>53111.76</v>
      </c>
      <c r="H22" s="77">
        <f>'GS&lt;50_Data'!H107*'GS&lt;50_Data'!H$1</f>
        <v>0</v>
      </c>
      <c r="I22" s="77">
        <f>'GS&lt;50_Data'!I107*'GS&lt;50_Data'!I$1</f>
        <v>0</v>
      </c>
      <c r="J22" s="77">
        <f>'GS&lt;50_Data'!J107*'GS&lt;50_Data'!J$1</f>
        <v>0</v>
      </c>
      <c r="K22" s="80">
        <f>'GS&lt;50_Data'!K107*'GS&lt;50_Data'!K$1</f>
        <v>0</v>
      </c>
    </row>
    <row r="23" spans="1:11" x14ac:dyDescent="0.25">
      <c r="A23" s="79">
        <v>2016</v>
      </c>
      <c r="B23" s="77">
        <v>10</v>
      </c>
      <c r="C23" s="81">
        <f t="shared" si="0"/>
        <v>75057.413659240003</v>
      </c>
      <c r="D23" s="77">
        <f>'GS&lt;50_Data'!D108*'GS&lt;50_Data'!D$1</f>
        <v>457.08012000000002</v>
      </c>
      <c r="E23" s="77">
        <f>'GS&lt;50_Data'!E108*'GS&lt;50_Data'!E$1</f>
        <v>523.19924000000003</v>
      </c>
      <c r="F23" s="81">
        <f>'GS&lt;50_Data'!F108*'GS&lt;50_Data'!F$1</f>
        <v>22832.453299240002</v>
      </c>
      <c r="G23" s="81">
        <f>'GS&lt;50_Data'!G108*'GS&lt;50_Data'!G$1</f>
        <v>54882.152000000002</v>
      </c>
      <c r="H23" s="77">
        <f>'GS&lt;50_Data'!H108*'GS&lt;50_Data'!H$1</f>
        <v>0</v>
      </c>
      <c r="I23" s="77">
        <f>'GS&lt;50_Data'!I108*'GS&lt;50_Data'!I$1</f>
        <v>0</v>
      </c>
      <c r="J23" s="81">
        <f>'GS&lt;50_Data'!J108*'GS&lt;50_Data'!J$1</f>
        <v>-3637.471</v>
      </c>
      <c r="K23" s="80">
        <f>'GS&lt;50_Data'!K108*'GS&lt;50_Data'!K$1</f>
        <v>0</v>
      </c>
    </row>
    <row r="24" spans="1:11" x14ac:dyDescent="0.25">
      <c r="A24" s="79">
        <v>2016</v>
      </c>
      <c r="B24" s="77">
        <v>11</v>
      </c>
      <c r="C24" s="81">
        <f t="shared" si="0"/>
        <v>83326.111649603001</v>
      </c>
      <c r="D24" s="81">
        <f>'GS&lt;50_Data'!D109*'GS&lt;50_Data'!D$1</f>
        <v>7329.25515</v>
      </c>
      <c r="E24" s="77">
        <f>'GS&lt;50_Data'!E109*'GS&lt;50_Data'!E$1</f>
        <v>0</v>
      </c>
      <c r="F24" s="81">
        <f>'GS&lt;50_Data'!F109*'GS&lt;50_Data'!F$1</f>
        <v>22885.096499602998</v>
      </c>
      <c r="G24" s="81">
        <f>'GS&lt;50_Data'!G109*'GS&lt;50_Data'!G$1</f>
        <v>53111.76</v>
      </c>
      <c r="H24" s="77">
        <f>'GS&lt;50_Data'!H109*'GS&lt;50_Data'!H$1</f>
        <v>0</v>
      </c>
      <c r="I24" s="77">
        <f>'GS&lt;50_Data'!I109*'GS&lt;50_Data'!I$1</f>
        <v>0</v>
      </c>
      <c r="J24" s="77">
        <f>'GS&lt;50_Data'!J109*'GS&lt;50_Data'!J$1</f>
        <v>0</v>
      </c>
      <c r="K24" s="80">
        <f>'GS&lt;50_Data'!K109*'GS&lt;50_Data'!K$1</f>
        <v>0</v>
      </c>
    </row>
    <row r="25" spans="1:11" x14ac:dyDescent="0.25">
      <c r="A25" s="79">
        <v>2016</v>
      </c>
      <c r="B25" s="77">
        <v>12</v>
      </c>
      <c r="C25" s="81">
        <f t="shared" si="0"/>
        <v>100476.654926559</v>
      </c>
      <c r="D25" s="81">
        <f>'GS&lt;50_Data'!D110*'GS&lt;50_Data'!D$1</f>
        <v>14702.74386</v>
      </c>
      <c r="E25" s="77">
        <f>'GS&lt;50_Data'!E110*'GS&lt;50_Data'!E$1</f>
        <v>0</v>
      </c>
      <c r="F25" s="81">
        <f>'GS&lt;50_Data'!F110*'GS&lt;50_Data'!F$1</f>
        <v>22936.005066558999</v>
      </c>
      <c r="G25" s="81">
        <f>'GS&lt;50_Data'!G110*'GS&lt;50_Data'!G$1</f>
        <v>54882.152000000002</v>
      </c>
      <c r="H25" s="77">
        <f>'GS&lt;50_Data'!H110*'GS&lt;50_Data'!H$1</f>
        <v>0</v>
      </c>
      <c r="I25" s="77">
        <f>'GS&lt;50_Data'!I110*'GS&lt;50_Data'!I$1</f>
        <v>0</v>
      </c>
      <c r="J25" s="77">
        <f>'GS&lt;50_Data'!J110*'GS&lt;50_Data'!J$1</f>
        <v>0</v>
      </c>
      <c r="K25" s="9">
        <f>'GS&lt;50_Data'!K110*'GS&lt;50_Data'!K$1</f>
        <v>7955.7539999999999</v>
      </c>
    </row>
    <row r="26" spans="1:11" x14ac:dyDescent="0.25">
      <c r="A26" s="79">
        <v>2017</v>
      </c>
      <c r="B26" s="77">
        <v>1</v>
      </c>
      <c r="C26" s="81">
        <f t="shared" si="0"/>
        <v>96273.074093251998</v>
      </c>
      <c r="D26" s="81">
        <f>'GS&lt;50_Data'!D111*'GS&lt;50_Data'!D$1</f>
        <v>18404.02795</v>
      </c>
      <c r="E26" s="77">
        <f>'GS&lt;50_Data'!E111*'GS&lt;50_Data'!E$1</f>
        <v>0</v>
      </c>
      <c r="F26" s="81">
        <f>'GS&lt;50_Data'!F111*'GS&lt;50_Data'!F$1</f>
        <v>22986.894143251997</v>
      </c>
      <c r="G26" s="81">
        <f>'GS&lt;50_Data'!G111*'GS&lt;50_Data'!G$1</f>
        <v>54882.152000000002</v>
      </c>
      <c r="H26" s="77">
        <f>'GS&lt;50_Data'!H111*'GS&lt;50_Data'!H$1</f>
        <v>0</v>
      </c>
      <c r="I26" s="77">
        <f>'GS&lt;50_Data'!I111*'GS&lt;50_Data'!I$1</f>
        <v>0</v>
      </c>
      <c r="J26" s="77">
        <f>'GS&lt;50_Data'!J111*'GS&lt;50_Data'!J$1</f>
        <v>0</v>
      </c>
      <c r="K26" s="80">
        <f>'GS&lt;50_Data'!K111*'GS&lt;50_Data'!K$1</f>
        <v>0</v>
      </c>
    </row>
    <row r="27" spans="1:11" x14ac:dyDescent="0.25">
      <c r="A27" s="79">
        <v>2017</v>
      </c>
      <c r="B27" s="77">
        <v>2</v>
      </c>
      <c r="C27" s="81">
        <f t="shared" si="0"/>
        <v>89542.021299945001</v>
      </c>
      <c r="D27" s="81">
        <f>'GS&lt;50_Data'!D112*'GS&lt;50_Data'!D$1</f>
        <v>16933.26208</v>
      </c>
      <c r="E27" s="77">
        <f>'GS&lt;50_Data'!E112*'GS&lt;50_Data'!E$1</f>
        <v>0</v>
      </c>
      <c r="F27" s="81">
        <f>'GS&lt;50_Data'!F112*'GS&lt;50_Data'!F$1</f>
        <v>23037.783219944999</v>
      </c>
      <c r="G27" s="81">
        <f>'GS&lt;50_Data'!G112*'GS&lt;50_Data'!G$1</f>
        <v>49570.976000000002</v>
      </c>
      <c r="H27" s="77">
        <f>'GS&lt;50_Data'!H112*'GS&lt;50_Data'!H$1</f>
        <v>0</v>
      </c>
      <c r="I27" s="77">
        <f>'GS&lt;50_Data'!I112*'GS&lt;50_Data'!I$1</f>
        <v>0</v>
      </c>
      <c r="J27" s="77">
        <f>'GS&lt;50_Data'!J112*'GS&lt;50_Data'!J$1</f>
        <v>0</v>
      </c>
      <c r="K27" s="80">
        <f>'GS&lt;50_Data'!K112*'GS&lt;50_Data'!K$1</f>
        <v>0</v>
      </c>
    </row>
    <row r="28" spans="1:11" x14ac:dyDescent="0.25">
      <c r="A28" s="79">
        <v>2017</v>
      </c>
      <c r="B28" s="77">
        <v>3</v>
      </c>
      <c r="C28" s="81">
        <f t="shared" si="0"/>
        <v>89967.152430314003</v>
      </c>
      <c r="D28" s="81">
        <f>'GS&lt;50_Data'!D113*'GS&lt;50_Data'!D$1</f>
        <v>11992.2096</v>
      </c>
      <c r="E28" s="77">
        <f>'GS&lt;50_Data'!E113*'GS&lt;50_Data'!E$1</f>
        <v>3.1050400000000002</v>
      </c>
      <c r="F28" s="81">
        <f>'GS&lt;50_Data'!F113*'GS&lt;50_Data'!F$1</f>
        <v>23089.685790313997</v>
      </c>
      <c r="G28" s="81">
        <f>'GS&lt;50_Data'!G113*'GS&lt;50_Data'!G$1</f>
        <v>54882.152000000002</v>
      </c>
      <c r="H28" s="77">
        <f>'GS&lt;50_Data'!H113*'GS&lt;50_Data'!H$1</f>
        <v>0</v>
      </c>
      <c r="I28" s="77">
        <f>'GS&lt;50_Data'!I113*'GS&lt;50_Data'!I$1</f>
        <v>0</v>
      </c>
      <c r="J28" s="77">
        <f>'GS&lt;50_Data'!J113*'GS&lt;50_Data'!J$1</f>
        <v>0</v>
      </c>
      <c r="K28" s="80">
        <f>'GS&lt;50_Data'!K113*'GS&lt;50_Data'!K$1</f>
        <v>0</v>
      </c>
    </row>
    <row r="29" spans="1:11" x14ac:dyDescent="0.25">
      <c r="A29" s="79">
        <v>2017</v>
      </c>
      <c r="B29" s="77">
        <v>4</v>
      </c>
      <c r="C29" s="81">
        <f t="shared" si="0"/>
        <v>79251.619840946005</v>
      </c>
      <c r="D29" s="81">
        <f>'GS&lt;50_Data'!D114*'GS&lt;50_Data'!D$1</f>
        <v>2979.6217500000002</v>
      </c>
      <c r="E29" s="77">
        <f>'GS&lt;50_Data'!E114*'GS&lt;50_Data'!E$1</f>
        <v>18.630240000000001</v>
      </c>
      <c r="F29" s="81">
        <f>'GS&lt;50_Data'!F114*'GS&lt;50_Data'!F$1</f>
        <v>23141.607850945999</v>
      </c>
      <c r="G29" s="81">
        <f>'GS&lt;50_Data'!G114*'GS&lt;50_Data'!G$1</f>
        <v>53111.76</v>
      </c>
      <c r="H29" s="77">
        <f>'GS&lt;50_Data'!H114*'GS&lt;50_Data'!H$1</f>
        <v>0</v>
      </c>
      <c r="I29" s="77">
        <f>'GS&lt;50_Data'!I114*'GS&lt;50_Data'!I$1</f>
        <v>0</v>
      </c>
      <c r="J29" s="77">
        <f>'GS&lt;50_Data'!J114*'GS&lt;50_Data'!J$1</f>
        <v>0</v>
      </c>
      <c r="K29" s="80">
        <f>'GS&lt;50_Data'!K114*'GS&lt;50_Data'!K$1</f>
        <v>0</v>
      </c>
    </row>
    <row r="30" spans="1:11" x14ac:dyDescent="0.25">
      <c r="A30" s="79">
        <v>2017</v>
      </c>
      <c r="B30" s="77">
        <v>5</v>
      </c>
      <c r="C30" s="81">
        <f t="shared" si="0"/>
        <v>81009.925221315003</v>
      </c>
      <c r="D30" s="77">
        <f>'GS&lt;50_Data'!D115*'GS&lt;50_Data'!D$1</f>
        <v>0</v>
      </c>
      <c r="E30" s="81">
        <f>'GS&lt;50_Data'!E115*'GS&lt;50_Data'!E$1</f>
        <v>2934.2628</v>
      </c>
      <c r="F30" s="81">
        <f>'GS&lt;50_Data'!F115*'GS&lt;50_Data'!F$1</f>
        <v>23193.510421314997</v>
      </c>
      <c r="G30" s="81">
        <f>'GS&lt;50_Data'!G115*'GS&lt;50_Data'!G$1</f>
        <v>54882.152000000002</v>
      </c>
      <c r="H30" s="77">
        <f>'GS&lt;50_Data'!H115*'GS&lt;50_Data'!H$1</f>
        <v>0</v>
      </c>
      <c r="I30" s="77">
        <f>'GS&lt;50_Data'!I115*'GS&lt;50_Data'!I$1</f>
        <v>0</v>
      </c>
      <c r="J30" s="77">
        <f>'GS&lt;50_Data'!J115*'GS&lt;50_Data'!J$1</f>
        <v>0</v>
      </c>
      <c r="K30" s="80">
        <f>'GS&lt;50_Data'!K115*'GS&lt;50_Data'!K$1</f>
        <v>0</v>
      </c>
    </row>
    <row r="31" spans="1:11" x14ac:dyDescent="0.25">
      <c r="A31" s="79">
        <v>2017</v>
      </c>
      <c r="B31" s="77">
        <v>6</v>
      </c>
      <c r="C31" s="81">
        <f t="shared" si="0"/>
        <v>88201.98454932301</v>
      </c>
      <c r="D31" s="77">
        <f>'GS&lt;50_Data'!D116*'GS&lt;50_Data'!D$1</f>
        <v>0</v>
      </c>
      <c r="E31" s="81">
        <f>'GS&lt;50_Data'!E116*'GS&lt;50_Data'!E$1</f>
        <v>11845.7276</v>
      </c>
      <c r="F31" s="81">
        <f>'GS&lt;50_Data'!F116*'GS&lt;50_Data'!F$1</f>
        <v>23244.496949322998</v>
      </c>
      <c r="G31" s="81">
        <f>'GS&lt;50_Data'!G116*'GS&lt;50_Data'!G$1</f>
        <v>53111.76</v>
      </c>
      <c r="H31" s="77">
        <f>'GS&lt;50_Data'!H116*'GS&lt;50_Data'!H$1</f>
        <v>0</v>
      </c>
      <c r="I31" s="77">
        <f>'GS&lt;50_Data'!I116*'GS&lt;50_Data'!I$1</f>
        <v>0</v>
      </c>
      <c r="J31" s="77">
        <f>'GS&lt;50_Data'!J116*'GS&lt;50_Data'!J$1</f>
        <v>0</v>
      </c>
      <c r="K31" s="80">
        <f>'GS&lt;50_Data'!K116*'GS&lt;50_Data'!K$1</f>
        <v>0</v>
      </c>
    </row>
    <row r="32" spans="1:11" x14ac:dyDescent="0.25">
      <c r="A32" s="79">
        <v>2017</v>
      </c>
      <c r="B32" s="77">
        <v>7</v>
      </c>
      <c r="C32" s="81">
        <f t="shared" si="0"/>
        <v>99608.621557331004</v>
      </c>
      <c r="D32" s="77">
        <f>'GS&lt;50_Data'!D117*'GS&lt;50_Data'!D$1</f>
        <v>0</v>
      </c>
      <c r="E32" s="81">
        <f>'GS&lt;50_Data'!E117*'GS&lt;50_Data'!E$1</f>
        <v>21430.986079999999</v>
      </c>
      <c r="F32" s="81">
        <f>'GS&lt;50_Data'!F117*'GS&lt;50_Data'!F$1</f>
        <v>23295.483477330999</v>
      </c>
      <c r="G32" s="81">
        <f>'GS&lt;50_Data'!G117*'GS&lt;50_Data'!G$1</f>
        <v>54882.152000000002</v>
      </c>
      <c r="H32" s="77">
        <f>'GS&lt;50_Data'!H117*'GS&lt;50_Data'!H$1</f>
        <v>0</v>
      </c>
      <c r="I32" s="77">
        <f>'GS&lt;50_Data'!I117*'GS&lt;50_Data'!I$1</f>
        <v>0</v>
      </c>
      <c r="J32" s="77">
        <f>'GS&lt;50_Data'!J117*'GS&lt;50_Data'!J$1</f>
        <v>0</v>
      </c>
      <c r="K32" s="80">
        <f>'GS&lt;50_Data'!K117*'GS&lt;50_Data'!K$1</f>
        <v>0</v>
      </c>
    </row>
    <row r="33" spans="1:11" x14ac:dyDescent="0.25">
      <c r="A33" s="79">
        <v>2017</v>
      </c>
      <c r="B33" s="77">
        <v>8</v>
      </c>
      <c r="C33" s="81">
        <f t="shared" si="0"/>
        <v>95104.514405338996</v>
      </c>
      <c r="D33" s="77">
        <f>'GS&lt;50_Data'!D118*'GS&lt;50_Data'!D$1</f>
        <v>0</v>
      </c>
      <c r="E33" s="81">
        <f>'GS&lt;50_Data'!E118*'GS&lt;50_Data'!E$1</f>
        <v>16875.892400000001</v>
      </c>
      <c r="F33" s="81">
        <f>'GS&lt;50_Data'!F118*'GS&lt;50_Data'!F$1</f>
        <v>23346.470005339001</v>
      </c>
      <c r="G33" s="81">
        <f>'GS&lt;50_Data'!G118*'GS&lt;50_Data'!G$1</f>
        <v>54882.152000000002</v>
      </c>
      <c r="H33" s="77">
        <f>'GS&lt;50_Data'!H118*'GS&lt;50_Data'!H$1</f>
        <v>0</v>
      </c>
      <c r="I33" s="77">
        <f>'GS&lt;50_Data'!I118*'GS&lt;50_Data'!I$1</f>
        <v>0</v>
      </c>
      <c r="J33" s="77">
        <f>'GS&lt;50_Data'!J118*'GS&lt;50_Data'!J$1</f>
        <v>0</v>
      </c>
      <c r="K33" s="80">
        <f>'GS&lt;50_Data'!K118*'GS&lt;50_Data'!K$1</f>
        <v>0</v>
      </c>
    </row>
    <row r="34" spans="1:11" x14ac:dyDescent="0.25">
      <c r="A34" s="79">
        <v>2017</v>
      </c>
      <c r="B34" s="77">
        <v>9</v>
      </c>
      <c r="C34" s="81">
        <f t="shared" si="0"/>
        <v>81562.415759928001</v>
      </c>
      <c r="D34" s="77">
        <f>'GS&lt;50_Data'!D119*'GS&lt;50_Data'!D$1</f>
        <v>0</v>
      </c>
      <c r="E34" s="81">
        <f>'GS&lt;50_Data'!E119*'GS&lt;50_Data'!E$1</f>
        <v>5053.4525999999996</v>
      </c>
      <c r="F34" s="81">
        <f>'GS&lt;50_Data'!F119*'GS&lt;50_Data'!F$1</f>
        <v>23397.203159927998</v>
      </c>
      <c r="G34" s="81">
        <f>'GS&lt;50_Data'!G119*'GS&lt;50_Data'!G$1</f>
        <v>53111.76</v>
      </c>
      <c r="H34" s="77">
        <f>'GS&lt;50_Data'!H119*'GS&lt;50_Data'!H$1</f>
        <v>0</v>
      </c>
      <c r="I34" s="77">
        <f>'GS&lt;50_Data'!I119*'GS&lt;50_Data'!I$1</f>
        <v>0</v>
      </c>
      <c r="J34" s="77">
        <f>'GS&lt;50_Data'!J119*'GS&lt;50_Data'!J$1</f>
        <v>0</v>
      </c>
      <c r="K34" s="80">
        <f>'GS&lt;50_Data'!K119*'GS&lt;50_Data'!K$1</f>
        <v>0</v>
      </c>
    </row>
    <row r="35" spans="1:11" x14ac:dyDescent="0.25">
      <c r="A35" s="79">
        <v>2017</v>
      </c>
      <c r="B35" s="77">
        <v>10</v>
      </c>
      <c r="C35" s="81">
        <f t="shared" si="0"/>
        <v>75672.896674517004</v>
      </c>
      <c r="D35" s="77">
        <f>'GS&lt;50_Data'!D120*'GS&lt;50_Data'!D$1</f>
        <v>457.08012000000002</v>
      </c>
      <c r="E35" s="77">
        <f>'GS&lt;50_Data'!E120*'GS&lt;50_Data'!E$1</f>
        <v>523.19924000000003</v>
      </c>
      <c r="F35" s="81">
        <f>'GS&lt;50_Data'!F120*'GS&lt;50_Data'!F$1</f>
        <v>23447.936314516999</v>
      </c>
      <c r="G35" s="81">
        <f>'GS&lt;50_Data'!G120*'GS&lt;50_Data'!G$1</f>
        <v>54882.152000000002</v>
      </c>
      <c r="H35" s="77">
        <f>'GS&lt;50_Data'!H120*'GS&lt;50_Data'!H$1</f>
        <v>0</v>
      </c>
      <c r="I35" s="77">
        <f>'GS&lt;50_Data'!I120*'GS&lt;50_Data'!I$1</f>
        <v>0</v>
      </c>
      <c r="J35" s="81">
        <f>'GS&lt;50_Data'!J120*'GS&lt;50_Data'!J$1</f>
        <v>-3637.471</v>
      </c>
      <c r="K35" s="80">
        <f>'GS&lt;50_Data'!K120*'GS&lt;50_Data'!K$1</f>
        <v>0</v>
      </c>
    </row>
    <row r="36" spans="1:11" x14ac:dyDescent="0.25">
      <c r="A36" s="79">
        <v>2017</v>
      </c>
      <c r="B36" s="77">
        <v>11</v>
      </c>
      <c r="C36" s="81">
        <f t="shared" si="0"/>
        <v>83939.684619106003</v>
      </c>
      <c r="D36" s="81">
        <f>'GS&lt;50_Data'!D121*'GS&lt;50_Data'!D$1</f>
        <v>7329.25515</v>
      </c>
      <c r="E36" s="77">
        <f>'GS&lt;50_Data'!E121*'GS&lt;50_Data'!E$1</f>
        <v>0</v>
      </c>
      <c r="F36" s="81">
        <f>'GS&lt;50_Data'!F121*'GS&lt;50_Data'!F$1</f>
        <v>23498.669469106</v>
      </c>
      <c r="G36" s="81">
        <f>'GS&lt;50_Data'!G121*'GS&lt;50_Data'!G$1</f>
        <v>53111.76</v>
      </c>
      <c r="H36" s="77">
        <f>'GS&lt;50_Data'!H121*'GS&lt;50_Data'!H$1</f>
        <v>0</v>
      </c>
      <c r="I36" s="77">
        <f>'GS&lt;50_Data'!I121*'GS&lt;50_Data'!I$1</f>
        <v>0</v>
      </c>
      <c r="J36" s="77">
        <f>'GS&lt;50_Data'!J121*'GS&lt;50_Data'!J$1</f>
        <v>0</v>
      </c>
      <c r="K36" s="80">
        <f>'GS&lt;50_Data'!K121*'GS&lt;50_Data'!K$1</f>
        <v>0</v>
      </c>
    </row>
    <row r="37" spans="1:11" x14ac:dyDescent="0.25">
      <c r="A37" s="79">
        <v>2017</v>
      </c>
      <c r="B37" s="77">
        <v>12</v>
      </c>
      <c r="C37" s="81">
        <f t="shared" si="0"/>
        <v>101084.848583474</v>
      </c>
      <c r="D37" s="81">
        <f>'GS&lt;50_Data'!D122*'GS&lt;50_Data'!D$1</f>
        <v>14702.74386</v>
      </c>
      <c r="E37" s="77">
        <f>'GS&lt;50_Data'!E122*'GS&lt;50_Data'!E$1</f>
        <v>0</v>
      </c>
      <c r="F37" s="81">
        <f>'GS&lt;50_Data'!F122*'GS&lt;50_Data'!F$1</f>
        <v>23544.198723473997</v>
      </c>
      <c r="G37" s="81">
        <f>'GS&lt;50_Data'!G122*'GS&lt;50_Data'!G$1</f>
        <v>54882.152000000002</v>
      </c>
      <c r="H37" s="77">
        <f>'GS&lt;50_Data'!H122*'GS&lt;50_Data'!H$1</f>
        <v>0</v>
      </c>
      <c r="I37" s="77">
        <f>'GS&lt;50_Data'!I122*'GS&lt;50_Data'!I$1</f>
        <v>0</v>
      </c>
      <c r="J37" s="77">
        <f>'GS&lt;50_Data'!J122*'GS&lt;50_Data'!J$1</f>
        <v>0</v>
      </c>
      <c r="K37" s="9">
        <f>'GS&lt;50_Data'!K122*'GS&lt;50_Data'!K$1</f>
        <v>7955.7539999999999</v>
      </c>
    </row>
    <row r="38" spans="1:11" x14ac:dyDescent="0.25">
      <c r="A38" s="79">
        <v>2018</v>
      </c>
      <c r="B38" s="77">
        <v>1</v>
      </c>
      <c r="C38" s="81">
        <f t="shared" si="0"/>
        <v>96875.907927841996</v>
      </c>
      <c r="D38" s="81">
        <f>'GS&lt;50_Data'!D123*'GS&lt;50_Data'!D$1</f>
        <v>18404.02795</v>
      </c>
      <c r="E38" s="77">
        <f>'GS&lt;50_Data'!E123*'GS&lt;50_Data'!E$1</f>
        <v>0</v>
      </c>
      <c r="F38" s="81">
        <f>'GS&lt;50_Data'!F123*'GS&lt;50_Data'!F$1</f>
        <v>23589.727977841998</v>
      </c>
      <c r="G38" s="81">
        <f>'GS&lt;50_Data'!G123*'GS&lt;50_Data'!G$1</f>
        <v>54882.152000000002</v>
      </c>
      <c r="H38" s="77">
        <f>'GS&lt;50_Data'!H123*'GS&lt;50_Data'!H$1</f>
        <v>0</v>
      </c>
      <c r="I38" s="77">
        <f>'GS&lt;50_Data'!I123*'GS&lt;50_Data'!I$1</f>
        <v>0</v>
      </c>
      <c r="J38" s="77">
        <f>'GS&lt;50_Data'!J123*'GS&lt;50_Data'!J$1</f>
        <v>0</v>
      </c>
      <c r="K38" s="80">
        <f>'GS&lt;50_Data'!K123*'GS&lt;50_Data'!K$1</f>
        <v>0</v>
      </c>
    </row>
    <row r="39" spans="1:11" x14ac:dyDescent="0.25">
      <c r="A39" s="79">
        <v>2018</v>
      </c>
      <c r="B39" s="77">
        <v>2</v>
      </c>
      <c r="C39" s="81">
        <f t="shared" si="0"/>
        <v>90139.47582194701</v>
      </c>
      <c r="D39" s="81">
        <f>'GS&lt;50_Data'!D124*'GS&lt;50_Data'!D$1</f>
        <v>16933.26208</v>
      </c>
      <c r="E39" s="77">
        <f>'GS&lt;50_Data'!E124*'GS&lt;50_Data'!E$1</f>
        <v>0</v>
      </c>
      <c r="F39" s="81">
        <f>'GS&lt;50_Data'!F124*'GS&lt;50_Data'!F$1</f>
        <v>23635.237741946999</v>
      </c>
      <c r="G39" s="81">
        <f>'GS&lt;50_Data'!G124*'GS&lt;50_Data'!G$1</f>
        <v>49570.976000000002</v>
      </c>
      <c r="H39" s="77">
        <f>'GS&lt;50_Data'!H124*'GS&lt;50_Data'!H$1</f>
        <v>0</v>
      </c>
      <c r="I39" s="77">
        <f>'GS&lt;50_Data'!I124*'GS&lt;50_Data'!I$1</f>
        <v>0</v>
      </c>
      <c r="J39" s="77">
        <f>'GS&lt;50_Data'!J124*'GS&lt;50_Data'!J$1</f>
        <v>0</v>
      </c>
      <c r="K39" s="80">
        <f>'GS&lt;50_Data'!K124*'GS&lt;50_Data'!K$1</f>
        <v>0</v>
      </c>
    </row>
    <row r="40" spans="1:11" x14ac:dyDescent="0.25">
      <c r="A40" s="79">
        <v>2018</v>
      </c>
      <c r="B40" s="77">
        <v>3</v>
      </c>
      <c r="C40" s="81">
        <f t="shared" si="0"/>
        <v>90565.484014151007</v>
      </c>
      <c r="D40" s="81">
        <f>'GS&lt;50_Data'!D125*'GS&lt;50_Data'!D$1</f>
        <v>11992.2096</v>
      </c>
      <c r="E40" s="77">
        <f>'GS&lt;50_Data'!E125*'GS&lt;50_Data'!E$1</f>
        <v>3.1050400000000002</v>
      </c>
      <c r="F40" s="81">
        <f>'GS&lt;50_Data'!F125*'GS&lt;50_Data'!F$1</f>
        <v>23688.017374150997</v>
      </c>
      <c r="G40" s="81">
        <f>'GS&lt;50_Data'!G125*'GS&lt;50_Data'!G$1</f>
        <v>54882.152000000002</v>
      </c>
      <c r="H40" s="77">
        <f>'GS&lt;50_Data'!H125*'GS&lt;50_Data'!H$1</f>
        <v>0</v>
      </c>
      <c r="I40" s="77">
        <f>'GS&lt;50_Data'!I125*'GS&lt;50_Data'!I$1</f>
        <v>0</v>
      </c>
      <c r="J40" s="77">
        <f>'GS&lt;50_Data'!J125*'GS&lt;50_Data'!J$1</f>
        <v>0</v>
      </c>
      <c r="K40" s="80">
        <f>'GS&lt;50_Data'!K125*'GS&lt;50_Data'!K$1</f>
        <v>0</v>
      </c>
    </row>
    <row r="41" spans="1:11" x14ac:dyDescent="0.25">
      <c r="A41" s="79">
        <v>2018</v>
      </c>
      <c r="B41" s="77">
        <v>4</v>
      </c>
      <c r="C41" s="81">
        <f t="shared" si="0"/>
        <v>79850.808996355001</v>
      </c>
      <c r="D41" s="81">
        <f>'GS&lt;50_Data'!D126*'GS&lt;50_Data'!D$1</f>
        <v>2979.6217500000002</v>
      </c>
      <c r="E41" s="77">
        <f>'GS&lt;50_Data'!E126*'GS&lt;50_Data'!E$1</f>
        <v>18.630240000000001</v>
      </c>
      <c r="F41" s="81">
        <f>'GS&lt;50_Data'!F126*'GS&lt;50_Data'!F$1</f>
        <v>23740.797006355002</v>
      </c>
      <c r="G41" s="81">
        <f>'GS&lt;50_Data'!G126*'GS&lt;50_Data'!G$1</f>
        <v>53111.76</v>
      </c>
      <c r="H41" s="77">
        <f>'GS&lt;50_Data'!H126*'GS&lt;50_Data'!H$1</f>
        <v>0</v>
      </c>
      <c r="I41" s="77">
        <f>'GS&lt;50_Data'!I126*'GS&lt;50_Data'!I$1</f>
        <v>0</v>
      </c>
      <c r="J41" s="77">
        <f>'GS&lt;50_Data'!J126*'GS&lt;50_Data'!J$1</f>
        <v>0</v>
      </c>
      <c r="K41" s="80">
        <f>'GS&lt;50_Data'!K126*'GS&lt;50_Data'!K$1</f>
        <v>0</v>
      </c>
    </row>
    <row r="42" spans="1:11" x14ac:dyDescent="0.25">
      <c r="A42" s="79">
        <v>2018</v>
      </c>
      <c r="B42" s="77">
        <v>5</v>
      </c>
      <c r="C42" s="81">
        <f t="shared" si="0"/>
        <v>81609.971948296006</v>
      </c>
      <c r="D42" s="77">
        <f>'GS&lt;50_Data'!D127*'GS&lt;50_Data'!D$1</f>
        <v>0</v>
      </c>
      <c r="E42" s="81">
        <f>'GS&lt;50_Data'!E127*'GS&lt;50_Data'!E$1</f>
        <v>2934.2628</v>
      </c>
      <c r="F42" s="81">
        <f>'GS&lt;50_Data'!F127*'GS&lt;50_Data'!F$1</f>
        <v>23793.557148296</v>
      </c>
      <c r="G42" s="81">
        <f>'GS&lt;50_Data'!G127*'GS&lt;50_Data'!G$1</f>
        <v>54882.152000000002</v>
      </c>
      <c r="H42" s="77">
        <f>'GS&lt;50_Data'!H127*'GS&lt;50_Data'!H$1</f>
        <v>0</v>
      </c>
      <c r="I42" s="77">
        <f>'GS&lt;50_Data'!I127*'GS&lt;50_Data'!I$1</f>
        <v>0</v>
      </c>
      <c r="J42" s="77">
        <f>'GS&lt;50_Data'!J127*'GS&lt;50_Data'!J$1</f>
        <v>0</v>
      </c>
      <c r="K42" s="80">
        <f>'GS&lt;50_Data'!K127*'GS&lt;50_Data'!K$1</f>
        <v>0</v>
      </c>
    </row>
    <row r="43" spans="1:11" x14ac:dyDescent="0.25">
      <c r="A43" s="79">
        <v>2018</v>
      </c>
      <c r="B43" s="77">
        <v>6</v>
      </c>
      <c r="C43" s="81">
        <f t="shared" si="0"/>
        <v>88804.83787417601</v>
      </c>
      <c r="D43" s="77">
        <f>'GS&lt;50_Data'!D128*'GS&lt;50_Data'!D$1</f>
        <v>0</v>
      </c>
      <c r="E43" s="81">
        <f>'GS&lt;50_Data'!E128*'GS&lt;50_Data'!E$1</f>
        <v>11845.7276</v>
      </c>
      <c r="F43" s="81">
        <f>'GS&lt;50_Data'!F128*'GS&lt;50_Data'!F$1</f>
        <v>23847.350274175998</v>
      </c>
      <c r="G43" s="81">
        <f>'GS&lt;50_Data'!G128*'GS&lt;50_Data'!G$1</f>
        <v>53111.76</v>
      </c>
      <c r="H43" s="77">
        <f>'GS&lt;50_Data'!H128*'GS&lt;50_Data'!H$1</f>
        <v>0</v>
      </c>
      <c r="I43" s="77">
        <f>'GS&lt;50_Data'!I128*'GS&lt;50_Data'!I$1</f>
        <v>0</v>
      </c>
      <c r="J43" s="77">
        <f>'GS&lt;50_Data'!J128*'GS&lt;50_Data'!J$1</f>
        <v>0</v>
      </c>
      <c r="K43" s="80">
        <f>'GS&lt;50_Data'!K128*'GS&lt;50_Data'!K$1</f>
        <v>0</v>
      </c>
    </row>
    <row r="44" spans="1:11" x14ac:dyDescent="0.25">
      <c r="A44" s="79">
        <v>2018</v>
      </c>
      <c r="B44" s="77">
        <v>7</v>
      </c>
      <c r="C44" s="81">
        <f t="shared" si="0"/>
        <v>100214.300970319</v>
      </c>
      <c r="D44" s="77">
        <f>'GS&lt;50_Data'!D129*'GS&lt;50_Data'!D$1</f>
        <v>0</v>
      </c>
      <c r="E44" s="81">
        <f>'GS&lt;50_Data'!E129*'GS&lt;50_Data'!E$1</f>
        <v>21430.986079999999</v>
      </c>
      <c r="F44" s="81">
        <f>'GS&lt;50_Data'!F129*'GS&lt;50_Data'!F$1</f>
        <v>23901.162890318999</v>
      </c>
      <c r="G44" s="81">
        <f>'GS&lt;50_Data'!G129*'GS&lt;50_Data'!G$1</f>
        <v>54882.152000000002</v>
      </c>
      <c r="H44" s="77">
        <f>'GS&lt;50_Data'!H129*'GS&lt;50_Data'!H$1</f>
        <v>0</v>
      </c>
      <c r="I44" s="77">
        <f>'GS&lt;50_Data'!I129*'GS&lt;50_Data'!I$1</f>
        <v>0</v>
      </c>
      <c r="J44" s="77">
        <f>'GS&lt;50_Data'!J129*'GS&lt;50_Data'!J$1</f>
        <v>0</v>
      </c>
      <c r="K44" s="80">
        <f>'GS&lt;50_Data'!K129*'GS&lt;50_Data'!K$1</f>
        <v>0</v>
      </c>
    </row>
    <row r="45" spans="1:11" x14ac:dyDescent="0.25">
      <c r="A45" s="79">
        <v>2018</v>
      </c>
      <c r="B45" s="77">
        <v>8</v>
      </c>
      <c r="C45" s="81">
        <f t="shared" si="0"/>
        <v>95713.000416199007</v>
      </c>
      <c r="D45" s="77">
        <f>'GS&lt;50_Data'!D130*'GS&lt;50_Data'!D$1</f>
        <v>0</v>
      </c>
      <c r="E45" s="81">
        <f>'GS&lt;50_Data'!E130*'GS&lt;50_Data'!E$1</f>
        <v>16875.892400000001</v>
      </c>
      <c r="F45" s="81">
        <f>'GS&lt;50_Data'!F130*'GS&lt;50_Data'!F$1</f>
        <v>23954.956016199001</v>
      </c>
      <c r="G45" s="81">
        <f>'GS&lt;50_Data'!G130*'GS&lt;50_Data'!G$1</f>
        <v>54882.152000000002</v>
      </c>
      <c r="H45" s="77">
        <f>'GS&lt;50_Data'!H130*'GS&lt;50_Data'!H$1</f>
        <v>0</v>
      </c>
      <c r="I45" s="77">
        <f>'GS&lt;50_Data'!I130*'GS&lt;50_Data'!I$1</f>
        <v>0</v>
      </c>
      <c r="J45" s="77">
        <f>'GS&lt;50_Data'!J130*'GS&lt;50_Data'!J$1</f>
        <v>0</v>
      </c>
      <c r="K45" s="80">
        <f>'GS&lt;50_Data'!K130*'GS&lt;50_Data'!K$1</f>
        <v>0</v>
      </c>
    </row>
    <row r="46" spans="1:11" x14ac:dyDescent="0.25">
      <c r="A46" s="79">
        <v>2018</v>
      </c>
      <c r="B46" s="77">
        <v>9</v>
      </c>
      <c r="C46" s="81">
        <f t="shared" si="0"/>
        <v>82175.715865749007</v>
      </c>
      <c r="D46" s="77">
        <f>'GS&lt;50_Data'!D131*'GS&lt;50_Data'!D$1</f>
        <v>0</v>
      </c>
      <c r="E46" s="81">
        <f>'GS&lt;50_Data'!E131*'GS&lt;50_Data'!E$1</f>
        <v>5053.4525999999996</v>
      </c>
      <c r="F46" s="81">
        <f>'GS&lt;50_Data'!F131*'GS&lt;50_Data'!F$1</f>
        <v>24010.503265749001</v>
      </c>
      <c r="G46" s="81">
        <f>'GS&lt;50_Data'!G131*'GS&lt;50_Data'!G$1</f>
        <v>53111.76</v>
      </c>
      <c r="H46" s="77">
        <f>'GS&lt;50_Data'!H131*'GS&lt;50_Data'!H$1</f>
        <v>0</v>
      </c>
      <c r="I46" s="77">
        <f>'GS&lt;50_Data'!I131*'GS&lt;50_Data'!I$1</f>
        <v>0</v>
      </c>
      <c r="J46" s="77">
        <f>'GS&lt;50_Data'!J131*'GS&lt;50_Data'!J$1</f>
        <v>0</v>
      </c>
      <c r="K46" s="80">
        <f>'GS&lt;50_Data'!K131*'GS&lt;50_Data'!K$1</f>
        <v>0</v>
      </c>
    </row>
    <row r="47" spans="1:11" x14ac:dyDescent="0.25">
      <c r="A47" s="79">
        <v>2018</v>
      </c>
      <c r="B47" s="77">
        <v>10</v>
      </c>
      <c r="C47" s="81">
        <f t="shared" si="0"/>
        <v>76291.010875298991</v>
      </c>
      <c r="D47" s="77">
        <f>'GS&lt;50_Data'!D132*'GS&lt;50_Data'!D$1</f>
        <v>457.08012000000002</v>
      </c>
      <c r="E47" s="77">
        <f>'GS&lt;50_Data'!E132*'GS&lt;50_Data'!E$1</f>
        <v>523.19924000000003</v>
      </c>
      <c r="F47" s="81">
        <f>'GS&lt;50_Data'!F132*'GS&lt;50_Data'!F$1</f>
        <v>24066.050515298997</v>
      </c>
      <c r="G47" s="81">
        <f>'GS&lt;50_Data'!G132*'GS&lt;50_Data'!G$1</f>
        <v>54882.152000000002</v>
      </c>
      <c r="H47" s="77">
        <f>'GS&lt;50_Data'!H132*'GS&lt;50_Data'!H$1</f>
        <v>0</v>
      </c>
      <c r="I47" s="77">
        <f>'GS&lt;50_Data'!I132*'GS&lt;50_Data'!I$1</f>
        <v>0</v>
      </c>
      <c r="J47" s="81">
        <f>'GS&lt;50_Data'!J132*'GS&lt;50_Data'!J$1</f>
        <v>-3637.471</v>
      </c>
      <c r="K47" s="80">
        <f>'GS&lt;50_Data'!K132*'GS&lt;50_Data'!K$1</f>
        <v>0</v>
      </c>
    </row>
    <row r="48" spans="1:11" x14ac:dyDescent="0.25">
      <c r="A48" s="79">
        <v>2018</v>
      </c>
      <c r="B48" s="77">
        <v>11</v>
      </c>
      <c r="C48" s="81">
        <f t="shared" si="0"/>
        <v>84562.612914849</v>
      </c>
      <c r="D48" s="81">
        <f>'GS&lt;50_Data'!D133*'GS&lt;50_Data'!D$1</f>
        <v>7329.25515</v>
      </c>
      <c r="E48" s="77">
        <f>'GS&lt;50_Data'!E133*'GS&lt;50_Data'!E$1</f>
        <v>0</v>
      </c>
      <c r="F48" s="81">
        <f>'GS&lt;50_Data'!F133*'GS&lt;50_Data'!F$1</f>
        <v>24121.597764848997</v>
      </c>
      <c r="G48" s="81">
        <f>'GS&lt;50_Data'!G133*'GS&lt;50_Data'!G$1</f>
        <v>53111.76</v>
      </c>
      <c r="H48" s="77">
        <f>'GS&lt;50_Data'!H133*'GS&lt;50_Data'!H$1</f>
        <v>0</v>
      </c>
      <c r="I48" s="77">
        <f>'GS&lt;50_Data'!I133*'GS&lt;50_Data'!I$1</f>
        <v>0</v>
      </c>
      <c r="J48" s="77">
        <f>'GS&lt;50_Data'!J133*'GS&lt;50_Data'!J$1</f>
        <v>0</v>
      </c>
      <c r="K48" s="80">
        <f>'GS&lt;50_Data'!K133*'GS&lt;50_Data'!K$1</f>
        <v>0</v>
      </c>
    </row>
    <row r="49" spans="1:11" x14ac:dyDescent="0.25">
      <c r="A49" s="79">
        <v>2018</v>
      </c>
      <c r="B49" s="77">
        <v>12</v>
      </c>
      <c r="C49" s="81">
        <f t="shared" si="0"/>
        <v>101719.412566228</v>
      </c>
      <c r="D49" s="81">
        <f>'GS&lt;50_Data'!D134*'GS&lt;50_Data'!D$1</f>
        <v>14702.74386</v>
      </c>
      <c r="E49" s="77">
        <f>'GS&lt;50_Data'!E134*'GS&lt;50_Data'!E$1</f>
        <v>0</v>
      </c>
      <c r="F49" s="81">
        <f>'GS&lt;50_Data'!F134*'GS&lt;50_Data'!F$1</f>
        <v>24178.762706227997</v>
      </c>
      <c r="G49" s="81">
        <f>'GS&lt;50_Data'!G134*'GS&lt;50_Data'!G$1</f>
        <v>54882.152000000002</v>
      </c>
      <c r="H49" s="77">
        <f>'GS&lt;50_Data'!H134*'GS&lt;50_Data'!H$1</f>
        <v>0</v>
      </c>
      <c r="I49" s="77">
        <f>'GS&lt;50_Data'!I134*'GS&lt;50_Data'!I$1</f>
        <v>0</v>
      </c>
      <c r="J49" s="77">
        <f>'GS&lt;50_Data'!J134*'GS&lt;50_Data'!J$1</f>
        <v>0</v>
      </c>
      <c r="K49" s="9">
        <f>'GS&lt;50_Data'!K134*'GS&lt;50_Data'!K$1</f>
        <v>7955.7539999999999</v>
      </c>
    </row>
    <row r="50" spans="1:11" x14ac:dyDescent="0.25">
      <c r="A50" s="79">
        <v>2019</v>
      </c>
      <c r="B50" s="77">
        <v>1</v>
      </c>
      <c r="C50" s="81">
        <f t="shared" si="0"/>
        <v>97522.107597606999</v>
      </c>
      <c r="D50" s="81">
        <f>'GS&lt;50_Data'!D135*'GS&lt;50_Data'!D$1</f>
        <v>18404.02795</v>
      </c>
      <c r="E50" s="77">
        <f>'GS&lt;50_Data'!E135*'GS&lt;50_Data'!E$1</f>
        <v>0</v>
      </c>
      <c r="F50" s="81">
        <f>'GS&lt;50_Data'!F135*'GS&lt;50_Data'!F$1</f>
        <v>24235.927647607001</v>
      </c>
      <c r="G50" s="81">
        <f>'GS&lt;50_Data'!G135*'GS&lt;50_Data'!G$1</f>
        <v>54882.152000000002</v>
      </c>
      <c r="H50" s="77">
        <f>'GS&lt;50_Data'!H135*'GS&lt;50_Data'!H$1</f>
        <v>0</v>
      </c>
      <c r="I50" s="77">
        <f>'GS&lt;50_Data'!I135*'GS&lt;50_Data'!I$1</f>
        <v>0</v>
      </c>
      <c r="J50" s="77">
        <f>'GS&lt;50_Data'!J135*'GS&lt;50_Data'!J$1</f>
        <v>0</v>
      </c>
      <c r="K50" s="80">
        <f>'GS&lt;50_Data'!K135*'GS&lt;50_Data'!K$1</f>
        <v>0</v>
      </c>
    </row>
    <row r="51" spans="1:11" x14ac:dyDescent="0.25">
      <c r="A51" s="79">
        <v>2019</v>
      </c>
      <c r="B51" s="77">
        <v>2</v>
      </c>
      <c r="C51" s="81">
        <f t="shared" si="0"/>
        <v>90797.330668985989</v>
      </c>
      <c r="D51" s="81">
        <f>'GS&lt;50_Data'!D136*'GS&lt;50_Data'!D$1</f>
        <v>16933.26208</v>
      </c>
      <c r="E51" s="77">
        <f>'GS&lt;50_Data'!E136*'GS&lt;50_Data'!E$1</f>
        <v>0</v>
      </c>
      <c r="F51" s="81">
        <f>'GS&lt;50_Data'!F136*'GS&lt;50_Data'!F$1</f>
        <v>24293.092588985997</v>
      </c>
      <c r="G51" s="81">
        <f>'GS&lt;50_Data'!G136*'GS&lt;50_Data'!G$1</f>
        <v>49570.976000000002</v>
      </c>
      <c r="H51" s="77">
        <f>'GS&lt;50_Data'!H136*'GS&lt;50_Data'!H$1</f>
        <v>0</v>
      </c>
      <c r="I51" s="77">
        <f>'GS&lt;50_Data'!I136*'GS&lt;50_Data'!I$1</f>
        <v>0</v>
      </c>
      <c r="J51" s="77">
        <f>'GS&lt;50_Data'!J136*'GS&lt;50_Data'!J$1</f>
        <v>0</v>
      </c>
      <c r="K51" s="80">
        <f>'GS&lt;50_Data'!K136*'GS&lt;50_Data'!K$1</f>
        <v>0</v>
      </c>
    </row>
    <row r="52" spans="1:11" x14ac:dyDescent="0.25">
      <c r="A52" s="79">
        <v>2019</v>
      </c>
      <c r="B52" s="77">
        <v>3</v>
      </c>
      <c r="C52" s="81">
        <f t="shared" si="0"/>
        <v>91230.218924029003</v>
      </c>
      <c r="D52" s="81">
        <f>'GS&lt;50_Data'!D137*'GS&lt;50_Data'!D$1</f>
        <v>11992.2096</v>
      </c>
      <c r="E52" s="77">
        <f>'GS&lt;50_Data'!E137*'GS&lt;50_Data'!E$1</f>
        <v>3.1050400000000002</v>
      </c>
      <c r="F52" s="81">
        <f>'GS&lt;50_Data'!F137*'GS&lt;50_Data'!F$1</f>
        <v>24352.752284028997</v>
      </c>
      <c r="G52" s="81">
        <f>'GS&lt;50_Data'!G137*'GS&lt;50_Data'!G$1</f>
        <v>54882.152000000002</v>
      </c>
      <c r="H52" s="77">
        <f>'GS&lt;50_Data'!H137*'GS&lt;50_Data'!H$1</f>
        <v>0</v>
      </c>
      <c r="I52" s="77">
        <f>'GS&lt;50_Data'!I137*'GS&lt;50_Data'!I$1</f>
        <v>0</v>
      </c>
      <c r="J52" s="77">
        <f>'GS&lt;50_Data'!J137*'GS&lt;50_Data'!J$1</f>
        <v>0</v>
      </c>
      <c r="K52" s="80">
        <f>'GS&lt;50_Data'!K137*'GS&lt;50_Data'!K$1</f>
        <v>0</v>
      </c>
    </row>
    <row r="53" spans="1:11" x14ac:dyDescent="0.25">
      <c r="A53" s="79">
        <v>2019</v>
      </c>
      <c r="B53" s="77">
        <v>4</v>
      </c>
      <c r="C53" s="81">
        <f t="shared" si="0"/>
        <v>80522.443459335002</v>
      </c>
      <c r="D53" s="81">
        <f>'GS&lt;50_Data'!D138*'GS&lt;50_Data'!D$1</f>
        <v>2979.6217500000002</v>
      </c>
      <c r="E53" s="77">
        <f>'GS&lt;50_Data'!E138*'GS&lt;50_Data'!E$1</f>
        <v>18.630240000000001</v>
      </c>
      <c r="F53" s="81">
        <f>'GS&lt;50_Data'!F138*'GS&lt;50_Data'!F$1</f>
        <v>24412.431469334999</v>
      </c>
      <c r="G53" s="81">
        <f>'GS&lt;50_Data'!G138*'GS&lt;50_Data'!G$1</f>
        <v>53111.76</v>
      </c>
      <c r="H53" s="77">
        <f>'GS&lt;50_Data'!H138*'GS&lt;50_Data'!H$1</f>
        <v>0</v>
      </c>
      <c r="I53" s="77">
        <f>'GS&lt;50_Data'!I138*'GS&lt;50_Data'!I$1</f>
        <v>0</v>
      </c>
      <c r="J53" s="77">
        <f>'GS&lt;50_Data'!J138*'GS&lt;50_Data'!J$1</f>
        <v>0</v>
      </c>
      <c r="K53" s="80">
        <f>'GS&lt;50_Data'!K138*'GS&lt;50_Data'!K$1</f>
        <v>0</v>
      </c>
    </row>
    <row r="54" spans="1:11" x14ac:dyDescent="0.25">
      <c r="A54" s="79">
        <v>2019</v>
      </c>
      <c r="B54" s="77">
        <v>5</v>
      </c>
      <c r="C54" s="81">
        <f t="shared" si="0"/>
        <v>82288.505964377997</v>
      </c>
      <c r="D54" s="77">
        <f>'GS&lt;50_Data'!D139*'GS&lt;50_Data'!D$1</f>
        <v>0</v>
      </c>
      <c r="E54" s="81">
        <f>'GS&lt;50_Data'!E139*'GS&lt;50_Data'!E$1</f>
        <v>2934.2628</v>
      </c>
      <c r="F54" s="81">
        <f>'GS&lt;50_Data'!F139*'GS&lt;50_Data'!F$1</f>
        <v>24472.091164377998</v>
      </c>
      <c r="G54" s="81">
        <f>'GS&lt;50_Data'!G139*'GS&lt;50_Data'!G$1</f>
        <v>54882.152000000002</v>
      </c>
      <c r="H54" s="77">
        <f>'GS&lt;50_Data'!H139*'GS&lt;50_Data'!H$1</f>
        <v>0</v>
      </c>
      <c r="I54" s="77">
        <f>'GS&lt;50_Data'!I139*'GS&lt;50_Data'!I$1</f>
        <v>0</v>
      </c>
      <c r="J54" s="77">
        <f>'GS&lt;50_Data'!J139*'GS&lt;50_Data'!J$1</f>
        <v>0</v>
      </c>
      <c r="K54" s="80">
        <f>'GS&lt;50_Data'!K139*'GS&lt;50_Data'!K$1</f>
        <v>0</v>
      </c>
    </row>
    <row r="55" spans="1:11" x14ac:dyDescent="0.25">
      <c r="A55" s="79">
        <v>2019</v>
      </c>
      <c r="B55" s="77">
        <v>6</v>
      </c>
      <c r="C55" s="81">
        <f t="shared" si="0"/>
        <v>89490.329914148999</v>
      </c>
      <c r="D55" s="77">
        <f>'GS&lt;50_Data'!D140*'GS&lt;50_Data'!D$1</f>
        <v>0</v>
      </c>
      <c r="E55" s="81">
        <f>'GS&lt;50_Data'!E140*'GS&lt;50_Data'!E$1</f>
        <v>11845.7276</v>
      </c>
      <c r="F55" s="81">
        <f>'GS&lt;50_Data'!F140*'GS&lt;50_Data'!F$1</f>
        <v>24532.842314148998</v>
      </c>
      <c r="G55" s="81">
        <f>'GS&lt;50_Data'!G140*'GS&lt;50_Data'!G$1</f>
        <v>53111.76</v>
      </c>
      <c r="H55" s="77">
        <f>'GS&lt;50_Data'!H140*'GS&lt;50_Data'!H$1</f>
        <v>0</v>
      </c>
      <c r="I55" s="77">
        <f>'GS&lt;50_Data'!I140*'GS&lt;50_Data'!I$1</f>
        <v>0</v>
      </c>
      <c r="J55" s="77">
        <f>'GS&lt;50_Data'!J140*'GS&lt;50_Data'!J$1</f>
        <v>0</v>
      </c>
      <c r="K55" s="80">
        <f>'GS&lt;50_Data'!K140*'GS&lt;50_Data'!K$1</f>
        <v>0</v>
      </c>
    </row>
    <row r="56" spans="1:11" x14ac:dyDescent="0.25">
      <c r="A56" s="79">
        <v>2019</v>
      </c>
      <c r="B56" s="77">
        <v>7</v>
      </c>
      <c r="C56" s="81">
        <f t="shared" si="0"/>
        <v>100906.73154392</v>
      </c>
      <c r="D56" s="77">
        <f>'GS&lt;50_Data'!D141*'GS&lt;50_Data'!D$1</f>
        <v>0</v>
      </c>
      <c r="E56" s="81">
        <f>'GS&lt;50_Data'!E141*'GS&lt;50_Data'!E$1</f>
        <v>21430.986079999999</v>
      </c>
      <c r="F56" s="81">
        <f>'GS&lt;50_Data'!F141*'GS&lt;50_Data'!F$1</f>
        <v>24593.593463919999</v>
      </c>
      <c r="G56" s="81">
        <f>'GS&lt;50_Data'!G141*'GS&lt;50_Data'!G$1</f>
        <v>54882.152000000002</v>
      </c>
      <c r="H56" s="77">
        <f>'GS&lt;50_Data'!H141*'GS&lt;50_Data'!H$1</f>
        <v>0</v>
      </c>
      <c r="I56" s="77">
        <f>'GS&lt;50_Data'!I141*'GS&lt;50_Data'!I$1</f>
        <v>0</v>
      </c>
      <c r="J56" s="77">
        <f>'GS&lt;50_Data'!J141*'GS&lt;50_Data'!J$1</f>
        <v>0</v>
      </c>
      <c r="K56" s="80">
        <f>'GS&lt;50_Data'!K141*'GS&lt;50_Data'!K$1</f>
        <v>0</v>
      </c>
    </row>
    <row r="57" spans="1:11" x14ac:dyDescent="0.25">
      <c r="A57" s="79">
        <v>2019</v>
      </c>
      <c r="B57" s="77">
        <v>8</v>
      </c>
      <c r="C57" s="81">
        <f t="shared" si="0"/>
        <v>96412.389013691005</v>
      </c>
      <c r="D57" s="77">
        <f>'GS&lt;50_Data'!D142*'GS&lt;50_Data'!D$1</f>
        <v>0</v>
      </c>
      <c r="E57" s="81">
        <f>'GS&lt;50_Data'!E142*'GS&lt;50_Data'!E$1</f>
        <v>16875.892400000001</v>
      </c>
      <c r="F57" s="81">
        <f>'GS&lt;50_Data'!F142*'GS&lt;50_Data'!F$1</f>
        <v>24654.344613691002</v>
      </c>
      <c r="G57" s="81">
        <f>'GS&lt;50_Data'!G142*'GS&lt;50_Data'!G$1</f>
        <v>54882.152000000002</v>
      </c>
      <c r="H57" s="77">
        <f>'GS&lt;50_Data'!H142*'GS&lt;50_Data'!H$1</f>
        <v>0</v>
      </c>
      <c r="I57" s="77">
        <f>'GS&lt;50_Data'!I142*'GS&lt;50_Data'!I$1</f>
        <v>0</v>
      </c>
      <c r="J57" s="77">
        <f>'GS&lt;50_Data'!J142*'GS&lt;50_Data'!J$1</f>
        <v>0</v>
      </c>
      <c r="K57" s="80">
        <f>'GS&lt;50_Data'!K142*'GS&lt;50_Data'!K$1</f>
        <v>0</v>
      </c>
    </row>
    <row r="58" spans="1:11" x14ac:dyDescent="0.25">
      <c r="A58" s="79">
        <v>2019</v>
      </c>
      <c r="B58" s="77">
        <v>9</v>
      </c>
      <c r="C58" s="81">
        <f t="shared" si="0"/>
        <v>82882.081977395006</v>
      </c>
      <c r="D58" s="77">
        <f>'GS&lt;50_Data'!D143*'GS&lt;50_Data'!D$1</f>
        <v>0</v>
      </c>
      <c r="E58" s="81">
        <f>'GS&lt;50_Data'!E143*'GS&lt;50_Data'!E$1</f>
        <v>5053.4525999999996</v>
      </c>
      <c r="F58" s="81">
        <f>'GS&lt;50_Data'!F143*'GS&lt;50_Data'!F$1</f>
        <v>24716.869377395</v>
      </c>
      <c r="G58" s="81">
        <f>'GS&lt;50_Data'!G143*'GS&lt;50_Data'!G$1</f>
        <v>53111.76</v>
      </c>
      <c r="H58" s="77">
        <f>'GS&lt;50_Data'!H143*'GS&lt;50_Data'!H$1</f>
        <v>0</v>
      </c>
      <c r="I58" s="77">
        <f>'GS&lt;50_Data'!I143*'GS&lt;50_Data'!I$1</f>
        <v>0</v>
      </c>
      <c r="J58" s="77">
        <f>'GS&lt;50_Data'!J143*'GS&lt;50_Data'!J$1</f>
        <v>0</v>
      </c>
      <c r="K58" s="80">
        <f>'GS&lt;50_Data'!K143*'GS&lt;50_Data'!K$1</f>
        <v>0</v>
      </c>
    </row>
    <row r="59" spans="1:11" x14ac:dyDescent="0.25">
      <c r="A59" s="79">
        <v>2019</v>
      </c>
      <c r="B59" s="77">
        <v>10</v>
      </c>
      <c r="C59" s="81">
        <f t="shared" si="0"/>
        <v>77004.354501098991</v>
      </c>
      <c r="D59" s="77">
        <f>'GS&lt;50_Data'!D144*'GS&lt;50_Data'!D$1</f>
        <v>457.08012000000002</v>
      </c>
      <c r="E59" s="77">
        <f>'GS&lt;50_Data'!E144*'GS&lt;50_Data'!E$1</f>
        <v>523.19924000000003</v>
      </c>
      <c r="F59" s="81">
        <f>'GS&lt;50_Data'!F144*'GS&lt;50_Data'!F$1</f>
        <v>24779.394141099001</v>
      </c>
      <c r="G59" s="81">
        <f>'GS&lt;50_Data'!G144*'GS&lt;50_Data'!G$1</f>
        <v>54882.152000000002</v>
      </c>
      <c r="H59" s="77">
        <f>'GS&lt;50_Data'!H144*'GS&lt;50_Data'!H$1</f>
        <v>0</v>
      </c>
      <c r="I59" s="77">
        <f>'GS&lt;50_Data'!I144*'GS&lt;50_Data'!I$1</f>
        <v>0</v>
      </c>
      <c r="J59" s="81">
        <f>'GS&lt;50_Data'!J144*'GS&lt;50_Data'!J$1</f>
        <v>-3637.471</v>
      </c>
      <c r="K59" s="80">
        <f>'GS&lt;50_Data'!K144*'GS&lt;50_Data'!K$1</f>
        <v>0</v>
      </c>
    </row>
    <row r="60" spans="1:11" x14ac:dyDescent="0.25">
      <c r="A60" s="79">
        <v>2019</v>
      </c>
      <c r="B60" s="77">
        <v>11</v>
      </c>
      <c r="C60" s="81">
        <f t="shared" si="0"/>
        <v>85282.934054803001</v>
      </c>
      <c r="D60" s="81">
        <f>'GS&lt;50_Data'!D145*'GS&lt;50_Data'!D$1</f>
        <v>7329.25515</v>
      </c>
      <c r="E60" s="77">
        <f>'GS&lt;50_Data'!E145*'GS&lt;50_Data'!E$1</f>
        <v>0</v>
      </c>
      <c r="F60" s="81">
        <f>'GS&lt;50_Data'!F145*'GS&lt;50_Data'!F$1</f>
        <v>24841.918904802998</v>
      </c>
      <c r="G60" s="81">
        <f>'GS&lt;50_Data'!G145*'GS&lt;50_Data'!G$1</f>
        <v>53111.76</v>
      </c>
      <c r="H60" s="77">
        <f>'GS&lt;50_Data'!H145*'GS&lt;50_Data'!H$1</f>
        <v>0</v>
      </c>
      <c r="I60" s="77">
        <f>'GS&lt;50_Data'!I145*'GS&lt;50_Data'!I$1</f>
        <v>0</v>
      </c>
      <c r="J60" s="77">
        <f>'GS&lt;50_Data'!J145*'GS&lt;50_Data'!J$1</f>
        <v>0</v>
      </c>
      <c r="K60" s="80">
        <f>'GS&lt;50_Data'!K145*'GS&lt;50_Data'!K$1</f>
        <v>0</v>
      </c>
    </row>
    <row r="61" spans="1:11" x14ac:dyDescent="0.25">
      <c r="A61" s="79">
        <v>2019</v>
      </c>
      <c r="B61" s="77">
        <v>12</v>
      </c>
      <c r="C61" s="81">
        <f t="shared" si="0"/>
        <v>102445.580785082</v>
      </c>
      <c r="D61" s="81">
        <f>'GS&lt;50_Data'!D146*'GS&lt;50_Data'!D$1</f>
        <v>14702.74386</v>
      </c>
      <c r="E61" s="77">
        <f>'GS&lt;50_Data'!E146*'GS&lt;50_Data'!E$1</f>
        <v>0</v>
      </c>
      <c r="F61" s="81">
        <f>'GS&lt;50_Data'!F146*'GS&lt;50_Data'!F$1</f>
        <v>24904.930925082001</v>
      </c>
      <c r="G61" s="81">
        <f>'GS&lt;50_Data'!G146*'GS&lt;50_Data'!G$1</f>
        <v>54882.152000000002</v>
      </c>
      <c r="H61" s="77">
        <f>'GS&lt;50_Data'!H146*'GS&lt;50_Data'!H$1</f>
        <v>0</v>
      </c>
      <c r="I61" s="77">
        <f>'GS&lt;50_Data'!I146*'GS&lt;50_Data'!I$1</f>
        <v>0</v>
      </c>
      <c r="J61" s="77">
        <f>'GS&lt;50_Data'!J146*'GS&lt;50_Data'!J$1</f>
        <v>0</v>
      </c>
      <c r="K61" s="9">
        <f>'GS&lt;50_Data'!K146*'GS&lt;50_Data'!K$1</f>
        <v>7955.7539999999999</v>
      </c>
    </row>
    <row r="62" spans="1:11" x14ac:dyDescent="0.25">
      <c r="A62" s="79">
        <v>2020</v>
      </c>
      <c r="B62" s="77">
        <v>1</v>
      </c>
      <c r="C62" s="81">
        <f t="shared" si="0"/>
        <v>98254.103405097994</v>
      </c>
      <c r="D62" s="81">
        <f>'GS&lt;50_Data'!D147*'GS&lt;50_Data'!D$1</f>
        <v>18404.02795</v>
      </c>
      <c r="E62" s="77">
        <f>'GS&lt;50_Data'!E147*'GS&lt;50_Data'!E$1</f>
        <v>0</v>
      </c>
      <c r="F62" s="81">
        <f>'GS&lt;50_Data'!F147*'GS&lt;50_Data'!F$1</f>
        <v>24967.923455097996</v>
      </c>
      <c r="G62" s="81">
        <f>'GS&lt;50_Data'!G147*'GS&lt;50_Data'!G$1</f>
        <v>54882.152000000002</v>
      </c>
      <c r="H62" s="77">
        <f>'GS&lt;50_Data'!H147*'GS&lt;50_Data'!H$1</f>
        <v>0</v>
      </c>
      <c r="I62" s="77">
        <f>'GS&lt;50_Data'!I147*'GS&lt;50_Data'!I$1</f>
        <v>0</v>
      </c>
      <c r="J62" s="77">
        <f>'GS&lt;50_Data'!J147*'GS&lt;50_Data'!J$1</f>
        <v>0</v>
      </c>
      <c r="K62" s="80">
        <f>'GS&lt;50_Data'!K147*'GS&lt;50_Data'!K$1</f>
        <v>0</v>
      </c>
    </row>
    <row r="63" spans="1:11" x14ac:dyDescent="0.25">
      <c r="A63" s="79">
        <v>2020</v>
      </c>
      <c r="B63" s="77">
        <v>2</v>
      </c>
      <c r="C63" s="81">
        <f t="shared" si="0"/>
        <v>93305.546065114002</v>
      </c>
      <c r="D63" s="81">
        <f>'GS&lt;50_Data'!D148*'GS&lt;50_Data'!D$1</f>
        <v>16933.26208</v>
      </c>
      <c r="E63" s="77">
        <f>'GS&lt;50_Data'!E148*'GS&lt;50_Data'!E$1</f>
        <v>0</v>
      </c>
      <c r="F63" s="81">
        <f>'GS&lt;50_Data'!F148*'GS&lt;50_Data'!F$1</f>
        <v>25030.915985113999</v>
      </c>
      <c r="G63" s="81">
        <f>'GS&lt;50_Data'!G148*'GS&lt;50_Data'!G$1</f>
        <v>51341.368000000002</v>
      </c>
      <c r="H63" s="77">
        <f>'GS&lt;50_Data'!H148*'GS&lt;50_Data'!H$1</f>
        <v>0</v>
      </c>
      <c r="I63" s="77">
        <f>'GS&lt;50_Data'!I148*'GS&lt;50_Data'!I$1</f>
        <v>0</v>
      </c>
      <c r="J63" s="77">
        <f>'GS&lt;50_Data'!J148*'GS&lt;50_Data'!J$1</f>
        <v>0</v>
      </c>
      <c r="K63" s="80">
        <f>'GS&lt;50_Data'!K148*'GS&lt;50_Data'!K$1</f>
        <v>0</v>
      </c>
    </row>
    <row r="64" spans="1:11" x14ac:dyDescent="0.25">
      <c r="A64" s="79">
        <v>2020</v>
      </c>
      <c r="B64" s="77">
        <v>3</v>
      </c>
      <c r="C64" s="81">
        <f t="shared" si="0"/>
        <v>91971.862411705006</v>
      </c>
      <c r="D64" s="81">
        <f>'GS&lt;50_Data'!D149*'GS&lt;50_Data'!D$1</f>
        <v>11992.2096</v>
      </c>
      <c r="E64" s="77">
        <f>'GS&lt;50_Data'!E149*'GS&lt;50_Data'!E$1</f>
        <v>3.1050400000000002</v>
      </c>
      <c r="F64" s="81">
        <f>'GS&lt;50_Data'!F149*'GS&lt;50_Data'!F$1</f>
        <v>25094.395771705</v>
      </c>
      <c r="G64" s="81">
        <f>'GS&lt;50_Data'!G149*'GS&lt;50_Data'!G$1</f>
        <v>54882.152000000002</v>
      </c>
      <c r="H64" s="77">
        <f>'GS&lt;50_Data'!H149*'GS&lt;50_Data'!H$1</f>
        <v>0</v>
      </c>
      <c r="I64" s="77">
        <f>'GS&lt;50_Data'!I149*'GS&lt;50_Data'!I$1</f>
        <v>0</v>
      </c>
      <c r="J64" s="77">
        <f>'GS&lt;50_Data'!J149*'GS&lt;50_Data'!J$1</f>
        <v>0</v>
      </c>
      <c r="K64" s="80">
        <f>'GS&lt;50_Data'!K149*'GS&lt;50_Data'!K$1</f>
        <v>0</v>
      </c>
    </row>
    <row r="65" spans="1:11" x14ac:dyDescent="0.25">
      <c r="A65" s="79">
        <v>2020</v>
      </c>
      <c r="B65" s="77">
        <v>4</v>
      </c>
      <c r="C65" s="81">
        <f t="shared" si="0"/>
        <v>81267.887548295999</v>
      </c>
      <c r="D65" s="81">
        <f>'GS&lt;50_Data'!D150*'GS&lt;50_Data'!D$1</f>
        <v>2979.6217500000002</v>
      </c>
      <c r="E65" s="77">
        <f>'GS&lt;50_Data'!E150*'GS&lt;50_Data'!E$1</f>
        <v>18.630240000000001</v>
      </c>
      <c r="F65" s="81">
        <f>'GS&lt;50_Data'!F150*'GS&lt;50_Data'!F$1</f>
        <v>25157.875558295997</v>
      </c>
      <c r="G65" s="81">
        <f>'GS&lt;50_Data'!G150*'GS&lt;50_Data'!G$1</f>
        <v>53111.76</v>
      </c>
      <c r="H65" s="77">
        <f>'GS&lt;50_Data'!H150*'GS&lt;50_Data'!H$1</f>
        <v>0</v>
      </c>
      <c r="I65" s="77">
        <f>'GS&lt;50_Data'!I150*'GS&lt;50_Data'!I$1</f>
        <v>0</v>
      </c>
      <c r="J65" s="77">
        <f>'GS&lt;50_Data'!J150*'GS&lt;50_Data'!J$1</f>
        <v>0</v>
      </c>
      <c r="K65" s="80">
        <f>'GS&lt;50_Data'!K150*'GS&lt;50_Data'!K$1</f>
        <v>0</v>
      </c>
    </row>
    <row r="66" spans="1:11" x14ac:dyDescent="0.25">
      <c r="A66" s="79">
        <v>2020</v>
      </c>
      <c r="B66" s="77">
        <v>5</v>
      </c>
      <c r="C66" s="81">
        <f t="shared" si="0"/>
        <v>83037.770144887007</v>
      </c>
      <c r="D66" s="77">
        <f>'GS&lt;50_Data'!D151*'GS&lt;50_Data'!D$1</f>
        <v>0</v>
      </c>
      <c r="E66" s="81">
        <f>'GS&lt;50_Data'!E151*'GS&lt;50_Data'!E$1</f>
        <v>2934.2628</v>
      </c>
      <c r="F66" s="81">
        <f>'GS&lt;50_Data'!F151*'GS&lt;50_Data'!F$1</f>
        <v>25221.355344886997</v>
      </c>
      <c r="G66" s="81">
        <f>'GS&lt;50_Data'!G151*'GS&lt;50_Data'!G$1</f>
        <v>54882.152000000002</v>
      </c>
      <c r="H66" s="77">
        <f>'GS&lt;50_Data'!H151*'GS&lt;50_Data'!H$1</f>
        <v>0</v>
      </c>
      <c r="I66" s="77">
        <f>'GS&lt;50_Data'!I151*'GS&lt;50_Data'!I$1</f>
        <v>0</v>
      </c>
      <c r="J66" s="77">
        <f>'GS&lt;50_Data'!J151*'GS&lt;50_Data'!J$1</f>
        <v>0</v>
      </c>
      <c r="K66" s="80">
        <f>'GS&lt;50_Data'!K151*'GS&lt;50_Data'!K$1</f>
        <v>0</v>
      </c>
    </row>
    <row r="67" spans="1:11" x14ac:dyDescent="0.25">
      <c r="A67" s="79">
        <v>2020</v>
      </c>
      <c r="B67" s="77">
        <v>6</v>
      </c>
      <c r="C67" s="81">
        <f t="shared" ref="C67:C73" si="1">SUM(D67:K67)</f>
        <v>90242.809988052992</v>
      </c>
      <c r="D67" s="77">
        <f>'GS&lt;50_Data'!D152*'GS&lt;50_Data'!D$1</f>
        <v>0</v>
      </c>
      <c r="E67" s="81">
        <f>'GS&lt;50_Data'!E152*'GS&lt;50_Data'!E$1</f>
        <v>11845.7276</v>
      </c>
      <c r="F67" s="81">
        <f>'GS&lt;50_Data'!F152*'GS&lt;50_Data'!F$1</f>
        <v>25285.322388052999</v>
      </c>
      <c r="G67" s="81">
        <f>'GS&lt;50_Data'!G152*'GS&lt;50_Data'!G$1</f>
        <v>53111.76</v>
      </c>
      <c r="H67" s="77">
        <f>'GS&lt;50_Data'!H152*'GS&lt;50_Data'!H$1</f>
        <v>0</v>
      </c>
      <c r="I67" s="77">
        <f>'GS&lt;50_Data'!I152*'GS&lt;50_Data'!I$1</f>
        <v>0</v>
      </c>
      <c r="J67" s="77">
        <f>'GS&lt;50_Data'!J152*'GS&lt;50_Data'!J$1</f>
        <v>0</v>
      </c>
      <c r="K67" s="80">
        <f>'GS&lt;50_Data'!K152*'GS&lt;50_Data'!K$1</f>
        <v>0</v>
      </c>
    </row>
    <row r="68" spans="1:11" x14ac:dyDescent="0.25">
      <c r="A68" s="79">
        <v>2020</v>
      </c>
      <c r="B68" s="77">
        <v>7</v>
      </c>
      <c r="C68" s="81">
        <f t="shared" si="1"/>
        <v>101662.42751121899</v>
      </c>
      <c r="D68" s="77">
        <f>'GS&lt;50_Data'!D153*'GS&lt;50_Data'!D$1</f>
        <v>0</v>
      </c>
      <c r="E68" s="81">
        <f>'GS&lt;50_Data'!E153*'GS&lt;50_Data'!E$1</f>
        <v>21430.986079999999</v>
      </c>
      <c r="F68" s="81">
        <f>'GS&lt;50_Data'!F153*'GS&lt;50_Data'!F$1</f>
        <v>25349.289431219</v>
      </c>
      <c r="G68" s="81">
        <f>'GS&lt;50_Data'!G153*'GS&lt;50_Data'!G$1</f>
        <v>54882.152000000002</v>
      </c>
      <c r="H68" s="77">
        <f>'GS&lt;50_Data'!H153*'GS&lt;50_Data'!H$1</f>
        <v>0</v>
      </c>
      <c r="I68" s="77">
        <f>'GS&lt;50_Data'!I153*'GS&lt;50_Data'!I$1</f>
        <v>0</v>
      </c>
      <c r="J68" s="77">
        <f>'GS&lt;50_Data'!J153*'GS&lt;50_Data'!J$1</f>
        <v>0</v>
      </c>
      <c r="K68" s="80">
        <f>'GS&lt;50_Data'!K153*'GS&lt;50_Data'!K$1</f>
        <v>0</v>
      </c>
    </row>
    <row r="69" spans="1:11" x14ac:dyDescent="0.25">
      <c r="A69" s="79">
        <v>2020</v>
      </c>
      <c r="B69" s="77">
        <v>8</v>
      </c>
      <c r="C69" s="81">
        <f t="shared" si="1"/>
        <v>97171.300874384993</v>
      </c>
      <c r="D69" s="77">
        <f>'GS&lt;50_Data'!D154*'GS&lt;50_Data'!D$1</f>
        <v>0</v>
      </c>
      <c r="E69" s="81">
        <f>'GS&lt;50_Data'!E154*'GS&lt;50_Data'!E$1</f>
        <v>16875.892400000001</v>
      </c>
      <c r="F69" s="81">
        <f>'GS&lt;50_Data'!F154*'GS&lt;50_Data'!F$1</f>
        <v>25413.256474384998</v>
      </c>
      <c r="G69" s="81">
        <f>'GS&lt;50_Data'!G154*'GS&lt;50_Data'!G$1</f>
        <v>54882.152000000002</v>
      </c>
      <c r="H69" s="77">
        <f>'GS&lt;50_Data'!H154*'GS&lt;50_Data'!H$1</f>
        <v>0</v>
      </c>
      <c r="I69" s="77">
        <f>'GS&lt;50_Data'!I154*'GS&lt;50_Data'!I$1</f>
        <v>0</v>
      </c>
      <c r="J69" s="77">
        <f>'GS&lt;50_Data'!J154*'GS&lt;50_Data'!J$1</f>
        <v>0</v>
      </c>
      <c r="K69" s="80">
        <f>'GS&lt;50_Data'!K154*'GS&lt;50_Data'!K$1</f>
        <v>0</v>
      </c>
    </row>
    <row r="70" spans="1:11" x14ac:dyDescent="0.25">
      <c r="A70" s="79">
        <v>2020</v>
      </c>
      <c r="B70" s="77">
        <v>9</v>
      </c>
      <c r="C70" s="81">
        <f t="shared" si="1"/>
        <v>83642.923374125996</v>
      </c>
      <c r="D70" s="77">
        <f>'GS&lt;50_Data'!D155*'GS&lt;50_Data'!D$1</f>
        <v>0</v>
      </c>
      <c r="E70" s="81">
        <f>'GS&lt;50_Data'!E155*'GS&lt;50_Data'!E$1</f>
        <v>5053.4525999999996</v>
      </c>
      <c r="F70" s="81">
        <f>'GS&lt;50_Data'!F155*'GS&lt;50_Data'!F$1</f>
        <v>25477.710774125997</v>
      </c>
      <c r="G70" s="81">
        <f>'GS&lt;50_Data'!G155*'GS&lt;50_Data'!G$1</f>
        <v>53111.76</v>
      </c>
      <c r="H70" s="77">
        <f>'GS&lt;50_Data'!H155*'GS&lt;50_Data'!H$1</f>
        <v>0</v>
      </c>
      <c r="I70" s="77">
        <f>'GS&lt;50_Data'!I155*'GS&lt;50_Data'!I$1</f>
        <v>0</v>
      </c>
      <c r="J70" s="77">
        <f>'GS&lt;50_Data'!J155*'GS&lt;50_Data'!J$1</f>
        <v>0</v>
      </c>
      <c r="K70" s="80">
        <f>'GS&lt;50_Data'!K155*'GS&lt;50_Data'!K$1</f>
        <v>0</v>
      </c>
    </row>
    <row r="71" spans="1:11" x14ac:dyDescent="0.25">
      <c r="A71" s="79">
        <v>2020</v>
      </c>
      <c r="B71" s="77">
        <v>10</v>
      </c>
      <c r="C71" s="81">
        <f t="shared" si="1"/>
        <v>77767.105943603994</v>
      </c>
      <c r="D71" s="77">
        <f>'GS&lt;50_Data'!D156*'GS&lt;50_Data'!D$1</f>
        <v>457.08012000000002</v>
      </c>
      <c r="E71" s="77">
        <f>'GS&lt;50_Data'!E156*'GS&lt;50_Data'!E$1</f>
        <v>523.19924000000003</v>
      </c>
      <c r="F71" s="81">
        <f>'GS&lt;50_Data'!F156*'GS&lt;50_Data'!F$1</f>
        <v>25542.145583604</v>
      </c>
      <c r="G71" s="81">
        <f>'GS&lt;50_Data'!G156*'GS&lt;50_Data'!G$1</f>
        <v>54882.152000000002</v>
      </c>
      <c r="H71" s="77">
        <f>'GS&lt;50_Data'!H156*'GS&lt;50_Data'!H$1</f>
        <v>0</v>
      </c>
      <c r="I71" s="77">
        <f>'GS&lt;50_Data'!I156*'GS&lt;50_Data'!I$1</f>
        <v>0</v>
      </c>
      <c r="J71" s="81">
        <f>'GS&lt;50_Data'!J156*'GS&lt;50_Data'!J$1</f>
        <v>-3637.471</v>
      </c>
      <c r="K71" s="80">
        <f>'GS&lt;50_Data'!K156*'GS&lt;50_Data'!K$1</f>
        <v>0</v>
      </c>
    </row>
    <row r="72" spans="1:11" x14ac:dyDescent="0.25">
      <c r="A72" s="79">
        <v>2020</v>
      </c>
      <c r="B72" s="77">
        <v>11</v>
      </c>
      <c r="C72" s="81">
        <f t="shared" si="1"/>
        <v>86047.615033345006</v>
      </c>
      <c r="D72" s="81">
        <f>'GS&lt;50_Data'!D157*'GS&lt;50_Data'!D$1</f>
        <v>7329.25515</v>
      </c>
      <c r="E72" s="77">
        <f>'GS&lt;50_Data'!E157*'GS&lt;50_Data'!E$1</f>
        <v>0</v>
      </c>
      <c r="F72" s="81">
        <f>'GS&lt;50_Data'!F157*'GS&lt;50_Data'!F$1</f>
        <v>25606.599883344999</v>
      </c>
      <c r="G72" s="81">
        <f>'GS&lt;50_Data'!G157*'GS&lt;50_Data'!G$1</f>
        <v>53111.76</v>
      </c>
      <c r="H72" s="77">
        <f>'GS&lt;50_Data'!H157*'GS&lt;50_Data'!H$1</f>
        <v>0</v>
      </c>
      <c r="I72" s="77">
        <f>'GS&lt;50_Data'!I157*'GS&lt;50_Data'!I$1</f>
        <v>0</v>
      </c>
      <c r="J72" s="77">
        <f>'GS&lt;50_Data'!J157*'GS&lt;50_Data'!J$1</f>
        <v>0</v>
      </c>
      <c r="K72" s="80">
        <f>'GS&lt;50_Data'!K157*'GS&lt;50_Data'!K$1</f>
        <v>0</v>
      </c>
    </row>
    <row r="73" spans="1:11" x14ac:dyDescent="0.25">
      <c r="A73" s="83">
        <v>2020</v>
      </c>
      <c r="B73" s="78">
        <v>12</v>
      </c>
      <c r="C73" s="85">
        <f t="shared" si="1"/>
        <v>103212.191299661</v>
      </c>
      <c r="D73" s="85">
        <f>'GS&lt;50_Data'!D158*'GS&lt;50_Data'!D$1</f>
        <v>14702.74386</v>
      </c>
      <c r="E73" s="78">
        <f>'GS&lt;50_Data'!E158*'GS&lt;50_Data'!E$1</f>
        <v>0</v>
      </c>
      <c r="F73" s="85">
        <f>'GS&lt;50_Data'!F158*'GS&lt;50_Data'!F$1</f>
        <v>25671.541439660999</v>
      </c>
      <c r="G73" s="85">
        <f>'GS&lt;50_Data'!G158*'GS&lt;50_Data'!G$1</f>
        <v>54882.152000000002</v>
      </c>
      <c r="H73" s="78">
        <f>'GS&lt;50_Data'!H158*'GS&lt;50_Data'!H$1</f>
        <v>0</v>
      </c>
      <c r="I73" s="78">
        <f>'GS&lt;50_Data'!I158*'GS&lt;50_Data'!I$1</f>
        <v>0</v>
      </c>
      <c r="J73" s="78">
        <f>'GS&lt;50_Data'!J158*'GS&lt;50_Data'!J$1</f>
        <v>0</v>
      </c>
      <c r="K73" s="87">
        <f>'GS&lt;50_Data'!K158*'GS&lt;50_Data'!K$1</f>
        <v>7955.7539999999999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58"/>
  <sheetViews>
    <sheetView zoomScale="80" zoomScaleNormal="80" workbookViewId="0">
      <selection activeCell="F87" sqref="F87:F158"/>
    </sheetView>
  </sheetViews>
  <sheetFormatPr defaultRowHeight="15" x14ac:dyDescent="0.25"/>
  <cols>
    <col min="3" max="3" width="11.42578125" bestFit="1" customWidth="1"/>
    <col min="4" max="5" width="9.28515625" bestFit="1" customWidth="1"/>
    <col min="6" max="6" width="12.28515625" bestFit="1" customWidth="1"/>
    <col min="7" max="7" width="10.140625" bestFit="1" customWidth="1"/>
    <col min="8" max="9" width="12.28515625" bestFit="1" customWidth="1"/>
    <col min="10" max="15" width="11.28515625" bestFit="1" customWidth="1"/>
  </cols>
  <sheetData>
    <row r="1" spans="1:15" s="110" customFormat="1" x14ac:dyDescent="0.25">
      <c r="A1" s="116" t="s">
        <v>95</v>
      </c>
      <c r="B1" s="117"/>
      <c r="C1" s="117"/>
      <c r="D1" s="117">
        <f t="array" ref="D1:O1">TRANSPOSE('GS&gt;50_Coef'!B2:B13)</f>
        <v>47.067999999999998</v>
      </c>
      <c r="E1" s="117">
        <v>360.23599999999999</v>
      </c>
      <c r="F1" s="117">
        <v>124202.561</v>
      </c>
      <c r="G1" s="117">
        <v>7989.848</v>
      </c>
      <c r="H1" s="117">
        <v>-110044.068</v>
      </c>
      <c r="I1" s="117">
        <v>130117.179</v>
      </c>
      <c r="J1" s="117">
        <v>-44101.786</v>
      </c>
      <c r="K1" s="117">
        <v>42117.616999999998</v>
      </c>
      <c r="L1" s="117">
        <v>-50873.368000000002</v>
      </c>
      <c r="M1" s="117">
        <v>41040.997000000003</v>
      </c>
      <c r="N1" s="117">
        <v>31908.573</v>
      </c>
      <c r="O1" s="118">
        <v>15237.612999999999</v>
      </c>
    </row>
    <row r="2" spans="1:15" x14ac:dyDescent="0.25">
      <c r="A2" s="42" t="s">
        <v>0</v>
      </c>
      <c r="B2" s="43" t="s">
        <v>1</v>
      </c>
      <c r="C2" s="43" t="s">
        <v>49</v>
      </c>
      <c r="D2" s="43" t="s">
        <v>50</v>
      </c>
      <c r="E2" s="43" t="s">
        <v>51</v>
      </c>
      <c r="F2" s="43" t="s">
        <v>52</v>
      </c>
      <c r="G2" s="43" t="s">
        <v>41</v>
      </c>
      <c r="H2" s="44">
        <v>39448</v>
      </c>
      <c r="I2" s="44">
        <v>39479</v>
      </c>
      <c r="J2" s="44">
        <v>40422</v>
      </c>
      <c r="K2" s="44">
        <v>40664</v>
      </c>
      <c r="L2" s="44">
        <v>40695</v>
      </c>
      <c r="M2" s="44">
        <v>41609</v>
      </c>
      <c r="N2" s="44">
        <v>41944</v>
      </c>
      <c r="O2" s="45" t="s">
        <v>53</v>
      </c>
    </row>
    <row r="3" spans="1:15" hidden="1" x14ac:dyDescent="0.25">
      <c r="A3" s="79">
        <v>2008</v>
      </c>
      <c r="B3" s="77">
        <v>1</v>
      </c>
      <c r="C3" s="81">
        <v>279663.32</v>
      </c>
      <c r="D3" s="77">
        <v>378.59</v>
      </c>
      <c r="E3" s="77">
        <v>0</v>
      </c>
      <c r="F3" s="77">
        <v>1</v>
      </c>
      <c r="G3" s="77">
        <v>31</v>
      </c>
      <c r="H3" s="77">
        <v>1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77">
        <v>0</v>
      </c>
      <c r="O3" s="80">
        <v>0</v>
      </c>
    </row>
    <row r="4" spans="1:15" hidden="1" x14ac:dyDescent="0.25">
      <c r="A4" s="79">
        <v>2008</v>
      </c>
      <c r="B4" s="77">
        <v>2</v>
      </c>
      <c r="C4" s="81">
        <v>503296.05</v>
      </c>
      <c r="D4" s="77">
        <v>403.65</v>
      </c>
      <c r="E4" s="77">
        <v>0</v>
      </c>
      <c r="F4" s="77">
        <v>0.99</v>
      </c>
      <c r="G4" s="77">
        <v>29</v>
      </c>
      <c r="H4" s="77">
        <v>0</v>
      </c>
      <c r="I4" s="77">
        <v>1</v>
      </c>
      <c r="J4" s="77">
        <v>0</v>
      </c>
      <c r="K4" s="77">
        <v>0</v>
      </c>
      <c r="L4" s="77">
        <v>0</v>
      </c>
      <c r="M4" s="77">
        <v>0</v>
      </c>
      <c r="N4" s="77">
        <v>0</v>
      </c>
      <c r="O4" s="80">
        <v>0</v>
      </c>
    </row>
    <row r="5" spans="1:15" hidden="1" x14ac:dyDescent="0.25">
      <c r="A5" s="79">
        <v>2008</v>
      </c>
      <c r="B5" s="77">
        <v>3</v>
      </c>
      <c r="C5" s="81">
        <v>383710.25</v>
      </c>
      <c r="D5" s="77">
        <v>391.64</v>
      </c>
      <c r="E5" s="77">
        <v>0</v>
      </c>
      <c r="F5" s="77">
        <v>0.99</v>
      </c>
      <c r="G5" s="77">
        <v>31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80">
        <v>0</v>
      </c>
    </row>
    <row r="6" spans="1:15" hidden="1" x14ac:dyDescent="0.25">
      <c r="A6" s="79">
        <v>2008</v>
      </c>
      <c r="B6" s="77">
        <v>4</v>
      </c>
      <c r="C6" s="81">
        <v>379433.9</v>
      </c>
      <c r="D6" s="77">
        <v>171.47</v>
      </c>
      <c r="E6" s="77">
        <v>0</v>
      </c>
      <c r="F6" s="77">
        <v>0.99</v>
      </c>
      <c r="G6" s="77">
        <v>30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80">
        <v>0</v>
      </c>
    </row>
    <row r="7" spans="1:15" hidden="1" x14ac:dyDescent="0.25">
      <c r="A7" s="79">
        <v>2008</v>
      </c>
      <c r="B7" s="77">
        <v>5</v>
      </c>
      <c r="C7" s="81">
        <v>394550.88</v>
      </c>
      <c r="D7" s="77">
        <v>6.75</v>
      </c>
      <c r="E7" s="77">
        <v>1.38</v>
      </c>
      <c r="F7" s="77">
        <v>0.99</v>
      </c>
      <c r="G7" s="77">
        <v>31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80">
        <v>0</v>
      </c>
    </row>
    <row r="8" spans="1:15" hidden="1" x14ac:dyDescent="0.25">
      <c r="A8" s="79">
        <v>2008</v>
      </c>
      <c r="B8" s="77">
        <v>6</v>
      </c>
      <c r="C8" s="81">
        <v>380228.51</v>
      </c>
      <c r="D8" s="77">
        <v>0</v>
      </c>
      <c r="E8" s="77">
        <v>40.450000000000003</v>
      </c>
      <c r="F8" s="77">
        <v>0.99</v>
      </c>
      <c r="G8" s="77">
        <v>30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80">
        <v>1</v>
      </c>
    </row>
    <row r="9" spans="1:15" hidden="1" x14ac:dyDescent="0.25">
      <c r="A9" s="79">
        <v>2008</v>
      </c>
      <c r="B9" s="77">
        <v>7</v>
      </c>
      <c r="C9" s="81">
        <v>393898.25</v>
      </c>
      <c r="D9" s="77">
        <v>0</v>
      </c>
      <c r="E9" s="77">
        <v>93.23</v>
      </c>
      <c r="F9" s="77">
        <v>0.99</v>
      </c>
      <c r="G9" s="77">
        <v>31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80">
        <v>0</v>
      </c>
    </row>
    <row r="10" spans="1:15" hidden="1" x14ac:dyDescent="0.25">
      <c r="A10" s="79">
        <v>2008</v>
      </c>
      <c r="B10" s="77">
        <v>8</v>
      </c>
      <c r="C10" s="81">
        <v>406782.27</v>
      </c>
      <c r="D10" s="77">
        <v>0</v>
      </c>
      <c r="E10" s="77">
        <v>85.15</v>
      </c>
      <c r="F10" s="77">
        <v>0.99</v>
      </c>
      <c r="G10" s="77">
        <v>31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80">
        <v>0</v>
      </c>
    </row>
    <row r="11" spans="1:15" hidden="1" x14ac:dyDescent="0.25">
      <c r="A11" s="79">
        <v>2008</v>
      </c>
      <c r="B11" s="77">
        <v>9</v>
      </c>
      <c r="C11" s="81">
        <v>370628.42</v>
      </c>
      <c r="D11" s="77">
        <v>0</v>
      </c>
      <c r="E11" s="77">
        <v>43.49</v>
      </c>
      <c r="F11" s="77">
        <v>0.96</v>
      </c>
      <c r="G11" s="77">
        <v>30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80">
        <v>0</v>
      </c>
    </row>
    <row r="12" spans="1:15" hidden="1" x14ac:dyDescent="0.25">
      <c r="A12" s="79">
        <v>2008</v>
      </c>
      <c r="B12" s="77">
        <v>10</v>
      </c>
      <c r="C12" s="81">
        <v>372236.42</v>
      </c>
      <c r="D12" s="77">
        <v>17.05</v>
      </c>
      <c r="E12" s="77">
        <v>12.02</v>
      </c>
      <c r="F12" s="77">
        <v>0.94</v>
      </c>
      <c r="G12" s="77">
        <v>31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80">
        <v>0</v>
      </c>
    </row>
    <row r="13" spans="1:15" hidden="1" x14ac:dyDescent="0.25">
      <c r="A13" s="79">
        <v>2008</v>
      </c>
      <c r="B13" s="77">
        <v>11</v>
      </c>
      <c r="C13" s="81">
        <v>354467.16</v>
      </c>
      <c r="D13" s="77">
        <v>130.28</v>
      </c>
      <c r="E13" s="77">
        <v>0</v>
      </c>
      <c r="F13" s="77">
        <v>0.92</v>
      </c>
      <c r="G13" s="77">
        <v>30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80">
        <v>0</v>
      </c>
    </row>
    <row r="14" spans="1:15" hidden="1" x14ac:dyDescent="0.25">
      <c r="A14" s="79">
        <v>2008</v>
      </c>
      <c r="B14" s="77">
        <v>12</v>
      </c>
      <c r="C14" s="81">
        <v>365944.89</v>
      </c>
      <c r="D14" s="77">
        <v>318.52999999999997</v>
      </c>
      <c r="E14" s="77">
        <v>0</v>
      </c>
      <c r="F14" s="77">
        <v>0.88</v>
      </c>
      <c r="G14" s="77">
        <v>31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80">
        <v>0</v>
      </c>
    </row>
    <row r="15" spans="1:15" hidden="1" x14ac:dyDescent="0.25">
      <c r="A15" s="79">
        <v>2009</v>
      </c>
      <c r="B15" s="77">
        <v>1</v>
      </c>
      <c r="C15" s="81">
        <v>364026.06</v>
      </c>
      <c r="D15" s="77">
        <v>502.43</v>
      </c>
      <c r="E15" s="77">
        <v>0</v>
      </c>
      <c r="F15" s="77">
        <v>0.84</v>
      </c>
      <c r="G15" s="77">
        <v>31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80">
        <v>0</v>
      </c>
    </row>
    <row r="16" spans="1:15" hidden="1" x14ac:dyDescent="0.25">
      <c r="A16" s="79">
        <v>2009</v>
      </c>
      <c r="B16" s="77">
        <v>2</v>
      </c>
      <c r="C16" s="81">
        <v>354620.6</v>
      </c>
      <c r="D16" s="77">
        <v>479.28</v>
      </c>
      <c r="E16" s="77">
        <v>0</v>
      </c>
      <c r="F16" s="77">
        <v>0.8</v>
      </c>
      <c r="G16" s="77">
        <v>28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80">
        <v>0</v>
      </c>
    </row>
    <row r="17" spans="1:15" hidden="1" x14ac:dyDescent="0.25">
      <c r="A17" s="79">
        <v>2009</v>
      </c>
      <c r="B17" s="77">
        <v>3</v>
      </c>
      <c r="C17" s="81">
        <v>367081.16</v>
      </c>
      <c r="D17" s="77">
        <v>334.99</v>
      </c>
      <c r="E17" s="77">
        <v>0</v>
      </c>
      <c r="F17" s="77">
        <v>0.79</v>
      </c>
      <c r="G17" s="77">
        <v>31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80">
        <v>0</v>
      </c>
    </row>
    <row r="18" spans="1:15" hidden="1" x14ac:dyDescent="0.25">
      <c r="A18" s="79">
        <v>2009</v>
      </c>
      <c r="B18" s="77">
        <v>4</v>
      </c>
      <c r="C18" s="81">
        <v>334815.59999999998</v>
      </c>
      <c r="D18" s="77">
        <v>164.64</v>
      </c>
      <c r="E18" s="77">
        <v>0.66</v>
      </c>
      <c r="F18" s="77">
        <v>0.79</v>
      </c>
      <c r="G18" s="77">
        <v>30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80">
        <v>0</v>
      </c>
    </row>
    <row r="19" spans="1:15" hidden="1" x14ac:dyDescent="0.25">
      <c r="A19" s="79">
        <v>2009</v>
      </c>
      <c r="B19" s="77">
        <v>5</v>
      </c>
      <c r="C19" s="81">
        <v>342139.8</v>
      </c>
      <c r="D19" s="77">
        <v>29.7</v>
      </c>
      <c r="E19" s="77">
        <v>4.34</v>
      </c>
      <c r="F19" s="77">
        <v>0.78</v>
      </c>
      <c r="G19" s="77">
        <v>31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80">
        <v>0</v>
      </c>
    </row>
    <row r="20" spans="1:15" hidden="1" x14ac:dyDescent="0.25">
      <c r="A20" s="79">
        <v>2009</v>
      </c>
      <c r="B20" s="77">
        <v>6</v>
      </c>
      <c r="C20" s="81">
        <v>343144.1</v>
      </c>
      <c r="D20" s="77">
        <v>0</v>
      </c>
      <c r="E20" s="77">
        <v>21.92</v>
      </c>
      <c r="F20" s="77">
        <v>0.79</v>
      </c>
      <c r="G20" s="77">
        <v>30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80">
        <v>1</v>
      </c>
    </row>
    <row r="21" spans="1:15" hidden="1" x14ac:dyDescent="0.25">
      <c r="A21" s="79">
        <v>2009</v>
      </c>
      <c r="B21" s="77">
        <v>7</v>
      </c>
      <c r="C21" s="81">
        <v>370089.84</v>
      </c>
      <c r="D21" s="77">
        <v>0</v>
      </c>
      <c r="E21" s="77">
        <v>39.43</v>
      </c>
      <c r="F21" s="77">
        <v>0.81</v>
      </c>
      <c r="G21" s="77">
        <v>31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80">
        <v>0</v>
      </c>
    </row>
    <row r="22" spans="1:15" hidden="1" x14ac:dyDescent="0.25">
      <c r="A22" s="79">
        <v>2009</v>
      </c>
      <c r="B22" s="77">
        <v>8</v>
      </c>
      <c r="C22" s="81">
        <v>374403.73</v>
      </c>
      <c r="D22" s="77">
        <v>0</v>
      </c>
      <c r="E22" s="77">
        <v>69.72</v>
      </c>
      <c r="F22" s="77">
        <v>0.82</v>
      </c>
      <c r="G22" s="77">
        <v>31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80">
        <v>0</v>
      </c>
    </row>
    <row r="23" spans="1:15" hidden="1" x14ac:dyDescent="0.25">
      <c r="A23" s="79">
        <v>2009</v>
      </c>
      <c r="B23" s="77">
        <v>9</v>
      </c>
      <c r="C23" s="81">
        <v>371900.64</v>
      </c>
      <c r="D23" s="77">
        <v>0</v>
      </c>
      <c r="E23" s="77">
        <v>52.45</v>
      </c>
      <c r="F23" s="77">
        <v>0.82</v>
      </c>
      <c r="G23" s="77">
        <v>30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80">
        <v>0</v>
      </c>
    </row>
    <row r="24" spans="1:15" hidden="1" x14ac:dyDescent="0.25">
      <c r="A24" s="79">
        <v>2009</v>
      </c>
      <c r="B24" s="77">
        <v>10</v>
      </c>
      <c r="C24" s="81">
        <v>351331.83</v>
      </c>
      <c r="D24" s="77">
        <v>22.17</v>
      </c>
      <c r="E24" s="77">
        <v>9.41</v>
      </c>
      <c r="F24" s="77">
        <v>0.83</v>
      </c>
      <c r="G24" s="77">
        <v>31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80">
        <v>0</v>
      </c>
    </row>
    <row r="25" spans="1:15" hidden="1" x14ac:dyDescent="0.25">
      <c r="A25" s="79">
        <v>2009</v>
      </c>
      <c r="B25" s="77">
        <v>11</v>
      </c>
      <c r="C25" s="81">
        <v>352816.25</v>
      </c>
      <c r="D25" s="77">
        <v>84.96</v>
      </c>
      <c r="E25" s="77">
        <v>0</v>
      </c>
      <c r="F25" s="77">
        <v>0.83</v>
      </c>
      <c r="G25" s="77">
        <v>30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80">
        <v>0</v>
      </c>
    </row>
    <row r="26" spans="1:15" hidden="1" x14ac:dyDescent="0.25">
      <c r="A26" s="79">
        <v>2009</v>
      </c>
      <c r="B26" s="77">
        <v>12</v>
      </c>
      <c r="C26" s="81">
        <v>364261.72</v>
      </c>
      <c r="D26" s="77">
        <v>265.24</v>
      </c>
      <c r="E26" s="77">
        <v>0</v>
      </c>
      <c r="F26" s="77">
        <v>0.84</v>
      </c>
      <c r="G26" s="77">
        <v>31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80">
        <v>0</v>
      </c>
    </row>
    <row r="27" spans="1:15" hidden="1" x14ac:dyDescent="0.25">
      <c r="A27" s="79">
        <v>2010</v>
      </c>
      <c r="B27" s="77">
        <v>1</v>
      </c>
      <c r="C27" s="81">
        <v>380599.6</v>
      </c>
      <c r="D27" s="77">
        <v>431.44</v>
      </c>
      <c r="E27" s="77">
        <v>0</v>
      </c>
      <c r="F27" s="77">
        <v>0.84</v>
      </c>
      <c r="G27" s="77">
        <v>31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80">
        <v>0</v>
      </c>
    </row>
    <row r="28" spans="1:15" hidden="1" x14ac:dyDescent="0.25">
      <c r="A28" s="79">
        <v>2010</v>
      </c>
      <c r="B28" s="77">
        <v>2</v>
      </c>
      <c r="C28" s="81">
        <v>351228.51</v>
      </c>
      <c r="D28" s="77">
        <v>417.63</v>
      </c>
      <c r="E28" s="77">
        <v>0</v>
      </c>
      <c r="F28" s="77">
        <v>0.85</v>
      </c>
      <c r="G28" s="77">
        <v>28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80">
        <v>0</v>
      </c>
    </row>
    <row r="29" spans="1:15" hidden="1" x14ac:dyDescent="0.25">
      <c r="A29" s="79">
        <v>2010</v>
      </c>
      <c r="B29" s="77">
        <v>3</v>
      </c>
      <c r="C29" s="81">
        <v>371888.24</v>
      </c>
      <c r="D29" s="77">
        <v>264.54000000000002</v>
      </c>
      <c r="E29" s="77">
        <v>0</v>
      </c>
      <c r="F29" s="77">
        <v>0.86</v>
      </c>
      <c r="G29" s="77">
        <v>31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80">
        <v>0</v>
      </c>
    </row>
    <row r="30" spans="1:15" hidden="1" x14ac:dyDescent="0.25">
      <c r="A30" s="79">
        <v>2010</v>
      </c>
      <c r="B30" s="77">
        <v>4</v>
      </c>
      <c r="C30" s="81">
        <v>334681.43</v>
      </c>
      <c r="D30" s="77">
        <v>78.819999999999993</v>
      </c>
      <c r="E30" s="77">
        <v>0</v>
      </c>
      <c r="F30" s="77">
        <v>0.87</v>
      </c>
      <c r="G30" s="77">
        <v>30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80">
        <v>0</v>
      </c>
    </row>
    <row r="31" spans="1:15" hidden="1" x14ac:dyDescent="0.25">
      <c r="A31" s="79">
        <v>2010</v>
      </c>
      <c r="B31" s="77">
        <v>5</v>
      </c>
      <c r="C31" s="81">
        <v>364862.03</v>
      </c>
      <c r="D31" s="77">
        <v>0</v>
      </c>
      <c r="E31" s="77">
        <v>25.14</v>
      </c>
      <c r="F31" s="77">
        <v>0.87</v>
      </c>
      <c r="G31" s="77">
        <v>31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80">
        <v>0</v>
      </c>
    </row>
    <row r="32" spans="1:15" hidden="1" x14ac:dyDescent="0.25">
      <c r="A32" s="79">
        <v>2010</v>
      </c>
      <c r="B32" s="77">
        <v>6</v>
      </c>
      <c r="C32" s="81">
        <v>407154.62</v>
      </c>
      <c r="D32" s="77">
        <v>0</v>
      </c>
      <c r="E32" s="77">
        <v>52.85</v>
      </c>
      <c r="F32" s="77">
        <v>0.87</v>
      </c>
      <c r="G32" s="77">
        <v>30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80">
        <v>1</v>
      </c>
    </row>
    <row r="33" spans="1:15" hidden="1" x14ac:dyDescent="0.25">
      <c r="A33" s="79">
        <v>2010</v>
      </c>
      <c r="B33" s="77">
        <v>7</v>
      </c>
      <c r="C33" s="81">
        <v>394873.32</v>
      </c>
      <c r="D33" s="77">
        <v>0</v>
      </c>
      <c r="E33" s="77">
        <v>117.11</v>
      </c>
      <c r="F33" s="77">
        <v>0.87</v>
      </c>
      <c r="G33" s="77">
        <v>31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80">
        <v>0</v>
      </c>
    </row>
    <row r="34" spans="1:15" hidden="1" x14ac:dyDescent="0.25">
      <c r="A34" s="79">
        <v>2010</v>
      </c>
      <c r="B34" s="77">
        <v>8</v>
      </c>
      <c r="C34" s="81">
        <v>406237.09</v>
      </c>
      <c r="D34" s="77">
        <v>0</v>
      </c>
      <c r="E34" s="77">
        <v>150.55000000000001</v>
      </c>
      <c r="F34" s="77">
        <v>0.87</v>
      </c>
      <c r="G34" s="77">
        <v>31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80">
        <v>0</v>
      </c>
    </row>
    <row r="35" spans="1:15" hidden="1" x14ac:dyDescent="0.25">
      <c r="A35" s="79">
        <v>2010</v>
      </c>
      <c r="B35" s="77">
        <v>9</v>
      </c>
      <c r="C35" s="81">
        <v>332667.88</v>
      </c>
      <c r="D35" s="77">
        <v>0</v>
      </c>
      <c r="E35" s="77">
        <v>79.790000000000006</v>
      </c>
      <c r="F35" s="77">
        <v>0.87</v>
      </c>
      <c r="G35" s="77">
        <v>30</v>
      </c>
      <c r="H35" s="77">
        <v>0</v>
      </c>
      <c r="I35" s="77">
        <v>0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80">
        <v>0</v>
      </c>
    </row>
    <row r="36" spans="1:15" hidden="1" x14ac:dyDescent="0.25">
      <c r="A36" s="79">
        <v>2010</v>
      </c>
      <c r="B36" s="77">
        <v>10</v>
      </c>
      <c r="C36" s="81">
        <v>385123.99</v>
      </c>
      <c r="D36" s="77">
        <v>0</v>
      </c>
      <c r="E36" s="77">
        <v>14.18</v>
      </c>
      <c r="F36" s="77">
        <v>0.87</v>
      </c>
      <c r="G36" s="77">
        <v>31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80">
        <v>0</v>
      </c>
    </row>
    <row r="37" spans="1:15" hidden="1" x14ac:dyDescent="0.25">
      <c r="A37" s="79">
        <v>2010</v>
      </c>
      <c r="B37" s="77">
        <v>11</v>
      </c>
      <c r="C37" s="81">
        <v>337725.91</v>
      </c>
      <c r="D37" s="77">
        <v>90.75</v>
      </c>
      <c r="E37" s="77">
        <v>0</v>
      </c>
      <c r="F37" s="77">
        <v>0.87</v>
      </c>
      <c r="G37" s="77">
        <v>30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80">
        <v>0</v>
      </c>
    </row>
    <row r="38" spans="1:15" hidden="1" x14ac:dyDescent="0.25">
      <c r="A38" s="79">
        <v>2010</v>
      </c>
      <c r="B38" s="77">
        <v>12</v>
      </c>
      <c r="C38" s="81">
        <v>355539.85</v>
      </c>
      <c r="D38" s="77">
        <v>308.69</v>
      </c>
      <c r="E38" s="77">
        <v>0</v>
      </c>
      <c r="F38" s="77">
        <v>0.88</v>
      </c>
      <c r="G38" s="77">
        <v>31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80">
        <v>0</v>
      </c>
    </row>
    <row r="39" spans="1:15" hidden="1" x14ac:dyDescent="0.25">
      <c r="A39" s="79">
        <v>2011</v>
      </c>
      <c r="B39" s="77">
        <v>1</v>
      </c>
      <c r="C39" s="81">
        <v>372354.17</v>
      </c>
      <c r="D39" s="77">
        <v>481.66</v>
      </c>
      <c r="E39" s="77">
        <v>0</v>
      </c>
      <c r="F39" s="77">
        <v>0.88</v>
      </c>
      <c r="G39" s="77">
        <v>31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80">
        <v>0</v>
      </c>
    </row>
    <row r="40" spans="1:15" hidden="1" x14ac:dyDescent="0.25">
      <c r="A40" s="79">
        <v>2011</v>
      </c>
      <c r="B40" s="77">
        <v>2</v>
      </c>
      <c r="C40" s="81">
        <v>359655.24</v>
      </c>
      <c r="D40" s="77">
        <v>473.54</v>
      </c>
      <c r="E40" s="77">
        <v>0</v>
      </c>
      <c r="F40" s="77">
        <v>0.89</v>
      </c>
      <c r="G40" s="77">
        <v>28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80">
        <v>0</v>
      </c>
    </row>
    <row r="41" spans="1:15" hidden="1" x14ac:dyDescent="0.25">
      <c r="A41" s="79">
        <v>2011</v>
      </c>
      <c r="B41" s="77">
        <v>3</v>
      </c>
      <c r="C41" s="81">
        <v>395083.83</v>
      </c>
      <c r="D41" s="77">
        <v>372.44</v>
      </c>
      <c r="E41" s="77">
        <v>0</v>
      </c>
      <c r="F41" s="77">
        <v>0.88</v>
      </c>
      <c r="G41" s="77">
        <v>31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80">
        <v>0</v>
      </c>
    </row>
    <row r="42" spans="1:15" hidden="1" x14ac:dyDescent="0.25">
      <c r="A42" s="79">
        <v>2011</v>
      </c>
      <c r="B42" s="77">
        <v>4</v>
      </c>
      <c r="C42" s="81">
        <v>351016.89</v>
      </c>
      <c r="D42" s="77">
        <v>197.63</v>
      </c>
      <c r="E42" s="77">
        <v>0</v>
      </c>
      <c r="F42" s="77">
        <v>0.88</v>
      </c>
      <c r="G42" s="77">
        <v>30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80">
        <v>0</v>
      </c>
    </row>
    <row r="43" spans="1:15" hidden="1" x14ac:dyDescent="0.25">
      <c r="A43" s="79">
        <v>2011</v>
      </c>
      <c r="B43" s="77">
        <v>5</v>
      </c>
      <c r="C43" s="81">
        <v>402109.88</v>
      </c>
      <c r="D43" s="77">
        <v>41.85</v>
      </c>
      <c r="E43" s="77">
        <v>7.15</v>
      </c>
      <c r="F43" s="77">
        <v>0.87</v>
      </c>
      <c r="G43" s="77">
        <v>31</v>
      </c>
      <c r="H43" s="77">
        <v>0</v>
      </c>
      <c r="I43" s="77">
        <v>0</v>
      </c>
      <c r="J43" s="77">
        <v>0</v>
      </c>
      <c r="K43" s="77">
        <v>1</v>
      </c>
      <c r="L43" s="77">
        <v>0</v>
      </c>
      <c r="M43" s="77">
        <v>0</v>
      </c>
      <c r="N43" s="77">
        <v>0</v>
      </c>
      <c r="O43" s="80">
        <v>0</v>
      </c>
    </row>
    <row r="44" spans="1:15" hidden="1" x14ac:dyDescent="0.25">
      <c r="A44" s="79">
        <v>2011</v>
      </c>
      <c r="B44" s="77">
        <v>6</v>
      </c>
      <c r="C44" s="81">
        <v>325826.44</v>
      </c>
      <c r="D44" s="77">
        <v>0</v>
      </c>
      <c r="E44" s="77">
        <v>34.56</v>
      </c>
      <c r="F44" s="77">
        <v>0.88</v>
      </c>
      <c r="G44" s="77">
        <v>30</v>
      </c>
      <c r="H44" s="77">
        <v>0</v>
      </c>
      <c r="I44" s="77">
        <v>0</v>
      </c>
      <c r="J44" s="77">
        <v>0</v>
      </c>
      <c r="K44" s="77">
        <v>0</v>
      </c>
      <c r="L44" s="77">
        <v>1</v>
      </c>
      <c r="M44" s="77">
        <v>0</v>
      </c>
      <c r="N44" s="77">
        <v>0</v>
      </c>
      <c r="O44" s="80">
        <v>1</v>
      </c>
    </row>
    <row r="45" spans="1:15" hidden="1" x14ac:dyDescent="0.25">
      <c r="A45" s="79">
        <v>2011</v>
      </c>
      <c r="B45" s="77">
        <v>7</v>
      </c>
      <c r="C45" s="81">
        <v>403377.52</v>
      </c>
      <c r="D45" s="77">
        <v>0</v>
      </c>
      <c r="E45" s="77">
        <v>132.72</v>
      </c>
      <c r="F45" s="77">
        <v>0.89</v>
      </c>
      <c r="G45" s="77">
        <v>31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80">
        <v>0</v>
      </c>
    </row>
    <row r="46" spans="1:15" hidden="1" x14ac:dyDescent="0.25">
      <c r="A46" s="79">
        <v>2011</v>
      </c>
      <c r="B46" s="77">
        <v>8</v>
      </c>
      <c r="C46" s="81">
        <v>416521.51</v>
      </c>
      <c r="D46" s="77">
        <v>0</v>
      </c>
      <c r="E46" s="77">
        <v>156.58000000000001</v>
      </c>
      <c r="F46" s="77">
        <v>0.91</v>
      </c>
      <c r="G46" s="77">
        <v>31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80">
        <v>0</v>
      </c>
    </row>
    <row r="47" spans="1:15" hidden="1" x14ac:dyDescent="0.25">
      <c r="A47" s="79">
        <v>2011</v>
      </c>
      <c r="B47" s="77">
        <v>9</v>
      </c>
      <c r="C47" s="81">
        <v>367951.16</v>
      </c>
      <c r="D47" s="77">
        <v>0</v>
      </c>
      <c r="E47" s="77">
        <v>76.83</v>
      </c>
      <c r="F47" s="77">
        <v>0.91</v>
      </c>
      <c r="G47" s="77">
        <v>30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80">
        <v>0</v>
      </c>
    </row>
    <row r="48" spans="1:15" hidden="1" x14ac:dyDescent="0.25">
      <c r="A48" s="79">
        <v>2011</v>
      </c>
      <c r="B48" s="77">
        <v>10</v>
      </c>
      <c r="C48" s="81">
        <v>361813.23</v>
      </c>
      <c r="D48" s="77">
        <v>0</v>
      </c>
      <c r="E48" s="77">
        <v>19.190000000000001</v>
      </c>
      <c r="F48" s="77">
        <v>0.91</v>
      </c>
      <c r="G48" s="77">
        <v>31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80">
        <v>0</v>
      </c>
    </row>
    <row r="49" spans="1:15" hidden="1" x14ac:dyDescent="0.25">
      <c r="A49" s="79">
        <v>2011</v>
      </c>
      <c r="B49" s="77">
        <v>11</v>
      </c>
      <c r="C49" s="81">
        <v>359031.59</v>
      </c>
      <c r="D49" s="77">
        <v>56.1</v>
      </c>
      <c r="E49" s="77">
        <v>1.08</v>
      </c>
      <c r="F49" s="77">
        <v>0.92</v>
      </c>
      <c r="G49" s="77">
        <v>30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80">
        <v>0</v>
      </c>
    </row>
    <row r="50" spans="1:15" hidden="1" x14ac:dyDescent="0.25">
      <c r="A50" s="79">
        <v>2011</v>
      </c>
      <c r="B50" s="77">
        <v>12</v>
      </c>
      <c r="C50" s="81">
        <v>360327.71</v>
      </c>
      <c r="D50" s="77">
        <v>202.76</v>
      </c>
      <c r="E50" s="77">
        <v>0</v>
      </c>
      <c r="F50" s="77">
        <v>0.92</v>
      </c>
      <c r="G50" s="77">
        <v>31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80">
        <v>0</v>
      </c>
    </row>
    <row r="51" spans="1:15" hidden="1" x14ac:dyDescent="0.25">
      <c r="A51" s="79">
        <v>2012</v>
      </c>
      <c r="B51" s="77">
        <v>1</v>
      </c>
      <c r="C51" s="81">
        <v>372769.11</v>
      </c>
      <c r="D51" s="77">
        <v>327.83</v>
      </c>
      <c r="E51" s="77">
        <v>0</v>
      </c>
      <c r="F51" s="77">
        <v>0.92</v>
      </c>
      <c r="G51" s="77">
        <v>31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80">
        <v>0</v>
      </c>
    </row>
    <row r="52" spans="1:15" hidden="1" x14ac:dyDescent="0.25">
      <c r="A52" s="79">
        <v>2012</v>
      </c>
      <c r="B52" s="77">
        <v>2</v>
      </c>
      <c r="C52" s="81">
        <v>369539.58</v>
      </c>
      <c r="D52" s="77">
        <v>327.5</v>
      </c>
      <c r="E52" s="77">
        <v>0</v>
      </c>
      <c r="F52" s="77">
        <v>0.92</v>
      </c>
      <c r="G52" s="77">
        <v>29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80">
        <v>0</v>
      </c>
    </row>
    <row r="53" spans="1:15" hidden="1" x14ac:dyDescent="0.25">
      <c r="A53" s="79">
        <v>2012</v>
      </c>
      <c r="B53" s="77">
        <v>3</v>
      </c>
      <c r="C53" s="81">
        <v>387014.65</v>
      </c>
      <c r="D53" s="77">
        <v>190.68</v>
      </c>
      <c r="E53" s="77">
        <v>0.11</v>
      </c>
      <c r="F53" s="77">
        <v>0.92</v>
      </c>
      <c r="G53" s="77">
        <v>31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80">
        <v>0</v>
      </c>
    </row>
    <row r="54" spans="1:15" hidden="1" x14ac:dyDescent="0.25">
      <c r="A54" s="79">
        <v>2012</v>
      </c>
      <c r="B54" s="77">
        <v>4</v>
      </c>
      <c r="C54" s="81">
        <v>345320.54</v>
      </c>
      <c r="D54" s="77">
        <v>90.59</v>
      </c>
      <c r="E54" s="77">
        <v>0.09</v>
      </c>
      <c r="F54" s="77">
        <v>0.93</v>
      </c>
      <c r="G54" s="77">
        <v>30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80">
        <v>0</v>
      </c>
    </row>
    <row r="55" spans="1:15" hidden="1" x14ac:dyDescent="0.25">
      <c r="A55" s="79">
        <v>2012</v>
      </c>
      <c r="B55" s="77">
        <v>5</v>
      </c>
      <c r="C55" s="81">
        <v>371394.16</v>
      </c>
      <c r="D55" s="77">
        <v>36.450000000000003</v>
      </c>
      <c r="E55" s="77">
        <v>20.190000000000001</v>
      </c>
      <c r="F55" s="77">
        <v>0.94</v>
      </c>
      <c r="G55" s="77">
        <v>31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80">
        <v>0</v>
      </c>
    </row>
    <row r="56" spans="1:15" hidden="1" x14ac:dyDescent="0.25">
      <c r="A56" s="79">
        <v>2012</v>
      </c>
      <c r="B56" s="77">
        <v>6</v>
      </c>
      <c r="C56" s="81">
        <v>386548.6</v>
      </c>
      <c r="D56" s="77">
        <v>0</v>
      </c>
      <c r="E56" s="77">
        <v>72.400000000000006</v>
      </c>
      <c r="F56" s="77">
        <v>0.93</v>
      </c>
      <c r="G56" s="77">
        <v>30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80">
        <v>1</v>
      </c>
    </row>
    <row r="57" spans="1:15" hidden="1" x14ac:dyDescent="0.25">
      <c r="A57" s="79">
        <v>2012</v>
      </c>
      <c r="B57" s="77">
        <v>7</v>
      </c>
      <c r="C57" s="81">
        <v>416797.85</v>
      </c>
      <c r="D57" s="77">
        <v>0</v>
      </c>
      <c r="E57" s="77">
        <v>153.19</v>
      </c>
      <c r="F57" s="77">
        <v>0.93</v>
      </c>
      <c r="G57" s="77">
        <v>31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80">
        <v>0</v>
      </c>
    </row>
    <row r="58" spans="1:15" hidden="1" x14ac:dyDescent="0.25">
      <c r="A58" s="79">
        <v>2012</v>
      </c>
      <c r="B58" s="77">
        <v>8</v>
      </c>
      <c r="C58" s="81">
        <v>416821.02</v>
      </c>
      <c r="D58" s="77">
        <v>0</v>
      </c>
      <c r="E58" s="77">
        <v>149.59</v>
      </c>
      <c r="F58" s="77">
        <v>0.93</v>
      </c>
      <c r="G58" s="77">
        <v>31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80">
        <v>0</v>
      </c>
    </row>
    <row r="59" spans="1:15" hidden="1" x14ac:dyDescent="0.25">
      <c r="A59" s="79">
        <v>2012</v>
      </c>
      <c r="B59" s="77">
        <v>9</v>
      </c>
      <c r="C59" s="81">
        <v>377671.49</v>
      </c>
      <c r="D59" s="77">
        <v>0</v>
      </c>
      <c r="E59" s="77">
        <v>70.03</v>
      </c>
      <c r="F59" s="77">
        <v>0.91</v>
      </c>
      <c r="G59" s="77">
        <v>30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80">
        <v>0</v>
      </c>
    </row>
    <row r="60" spans="1:15" hidden="1" x14ac:dyDescent="0.25">
      <c r="A60" s="79">
        <v>2012</v>
      </c>
      <c r="B60" s="77">
        <v>10</v>
      </c>
      <c r="C60" s="81">
        <v>360226.73</v>
      </c>
      <c r="D60" s="77">
        <v>0</v>
      </c>
      <c r="E60" s="77">
        <v>16.63</v>
      </c>
      <c r="F60" s="77">
        <v>0.9</v>
      </c>
      <c r="G60" s="77">
        <v>31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80">
        <v>0</v>
      </c>
    </row>
    <row r="61" spans="1:15" hidden="1" x14ac:dyDescent="0.25">
      <c r="A61" s="79">
        <v>2012</v>
      </c>
      <c r="B61" s="77">
        <v>11</v>
      </c>
      <c r="C61" s="81">
        <v>360195.45</v>
      </c>
      <c r="D61" s="77">
        <v>107.25</v>
      </c>
      <c r="E61" s="77">
        <v>0.5</v>
      </c>
      <c r="F61" s="77">
        <v>0.89</v>
      </c>
      <c r="G61" s="77">
        <v>30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80">
        <v>0</v>
      </c>
    </row>
    <row r="62" spans="1:15" hidden="1" x14ac:dyDescent="0.25">
      <c r="A62" s="79">
        <v>2012</v>
      </c>
      <c r="B62" s="77">
        <v>12</v>
      </c>
      <c r="C62" s="81">
        <v>363401.4</v>
      </c>
      <c r="D62" s="77">
        <v>244.61</v>
      </c>
      <c r="E62" s="77">
        <v>0</v>
      </c>
      <c r="F62" s="77">
        <v>0.89</v>
      </c>
      <c r="G62" s="77">
        <v>31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80">
        <v>0</v>
      </c>
    </row>
    <row r="63" spans="1:15" hidden="1" x14ac:dyDescent="0.25">
      <c r="A63" s="79">
        <v>2013</v>
      </c>
      <c r="B63" s="77">
        <v>1</v>
      </c>
      <c r="C63" s="81">
        <v>367884.61</v>
      </c>
      <c r="D63" s="77">
        <v>334.65</v>
      </c>
      <c r="E63" s="77">
        <v>0</v>
      </c>
      <c r="F63" s="77">
        <v>0.89</v>
      </c>
      <c r="G63" s="77">
        <v>31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80">
        <v>0</v>
      </c>
    </row>
    <row r="64" spans="1:15" hidden="1" x14ac:dyDescent="0.25">
      <c r="A64" s="79">
        <v>2013</v>
      </c>
      <c r="B64" s="77">
        <v>2</v>
      </c>
      <c r="C64" s="81">
        <v>369179.21</v>
      </c>
      <c r="D64" s="77">
        <v>393.64</v>
      </c>
      <c r="E64" s="77">
        <v>0</v>
      </c>
      <c r="F64" s="77">
        <v>0.89</v>
      </c>
      <c r="G64" s="77">
        <v>28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80">
        <v>0</v>
      </c>
    </row>
    <row r="65" spans="1:15" hidden="1" x14ac:dyDescent="0.25">
      <c r="A65" s="79">
        <v>2013</v>
      </c>
      <c r="B65" s="77">
        <v>3</v>
      </c>
      <c r="C65" s="81">
        <v>388586.51</v>
      </c>
      <c r="D65" s="77">
        <v>352.76</v>
      </c>
      <c r="E65" s="77">
        <v>0</v>
      </c>
      <c r="F65" s="77">
        <v>0.89</v>
      </c>
      <c r="G65" s="77">
        <v>31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80">
        <v>0</v>
      </c>
    </row>
    <row r="66" spans="1:15" hidden="1" x14ac:dyDescent="0.25">
      <c r="A66" s="79">
        <v>2013</v>
      </c>
      <c r="B66" s="77">
        <v>4</v>
      </c>
      <c r="C66" s="81">
        <v>362248.48</v>
      </c>
      <c r="D66" s="77">
        <v>202.46</v>
      </c>
      <c r="E66" s="77">
        <v>0</v>
      </c>
      <c r="F66" s="77">
        <v>0.9</v>
      </c>
      <c r="G66" s="77">
        <v>30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80">
        <v>0</v>
      </c>
    </row>
    <row r="67" spans="1:15" hidden="1" x14ac:dyDescent="0.25">
      <c r="A67" s="79">
        <v>2013</v>
      </c>
      <c r="B67" s="77">
        <v>5</v>
      </c>
      <c r="C67" s="81">
        <v>371300.9</v>
      </c>
      <c r="D67" s="77">
        <v>52.65</v>
      </c>
      <c r="E67" s="77">
        <v>12.71</v>
      </c>
      <c r="F67" s="77">
        <v>0.91</v>
      </c>
      <c r="G67" s="77">
        <v>31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80">
        <v>0</v>
      </c>
    </row>
    <row r="68" spans="1:15" hidden="1" x14ac:dyDescent="0.25">
      <c r="A68" s="79">
        <v>2013</v>
      </c>
      <c r="B68" s="77">
        <v>6</v>
      </c>
      <c r="C68" s="81">
        <v>373567.24</v>
      </c>
      <c r="D68" s="77">
        <v>0</v>
      </c>
      <c r="E68" s="77">
        <v>42.08</v>
      </c>
      <c r="F68" s="77">
        <v>0.9</v>
      </c>
      <c r="G68" s="77">
        <v>30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80">
        <v>1</v>
      </c>
    </row>
    <row r="69" spans="1:15" hidden="1" x14ac:dyDescent="0.25">
      <c r="A69" s="79">
        <v>2013</v>
      </c>
      <c r="B69" s="77">
        <v>7</v>
      </c>
      <c r="C69" s="81">
        <v>409923.38</v>
      </c>
      <c r="D69" s="77">
        <v>0</v>
      </c>
      <c r="E69" s="77">
        <v>99.46</v>
      </c>
      <c r="F69" s="77">
        <v>0.9</v>
      </c>
      <c r="G69" s="77">
        <v>31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80">
        <v>0</v>
      </c>
    </row>
    <row r="70" spans="1:15" hidden="1" x14ac:dyDescent="0.25">
      <c r="A70" s="79">
        <v>2013</v>
      </c>
      <c r="B70" s="77">
        <v>8</v>
      </c>
      <c r="C70" s="81">
        <v>402127.74</v>
      </c>
      <c r="D70" s="77">
        <v>0</v>
      </c>
      <c r="E70" s="77">
        <v>111.76</v>
      </c>
      <c r="F70" s="77">
        <v>0.9</v>
      </c>
      <c r="G70" s="77">
        <v>31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80">
        <v>0</v>
      </c>
    </row>
    <row r="71" spans="1:15" hidden="1" x14ac:dyDescent="0.25">
      <c r="A71" s="79">
        <v>2013</v>
      </c>
      <c r="B71" s="77">
        <v>9</v>
      </c>
      <c r="C71" s="81">
        <v>370320.26</v>
      </c>
      <c r="D71" s="77">
        <v>0</v>
      </c>
      <c r="E71" s="77">
        <v>57.89</v>
      </c>
      <c r="F71" s="77">
        <v>0.9</v>
      </c>
      <c r="G71" s="77">
        <v>30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80">
        <v>0</v>
      </c>
    </row>
    <row r="72" spans="1:15" hidden="1" x14ac:dyDescent="0.25">
      <c r="A72" s="79">
        <v>2013</v>
      </c>
      <c r="B72" s="77">
        <v>10</v>
      </c>
      <c r="C72" s="81">
        <v>374373.01</v>
      </c>
      <c r="D72" s="77">
        <v>0</v>
      </c>
      <c r="E72" s="77">
        <v>13.05</v>
      </c>
      <c r="F72" s="77">
        <v>0.9</v>
      </c>
      <c r="G72" s="77">
        <v>31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80">
        <v>0</v>
      </c>
    </row>
    <row r="73" spans="1:15" hidden="1" x14ac:dyDescent="0.25">
      <c r="A73" s="79">
        <v>2013</v>
      </c>
      <c r="B73" s="77">
        <v>11</v>
      </c>
      <c r="C73" s="81">
        <v>361184.51</v>
      </c>
      <c r="D73" s="77">
        <v>130.35</v>
      </c>
      <c r="E73" s="77">
        <v>0.18</v>
      </c>
      <c r="F73" s="77">
        <v>0.9</v>
      </c>
      <c r="G73" s="77">
        <v>30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80">
        <v>0</v>
      </c>
    </row>
    <row r="74" spans="1:15" hidden="1" x14ac:dyDescent="0.25">
      <c r="A74" s="79">
        <v>2013</v>
      </c>
      <c r="B74" s="77">
        <v>12</v>
      </c>
      <c r="C74" s="81">
        <v>416602.5</v>
      </c>
      <c r="D74" s="77">
        <v>348.76</v>
      </c>
      <c r="E74" s="77">
        <v>0</v>
      </c>
      <c r="F74" s="77">
        <v>0.9</v>
      </c>
      <c r="G74" s="77">
        <v>31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1</v>
      </c>
      <c r="N74" s="77">
        <v>0</v>
      </c>
      <c r="O74" s="80">
        <v>0</v>
      </c>
    </row>
    <row r="75" spans="1:15" hidden="1" x14ac:dyDescent="0.25">
      <c r="A75" s="79">
        <v>2014</v>
      </c>
      <c r="B75" s="77">
        <v>1</v>
      </c>
      <c r="C75" s="81">
        <v>390748.52</v>
      </c>
      <c r="D75" s="77">
        <v>576.6</v>
      </c>
      <c r="E75" s="77">
        <v>0</v>
      </c>
      <c r="F75" s="77">
        <v>0.9</v>
      </c>
      <c r="G75" s="77">
        <v>31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80">
        <v>0</v>
      </c>
    </row>
    <row r="76" spans="1:15" hidden="1" x14ac:dyDescent="0.25">
      <c r="A76" s="79">
        <v>2014</v>
      </c>
      <c r="B76" s="77">
        <v>2</v>
      </c>
      <c r="C76" s="81">
        <v>343816.09</v>
      </c>
      <c r="D76" s="77">
        <v>512.4</v>
      </c>
      <c r="E76" s="77">
        <v>0</v>
      </c>
      <c r="F76" s="77">
        <v>0.9</v>
      </c>
      <c r="G76" s="77">
        <v>28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77">
        <v>0</v>
      </c>
      <c r="O76" s="80">
        <v>0</v>
      </c>
    </row>
    <row r="77" spans="1:15" hidden="1" x14ac:dyDescent="0.25">
      <c r="A77" s="79">
        <v>2014</v>
      </c>
      <c r="B77" s="77">
        <v>3</v>
      </c>
      <c r="C77" s="81">
        <v>375925.98</v>
      </c>
      <c r="D77" s="77">
        <v>443.3</v>
      </c>
      <c r="E77" s="77">
        <v>0</v>
      </c>
      <c r="F77" s="77">
        <v>0.9</v>
      </c>
      <c r="G77" s="77">
        <v>31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80">
        <v>0</v>
      </c>
    </row>
    <row r="78" spans="1:15" hidden="1" x14ac:dyDescent="0.25">
      <c r="A78" s="79">
        <v>2014</v>
      </c>
      <c r="B78" s="77">
        <v>4</v>
      </c>
      <c r="C78" s="81">
        <v>341040.96</v>
      </c>
      <c r="D78" s="77">
        <v>117</v>
      </c>
      <c r="E78" s="77">
        <v>0</v>
      </c>
      <c r="F78" s="77">
        <v>0.9</v>
      </c>
      <c r="G78" s="77">
        <v>30</v>
      </c>
      <c r="H78" s="77">
        <v>0</v>
      </c>
      <c r="I78" s="77">
        <v>0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80">
        <v>0</v>
      </c>
    </row>
    <row r="79" spans="1:15" hidden="1" x14ac:dyDescent="0.25">
      <c r="A79" s="79">
        <v>2014</v>
      </c>
      <c r="B79" s="77">
        <v>5</v>
      </c>
      <c r="C79" s="81">
        <v>372683.1</v>
      </c>
      <c r="D79" s="77">
        <v>0</v>
      </c>
      <c r="E79" s="77">
        <v>11.9</v>
      </c>
      <c r="F79" s="77">
        <v>0.91</v>
      </c>
      <c r="G79" s="77">
        <v>31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77">
        <v>0</v>
      </c>
      <c r="O79" s="80">
        <v>0</v>
      </c>
    </row>
    <row r="80" spans="1:15" hidden="1" x14ac:dyDescent="0.25">
      <c r="A80" s="79">
        <v>2014</v>
      </c>
      <c r="B80" s="77">
        <v>6</v>
      </c>
      <c r="C80" s="81">
        <v>417790.85</v>
      </c>
      <c r="D80" s="77">
        <v>0</v>
      </c>
      <c r="E80" s="77">
        <v>68.099999999999994</v>
      </c>
      <c r="F80" s="77">
        <v>0.92</v>
      </c>
      <c r="G80" s="77">
        <v>30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80">
        <v>1</v>
      </c>
    </row>
    <row r="81" spans="1:15" hidden="1" x14ac:dyDescent="0.25">
      <c r="A81" s="79">
        <v>2014</v>
      </c>
      <c r="B81" s="77">
        <v>7</v>
      </c>
      <c r="C81" s="81">
        <v>409495.33</v>
      </c>
      <c r="D81" s="77">
        <v>0</v>
      </c>
      <c r="E81" s="77">
        <v>71</v>
      </c>
      <c r="F81" s="77">
        <v>0.92</v>
      </c>
      <c r="G81" s="77">
        <v>31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77">
        <v>0</v>
      </c>
      <c r="O81" s="80">
        <v>0</v>
      </c>
    </row>
    <row r="82" spans="1:15" hidden="1" x14ac:dyDescent="0.25">
      <c r="A82" s="79">
        <v>2014</v>
      </c>
      <c r="B82" s="77">
        <v>8</v>
      </c>
      <c r="C82" s="81">
        <v>372540.24</v>
      </c>
      <c r="D82" s="77">
        <v>0</v>
      </c>
      <c r="E82" s="77">
        <v>81.8</v>
      </c>
      <c r="F82" s="77">
        <v>0.93</v>
      </c>
      <c r="G82" s="77">
        <v>31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80">
        <v>0</v>
      </c>
    </row>
    <row r="83" spans="1:15" hidden="1" x14ac:dyDescent="0.25">
      <c r="A83" s="79">
        <v>2014</v>
      </c>
      <c r="B83" s="77">
        <v>9</v>
      </c>
      <c r="C83" s="81">
        <v>348099.71</v>
      </c>
      <c r="D83" s="77">
        <v>0</v>
      </c>
      <c r="E83" s="77">
        <v>30.1</v>
      </c>
      <c r="F83" s="77">
        <v>0.93</v>
      </c>
      <c r="G83" s="77">
        <v>30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77">
        <v>0</v>
      </c>
      <c r="O83" s="80">
        <v>0</v>
      </c>
    </row>
    <row r="84" spans="1:15" hidden="1" x14ac:dyDescent="0.25">
      <c r="A84" s="79">
        <v>2014</v>
      </c>
      <c r="B84" s="77">
        <v>10</v>
      </c>
      <c r="C84" s="81">
        <v>363861.97</v>
      </c>
      <c r="D84" s="77">
        <v>0</v>
      </c>
      <c r="E84" s="77">
        <v>1.3</v>
      </c>
      <c r="F84" s="77">
        <v>0.93</v>
      </c>
      <c r="G84" s="77">
        <v>31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80">
        <v>0</v>
      </c>
    </row>
    <row r="85" spans="1:15" hidden="1" x14ac:dyDescent="0.25">
      <c r="A85" s="79">
        <v>2014</v>
      </c>
      <c r="B85" s="77">
        <v>11</v>
      </c>
      <c r="C85" s="81">
        <v>399221.27</v>
      </c>
      <c r="D85" s="77">
        <v>243</v>
      </c>
      <c r="E85" s="77">
        <v>0</v>
      </c>
      <c r="F85" s="77">
        <v>0.94</v>
      </c>
      <c r="G85" s="77">
        <v>30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77">
        <v>1</v>
      </c>
      <c r="O85" s="80">
        <v>0</v>
      </c>
    </row>
    <row r="86" spans="1:15" hidden="1" x14ac:dyDescent="0.25">
      <c r="A86" s="79">
        <v>2014</v>
      </c>
      <c r="B86" s="77">
        <v>12</v>
      </c>
      <c r="C86" s="81">
        <v>381743.97</v>
      </c>
      <c r="D86" s="77">
        <v>310</v>
      </c>
      <c r="E86" s="77">
        <v>0</v>
      </c>
      <c r="F86" s="77">
        <v>0.94</v>
      </c>
      <c r="G86" s="77">
        <v>31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80">
        <v>0</v>
      </c>
    </row>
    <row r="87" spans="1:15" x14ac:dyDescent="0.25">
      <c r="A87" s="79">
        <v>2015</v>
      </c>
      <c r="B87" s="77">
        <v>1</v>
      </c>
      <c r="C87" s="77"/>
      <c r="D87" s="77">
        <v>449.35</v>
      </c>
      <c r="E87" s="77">
        <v>0</v>
      </c>
      <c r="F87" s="77">
        <v>0.937697</v>
      </c>
      <c r="G87" s="77">
        <v>31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77">
        <v>0</v>
      </c>
      <c r="O87" s="80">
        <v>0</v>
      </c>
    </row>
    <row r="88" spans="1:15" x14ac:dyDescent="0.25">
      <c r="A88" s="79">
        <v>2015</v>
      </c>
      <c r="B88" s="77">
        <v>2</v>
      </c>
      <c r="C88" s="77"/>
      <c r="D88" s="77">
        <v>413.44</v>
      </c>
      <c r="E88" s="77">
        <v>0</v>
      </c>
      <c r="F88" s="77">
        <v>0.93884299999999998</v>
      </c>
      <c r="G88" s="77">
        <v>28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77">
        <v>0</v>
      </c>
      <c r="O88" s="80">
        <v>0</v>
      </c>
    </row>
    <row r="89" spans="1:15" x14ac:dyDescent="0.25">
      <c r="A89" s="79">
        <v>2015</v>
      </c>
      <c r="B89" s="77">
        <v>3</v>
      </c>
      <c r="C89" s="77"/>
      <c r="D89" s="77">
        <v>292.8</v>
      </c>
      <c r="E89" s="77">
        <v>0.02</v>
      </c>
      <c r="F89" s="77">
        <v>0.94105899999999998</v>
      </c>
      <c r="G89" s="77">
        <v>31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80">
        <v>0</v>
      </c>
    </row>
    <row r="90" spans="1:15" x14ac:dyDescent="0.25">
      <c r="A90" s="79">
        <v>2015</v>
      </c>
      <c r="B90" s="77">
        <v>4</v>
      </c>
      <c r="C90" s="77"/>
      <c r="D90" s="77">
        <v>72.75</v>
      </c>
      <c r="E90" s="77">
        <v>0.12</v>
      </c>
      <c r="F90" s="77">
        <v>0.94327499999999997</v>
      </c>
      <c r="G90" s="77">
        <v>30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80">
        <v>0</v>
      </c>
    </row>
    <row r="91" spans="1:15" x14ac:dyDescent="0.25">
      <c r="A91" s="79">
        <v>2015</v>
      </c>
      <c r="B91" s="77">
        <v>5</v>
      </c>
      <c r="C91" s="77"/>
      <c r="D91" s="77">
        <v>0</v>
      </c>
      <c r="E91" s="77">
        <v>18.899999999999999</v>
      </c>
      <c r="F91" s="77">
        <v>0.94549099999999997</v>
      </c>
      <c r="G91" s="77">
        <v>31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80">
        <v>0</v>
      </c>
    </row>
    <row r="92" spans="1:15" x14ac:dyDescent="0.25">
      <c r="A92" s="79">
        <v>2015</v>
      </c>
      <c r="B92" s="77">
        <v>6</v>
      </c>
      <c r="C92" s="77"/>
      <c r="D92" s="77">
        <v>0</v>
      </c>
      <c r="E92" s="77">
        <v>76.3</v>
      </c>
      <c r="F92" s="77">
        <v>0.94791700000000001</v>
      </c>
      <c r="G92" s="77">
        <v>30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77">
        <v>0</v>
      </c>
      <c r="O92" s="80">
        <v>1</v>
      </c>
    </row>
    <row r="93" spans="1:15" x14ac:dyDescent="0.25">
      <c r="A93" s="79">
        <v>2015</v>
      </c>
      <c r="B93" s="77">
        <v>7</v>
      </c>
      <c r="C93" s="77"/>
      <c r="D93" s="77">
        <v>0</v>
      </c>
      <c r="E93" s="77">
        <v>138.04</v>
      </c>
      <c r="F93" s="77">
        <v>0.95034399999999997</v>
      </c>
      <c r="G93" s="77">
        <v>31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0</v>
      </c>
      <c r="N93" s="77">
        <v>0</v>
      </c>
      <c r="O93" s="80">
        <v>0</v>
      </c>
    </row>
    <row r="94" spans="1:15" x14ac:dyDescent="0.25">
      <c r="A94" s="79">
        <v>2015</v>
      </c>
      <c r="B94" s="77">
        <v>8</v>
      </c>
      <c r="C94" s="77"/>
      <c r="D94" s="77">
        <v>0</v>
      </c>
      <c r="E94" s="77">
        <v>108.7</v>
      </c>
      <c r="F94" s="77">
        <v>0.95277100000000003</v>
      </c>
      <c r="G94" s="77">
        <v>31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80">
        <v>0</v>
      </c>
    </row>
    <row r="95" spans="1:15" x14ac:dyDescent="0.25">
      <c r="A95" s="79">
        <v>2015</v>
      </c>
      <c r="B95" s="77">
        <v>9</v>
      </c>
      <c r="C95" s="77"/>
      <c r="D95" s="77">
        <v>0</v>
      </c>
      <c r="E95" s="77">
        <v>32.549999999999997</v>
      </c>
      <c r="F95" s="77">
        <v>0.95540800000000004</v>
      </c>
      <c r="G95" s="77">
        <v>30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80">
        <v>0</v>
      </c>
    </row>
    <row r="96" spans="1:15" x14ac:dyDescent="0.25">
      <c r="A96" s="79">
        <v>2015</v>
      </c>
      <c r="B96" s="77">
        <v>10</v>
      </c>
      <c r="C96" s="77"/>
      <c r="D96" s="77">
        <v>11.16</v>
      </c>
      <c r="E96" s="77">
        <v>3.37</v>
      </c>
      <c r="F96" s="77">
        <v>0.95804599999999995</v>
      </c>
      <c r="G96" s="77">
        <v>31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77">
        <v>0</v>
      </c>
      <c r="O96" s="80">
        <v>0</v>
      </c>
    </row>
    <row r="97" spans="1:15" x14ac:dyDescent="0.25">
      <c r="A97" s="79">
        <v>2015</v>
      </c>
      <c r="B97" s="77">
        <v>11</v>
      </c>
      <c r="C97" s="77"/>
      <c r="D97" s="77">
        <v>178.95</v>
      </c>
      <c r="E97" s="77">
        <v>0</v>
      </c>
      <c r="F97" s="77">
        <v>0.96068299999999995</v>
      </c>
      <c r="G97" s="77">
        <v>30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77">
        <v>0</v>
      </c>
      <c r="O97" s="80">
        <v>0</v>
      </c>
    </row>
    <row r="98" spans="1:15" x14ac:dyDescent="0.25">
      <c r="A98" s="79">
        <v>2015</v>
      </c>
      <c r="B98" s="77">
        <v>12</v>
      </c>
      <c r="C98" s="77"/>
      <c r="D98" s="77">
        <v>358.98</v>
      </c>
      <c r="E98" s="77">
        <v>0</v>
      </c>
      <c r="F98" s="77">
        <v>0.96419900000000003</v>
      </c>
      <c r="G98" s="77">
        <v>31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80">
        <v>0</v>
      </c>
    </row>
    <row r="99" spans="1:15" x14ac:dyDescent="0.25">
      <c r="A99" s="79">
        <v>2016</v>
      </c>
      <c r="B99" s="77">
        <v>1</v>
      </c>
      <c r="C99" s="77"/>
      <c r="D99" s="77">
        <v>449.35</v>
      </c>
      <c r="E99" s="77">
        <v>0</v>
      </c>
      <c r="F99" s="77">
        <v>0.96771600000000002</v>
      </c>
      <c r="G99" s="77">
        <v>31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80">
        <v>0</v>
      </c>
    </row>
    <row r="100" spans="1:15" x14ac:dyDescent="0.25">
      <c r="A100" s="79">
        <v>2016</v>
      </c>
      <c r="B100" s="77">
        <v>2</v>
      </c>
      <c r="C100" s="77"/>
      <c r="D100" s="77">
        <v>413.44</v>
      </c>
      <c r="E100" s="77">
        <v>0</v>
      </c>
      <c r="F100" s="77">
        <v>0.97123199999999998</v>
      </c>
      <c r="G100" s="77">
        <v>29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80">
        <v>0</v>
      </c>
    </row>
    <row r="101" spans="1:15" x14ac:dyDescent="0.25">
      <c r="A101" s="79">
        <v>2016</v>
      </c>
      <c r="B101" s="77">
        <v>3</v>
      </c>
      <c r="C101" s="77"/>
      <c r="D101" s="77">
        <v>292.8</v>
      </c>
      <c r="E101" s="77">
        <v>0.02</v>
      </c>
      <c r="F101" s="77">
        <v>0.974024</v>
      </c>
      <c r="G101" s="77">
        <v>31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80">
        <v>0</v>
      </c>
    </row>
    <row r="102" spans="1:15" x14ac:dyDescent="0.25">
      <c r="A102" s="79">
        <v>2016</v>
      </c>
      <c r="B102" s="77">
        <v>4</v>
      </c>
      <c r="C102" s="77"/>
      <c r="D102" s="77">
        <v>72.75</v>
      </c>
      <c r="E102" s="77">
        <v>0.12</v>
      </c>
      <c r="F102" s="77">
        <v>0.97681600000000002</v>
      </c>
      <c r="G102" s="77">
        <v>30</v>
      </c>
      <c r="H102" s="77">
        <v>0</v>
      </c>
      <c r="I102" s="77">
        <v>0</v>
      </c>
      <c r="J102" s="77">
        <v>0</v>
      </c>
      <c r="K102" s="77">
        <v>0</v>
      </c>
      <c r="L102" s="77">
        <v>0</v>
      </c>
      <c r="M102" s="77">
        <v>0</v>
      </c>
      <c r="N102" s="77">
        <v>0</v>
      </c>
      <c r="O102" s="80">
        <v>0</v>
      </c>
    </row>
    <row r="103" spans="1:15" x14ac:dyDescent="0.25">
      <c r="A103" s="79">
        <v>2016</v>
      </c>
      <c r="B103" s="77">
        <v>5</v>
      </c>
      <c r="C103" s="77"/>
      <c r="D103" s="77">
        <v>0</v>
      </c>
      <c r="E103" s="77">
        <v>18.899999999999999</v>
      </c>
      <c r="F103" s="77">
        <v>0.97960800000000003</v>
      </c>
      <c r="G103" s="77">
        <v>31</v>
      </c>
      <c r="H103" s="77">
        <v>0</v>
      </c>
      <c r="I103" s="77">
        <v>0</v>
      </c>
      <c r="J103" s="77">
        <v>0</v>
      </c>
      <c r="K103" s="77">
        <v>0</v>
      </c>
      <c r="L103" s="77">
        <v>0</v>
      </c>
      <c r="M103" s="77">
        <v>0</v>
      </c>
      <c r="N103" s="77">
        <v>0</v>
      </c>
      <c r="O103" s="80">
        <v>0</v>
      </c>
    </row>
    <row r="104" spans="1:15" x14ac:dyDescent="0.25">
      <c r="A104" s="79">
        <v>2016</v>
      </c>
      <c r="B104" s="77">
        <v>6</v>
      </c>
      <c r="C104" s="77"/>
      <c r="D104" s="77">
        <v>0</v>
      </c>
      <c r="E104" s="77">
        <v>76.3</v>
      </c>
      <c r="F104" s="77">
        <v>0.98234399999999999</v>
      </c>
      <c r="G104" s="77">
        <v>30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77">
        <v>0</v>
      </c>
      <c r="O104" s="80">
        <v>1</v>
      </c>
    </row>
    <row r="105" spans="1:15" x14ac:dyDescent="0.25">
      <c r="A105" s="79">
        <v>2016</v>
      </c>
      <c r="B105" s="77">
        <v>7</v>
      </c>
      <c r="C105" s="77"/>
      <c r="D105" s="77">
        <v>0</v>
      </c>
      <c r="E105" s="77">
        <v>138.04</v>
      </c>
      <c r="F105" s="77">
        <v>0.98507900000000004</v>
      </c>
      <c r="G105" s="77">
        <v>31</v>
      </c>
      <c r="H105" s="77">
        <v>0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80">
        <v>0</v>
      </c>
    </row>
    <row r="106" spans="1:15" x14ac:dyDescent="0.25">
      <c r="A106" s="79">
        <v>2016</v>
      </c>
      <c r="B106" s="77">
        <v>8</v>
      </c>
      <c r="C106" s="77"/>
      <c r="D106" s="77">
        <v>0</v>
      </c>
      <c r="E106" s="77">
        <v>108.7</v>
      </c>
      <c r="F106" s="77">
        <v>0.987815</v>
      </c>
      <c r="G106" s="77">
        <v>31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0</v>
      </c>
      <c r="N106" s="77">
        <v>0</v>
      </c>
      <c r="O106" s="80">
        <v>0</v>
      </c>
    </row>
    <row r="107" spans="1:15" x14ac:dyDescent="0.25">
      <c r="A107" s="79">
        <v>2016</v>
      </c>
      <c r="B107" s="77">
        <v>9</v>
      </c>
      <c r="C107" s="77"/>
      <c r="D107" s="77">
        <v>0</v>
      </c>
      <c r="E107" s="77">
        <v>32.549999999999997</v>
      </c>
      <c r="F107" s="77">
        <v>0.99049399999999999</v>
      </c>
      <c r="G107" s="77">
        <v>30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77">
        <v>0</v>
      </c>
      <c r="O107" s="80">
        <v>0</v>
      </c>
    </row>
    <row r="108" spans="1:15" x14ac:dyDescent="0.25">
      <c r="A108" s="79">
        <v>2016</v>
      </c>
      <c r="B108" s="77">
        <v>10</v>
      </c>
      <c r="C108" s="77"/>
      <c r="D108" s="77">
        <v>11.16</v>
      </c>
      <c r="E108" s="77">
        <v>3.37</v>
      </c>
      <c r="F108" s="77">
        <v>0.993174</v>
      </c>
      <c r="G108" s="77">
        <v>31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0</v>
      </c>
      <c r="N108" s="77">
        <v>0</v>
      </c>
      <c r="O108" s="80">
        <v>0</v>
      </c>
    </row>
    <row r="109" spans="1:15" x14ac:dyDescent="0.25">
      <c r="A109" s="79">
        <v>2016</v>
      </c>
      <c r="B109" s="77">
        <v>11</v>
      </c>
      <c r="C109" s="77"/>
      <c r="D109" s="77">
        <v>178.95</v>
      </c>
      <c r="E109" s="77">
        <v>0</v>
      </c>
      <c r="F109" s="77">
        <v>0.99585299999999999</v>
      </c>
      <c r="G109" s="77">
        <v>30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77">
        <v>0</v>
      </c>
      <c r="O109" s="80">
        <v>0</v>
      </c>
    </row>
    <row r="110" spans="1:15" x14ac:dyDescent="0.25">
      <c r="A110" s="79">
        <v>2016</v>
      </c>
      <c r="B110" s="77">
        <v>12</v>
      </c>
      <c r="C110" s="77"/>
      <c r="D110" s="77">
        <v>358.98</v>
      </c>
      <c r="E110" s="77">
        <v>0</v>
      </c>
      <c r="F110" s="77">
        <v>0.99854699999999996</v>
      </c>
      <c r="G110" s="77">
        <v>31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80">
        <v>0</v>
      </c>
    </row>
    <row r="111" spans="1:15" x14ac:dyDescent="0.25">
      <c r="A111" s="79">
        <v>2017</v>
      </c>
      <c r="B111" s="77">
        <v>1</v>
      </c>
      <c r="C111" s="77"/>
      <c r="D111" s="77">
        <v>449.35</v>
      </c>
      <c r="E111" s="77">
        <v>0</v>
      </c>
      <c r="F111" s="77">
        <v>1.001241</v>
      </c>
      <c r="G111" s="77">
        <v>31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77">
        <v>0</v>
      </c>
      <c r="O111" s="80">
        <v>0</v>
      </c>
    </row>
    <row r="112" spans="1:15" x14ac:dyDescent="0.25">
      <c r="A112" s="79">
        <v>2017</v>
      </c>
      <c r="B112" s="77">
        <v>2</v>
      </c>
      <c r="C112" s="77"/>
      <c r="D112" s="77">
        <v>413.44</v>
      </c>
      <c r="E112" s="77">
        <v>0</v>
      </c>
      <c r="F112" s="77">
        <v>1.003935</v>
      </c>
      <c r="G112" s="77">
        <v>28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77">
        <v>0</v>
      </c>
      <c r="O112" s="80">
        <v>0</v>
      </c>
    </row>
    <row r="113" spans="1:15" x14ac:dyDescent="0.25">
      <c r="A113" s="79">
        <v>2017</v>
      </c>
      <c r="B113" s="77">
        <v>3</v>
      </c>
      <c r="C113" s="77"/>
      <c r="D113" s="77">
        <v>292.8</v>
      </c>
      <c r="E113" s="77">
        <v>0.02</v>
      </c>
      <c r="F113" s="77">
        <v>1.006473</v>
      </c>
      <c r="G113" s="77">
        <v>31</v>
      </c>
      <c r="H113" s="77">
        <v>0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77">
        <v>0</v>
      </c>
      <c r="O113" s="80">
        <v>0</v>
      </c>
    </row>
    <row r="114" spans="1:15" x14ac:dyDescent="0.25">
      <c r="A114" s="79">
        <v>2017</v>
      </c>
      <c r="B114" s="77">
        <v>4</v>
      </c>
      <c r="C114" s="77"/>
      <c r="D114" s="77">
        <v>72.75</v>
      </c>
      <c r="E114" s="77">
        <v>0.12</v>
      </c>
      <c r="F114" s="77">
        <v>1.009012</v>
      </c>
      <c r="G114" s="77">
        <v>30</v>
      </c>
      <c r="H114" s="77">
        <v>0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80">
        <v>0</v>
      </c>
    </row>
    <row r="115" spans="1:15" x14ac:dyDescent="0.25">
      <c r="A115" s="79">
        <v>2017</v>
      </c>
      <c r="B115" s="77">
        <v>5</v>
      </c>
      <c r="C115" s="77"/>
      <c r="D115" s="77">
        <v>0</v>
      </c>
      <c r="E115" s="77">
        <v>18.899999999999999</v>
      </c>
      <c r="F115" s="77">
        <v>1.0115499999999999</v>
      </c>
      <c r="G115" s="77">
        <v>31</v>
      </c>
      <c r="H115" s="77">
        <v>0</v>
      </c>
      <c r="I115" s="77">
        <v>0</v>
      </c>
      <c r="J115" s="77">
        <v>0</v>
      </c>
      <c r="K115" s="77">
        <v>0</v>
      </c>
      <c r="L115" s="77">
        <v>0</v>
      </c>
      <c r="M115" s="77">
        <v>0</v>
      </c>
      <c r="N115" s="77">
        <v>0</v>
      </c>
      <c r="O115" s="80">
        <v>0</v>
      </c>
    </row>
    <row r="116" spans="1:15" x14ac:dyDescent="0.25">
      <c r="A116" s="79">
        <v>2017</v>
      </c>
      <c r="B116" s="77">
        <v>6</v>
      </c>
      <c r="C116" s="77"/>
      <c r="D116" s="77">
        <v>0</v>
      </c>
      <c r="E116" s="77">
        <v>76.3</v>
      </c>
      <c r="F116" s="77">
        <v>1.014003</v>
      </c>
      <c r="G116" s="77">
        <v>30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77">
        <v>0</v>
      </c>
      <c r="O116" s="80">
        <v>1</v>
      </c>
    </row>
    <row r="117" spans="1:15" x14ac:dyDescent="0.25">
      <c r="A117" s="79">
        <v>2017</v>
      </c>
      <c r="B117" s="77">
        <v>7</v>
      </c>
      <c r="C117" s="77"/>
      <c r="D117" s="77">
        <v>0</v>
      </c>
      <c r="E117" s="77">
        <v>138.04</v>
      </c>
      <c r="F117" s="77">
        <v>1.0164569999999999</v>
      </c>
      <c r="G117" s="77">
        <v>31</v>
      </c>
      <c r="H117" s="77">
        <v>0</v>
      </c>
      <c r="I117" s="77">
        <v>0</v>
      </c>
      <c r="J117" s="77">
        <v>0</v>
      </c>
      <c r="K117" s="77">
        <v>0</v>
      </c>
      <c r="L117" s="77">
        <v>0</v>
      </c>
      <c r="M117" s="77">
        <v>0</v>
      </c>
      <c r="N117" s="77">
        <v>0</v>
      </c>
      <c r="O117" s="80">
        <v>0</v>
      </c>
    </row>
    <row r="118" spans="1:15" x14ac:dyDescent="0.25">
      <c r="A118" s="79">
        <v>2017</v>
      </c>
      <c r="B118" s="77">
        <v>8</v>
      </c>
      <c r="C118" s="77"/>
      <c r="D118" s="77">
        <v>0</v>
      </c>
      <c r="E118" s="77">
        <v>108.7</v>
      </c>
      <c r="F118" s="77">
        <v>1.01891</v>
      </c>
      <c r="G118" s="77">
        <v>31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77">
        <v>0</v>
      </c>
      <c r="O118" s="80">
        <v>0</v>
      </c>
    </row>
    <row r="119" spans="1:15" x14ac:dyDescent="0.25">
      <c r="A119" s="79">
        <v>2017</v>
      </c>
      <c r="B119" s="77">
        <v>9</v>
      </c>
      <c r="C119" s="77"/>
      <c r="D119" s="77">
        <v>0</v>
      </c>
      <c r="E119" s="77">
        <v>32.549999999999997</v>
      </c>
      <c r="F119" s="77">
        <v>1.021279</v>
      </c>
      <c r="G119" s="77">
        <v>30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77">
        <v>0</v>
      </c>
      <c r="O119" s="80">
        <v>0</v>
      </c>
    </row>
    <row r="120" spans="1:15" x14ac:dyDescent="0.25">
      <c r="A120" s="79">
        <v>2017</v>
      </c>
      <c r="B120" s="77">
        <v>10</v>
      </c>
      <c r="C120" s="77"/>
      <c r="D120" s="77">
        <v>11.16</v>
      </c>
      <c r="E120" s="77">
        <v>3.37</v>
      </c>
      <c r="F120" s="77">
        <v>1.0236479999999999</v>
      </c>
      <c r="G120" s="77">
        <v>31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80">
        <v>0</v>
      </c>
    </row>
    <row r="121" spans="1:15" x14ac:dyDescent="0.25">
      <c r="A121" s="79">
        <v>2017</v>
      </c>
      <c r="B121" s="77">
        <v>11</v>
      </c>
      <c r="C121" s="77"/>
      <c r="D121" s="77">
        <v>178.95</v>
      </c>
      <c r="E121" s="77">
        <v>0</v>
      </c>
      <c r="F121" s="77">
        <v>1.026017</v>
      </c>
      <c r="G121" s="77">
        <v>30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80">
        <v>0</v>
      </c>
    </row>
    <row r="122" spans="1:15" x14ac:dyDescent="0.25">
      <c r="A122" s="79">
        <v>2017</v>
      </c>
      <c r="B122" s="77">
        <v>12</v>
      </c>
      <c r="C122" s="77"/>
      <c r="D122" s="77">
        <v>358.98</v>
      </c>
      <c r="E122" s="77">
        <v>0</v>
      </c>
      <c r="F122" s="77">
        <v>1.028159</v>
      </c>
      <c r="G122" s="77">
        <v>31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80">
        <v>0</v>
      </c>
    </row>
    <row r="123" spans="1:15" x14ac:dyDescent="0.25">
      <c r="A123" s="79">
        <v>2018</v>
      </c>
      <c r="B123" s="77">
        <v>1</v>
      </c>
      <c r="C123" s="77"/>
      <c r="D123" s="77">
        <v>449.35</v>
      </c>
      <c r="E123" s="77">
        <v>0</v>
      </c>
      <c r="F123" s="77">
        <v>1.0303009999999999</v>
      </c>
      <c r="G123" s="77">
        <v>31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80">
        <v>0</v>
      </c>
    </row>
    <row r="124" spans="1:15" x14ac:dyDescent="0.25">
      <c r="A124" s="79">
        <v>2018</v>
      </c>
      <c r="B124" s="77">
        <v>2</v>
      </c>
      <c r="C124" s="77"/>
      <c r="D124" s="77">
        <v>413.44</v>
      </c>
      <c r="E124" s="77">
        <v>0</v>
      </c>
      <c r="F124" s="77">
        <v>1.032443</v>
      </c>
      <c r="G124" s="77">
        <v>28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80">
        <v>0</v>
      </c>
    </row>
    <row r="125" spans="1:15" x14ac:dyDescent="0.25">
      <c r="A125" s="79">
        <v>2018</v>
      </c>
      <c r="B125" s="77">
        <v>3</v>
      </c>
      <c r="C125" s="77"/>
      <c r="D125" s="77">
        <v>292.8</v>
      </c>
      <c r="E125" s="77">
        <v>0.02</v>
      </c>
      <c r="F125" s="77">
        <v>1.034699</v>
      </c>
      <c r="G125" s="77">
        <v>31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80">
        <v>0</v>
      </c>
    </row>
    <row r="126" spans="1:15" x14ac:dyDescent="0.25">
      <c r="A126" s="79">
        <v>2018</v>
      </c>
      <c r="B126" s="77">
        <v>4</v>
      </c>
      <c r="C126" s="77"/>
      <c r="D126" s="77">
        <v>72.75</v>
      </c>
      <c r="E126" s="77">
        <v>0.12</v>
      </c>
      <c r="F126" s="77">
        <v>1.0369550000000001</v>
      </c>
      <c r="G126" s="77">
        <v>30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80">
        <v>0</v>
      </c>
    </row>
    <row r="127" spans="1:15" x14ac:dyDescent="0.25">
      <c r="A127" s="79">
        <v>2018</v>
      </c>
      <c r="B127" s="77">
        <v>5</v>
      </c>
      <c r="C127" s="77"/>
      <c r="D127" s="77">
        <v>0</v>
      </c>
      <c r="E127" s="77">
        <v>18.899999999999999</v>
      </c>
      <c r="F127" s="77">
        <v>1.0392110000000001</v>
      </c>
      <c r="G127" s="77">
        <v>31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80">
        <v>0</v>
      </c>
    </row>
    <row r="128" spans="1:15" x14ac:dyDescent="0.25">
      <c r="A128" s="79">
        <v>2018</v>
      </c>
      <c r="B128" s="77">
        <v>6</v>
      </c>
      <c r="C128" s="77"/>
      <c r="D128" s="77">
        <v>0</v>
      </c>
      <c r="E128" s="77">
        <v>76.3</v>
      </c>
      <c r="F128" s="77">
        <v>1.041439</v>
      </c>
      <c r="G128" s="77">
        <v>30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80">
        <v>1</v>
      </c>
    </row>
    <row r="129" spans="1:15" x14ac:dyDescent="0.25">
      <c r="A129" s="79">
        <v>2018</v>
      </c>
      <c r="B129" s="77">
        <v>7</v>
      </c>
      <c r="C129" s="77"/>
      <c r="D129" s="77">
        <v>0</v>
      </c>
      <c r="E129" s="77">
        <v>138.04</v>
      </c>
      <c r="F129" s="77">
        <v>1.0436669999999999</v>
      </c>
      <c r="G129" s="77">
        <v>31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77">
        <v>0</v>
      </c>
      <c r="O129" s="80">
        <v>0</v>
      </c>
    </row>
    <row r="130" spans="1:15" x14ac:dyDescent="0.25">
      <c r="A130" s="79">
        <v>2018</v>
      </c>
      <c r="B130" s="77">
        <v>8</v>
      </c>
      <c r="C130" s="77"/>
      <c r="D130" s="77">
        <v>0</v>
      </c>
      <c r="E130" s="77">
        <v>108.7</v>
      </c>
      <c r="F130" s="77">
        <v>1.045895</v>
      </c>
      <c r="G130" s="77">
        <v>31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80">
        <v>0</v>
      </c>
    </row>
    <row r="131" spans="1:15" x14ac:dyDescent="0.25">
      <c r="A131" s="79">
        <v>2018</v>
      </c>
      <c r="B131" s="77">
        <v>9</v>
      </c>
      <c r="C131" s="77"/>
      <c r="D131" s="77">
        <v>0</v>
      </c>
      <c r="E131" s="77">
        <v>32.549999999999997</v>
      </c>
      <c r="F131" s="77">
        <v>1.048095</v>
      </c>
      <c r="G131" s="77">
        <v>30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77">
        <v>0</v>
      </c>
      <c r="O131" s="80">
        <v>0</v>
      </c>
    </row>
    <row r="132" spans="1:15" x14ac:dyDescent="0.25">
      <c r="A132" s="79">
        <v>2018</v>
      </c>
      <c r="B132" s="77">
        <v>10</v>
      </c>
      <c r="C132" s="77"/>
      <c r="D132" s="77">
        <v>11.16</v>
      </c>
      <c r="E132" s="77">
        <v>3.37</v>
      </c>
      <c r="F132" s="77">
        <v>1.050295</v>
      </c>
      <c r="G132" s="77">
        <v>31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0</v>
      </c>
      <c r="N132" s="77">
        <v>0</v>
      </c>
      <c r="O132" s="80">
        <v>0</v>
      </c>
    </row>
    <row r="133" spans="1:15" x14ac:dyDescent="0.25">
      <c r="A133" s="79">
        <v>2018</v>
      </c>
      <c r="B133" s="77">
        <v>11</v>
      </c>
      <c r="C133" s="77"/>
      <c r="D133" s="77">
        <v>178.95</v>
      </c>
      <c r="E133" s="77">
        <v>0</v>
      </c>
      <c r="F133" s="77">
        <v>1.052494</v>
      </c>
      <c r="G133" s="77">
        <v>30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77">
        <v>0</v>
      </c>
      <c r="O133" s="80">
        <v>0</v>
      </c>
    </row>
    <row r="134" spans="1:15" x14ac:dyDescent="0.25">
      <c r="A134" s="79">
        <v>2018</v>
      </c>
      <c r="B134" s="77">
        <v>12</v>
      </c>
      <c r="C134" s="77"/>
      <c r="D134" s="77">
        <v>358.98</v>
      </c>
      <c r="E134" s="77">
        <v>0</v>
      </c>
      <c r="F134" s="77">
        <v>1.0546660000000001</v>
      </c>
      <c r="G134" s="77">
        <v>31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80">
        <v>0</v>
      </c>
    </row>
    <row r="135" spans="1:15" x14ac:dyDescent="0.25">
      <c r="A135" s="79">
        <v>2019</v>
      </c>
      <c r="B135" s="77">
        <v>1</v>
      </c>
      <c r="C135" s="77"/>
      <c r="D135" s="77">
        <v>449.35</v>
      </c>
      <c r="E135" s="77">
        <v>0</v>
      </c>
      <c r="F135" s="77">
        <v>1.0568379999999999</v>
      </c>
      <c r="G135" s="77">
        <v>31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80">
        <v>0</v>
      </c>
    </row>
    <row r="136" spans="1:15" x14ac:dyDescent="0.25">
      <c r="A136" s="79">
        <v>2019</v>
      </c>
      <c r="B136" s="77">
        <v>2</v>
      </c>
      <c r="C136" s="77"/>
      <c r="D136" s="77">
        <v>413.44</v>
      </c>
      <c r="E136" s="77">
        <v>0</v>
      </c>
      <c r="F136" s="77">
        <v>1.05901</v>
      </c>
      <c r="G136" s="77">
        <v>28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80">
        <v>0</v>
      </c>
    </row>
    <row r="137" spans="1:15" x14ac:dyDescent="0.25">
      <c r="A137" s="79">
        <v>2019</v>
      </c>
      <c r="B137" s="77">
        <v>3</v>
      </c>
      <c r="C137" s="77"/>
      <c r="D137" s="77">
        <v>292.8</v>
      </c>
      <c r="E137" s="77">
        <v>0.02</v>
      </c>
      <c r="F137" s="77">
        <v>1.0611539999999999</v>
      </c>
      <c r="G137" s="77">
        <v>31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77">
        <v>0</v>
      </c>
      <c r="O137" s="80">
        <v>0</v>
      </c>
    </row>
    <row r="138" spans="1:15" x14ac:dyDescent="0.25">
      <c r="A138" s="79">
        <v>2019</v>
      </c>
      <c r="B138" s="77">
        <v>4</v>
      </c>
      <c r="C138" s="77"/>
      <c r="D138" s="77">
        <v>72.75</v>
      </c>
      <c r="E138" s="77">
        <v>0.12</v>
      </c>
      <c r="F138" s="77">
        <v>1.0632980000000001</v>
      </c>
      <c r="G138" s="77">
        <v>30</v>
      </c>
      <c r="H138" s="77">
        <v>0</v>
      </c>
      <c r="I138" s="77">
        <v>0</v>
      </c>
      <c r="J138" s="77">
        <v>0</v>
      </c>
      <c r="K138" s="77">
        <v>0</v>
      </c>
      <c r="L138" s="77">
        <v>0</v>
      </c>
      <c r="M138" s="77">
        <v>0</v>
      </c>
      <c r="N138" s="77">
        <v>0</v>
      </c>
      <c r="O138" s="80">
        <v>0</v>
      </c>
    </row>
    <row r="139" spans="1:15" x14ac:dyDescent="0.25">
      <c r="A139" s="79">
        <v>2019</v>
      </c>
      <c r="B139" s="77">
        <v>5</v>
      </c>
      <c r="C139" s="77"/>
      <c r="D139" s="77">
        <v>0</v>
      </c>
      <c r="E139" s="77">
        <v>18.899999999999999</v>
      </c>
      <c r="F139" s="77">
        <v>1.065442</v>
      </c>
      <c r="G139" s="77">
        <v>31</v>
      </c>
      <c r="H139" s="77">
        <v>0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77">
        <v>0</v>
      </c>
      <c r="O139" s="80">
        <v>0</v>
      </c>
    </row>
    <row r="140" spans="1:15" x14ac:dyDescent="0.25">
      <c r="A140" s="79">
        <v>2019</v>
      </c>
      <c r="B140" s="77">
        <v>6</v>
      </c>
      <c r="C140" s="77"/>
      <c r="D140" s="77">
        <v>0</v>
      </c>
      <c r="E140" s="77">
        <v>76.3</v>
      </c>
      <c r="F140" s="77">
        <v>1.067558</v>
      </c>
      <c r="G140" s="77">
        <v>30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80">
        <v>1</v>
      </c>
    </row>
    <row r="141" spans="1:15" x14ac:dyDescent="0.25">
      <c r="A141" s="79">
        <v>2019</v>
      </c>
      <c r="B141" s="77">
        <v>7</v>
      </c>
      <c r="C141" s="77"/>
      <c r="D141" s="77">
        <v>0</v>
      </c>
      <c r="E141" s="77">
        <v>138.04</v>
      </c>
      <c r="F141" s="77">
        <v>1.069674</v>
      </c>
      <c r="G141" s="77">
        <v>31</v>
      </c>
      <c r="H141" s="77">
        <v>0</v>
      </c>
      <c r="I141" s="77">
        <v>0</v>
      </c>
      <c r="J141" s="77">
        <v>0</v>
      </c>
      <c r="K141" s="77">
        <v>0</v>
      </c>
      <c r="L141" s="77">
        <v>0</v>
      </c>
      <c r="M141" s="77">
        <v>0</v>
      </c>
      <c r="N141" s="77">
        <v>0</v>
      </c>
      <c r="O141" s="80">
        <v>0</v>
      </c>
    </row>
    <row r="142" spans="1:15" x14ac:dyDescent="0.25">
      <c r="A142" s="79">
        <v>2019</v>
      </c>
      <c r="B142" s="77">
        <v>8</v>
      </c>
      <c r="C142" s="77"/>
      <c r="D142" s="77">
        <v>0</v>
      </c>
      <c r="E142" s="77">
        <v>108.7</v>
      </c>
      <c r="F142" s="77">
        <v>1.0717890000000001</v>
      </c>
      <c r="G142" s="77">
        <v>31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80">
        <v>0</v>
      </c>
    </row>
    <row r="143" spans="1:15" x14ac:dyDescent="0.25">
      <c r="A143" s="79">
        <v>2019</v>
      </c>
      <c r="B143" s="77">
        <v>9</v>
      </c>
      <c r="C143" s="77"/>
      <c r="D143" s="77">
        <v>0</v>
      </c>
      <c r="E143" s="77">
        <v>32.549999999999997</v>
      </c>
      <c r="F143" s="77">
        <v>1.073877</v>
      </c>
      <c r="G143" s="77">
        <v>30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77">
        <v>0</v>
      </c>
      <c r="O143" s="80">
        <v>0</v>
      </c>
    </row>
    <row r="144" spans="1:15" x14ac:dyDescent="0.25">
      <c r="A144" s="79">
        <v>2019</v>
      </c>
      <c r="B144" s="77">
        <v>10</v>
      </c>
      <c r="C144" s="77"/>
      <c r="D144" s="77">
        <v>11.16</v>
      </c>
      <c r="E144" s="77">
        <v>3.37</v>
      </c>
      <c r="F144" s="77">
        <v>1.0759650000000001</v>
      </c>
      <c r="G144" s="77">
        <v>31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77">
        <v>0</v>
      </c>
      <c r="O144" s="80">
        <v>0</v>
      </c>
    </row>
    <row r="145" spans="1:15" x14ac:dyDescent="0.25">
      <c r="A145" s="79">
        <v>2019</v>
      </c>
      <c r="B145" s="77">
        <v>11</v>
      </c>
      <c r="C145" s="77"/>
      <c r="D145" s="77">
        <v>178.95</v>
      </c>
      <c r="E145" s="77">
        <v>0</v>
      </c>
      <c r="F145" s="77">
        <v>1.0780529999999999</v>
      </c>
      <c r="G145" s="77">
        <v>30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80">
        <v>0</v>
      </c>
    </row>
    <row r="146" spans="1:15" x14ac:dyDescent="0.25">
      <c r="A146" s="79">
        <v>2019</v>
      </c>
      <c r="B146" s="77">
        <v>12</v>
      </c>
      <c r="C146" s="77"/>
      <c r="D146" s="77">
        <v>358.98</v>
      </c>
      <c r="E146" s="77">
        <v>0</v>
      </c>
      <c r="F146" s="77">
        <v>1.0801529999999999</v>
      </c>
      <c r="G146" s="77">
        <v>31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80">
        <v>0</v>
      </c>
    </row>
    <row r="147" spans="1:15" x14ac:dyDescent="0.25">
      <c r="A147" s="79">
        <v>2020</v>
      </c>
      <c r="B147" s="77">
        <v>1</v>
      </c>
      <c r="C147" s="77"/>
      <c r="D147" s="77">
        <v>449.35</v>
      </c>
      <c r="E147" s="77">
        <v>0</v>
      </c>
      <c r="F147" s="77">
        <v>1.0822529999999999</v>
      </c>
      <c r="G147" s="77">
        <v>31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77">
        <v>0</v>
      </c>
      <c r="O147" s="80">
        <v>0</v>
      </c>
    </row>
    <row r="148" spans="1:15" x14ac:dyDescent="0.25">
      <c r="A148" s="79">
        <v>2020</v>
      </c>
      <c r="B148" s="77">
        <v>2</v>
      </c>
      <c r="C148" s="77"/>
      <c r="D148" s="77">
        <v>413.44</v>
      </c>
      <c r="E148" s="77">
        <v>0</v>
      </c>
      <c r="F148" s="77">
        <v>1.0843529999999999</v>
      </c>
      <c r="G148" s="77">
        <v>29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80">
        <v>0</v>
      </c>
    </row>
    <row r="149" spans="1:15" x14ac:dyDescent="0.25">
      <c r="A149" s="79">
        <v>2020</v>
      </c>
      <c r="B149" s="77">
        <v>3</v>
      </c>
      <c r="C149" s="77"/>
      <c r="D149" s="77">
        <v>292.8</v>
      </c>
      <c r="E149" s="77">
        <v>0.02</v>
      </c>
      <c r="F149" s="77">
        <v>1.086465</v>
      </c>
      <c r="G149" s="77">
        <v>31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80">
        <v>0</v>
      </c>
    </row>
    <row r="150" spans="1:15" x14ac:dyDescent="0.25">
      <c r="A150" s="79">
        <v>2020</v>
      </c>
      <c r="B150" s="77">
        <v>4</v>
      </c>
      <c r="C150" s="77"/>
      <c r="D150" s="77">
        <v>72.75</v>
      </c>
      <c r="E150" s="77">
        <v>0.12</v>
      </c>
      <c r="F150" s="77">
        <v>1.088578</v>
      </c>
      <c r="G150" s="77">
        <v>30</v>
      </c>
      <c r="H150" s="77">
        <v>0</v>
      </c>
      <c r="I150" s="77">
        <v>0</v>
      </c>
      <c r="J150" s="77">
        <v>0</v>
      </c>
      <c r="K150" s="77">
        <v>0</v>
      </c>
      <c r="L150" s="77">
        <v>0</v>
      </c>
      <c r="M150" s="77">
        <v>0</v>
      </c>
      <c r="N150" s="77">
        <v>0</v>
      </c>
      <c r="O150" s="80">
        <v>0</v>
      </c>
    </row>
    <row r="151" spans="1:15" x14ac:dyDescent="0.25">
      <c r="A151" s="79">
        <v>2020</v>
      </c>
      <c r="B151" s="77">
        <v>5</v>
      </c>
      <c r="C151" s="77"/>
      <c r="D151" s="77">
        <v>0</v>
      </c>
      <c r="E151" s="77">
        <v>18.899999999999999</v>
      </c>
      <c r="F151" s="77">
        <v>1.0906899999999999</v>
      </c>
      <c r="G151" s="77">
        <v>31</v>
      </c>
      <c r="H151" s="77">
        <v>0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77">
        <v>0</v>
      </c>
      <c r="O151" s="80">
        <v>0</v>
      </c>
    </row>
    <row r="152" spans="1:15" x14ac:dyDescent="0.25">
      <c r="A152" s="79">
        <v>2020</v>
      </c>
      <c r="B152" s="77">
        <v>6</v>
      </c>
      <c r="C152" s="77"/>
      <c r="D152" s="77">
        <v>0</v>
      </c>
      <c r="E152" s="77">
        <v>76.3</v>
      </c>
      <c r="F152" s="77">
        <v>1.0928150000000001</v>
      </c>
      <c r="G152" s="77">
        <v>30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77">
        <v>0</v>
      </c>
      <c r="O152" s="80">
        <v>1</v>
      </c>
    </row>
    <row r="153" spans="1:15" x14ac:dyDescent="0.25">
      <c r="A153" s="79">
        <v>2020</v>
      </c>
      <c r="B153" s="77">
        <v>7</v>
      </c>
      <c r="C153" s="77"/>
      <c r="D153" s="77">
        <v>0</v>
      </c>
      <c r="E153" s="77">
        <v>138.04</v>
      </c>
      <c r="F153" s="77">
        <v>1.0949390000000001</v>
      </c>
      <c r="G153" s="77">
        <v>31</v>
      </c>
      <c r="H153" s="77">
        <v>0</v>
      </c>
      <c r="I153" s="77">
        <v>0</v>
      </c>
      <c r="J153" s="77">
        <v>0</v>
      </c>
      <c r="K153" s="77">
        <v>0</v>
      </c>
      <c r="L153" s="77">
        <v>0</v>
      </c>
      <c r="M153" s="77">
        <v>0</v>
      </c>
      <c r="N153" s="77">
        <v>0</v>
      </c>
      <c r="O153" s="80">
        <v>0</v>
      </c>
    </row>
    <row r="154" spans="1:15" x14ac:dyDescent="0.25">
      <c r="A154" s="79">
        <v>2020</v>
      </c>
      <c r="B154" s="77">
        <v>8</v>
      </c>
      <c r="C154" s="77"/>
      <c r="D154" s="77">
        <v>0</v>
      </c>
      <c r="E154" s="77">
        <v>108.7</v>
      </c>
      <c r="F154" s="77">
        <v>1.097064</v>
      </c>
      <c r="G154" s="77">
        <v>31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0</v>
      </c>
      <c r="N154" s="77">
        <v>0</v>
      </c>
      <c r="O154" s="80">
        <v>0</v>
      </c>
    </row>
    <row r="155" spans="1:15" x14ac:dyDescent="0.25">
      <c r="A155" s="79">
        <v>2020</v>
      </c>
      <c r="B155" s="77">
        <v>9</v>
      </c>
      <c r="C155" s="77"/>
      <c r="D155" s="77">
        <v>0</v>
      </c>
      <c r="E155" s="77">
        <v>32.549999999999997</v>
      </c>
      <c r="F155" s="77">
        <v>1.0992010000000001</v>
      </c>
      <c r="G155" s="77">
        <v>30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77">
        <v>0</v>
      </c>
      <c r="O155" s="80">
        <v>0</v>
      </c>
    </row>
    <row r="156" spans="1:15" x14ac:dyDescent="0.25">
      <c r="A156" s="79">
        <v>2020</v>
      </c>
      <c r="B156" s="77">
        <v>10</v>
      </c>
      <c r="C156" s="77"/>
      <c r="D156" s="77">
        <v>11.16</v>
      </c>
      <c r="E156" s="77">
        <v>3.37</v>
      </c>
      <c r="F156" s="77">
        <v>1.1013379999999999</v>
      </c>
      <c r="G156" s="77">
        <v>31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0</v>
      </c>
      <c r="N156" s="77">
        <v>0</v>
      </c>
      <c r="O156" s="80">
        <v>0</v>
      </c>
    </row>
    <row r="157" spans="1:15" x14ac:dyDescent="0.25">
      <c r="A157" s="79">
        <v>2020</v>
      </c>
      <c r="B157" s="77">
        <v>11</v>
      </c>
      <c r="C157" s="77"/>
      <c r="D157" s="77">
        <v>178.95</v>
      </c>
      <c r="E157" s="77">
        <v>0</v>
      </c>
      <c r="F157" s="77">
        <v>1.103475</v>
      </c>
      <c r="G157" s="77">
        <v>30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  <c r="M157" s="77">
        <v>0</v>
      </c>
      <c r="N157" s="77">
        <v>0</v>
      </c>
      <c r="O157" s="80">
        <v>0</v>
      </c>
    </row>
    <row r="158" spans="1:15" x14ac:dyDescent="0.25">
      <c r="A158" s="83">
        <v>2020</v>
      </c>
      <c r="B158" s="78">
        <v>12</v>
      </c>
      <c r="C158" s="78"/>
      <c r="D158" s="78">
        <v>358.98</v>
      </c>
      <c r="E158" s="78">
        <v>0</v>
      </c>
      <c r="F158" s="78">
        <v>1.1056250000000001</v>
      </c>
      <c r="G158" s="78">
        <v>31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78">
        <v>0</v>
      </c>
      <c r="O158" s="8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"/>
  <sheetViews>
    <sheetView zoomScale="80" zoomScaleNormal="80" workbookViewId="0">
      <selection activeCell="L15" sqref="L15"/>
    </sheetView>
  </sheetViews>
  <sheetFormatPr defaultRowHeight="15" x14ac:dyDescent="0.25"/>
  <cols>
    <col min="1" max="1" width="21.28515625" bestFit="1" customWidth="1"/>
  </cols>
  <sheetData>
    <row r="1" spans="1:5" x14ac:dyDescent="0.25">
      <c r="A1" s="49" t="s">
        <v>7</v>
      </c>
      <c r="B1" s="50" t="s">
        <v>8</v>
      </c>
      <c r="C1" s="50" t="s">
        <v>9</v>
      </c>
      <c r="D1" s="50" t="s">
        <v>10</v>
      </c>
      <c r="E1" s="51" t="s">
        <v>11</v>
      </c>
    </row>
    <row r="2" spans="1:5" x14ac:dyDescent="0.25">
      <c r="A2" s="79" t="s">
        <v>54</v>
      </c>
      <c r="B2" s="77">
        <v>47.067999999999998</v>
      </c>
      <c r="C2" s="77">
        <v>8.8699999999999992</v>
      </c>
      <c r="D2" s="77">
        <v>5.306</v>
      </c>
      <c r="E2" s="82">
        <v>0</v>
      </c>
    </row>
    <row r="3" spans="1:5" x14ac:dyDescent="0.25">
      <c r="A3" s="79" t="s">
        <v>55</v>
      </c>
      <c r="B3" s="77">
        <v>360.23599999999999</v>
      </c>
      <c r="C3" s="77">
        <v>34.552999999999997</v>
      </c>
      <c r="D3" s="77">
        <v>10.426</v>
      </c>
      <c r="E3" s="82">
        <v>0</v>
      </c>
    </row>
    <row r="4" spans="1:5" x14ac:dyDescent="0.25">
      <c r="A4" s="79" t="s">
        <v>56</v>
      </c>
      <c r="B4" s="77">
        <v>124202.561</v>
      </c>
      <c r="C4" s="77">
        <v>25035.034</v>
      </c>
      <c r="D4" s="77">
        <v>4.9610000000000003</v>
      </c>
      <c r="E4" s="82">
        <v>0</v>
      </c>
    </row>
    <row r="5" spans="1:5" x14ac:dyDescent="0.25">
      <c r="A5" s="79" t="s">
        <v>46</v>
      </c>
      <c r="B5" s="77">
        <v>7989.848</v>
      </c>
      <c r="C5" s="77">
        <v>734.24400000000003</v>
      </c>
      <c r="D5" s="77">
        <v>10.882</v>
      </c>
      <c r="E5" s="82">
        <v>0</v>
      </c>
    </row>
    <row r="6" spans="1:5" x14ac:dyDescent="0.25">
      <c r="A6" s="79" t="s">
        <v>14</v>
      </c>
      <c r="B6" s="77">
        <v>-110044.068</v>
      </c>
      <c r="C6" s="77">
        <v>11553.038</v>
      </c>
      <c r="D6" s="77">
        <v>-9.5250000000000004</v>
      </c>
      <c r="E6" s="82">
        <v>0</v>
      </c>
    </row>
    <row r="7" spans="1:5" x14ac:dyDescent="0.25">
      <c r="A7" s="79" t="s">
        <v>15</v>
      </c>
      <c r="B7" s="77">
        <v>130117.179</v>
      </c>
      <c r="C7" s="77">
        <v>11858.460999999999</v>
      </c>
      <c r="D7" s="77">
        <v>10.973000000000001</v>
      </c>
      <c r="E7" s="82">
        <v>0</v>
      </c>
    </row>
    <row r="8" spans="1:5" x14ac:dyDescent="0.25">
      <c r="A8" s="79" t="s">
        <v>57</v>
      </c>
      <c r="B8" s="77">
        <v>-44101.786</v>
      </c>
      <c r="C8" s="77">
        <v>11298.789000000001</v>
      </c>
      <c r="D8" s="77">
        <v>-3.903</v>
      </c>
      <c r="E8" s="82">
        <v>2.0000000000000001E-4</v>
      </c>
    </row>
    <row r="9" spans="1:5" x14ac:dyDescent="0.25">
      <c r="A9" s="79" t="s">
        <v>58</v>
      </c>
      <c r="B9" s="77">
        <v>42117.616999999998</v>
      </c>
      <c r="C9" s="77">
        <v>11341.563</v>
      </c>
      <c r="D9" s="77">
        <v>3.714</v>
      </c>
      <c r="E9" s="82">
        <v>4.0000000000000002E-4</v>
      </c>
    </row>
    <row r="10" spans="1:5" x14ac:dyDescent="0.25">
      <c r="A10" s="79" t="s">
        <v>59</v>
      </c>
      <c r="B10" s="77">
        <v>-50873.368000000002</v>
      </c>
      <c r="C10" s="77">
        <v>12026.911</v>
      </c>
      <c r="D10" s="77">
        <v>-4.2300000000000004</v>
      </c>
      <c r="E10" s="82">
        <v>1E-4</v>
      </c>
    </row>
    <row r="11" spans="1:5" x14ac:dyDescent="0.25">
      <c r="A11" s="79" t="s">
        <v>60</v>
      </c>
      <c r="B11" s="77">
        <v>41040.997000000003</v>
      </c>
      <c r="C11" s="77">
        <v>11289.703</v>
      </c>
      <c r="D11" s="77">
        <v>3.6349999999999998</v>
      </c>
      <c r="E11" s="82">
        <v>5.0000000000000001E-4</v>
      </c>
    </row>
    <row r="12" spans="1:5" x14ac:dyDescent="0.25">
      <c r="A12" s="79" t="s">
        <v>61</v>
      </c>
      <c r="B12" s="77">
        <v>31908.573</v>
      </c>
      <c r="C12" s="77">
        <v>11318.968000000001</v>
      </c>
      <c r="D12" s="77">
        <v>2.819</v>
      </c>
      <c r="E12" s="82">
        <v>6.1999999999999998E-3</v>
      </c>
    </row>
    <row r="13" spans="1:5" x14ac:dyDescent="0.25">
      <c r="A13" s="83" t="s">
        <v>62</v>
      </c>
      <c r="B13" s="78">
        <v>15237.612999999999</v>
      </c>
      <c r="C13" s="78">
        <v>4884.8649999999998</v>
      </c>
      <c r="D13" s="78">
        <v>3.1190000000000002</v>
      </c>
      <c r="E13" s="84">
        <v>2.5999999999999999E-3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"/>
  <sheetViews>
    <sheetView zoomScale="80" zoomScaleNormal="80" workbookViewId="0">
      <selection activeCell="W39" sqref="W39"/>
    </sheetView>
  </sheetViews>
  <sheetFormatPr defaultRowHeight="15" x14ac:dyDescent="0.25"/>
  <cols>
    <col min="1" max="1" width="25.85546875" bestFit="1" customWidth="1"/>
    <col min="2" max="2" width="17.42578125" bestFit="1" customWidth="1"/>
  </cols>
  <sheetData>
    <row r="1" spans="1:5" x14ac:dyDescent="0.25">
      <c r="A1" s="107" t="s">
        <v>20</v>
      </c>
      <c r="B1" s="108"/>
    </row>
    <row r="2" spans="1:5" x14ac:dyDescent="0.25">
      <c r="A2" s="101" t="s">
        <v>21</v>
      </c>
      <c r="B2" s="102">
        <v>84</v>
      </c>
    </row>
    <row r="3" spans="1:5" x14ac:dyDescent="0.25">
      <c r="A3" s="79" t="s">
        <v>23</v>
      </c>
      <c r="B3" s="80">
        <v>72</v>
      </c>
      <c r="E3" s="16"/>
    </row>
    <row r="4" spans="1:5" x14ac:dyDescent="0.25">
      <c r="A4" s="79" t="s">
        <v>25</v>
      </c>
      <c r="B4" s="80">
        <v>0.86499999999999999</v>
      </c>
    </row>
    <row r="5" spans="1:5" x14ac:dyDescent="0.25">
      <c r="A5" s="79" t="s">
        <v>26</v>
      </c>
      <c r="B5" s="80">
        <v>0.84399999999999997</v>
      </c>
      <c r="E5" s="16"/>
    </row>
    <row r="6" spans="1:5" x14ac:dyDescent="0.25">
      <c r="A6" s="79" t="s">
        <v>27</v>
      </c>
      <c r="B6" s="9">
        <v>56923039240.949997</v>
      </c>
    </row>
    <row r="7" spans="1:5" x14ac:dyDescent="0.25">
      <c r="A7" s="79" t="s">
        <v>28</v>
      </c>
      <c r="B7" s="9">
        <v>8894993084.7999992</v>
      </c>
    </row>
    <row r="8" spans="1:5" x14ac:dyDescent="0.25">
      <c r="A8" s="79" t="s">
        <v>29</v>
      </c>
      <c r="B8" s="9">
        <v>123541570.62</v>
      </c>
    </row>
    <row r="9" spans="1:5" x14ac:dyDescent="0.25">
      <c r="A9" s="79" t="s">
        <v>30</v>
      </c>
      <c r="B9" s="9">
        <v>11114.93</v>
      </c>
    </row>
    <row r="10" spans="1:5" x14ac:dyDescent="0.25">
      <c r="A10" s="79" t="s">
        <v>22</v>
      </c>
      <c r="B10" s="9">
        <v>7787.61</v>
      </c>
    </row>
    <row r="11" spans="1:5" x14ac:dyDescent="0.25">
      <c r="A11" s="79" t="s">
        <v>24</v>
      </c>
      <c r="B11" s="82">
        <v>2.0899999999999998E-2</v>
      </c>
    </row>
    <row r="12" spans="1:5" x14ac:dyDescent="0.25">
      <c r="A12" s="83" t="s">
        <v>31</v>
      </c>
      <c r="B12" s="86">
        <v>1.9510000000000001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94"/>
  <sheetViews>
    <sheetView topLeftCell="A70" zoomScale="80" zoomScaleNormal="80" workbookViewId="0">
      <selection activeCell="D81" sqref="D81"/>
    </sheetView>
  </sheetViews>
  <sheetFormatPr defaultRowHeight="15" x14ac:dyDescent="0.25"/>
  <cols>
    <col min="2" max="2" width="11.42578125" bestFit="1" customWidth="1"/>
    <col min="3" max="3" width="10.85546875" bestFit="1" customWidth="1"/>
    <col min="4" max="4" width="12" bestFit="1" customWidth="1"/>
  </cols>
  <sheetData>
    <row r="1" spans="1:4" x14ac:dyDescent="0.25">
      <c r="A1" s="53" t="s">
        <v>0</v>
      </c>
      <c r="B1" s="65" t="s">
        <v>1</v>
      </c>
      <c r="C1" s="65" t="s">
        <v>32</v>
      </c>
      <c r="D1" s="54" t="s">
        <v>33</v>
      </c>
    </row>
    <row r="2" spans="1:4" ht="14.45" x14ac:dyDescent="0.3">
      <c r="A2" s="79">
        <v>2015</v>
      </c>
      <c r="B2" s="77">
        <v>1</v>
      </c>
      <c r="C2" s="77"/>
      <c r="D2" s="9">
        <f>+'GS&gt;50 Equation'!C2</f>
        <v>385299.66264201701</v>
      </c>
    </row>
    <row r="3" spans="1:4" ht="14.45" x14ac:dyDescent="0.3">
      <c r="A3" s="79">
        <v>2015</v>
      </c>
      <c r="B3" s="77">
        <v>2</v>
      </c>
      <c r="C3" s="77"/>
      <c r="D3" s="9">
        <f>+'GS&gt;50 Equation'!C3</f>
        <v>359782.24289692298</v>
      </c>
    </row>
    <row r="4" spans="1:4" ht="14.45" x14ac:dyDescent="0.3">
      <c r="A4" s="79">
        <v>2015</v>
      </c>
      <c r="B4" s="77">
        <v>3</v>
      </c>
      <c r="C4" s="77"/>
      <c r="D4" s="9">
        <f>+'GS&gt;50 Equation'!C4</f>
        <v>378355.94097209896</v>
      </c>
    </row>
    <row r="5" spans="1:4" ht="14.45" x14ac:dyDescent="0.3">
      <c r="A5" s="79">
        <v>2015</v>
      </c>
      <c r="B5" s="77">
        <v>4</v>
      </c>
      <c r="C5" s="77"/>
      <c r="D5" s="9">
        <f>+'GS&gt;50 Equation'!C5</f>
        <v>360320.036047275</v>
      </c>
    </row>
    <row r="6" spans="1:4" ht="14.45" x14ac:dyDescent="0.3">
      <c r="A6" s="79">
        <v>2015</v>
      </c>
      <c r="B6" s="77">
        <v>5</v>
      </c>
      <c r="C6" s="77"/>
      <c r="D6" s="9">
        <f>+'GS&gt;50 Equation'!C6</f>
        <v>371926.15200245101</v>
      </c>
    </row>
    <row r="7" spans="1:4" ht="14.45" x14ac:dyDescent="0.3">
      <c r="A7" s="79">
        <v>2015</v>
      </c>
      <c r="B7" s="77">
        <v>6</v>
      </c>
      <c r="C7" s="77"/>
      <c r="D7" s="9">
        <f>+'GS&gt;50 Equation'!C7</f>
        <v>400152.77881543699</v>
      </c>
    </row>
    <row r="8" spans="1:4" ht="14.45" x14ac:dyDescent="0.3">
      <c r="A8" s="79">
        <v>2015</v>
      </c>
      <c r="B8" s="77">
        <v>7</v>
      </c>
      <c r="C8" s="77"/>
      <c r="D8" s="9">
        <f>+'GS&gt;50 Equation'!C8</f>
        <v>415447.42407098401</v>
      </c>
    </row>
    <row r="9" spans="1:4" ht="14.45" x14ac:dyDescent="0.3">
      <c r="A9" s="79">
        <v>2015</v>
      </c>
      <c r="B9" s="77">
        <v>8</v>
      </c>
      <c r="C9" s="77"/>
      <c r="D9" s="9">
        <f>+'GS&gt;50 Equation'!C9</f>
        <v>405179.53944653098</v>
      </c>
    </row>
    <row r="10" spans="1:4" ht="14.45" x14ac:dyDescent="0.3">
      <c r="A10" s="79">
        <v>2015</v>
      </c>
      <c r="B10" s="77">
        <v>9</v>
      </c>
      <c r="C10" s="77"/>
      <c r="D10" s="9">
        <f>+'GS&gt;50 Equation'!C10</f>
        <v>370085.24219988799</v>
      </c>
    </row>
    <row r="11" spans="1:4" ht="14.45" x14ac:dyDescent="0.3">
      <c r="A11" s="79">
        <v>2015</v>
      </c>
      <c r="B11" s="77">
        <v>10</v>
      </c>
      <c r="C11" s="77"/>
      <c r="D11" s="9">
        <f>+'GS&gt;50 Equation'!C11</f>
        <v>368416.32895580598</v>
      </c>
    </row>
    <row r="12" spans="1:4" ht="14.45" x14ac:dyDescent="0.3">
      <c r="A12" s="79">
        <v>2015</v>
      </c>
      <c r="B12" s="77">
        <v>11</v>
      </c>
      <c r="C12" s="77"/>
      <c r="D12" s="9">
        <f>+'GS&gt;50 Equation'!C12</f>
        <v>367437.54750916298</v>
      </c>
    </row>
    <row r="13" spans="1:4" ht="14.45" x14ac:dyDescent="0.3">
      <c r="A13" s="79">
        <v>2015</v>
      </c>
      <c r="B13" s="77">
        <v>12</v>
      </c>
      <c r="C13" s="77"/>
      <c r="D13" s="9">
        <f>+'GS&gt;50 Equation'!C13</f>
        <v>384337.74375363899</v>
      </c>
    </row>
    <row r="14" spans="1:4" ht="14.45" x14ac:dyDescent="0.3">
      <c r="A14" s="79">
        <v>2016</v>
      </c>
      <c r="B14" s="77">
        <v>1</v>
      </c>
      <c r="C14" s="77"/>
      <c r="D14" s="9">
        <f>+'GS&gt;50 Equation'!C14</f>
        <v>389028.099320676</v>
      </c>
    </row>
    <row r="15" spans="1:4" ht="14.45" x14ac:dyDescent="0.3">
      <c r="A15" s="79">
        <v>2016</v>
      </c>
      <c r="B15" s="77">
        <v>2</v>
      </c>
      <c r="C15" s="77"/>
      <c r="D15" s="9">
        <f>+'GS&gt;50 Equation'!C15</f>
        <v>371794.88764515205</v>
      </c>
    </row>
    <row r="16" spans="1:4" ht="14.45" x14ac:dyDescent="0.3">
      <c r="A16" s="79">
        <v>2016</v>
      </c>
      <c r="B16" s="77">
        <v>3</v>
      </c>
      <c r="C16" s="77"/>
      <c r="D16" s="9">
        <f>+'GS&gt;50 Equation'!C16</f>
        <v>382450.278395464</v>
      </c>
    </row>
    <row r="17" spans="1:4" ht="14.45" x14ac:dyDescent="0.3">
      <c r="A17" s="79">
        <v>2016</v>
      </c>
      <c r="B17" s="77">
        <v>4</v>
      </c>
      <c r="C17" s="77"/>
      <c r="D17" s="9">
        <f>+'GS&gt;50 Equation'!C17</f>
        <v>364485.91414577601</v>
      </c>
    </row>
    <row r="18" spans="1:4" ht="14.45" x14ac:dyDescent="0.3">
      <c r="A18" s="79">
        <v>2016</v>
      </c>
      <c r="B18" s="77">
        <v>5</v>
      </c>
      <c r="C18" s="77"/>
      <c r="D18" s="9">
        <f>+'GS&gt;50 Equation'!C18</f>
        <v>376163.57077608799</v>
      </c>
    </row>
    <row r="19" spans="1:4" ht="14.45" x14ac:dyDescent="0.3">
      <c r="A19" s="79">
        <v>2016</v>
      </c>
      <c r="B19" s="77">
        <v>6</v>
      </c>
      <c r="C19" s="77"/>
      <c r="D19" s="9">
        <f>+'GS&gt;50 Equation'!C19</f>
        <v>404428.70038298401</v>
      </c>
    </row>
    <row r="20" spans="1:4" ht="14.45" x14ac:dyDescent="0.3">
      <c r="A20" s="79">
        <v>2016</v>
      </c>
      <c r="B20" s="77">
        <v>7</v>
      </c>
      <c r="C20" s="77"/>
      <c r="D20" s="9">
        <f>+'GS&gt;50 Equation'!C20</f>
        <v>419761.60002731904</v>
      </c>
    </row>
    <row r="21" spans="1:4" ht="14.45" x14ac:dyDescent="0.3">
      <c r="A21" s="79">
        <v>2016</v>
      </c>
      <c r="B21" s="77">
        <v>8</v>
      </c>
      <c r="C21" s="77"/>
      <c r="D21" s="9">
        <f>+'GS&gt;50 Equation'!C21</f>
        <v>409532.09399421501</v>
      </c>
    </row>
    <row r="22" spans="1:4" ht="14.45" x14ac:dyDescent="0.3">
      <c r="A22" s="79">
        <v>2016</v>
      </c>
      <c r="B22" s="77">
        <v>9</v>
      </c>
      <c r="C22" s="77"/>
      <c r="D22" s="9">
        <f>+'GS&gt;50 Equation'!C22</f>
        <v>374443.01325513399</v>
      </c>
    </row>
    <row r="23" spans="1:4" ht="14.45" x14ac:dyDescent="0.3">
      <c r="A23" s="79">
        <v>2016</v>
      </c>
      <c r="B23" s="77">
        <v>10</v>
      </c>
      <c r="C23" s="77"/>
      <c r="D23" s="9">
        <f>+'GS&gt;50 Equation'!C23</f>
        <v>372779.31651861401</v>
      </c>
    </row>
    <row r="24" spans="1:4" ht="14.45" x14ac:dyDescent="0.3">
      <c r="A24" s="79">
        <v>2016</v>
      </c>
      <c r="B24" s="77">
        <v>11</v>
      </c>
      <c r="C24" s="77"/>
      <c r="D24" s="9">
        <f>+'GS&gt;50 Equation'!C24</f>
        <v>371805.75157953298</v>
      </c>
    </row>
    <row r="25" spans="1:4" ht="14.45" x14ac:dyDescent="0.3">
      <c r="A25" s="79">
        <v>2016</v>
      </c>
      <c r="B25" s="77">
        <v>12</v>
      </c>
      <c r="C25" s="77"/>
      <c r="D25" s="9">
        <f>+'GS&gt;50 Equation'!C25</f>
        <v>388603.85331886698</v>
      </c>
    </row>
    <row r="26" spans="1:4" ht="14.45" x14ac:dyDescent="0.3">
      <c r="A26" s="79">
        <v>2017</v>
      </c>
      <c r="B26" s="77">
        <v>1</v>
      </c>
      <c r="C26" s="77"/>
      <c r="D26" s="9">
        <f>+'GS&gt;50 Equation'!C26</f>
        <v>393191.990178201</v>
      </c>
    </row>
    <row r="27" spans="1:4" ht="14.45" x14ac:dyDescent="0.3">
      <c r="A27" s="79">
        <v>2017</v>
      </c>
      <c r="B27" s="77">
        <v>2</v>
      </c>
      <c r="C27" s="77"/>
      <c r="D27" s="9">
        <f>+'GS&gt;50 Equation'!C27</f>
        <v>367866.83599753503</v>
      </c>
    </row>
    <row r="28" spans="1:4" ht="14.45" x14ac:dyDescent="0.3">
      <c r="A28" s="79">
        <v>2017</v>
      </c>
      <c r="B28" s="77">
        <v>3</v>
      </c>
      <c r="C28" s="77"/>
      <c r="D28" s="9">
        <f>+'GS&gt;50 Equation'!C28</f>
        <v>386480.52729735302</v>
      </c>
    </row>
    <row r="29" spans="1:4" ht="14.45" x14ac:dyDescent="0.3">
      <c r="A29" s="79">
        <v>2017</v>
      </c>
      <c r="B29" s="77">
        <v>4</v>
      </c>
      <c r="C29" s="77"/>
      <c r="D29" s="9">
        <f>+'GS&gt;50 Equation'!C29</f>
        <v>368484.73979973199</v>
      </c>
    </row>
    <row r="30" spans="1:4" x14ac:dyDescent="0.25">
      <c r="A30" s="79">
        <v>2017</v>
      </c>
      <c r="B30" s="77">
        <v>5</v>
      </c>
      <c r="C30" s="77"/>
      <c r="D30" s="9">
        <f>+'GS&gt;50 Equation'!C30</f>
        <v>380130.84897955001</v>
      </c>
    </row>
    <row r="31" spans="1:4" x14ac:dyDescent="0.25">
      <c r="A31" s="79">
        <v>2017</v>
      </c>
      <c r="B31" s="77">
        <v>6</v>
      </c>
      <c r="C31" s="77"/>
      <c r="D31" s="9">
        <f>+'GS&gt;50 Equation'!C31</f>
        <v>408360.82926168304</v>
      </c>
    </row>
    <row r="32" spans="1:4" x14ac:dyDescent="0.25">
      <c r="A32" s="79">
        <v>2017</v>
      </c>
      <c r="B32" s="77">
        <v>7</v>
      </c>
      <c r="C32" s="77"/>
      <c r="D32" s="9">
        <f>+'GS&gt;50 Equation'!C32</f>
        <v>423658.827986377</v>
      </c>
    </row>
    <row r="33" spans="1:4" x14ac:dyDescent="0.25">
      <c r="A33" s="79">
        <v>2017</v>
      </c>
      <c r="B33" s="77">
        <v>8</v>
      </c>
      <c r="C33" s="77"/>
      <c r="D33" s="9">
        <f>+'GS&gt;50 Equation'!C33</f>
        <v>413394.17262850999</v>
      </c>
    </row>
    <row r="34" spans="1:4" x14ac:dyDescent="0.25">
      <c r="A34" s="79">
        <v>2017</v>
      </c>
      <c r="B34" s="77">
        <v>9</v>
      </c>
      <c r="C34" s="77"/>
      <c r="D34" s="9">
        <f>+'GS&gt;50 Equation'!C34</f>
        <v>378266.58909551904</v>
      </c>
    </row>
    <row r="35" spans="1:4" x14ac:dyDescent="0.25">
      <c r="A35" s="79">
        <v>2017</v>
      </c>
      <c r="B35" s="77">
        <v>10</v>
      </c>
      <c r="C35" s="77"/>
      <c r="D35" s="9">
        <f>+'GS&gt;50 Equation'!C35</f>
        <v>376564.26536252798</v>
      </c>
    </row>
    <row r="36" spans="1:4" x14ac:dyDescent="0.25">
      <c r="A36" s="79">
        <v>2017</v>
      </c>
      <c r="B36" s="77">
        <v>11</v>
      </c>
      <c r="C36" s="77"/>
      <c r="D36" s="9">
        <f>+'GS&gt;50 Equation'!C36</f>
        <v>375552.19762953697</v>
      </c>
    </row>
    <row r="37" spans="1:4" x14ac:dyDescent="0.25">
      <c r="A37" s="79">
        <v>2017</v>
      </c>
      <c r="B37" s="77">
        <v>12</v>
      </c>
      <c r="C37" s="77"/>
      <c r="D37" s="9">
        <f>+'GS&gt;50 Equation'!C37</f>
        <v>392281.73955519899</v>
      </c>
    </row>
    <row r="38" spans="1:4" x14ac:dyDescent="0.25">
      <c r="A38" s="79">
        <v>2018</v>
      </c>
      <c r="B38" s="77">
        <v>1</v>
      </c>
      <c r="C38" s="77"/>
      <c r="D38" s="9">
        <f>+'GS&gt;50 Equation'!C38</f>
        <v>396801.31660086097</v>
      </c>
    </row>
    <row r="39" spans="1:4" x14ac:dyDescent="0.25">
      <c r="A39" s="79">
        <v>2018</v>
      </c>
      <c r="B39" s="77">
        <v>2</v>
      </c>
      <c r="C39" s="77"/>
      <c r="D39" s="9">
        <f>+'GS&gt;50 Equation'!C39</f>
        <v>371407.60260652303</v>
      </c>
    </row>
    <row r="40" spans="1:4" x14ac:dyDescent="0.25">
      <c r="A40" s="79">
        <v>2018</v>
      </c>
      <c r="B40" s="77">
        <v>3</v>
      </c>
      <c r="C40" s="77"/>
      <c r="D40" s="9">
        <f>+'GS&gt;50 Equation'!C40</f>
        <v>389986.26878413901</v>
      </c>
    </row>
    <row r="41" spans="1:4" x14ac:dyDescent="0.25">
      <c r="A41" s="79">
        <v>2018</v>
      </c>
      <c r="B41" s="77">
        <v>4</v>
      </c>
      <c r="C41" s="77"/>
      <c r="D41" s="9">
        <f>+'GS&gt;50 Equation'!C41</f>
        <v>371955.331961755</v>
      </c>
    </row>
    <row r="42" spans="1:4" x14ac:dyDescent="0.25">
      <c r="A42" s="79">
        <v>2018</v>
      </c>
      <c r="B42" s="77">
        <v>5</v>
      </c>
      <c r="C42" s="77"/>
      <c r="D42" s="9">
        <f>+'GS&gt;50 Equation'!C42</f>
        <v>383566.41601937101</v>
      </c>
    </row>
    <row r="43" spans="1:4" x14ac:dyDescent="0.25">
      <c r="A43" s="79">
        <v>2018</v>
      </c>
      <c r="B43" s="77">
        <v>6</v>
      </c>
      <c r="C43" s="77"/>
      <c r="D43" s="9">
        <f>+'GS&gt;50 Equation'!C43</f>
        <v>411768.45072527905</v>
      </c>
    </row>
    <row r="44" spans="1:4" x14ac:dyDescent="0.25">
      <c r="A44" s="79">
        <v>2018</v>
      </c>
      <c r="B44" s="77">
        <v>7</v>
      </c>
      <c r="C44" s="77"/>
      <c r="D44" s="9">
        <f>+'GS&gt;50 Equation'!C44</f>
        <v>427038.37967118702</v>
      </c>
    </row>
    <row r="45" spans="1:4" x14ac:dyDescent="0.25">
      <c r="A45" s="79">
        <v>2018</v>
      </c>
      <c r="B45" s="77">
        <v>8</v>
      </c>
      <c r="C45" s="77"/>
      <c r="D45" s="9">
        <f>+'GS&gt;50 Equation'!C45</f>
        <v>416745.77873709501</v>
      </c>
    </row>
    <row r="46" spans="1:4" x14ac:dyDescent="0.25">
      <c r="A46" s="79">
        <v>2018</v>
      </c>
      <c r="B46" s="77">
        <v>9</v>
      </c>
      <c r="C46" s="77"/>
      <c r="D46" s="9">
        <f>+'GS&gt;50 Equation'!C46</f>
        <v>381597.20497129497</v>
      </c>
    </row>
    <row r="47" spans="1:4" x14ac:dyDescent="0.25">
      <c r="A47" s="79">
        <v>2018</v>
      </c>
      <c r="B47" s="77">
        <v>10</v>
      </c>
      <c r="C47" s="77"/>
      <c r="D47" s="9">
        <f>+'GS&gt;50 Equation'!C47</f>
        <v>379873.89100549498</v>
      </c>
    </row>
    <row r="48" spans="1:4" x14ac:dyDescent="0.25">
      <c r="A48" s="79">
        <v>2018</v>
      </c>
      <c r="B48" s="77">
        <v>11</v>
      </c>
      <c r="C48" s="77"/>
      <c r="D48" s="9">
        <f>+'GS&gt;50 Equation'!C48</f>
        <v>378840.70883713401</v>
      </c>
    </row>
    <row r="49" spans="1:4" x14ac:dyDescent="0.25">
      <c r="A49" s="79">
        <v>2018</v>
      </c>
      <c r="B49" s="77">
        <v>12</v>
      </c>
      <c r="C49" s="77"/>
      <c r="D49" s="9">
        <f>+'GS&gt;50 Equation'!C49</f>
        <v>395573.97683962603</v>
      </c>
    </row>
    <row r="50" spans="1:4" x14ac:dyDescent="0.25">
      <c r="A50" s="79">
        <v>2019</v>
      </c>
      <c r="B50" s="77">
        <v>1</v>
      </c>
      <c r="C50" s="77"/>
      <c r="D50" s="9">
        <f>+'GS&gt;50 Equation'!C50</f>
        <v>400097.27996211802</v>
      </c>
    </row>
    <row r="51" spans="1:4" x14ac:dyDescent="0.25">
      <c r="A51" s="79">
        <v>2019</v>
      </c>
      <c r="B51" s="77">
        <v>2</v>
      </c>
      <c r="C51" s="77"/>
      <c r="D51" s="9">
        <f>+'GS&gt;50 Equation'!C51</f>
        <v>374707.29204461002</v>
      </c>
    </row>
    <row r="52" spans="1:4" x14ac:dyDescent="0.25">
      <c r="A52" s="79">
        <v>2019</v>
      </c>
      <c r="B52" s="77">
        <v>3</v>
      </c>
      <c r="C52" s="77"/>
      <c r="D52" s="9">
        <f>+'GS&gt;50 Equation'!C52</f>
        <v>393272.04753539397</v>
      </c>
    </row>
    <row r="53" spans="1:4" x14ac:dyDescent="0.25">
      <c r="A53" s="79">
        <v>2019</v>
      </c>
      <c r="B53" s="77">
        <v>4</v>
      </c>
      <c r="C53" s="77"/>
      <c r="D53" s="9">
        <f>+'GS&gt;50 Equation'!C53</f>
        <v>375227.20002617803</v>
      </c>
    </row>
    <row r="54" spans="1:4" x14ac:dyDescent="0.25">
      <c r="A54" s="79">
        <v>2019</v>
      </c>
      <c r="B54" s="77">
        <v>5</v>
      </c>
      <c r="C54" s="77"/>
      <c r="D54" s="9">
        <f>+'GS&gt;50 Equation'!C54</f>
        <v>386824.37339696201</v>
      </c>
    </row>
    <row r="55" spans="1:4" x14ac:dyDescent="0.25">
      <c r="A55" s="79">
        <v>2019</v>
      </c>
      <c r="B55" s="77">
        <v>6</v>
      </c>
      <c r="C55" s="77"/>
      <c r="D55" s="9">
        <f>+'GS&gt;50 Equation'!C55</f>
        <v>415012.49741603801</v>
      </c>
    </row>
    <row r="56" spans="1:4" x14ac:dyDescent="0.25">
      <c r="A56" s="79">
        <v>2019</v>
      </c>
      <c r="B56" s="77">
        <v>7</v>
      </c>
      <c r="C56" s="77"/>
      <c r="D56" s="9">
        <f>+'GS&gt;50 Equation'!C56</f>
        <v>430268.515675114</v>
      </c>
    </row>
    <row r="57" spans="1:4" x14ac:dyDescent="0.25">
      <c r="A57" s="79">
        <v>2019</v>
      </c>
      <c r="B57" s="77">
        <v>8</v>
      </c>
      <c r="C57" s="77"/>
      <c r="D57" s="9">
        <f>+'GS&gt;50 Equation'!C57</f>
        <v>419961.87985162903</v>
      </c>
    </row>
    <row r="58" spans="1:4" x14ac:dyDescent="0.25">
      <c r="A58" s="79">
        <v>2019</v>
      </c>
      <c r="B58" s="77">
        <v>9</v>
      </c>
      <c r="C58" s="77"/>
      <c r="D58" s="9">
        <f>+'GS&gt;50 Equation'!C58</f>
        <v>384799.395398997</v>
      </c>
    </row>
    <row r="59" spans="1:4" x14ac:dyDescent="0.25">
      <c r="A59" s="79">
        <v>2019</v>
      </c>
      <c r="B59" s="77">
        <v>10</v>
      </c>
      <c r="C59" s="77"/>
      <c r="D59" s="9">
        <f>+'GS&gt;50 Equation'!C59</f>
        <v>383062.17074636504</v>
      </c>
    </row>
    <row r="60" spans="1:4" x14ac:dyDescent="0.25">
      <c r="A60" s="79">
        <v>2019</v>
      </c>
      <c r="B60" s="77">
        <v>11</v>
      </c>
      <c r="C60" s="77"/>
      <c r="D60" s="9">
        <f>+'GS&gt;50 Equation'!C60</f>
        <v>382015.20209373301</v>
      </c>
    </row>
    <row r="61" spans="1:4" x14ac:dyDescent="0.25">
      <c r="A61" s="79">
        <v>2019</v>
      </c>
      <c r="B61" s="77">
        <v>12</v>
      </c>
      <c r="C61" s="77"/>
      <c r="D61" s="9">
        <f>+'GS&gt;50 Equation'!C61</f>
        <v>398739.527511833</v>
      </c>
    </row>
    <row r="62" spans="1:4" x14ac:dyDescent="0.25">
      <c r="A62" s="79">
        <v>2020</v>
      </c>
      <c r="B62" s="77">
        <v>1</v>
      </c>
      <c r="C62" s="77"/>
      <c r="D62" s="9">
        <f>+'GS&gt;50 Equation'!C62</f>
        <v>403253.88804993301</v>
      </c>
    </row>
    <row r="63" spans="1:4" x14ac:dyDescent="0.25">
      <c r="A63" s="79">
        <v>2020</v>
      </c>
      <c r="B63" s="77">
        <v>2</v>
      </c>
      <c r="C63" s="77"/>
      <c r="D63" s="9">
        <f>+'GS&gt;50 Equation'!C63</f>
        <v>385844.80554803298</v>
      </c>
    </row>
    <row r="64" spans="1:4" x14ac:dyDescent="0.25">
      <c r="A64" s="79">
        <v>2020</v>
      </c>
      <c r="B64" s="77">
        <v>3</v>
      </c>
      <c r="C64" s="77"/>
      <c r="D64" s="9">
        <f>+'GS&gt;50 Equation'!C64</f>
        <v>396415.73855686502</v>
      </c>
    </row>
    <row r="65" spans="1:4" x14ac:dyDescent="0.25">
      <c r="A65" s="79">
        <v>2020</v>
      </c>
      <c r="B65" s="77">
        <v>4</v>
      </c>
      <c r="C65" s="77"/>
      <c r="D65" s="9">
        <f>+'GS&gt;50 Equation'!C65</f>
        <v>378367.04076825804</v>
      </c>
    </row>
    <row r="66" spans="1:4" x14ac:dyDescent="0.25">
      <c r="A66" s="79">
        <v>2020</v>
      </c>
      <c r="B66" s="77">
        <v>5</v>
      </c>
      <c r="C66" s="77"/>
      <c r="D66" s="9">
        <f>+'GS&gt;50 Equation'!C66</f>
        <v>389960.23965709005</v>
      </c>
    </row>
    <row r="67" spans="1:4" x14ac:dyDescent="0.25">
      <c r="A67" s="79">
        <v>2020</v>
      </c>
      <c r="B67" s="77">
        <v>6</v>
      </c>
      <c r="C67" s="77"/>
      <c r="D67" s="9">
        <f>+'GS&gt;50 Equation'!C67</f>
        <v>418149.48149921501</v>
      </c>
    </row>
    <row r="68" spans="1:4" x14ac:dyDescent="0.25">
      <c r="A68" s="79">
        <v>2020</v>
      </c>
      <c r="B68" s="77">
        <v>7</v>
      </c>
      <c r="C68" s="77"/>
      <c r="D68" s="9">
        <f>+'GS&gt;50 Equation'!C68</f>
        <v>433406.49337877904</v>
      </c>
    </row>
    <row r="69" spans="1:4" x14ac:dyDescent="0.25">
      <c r="A69" s="79">
        <v>2020</v>
      </c>
      <c r="B69" s="77">
        <v>8</v>
      </c>
      <c r="C69" s="77"/>
      <c r="D69" s="9">
        <f>+'GS&gt;50 Equation'!C69</f>
        <v>423101.099580904</v>
      </c>
    </row>
    <row r="70" spans="1:4" x14ac:dyDescent="0.25">
      <c r="A70" s="79">
        <v>2020</v>
      </c>
      <c r="B70" s="77">
        <v>9</v>
      </c>
      <c r="C70" s="77"/>
      <c r="D70" s="9">
        <f>+'GS&gt;50 Equation'!C70</f>
        <v>387944.701053761</v>
      </c>
    </row>
    <row r="71" spans="1:4" x14ac:dyDescent="0.25">
      <c r="A71" s="79">
        <v>2020</v>
      </c>
      <c r="B71" s="77">
        <v>10</v>
      </c>
      <c r="C71" s="77"/>
      <c r="D71" s="9">
        <f>+'GS&gt;50 Equation'!C71</f>
        <v>386213.562326618</v>
      </c>
    </row>
    <row r="72" spans="1:4" x14ac:dyDescent="0.25">
      <c r="A72" s="79">
        <v>2020</v>
      </c>
      <c r="B72" s="77">
        <v>11</v>
      </c>
      <c r="C72" s="77"/>
      <c r="D72" s="9">
        <f>+'GS&gt;50 Equation'!C72</f>
        <v>385172.679599475</v>
      </c>
    </row>
    <row r="73" spans="1:4" x14ac:dyDescent="0.25">
      <c r="A73" s="83">
        <v>2020</v>
      </c>
      <c r="B73" s="78">
        <v>12</v>
      </c>
      <c r="C73" s="78"/>
      <c r="D73" s="9">
        <f>+'GS&gt;50 Equation'!C73</f>
        <v>401903.215145625</v>
      </c>
    </row>
    <row r="75" spans="1:4" ht="60" x14ac:dyDescent="0.25">
      <c r="A75" s="35" t="s">
        <v>0</v>
      </c>
      <c r="B75" s="36" t="s">
        <v>34</v>
      </c>
      <c r="C75" s="37" t="s">
        <v>36</v>
      </c>
      <c r="D75" s="38" t="s">
        <v>35</v>
      </c>
    </row>
    <row r="76" spans="1:4" x14ac:dyDescent="0.25">
      <c r="A76" s="22">
        <v>2015</v>
      </c>
      <c r="B76" s="15">
        <f>SUMIF($A$2:$A$73,$A$76:$A$81,$D$2:$D$73)</f>
        <v>4566740.6393122124</v>
      </c>
      <c r="C76" s="15">
        <f>-Residential_Forcast!C76</f>
        <v>3173.2483845180477</v>
      </c>
      <c r="D76" s="28">
        <f t="shared" ref="D76:D81" si="0">B76+C76</f>
        <v>4569913.88769673</v>
      </c>
    </row>
    <row r="77" spans="1:4" x14ac:dyDescent="0.25">
      <c r="A77" s="22">
        <v>2016</v>
      </c>
      <c r="B77" s="15">
        <f t="shared" ref="B77:B81" si="1">SUMIF($A$2:$A$73,$A$76:$A$81,$D$2:$D$73)</f>
        <v>4625277.0793598229</v>
      </c>
      <c r="C77" s="15">
        <f>-Residential_Forcast!C77</f>
        <v>6346.4967690360954</v>
      </c>
      <c r="D77" s="28">
        <f t="shared" si="0"/>
        <v>4631623.5761288591</v>
      </c>
    </row>
    <row r="78" spans="1:4" x14ac:dyDescent="0.25">
      <c r="A78" s="22">
        <v>2017</v>
      </c>
      <c r="B78" s="15">
        <f t="shared" si="1"/>
        <v>4664233.5637717228</v>
      </c>
      <c r="C78" s="15">
        <f>-Residential_Forcast!C78</f>
        <v>9519.7451535541441</v>
      </c>
      <c r="D78" s="28">
        <f t="shared" si="0"/>
        <v>4673753.3089252766</v>
      </c>
    </row>
    <row r="79" spans="1:4" x14ac:dyDescent="0.25">
      <c r="A79" s="22">
        <v>2018</v>
      </c>
      <c r="B79" s="15">
        <f t="shared" si="1"/>
        <v>4705155.3267597603</v>
      </c>
      <c r="C79" s="15">
        <f>-Residential_Forcast!C79</f>
        <v>12692.993538072191</v>
      </c>
      <c r="D79" s="28">
        <f t="shared" si="0"/>
        <v>4717848.3202978326</v>
      </c>
    </row>
    <row r="80" spans="1:4" x14ac:dyDescent="0.25">
      <c r="A80" s="22">
        <v>2019</v>
      </c>
      <c r="B80" s="15">
        <f t="shared" si="1"/>
        <v>4743987.3816589713</v>
      </c>
      <c r="C80" s="15">
        <f>-Residential_Forcast!C80</f>
        <v>15866.241922590241</v>
      </c>
      <c r="D80" s="28">
        <f t="shared" si="0"/>
        <v>4759853.6235815613</v>
      </c>
    </row>
    <row r="81" spans="1:4" x14ac:dyDescent="0.25">
      <c r="A81" s="24">
        <v>2020</v>
      </c>
      <c r="B81" s="17">
        <f t="shared" si="1"/>
        <v>4789732.9451645557</v>
      </c>
      <c r="C81" s="17">
        <f>-Residential_Forcast!C81</f>
        <v>19039.490307108292</v>
      </c>
      <c r="D81" s="29">
        <f t="shared" si="0"/>
        <v>4808772.4354716642</v>
      </c>
    </row>
    <row r="82" spans="1:4" x14ac:dyDescent="0.25">
      <c r="A82" t="s">
        <v>93</v>
      </c>
    </row>
    <row r="94" spans="1:4" ht="18" customHeight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73"/>
  <sheetViews>
    <sheetView topLeftCell="A49" zoomScale="80" zoomScaleNormal="80" workbookViewId="0">
      <selection activeCell="C73" sqref="C73"/>
    </sheetView>
  </sheetViews>
  <sheetFormatPr defaultRowHeight="15" x14ac:dyDescent="0.25"/>
  <cols>
    <col min="3" max="3" width="10.85546875" bestFit="1" customWidth="1"/>
    <col min="4" max="4" width="13.85546875" bestFit="1" customWidth="1"/>
    <col min="5" max="5" width="13.5703125" bestFit="1" customWidth="1"/>
    <col min="6" max="6" width="13.42578125" bestFit="1" customWidth="1"/>
    <col min="7" max="7" width="10.85546875" bestFit="1" customWidth="1"/>
    <col min="8" max="8" width="11.5703125" bestFit="1" customWidth="1"/>
    <col min="9" max="9" width="10.85546875" bestFit="1" customWidth="1"/>
    <col min="10" max="10" width="10.5703125" bestFit="1" customWidth="1"/>
    <col min="15" max="15" width="9.85546875" bestFit="1" customWidth="1"/>
  </cols>
  <sheetData>
    <row r="1" spans="1:15" x14ac:dyDescent="0.25">
      <c r="A1" s="53" t="s">
        <v>0</v>
      </c>
      <c r="B1" s="65" t="s">
        <v>1</v>
      </c>
      <c r="C1" s="65" t="s">
        <v>33</v>
      </c>
      <c r="D1" s="65" t="s">
        <v>50</v>
      </c>
      <c r="E1" s="65" t="s">
        <v>51</v>
      </c>
      <c r="F1" s="65" t="s">
        <v>52</v>
      </c>
      <c r="G1" s="65" t="s">
        <v>41</v>
      </c>
      <c r="H1" s="57">
        <v>39448</v>
      </c>
      <c r="I1" s="57">
        <v>39479</v>
      </c>
      <c r="J1" s="57">
        <v>40422</v>
      </c>
      <c r="K1" s="57">
        <v>40664</v>
      </c>
      <c r="L1" s="57">
        <v>40695</v>
      </c>
      <c r="M1" s="57">
        <v>41609</v>
      </c>
      <c r="N1" s="57">
        <v>41944</v>
      </c>
      <c r="O1" s="54" t="s">
        <v>53</v>
      </c>
    </row>
    <row r="2" spans="1:15" x14ac:dyDescent="0.25">
      <c r="A2" s="79">
        <v>2015</v>
      </c>
      <c r="B2" s="77">
        <v>1</v>
      </c>
      <c r="C2" s="81">
        <f>SUM(D2:O2)</f>
        <v>385299.66264201701</v>
      </c>
      <c r="D2" s="81">
        <f>'GS&gt;50_Data'!D87*'GS&gt;50_Data'!D$1</f>
        <v>21150.005799999999</v>
      </c>
      <c r="E2" s="77">
        <f>'GS&gt;50_Data'!E87*'GS&gt;50_Data'!E$1</f>
        <v>0</v>
      </c>
      <c r="F2" s="81">
        <f>'GS&gt;50_Data'!F87*'GS&gt;50_Data'!F$1</f>
        <v>116464.36884201701</v>
      </c>
      <c r="G2" s="81">
        <f>'GS&gt;50_Data'!G87*'GS&gt;50_Data'!G$1</f>
        <v>247685.288</v>
      </c>
      <c r="H2" s="77">
        <f>'GS&gt;50_Data'!H87*'GS&gt;50_Data'!H$1</f>
        <v>0</v>
      </c>
      <c r="I2" s="77">
        <f>'GS&gt;50_Data'!I87*'GS&gt;50_Data'!I$1</f>
        <v>0</v>
      </c>
      <c r="J2" s="77">
        <f>'GS&gt;50_Data'!J87*'GS&gt;50_Data'!J$1</f>
        <v>0</v>
      </c>
      <c r="K2" s="77">
        <f>'GS&gt;50_Data'!K87*'GS&gt;50_Data'!K$1</f>
        <v>0</v>
      </c>
      <c r="L2" s="77">
        <f>'GS&gt;50_Data'!L87*'GS&gt;50_Data'!L$1</f>
        <v>0</v>
      </c>
      <c r="M2" s="77">
        <f>'GS&gt;50_Data'!M87*'GS&gt;50_Data'!M$1</f>
        <v>0</v>
      </c>
      <c r="N2" s="77">
        <f>'GS&gt;50_Data'!N87*'GS&gt;50_Data'!N$1</f>
        <v>0</v>
      </c>
      <c r="O2" s="80">
        <f>'GS&gt;50_Data'!O87*'GS&gt;50_Data'!O$1</f>
        <v>0</v>
      </c>
    </row>
    <row r="3" spans="1:15" x14ac:dyDescent="0.25">
      <c r="A3" s="79">
        <v>2015</v>
      </c>
      <c r="B3" s="77">
        <v>2</v>
      </c>
      <c r="C3" s="81">
        <f t="shared" ref="C3:C66" si="0">SUM(D3:O3)</f>
        <v>359782.24289692298</v>
      </c>
      <c r="D3" s="81">
        <f>'GS&gt;50_Data'!D88*'GS&gt;50_Data'!D$1</f>
        <v>19459.79392</v>
      </c>
      <c r="E3" s="77">
        <f>'GS&gt;50_Data'!E88*'GS&gt;50_Data'!E$1</f>
        <v>0</v>
      </c>
      <c r="F3" s="81">
        <f>'GS&gt;50_Data'!F88*'GS&gt;50_Data'!F$1</f>
        <v>116606.70497692299</v>
      </c>
      <c r="G3" s="81">
        <f>'GS&gt;50_Data'!G88*'GS&gt;50_Data'!G$1</f>
        <v>223715.74400000001</v>
      </c>
      <c r="H3" s="77">
        <f>'GS&gt;50_Data'!H88*'GS&gt;50_Data'!H$1</f>
        <v>0</v>
      </c>
      <c r="I3" s="77">
        <f>'GS&gt;50_Data'!I88*'GS&gt;50_Data'!I$1</f>
        <v>0</v>
      </c>
      <c r="J3" s="77">
        <f>'GS&gt;50_Data'!J88*'GS&gt;50_Data'!J$1</f>
        <v>0</v>
      </c>
      <c r="K3" s="77">
        <f>'GS&gt;50_Data'!K88*'GS&gt;50_Data'!K$1</f>
        <v>0</v>
      </c>
      <c r="L3" s="77">
        <f>'GS&gt;50_Data'!L88*'GS&gt;50_Data'!L$1</f>
        <v>0</v>
      </c>
      <c r="M3" s="77">
        <f>'GS&gt;50_Data'!M88*'GS&gt;50_Data'!M$1</f>
        <v>0</v>
      </c>
      <c r="N3" s="77">
        <f>'GS&gt;50_Data'!N88*'GS&gt;50_Data'!N$1</f>
        <v>0</v>
      </c>
      <c r="O3" s="80">
        <f>'GS&gt;50_Data'!O88*'GS&gt;50_Data'!O$1</f>
        <v>0</v>
      </c>
    </row>
    <row r="4" spans="1:15" x14ac:dyDescent="0.25">
      <c r="A4" s="79">
        <v>2015</v>
      </c>
      <c r="B4" s="77">
        <v>3</v>
      </c>
      <c r="C4" s="81">
        <f t="shared" si="0"/>
        <v>378355.94097209896</v>
      </c>
      <c r="D4" s="81">
        <f>'GS&gt;50_Data'!D89*'GS&gt;50_Data'!D$1</f>
        <v>13781.510399999999</v>
      </c>
      <c r="E4" s="77">
        <f>'GS&gt;50_Data'!E89*'GS&gt;50_Data'!E$1</f>
        <v>7.20472</v>
      </c>
      <c r="F4" s="81">
        <f>'GS&gt;50_Data'!F89*'GS&gt;50_Data'!F$1</f>
        <v>116881.937852099</v>
      </c>
      <c r="G4" s="81">
        <f>'GS&gt;50_Data'!G89*'GS&gt;50_Data'!G$1</f>
        <v>247685.288</v>
      </c>
      <c r="H4" s="77">
        <f>'GS&gt;50_Data'!H89*'GS&gt;50_Data'!H$1</f>
        <v>0</v>
      </c>
      <c r="I4" s="77">
        <f>'GS&gt;50_Data'!I89*'GS&gt;50_Data'!I$1</f>
        <v>0</v>
      </c>
      <c r="J4" s="77">
        <f>'GS&gt;50_Data'!J89*'GS&gt;50_Data'!J$1</f>
        <v>0</v>
      </c>
      <c r="K4" s="77">
        <f>'GS&gt;50_Data'!K89*'GS&gt;50_Data'!K$1</f>
        <v>0</v>
      </c>
      <c r="L4" s="77">
        <f>'GS&gt;50_Data'!L89*'GS&gt;50_Data'!L$1</f>
        <v>0</v>
      </c>
      <c r="M4" s="77">
        <f>'GS&gt;50_Data'!M89*'GS&gt;50_Data'!M$1</f>
        <v>0</v>
      </c>
      <c r="N4" s="77">
        <f>'GS&gt;50_Data'!N89*'GS&gt;50_Data'!N$1</f>
        <v>0</v>
      </c>
      <c r="O4" s="80">
        <f>'GS&gt;50_Data'!O89*'GS&gt;50_Data'!O$1</f>
        <v>0</v>
      </c>
    </row>
    <row r="5" spans="1:15" x14ac:dyDescent="0.25">
      <c r="A5" s="79">
        <v>2015</v>
      </c>
      <c r="B5" s="77">
        <v>4</v>
      </c>
      <c r="C5" s="81">
        <f t="shared" si="0"/>
        <v>360320.036047275</v>
      </c>
      <c r="D5" s="81">
        <f>'GS&gt;50_Data'!D90*'GS&gt;50_Data'!D$1</f>
        <v>3424.1969999999997</v>
      </c>
      <c r="E5" s="77">
        <f>'GS&gt;50_Data'!E90*'GS&gt;50_Data'!E$1</f>
        <v>43.228319999999997</v>
      </c>
      <c r="F5" s="81">
        <f>'GS&gt;50_Data'!F90*'GS&gt;50_Data'!F$1</f>
        <v>117157.17072727499</v>
      </c>
      <c r="G5" s="81">
        <f>'GS&gt;50_Data'!G90*'GS&gt;50_Data'!G$1</f>
        <v>239695.44</v>
      </c>
      <c r="H5" s="77">
        <f>'GS&gt;50_Data'!H90*'GS&gt;50_Data'!H$1</f>
        <v>0</v>
      </c>
      <c r="I5" s="77">
        <f>'GS&gt;50_Data'!I90*'GS&gt;50_Data'!I$1</f>
        <v>0</v>
      </c>
      <c r="J5" s="77">
        <f>'GS&gt;50_Data'!J90*'GS&gt;50_Data'!J$1</f>
        <v>0</v>
      </c>
      <c r="K5" s="77">
        <f>'GS&gt;50_Data'!K90*'GS&gt;50_Data'!K$1</f>
        <v>0</v>
      </c>
      <c r="L5" s="77">
        <f>'GS&gt;50_Data'!L90*'GS&gt;50_Data'!L$1</f>
        <v>0</v>
      </c>
      <c r="M5" s="77">
        <f>'GS&gt;50_Data'!M90*'GS&gt;50_Data'!M$1</f>
        <v>0</v>
      </c>
      <c r="N5" s="77">
        <f>'GS&gt;50_Data'!N90*'GS&gt;50_Data'!N$1</f>
        <v>0</v>
      </c>
      <c r="O5" s="80">
        <f>'GS&gt;50_Data'!O90*'GS&gt;50_Data'!O$1</f>
        <v>0</v>
      </c>
    </row>
    <row r="6" spans="1:15" x14ac:dyDescent="0.25">
      <c r="A6" s="79">
        <v>2015</v>
      </c>
      <c r="B6" s="77">
        <v>5</v>
      </c>
      <c r="C6" s="81">
        <f t="shared" si="0"/>
        <v>371926.15200245101</v>
      </c>
      <c r="D6" s="77">
        <f>'GS&gt;50_Data'!D91*'GS&gt;50_Data'!D$1</f>
        <v>0</v>
      </c>
      <c r="E6" s="81">
        <f>'GS&gt;50_Data'!E91*'GS&gt;50_Data'!E$1</f>
        <v>6808.460399999999</v>
      </c>
      <c r="F6" s="81">
        <f>'GS&gt;50_Data'!F91*'GS&gt;50_Data'!F$1</f>
        <v>117432.403602451</v>
      </c>
      <c r="G6" s="81">
        <f>'GS&gt;50_Data'!G91*'GS&gt;50_Data'!G$1</f>
        <v>247685.288</v>
      </c>
      <c r="H6" s="77">
        <f>'GS&gt;50_Data'!H91*'GS&gt;50_Data'!H$1</f>
        <v>0</v>
      </c>
      <c r="I6" s="77">
        <f>'GS&gt;50_Data'!I91*'GS&gt;50_Data'!I$1</f>
        <v>0</v>
      </c>
      <c r="J6" s="77">
        <f>'GS&gt;50_Data'!J91*'GS&gt;50_Data'!J$1</f>
        <v>0</v>
      </c>
      <c r="K6" s="77">
        <f>'GS&gt;50_Data'!K91*'GS&gt;50_Data'!K$1</f>
        <v>0</v>
      </c>
      <c r="L6" s="77">
        <f>'GS&gt;50_Data'!L91*'GS&gt;50_Data'!L$1</f>
        <v>0</v>
      </c>
      <c r="M6" s="77">
        <f>'GS&gt;50_Data'!M91*'GS&gt;50_Data'!M$1</f>
        <v>0</v>
      </c>
      <c r="N6" s="77">
        <f>'GS&gt;50_Data'!N91*'GS&gt;50_Data'!N$1</f>
        <v>0</v>
      </c>
      <c r="O6" s="80">
        <f>'GS&gt;50_Data'!O91*'GS&gt;50_Data'!O$1</f>
        <v>0</v>
      </c>
    </row>
    <row r="7" spans="1:15" x14ac:dyDescent="0.25">
      <c r="A7" s="79">
        <v>2015</v>
      </c>
      <c r="B7" s="77">
        <v>6</v>
      </c>
      <c r="C7" s="81">
        <f t="shared" si="0"/>
        <v>400152.77881543699</v>
      </c>
      <c r="D7" s="77">
        <f>'GS&gt;50_Data'!D92*'GS&gt;50_Data'!D$1</f>
        <v>0</v>
      </c>
      <c r="E7" s="81">
        <f>'GS&gt;50_Data'!E92*'GS&gt;50_Data'!E$1</f>
        <v>27486.006799999999</v>
      </c>
      <c r="F7" s="81">
        <f>'GS&gt;50_Data'!F92*'GS&gt;50_Data'!F$1</f>
        <v>117733.719015437</v>
      </c>
      <c r="G7" s="81">
        <f>'GS&gt;50_Data'!G92*'GS&gt;50_Data'!G$1</f>
        <v>239695.44</v>
      </c>
      <c r="H7" s="77">
        <f>'GS&gt;50_Data'!H92*'GS&gt;50_Data'!H$1</f>
        <v>0</v>
      </c>
      <c r="I7" s="77">
        <f>'GS&gt;50_Data'!I92*'GS&gt;50_Data'!I$1</f>
        <v>0</v>
      </c>
      <c r="J7" s="77">
        <f>'GS&gt;50_Data'!J92*'GS&gt;50_Data'!J$1</f>
        <v>0</v>
      </c>
      <c r="K7" s="77">
        <f>'GS&gt;50_Data'!K92*'GS&gt;50_Data'!K$1</f>
        <v>0</v>
      </c>
      <c r="L7" s="77">
        <f>'GS&gt;50_Data'!L92*'GS&gt;50_Data'!L$1</f>
        <v>0</v>
      </c>
      <c r="M7" s="77">
        <f>'GS&gt;50_Data'!M92*'GS&gt;50_Data'!M$1</f>
        <v>0</v>
      </c>
      <c r="N7" s="77">
        <f>'GS&gt;50_Data'!N92*'GS&gt;50_Data'!N$1</f>
        <v>0</v>
      </c>
      <c r="O7" s="9">
        <f>'GS&gt;50_Data'!O92*'GS&gt;50_Data'!O$1</f>
        <v>15237.612999999999</v>
      </c>
    </row>
    <row r="8" spans="1:15" x14ac:dyDescent="0.25">
      <c r="A8" s="79">
        <v>2015</v>
      </c>
      <c r="B8" s="77">
        <v>7</v>
      </c>
      <c r="C8" s="81">
        <f t="shared" si="0"/>
        <v>415447.42407098401</v>
      </c>
      <c r="D8" s="77">
        <f>'GS&gt;50_Data'!D93*'GS&gt;50_Data'!D$1</f>
        <v>0</v>
      </c>
      <c r="E8" s="81">
        <f>'GS&gt;50_Data'!E93*'GS&gt;50_Data'!E$1</f>
        <v>49726.977439999995</v>
      </c>
      <c r="F8" s="81">
        <f>'GS&gt;50_Data'!F93*'GS&gt;50_Data'!F$1</f>
        <v>118035.15863098399</v>
      </c>
      <c r="G8" s="81">
        <f>'GS&gt;50_Data'!G93*'GS&gt;50_Data'!G$1</f>
        <v>247685.288</v>
      </c>
      <c r="H8" s="77">
        <f>'GS&gt;50_Data'!H93*'GS&gt;50_Data'!H$1</f>
        <v>0</v>
      </c>
      <c r="I8" s="77">
        <f>'GS&gt;50_Data'!I93*'GS&gt;50_Data'!I$1</f>
        <v>0</v>
      </c>
      <c r="J8" s="77">
        <f>'GS&gt;50_Data'!J93*'GS&gt;50_Data'!J$1</f>
        <v>0</v>
      </c>
      <c r="K8" s="77">
        <f>'GS&gt;50_Data'!K93*'GS&gt;50_Data'!K$1</f>
        <v>0</v>
      </c>
      <c r="L8" s="77">
        <f>'GS&gt;50_Data'!L93*'GS&gt;50_Data'!L$1</f>
        <v>0</v>
      </c>
      <c r="M8" s="77">
        <f>'GS&gt;50_Data'!M93*'GS&gt;50_Data'!M$1</f>
        <v>0</v>
      </c>
      <c r="N8" s="77">
        <f>'GS&gt;50_Data'!N93*'GS&gt;50_Data'!N$1</f>
        <v>0</v>
      </c>
      <c r="O8" s="80">
        <f>'GS&gt;50_Data'!O93*'GS&gt;50_Data'!O$1</f>
        <v>0</v>
      </c>
    </row>
    <row r="9" spans="1:15" x14ac:dyDescent="0.25">
      <c r="A9" s="79">
        <v>2015</v>
      </c>
      <c r="B9" s="77">
        <v>8</v>
      </c>
      <c r="C9" s="81">
        <f t="shared" si="0"/>
        <v>405179.53944653098</v>
      </c>
      <c r="D9" s="77">
        <f>'GS&gt;50_Data'!D94*'GS&gt;50_Data'!D$1</f>
        <v>0</v>
      </c>
      <c r="E9" s="81">
        <f>'GS&gt;50_Data'!E94*'GS&gt;50_Data'!E$1</f>
        <v>39157.653200000001</v>
      </c>
      <c r="F9" s="81">
        <f>'GS&gt;50_Data'!F94*'GS&gt;50_Data'!F$1</f>
        <v>118336.59824653101</v>
      </c>
      <c r="G9" s="81">
        <f>'GS&gt;50_Data'!G94*'GS&gt;50_Data'!G$1</f>
        <v>247685.288</v>
      </c>
      <c r="H9" s="77">
        <f>'GS&gt;50_Data'!H94*'GS&gt;50_Data'!H$1</f>
        <v>0</v>
      </c>
      <c r="I9" s="77">
        <f>'GS&gt;50_Data'!I94*'GS&gt;50_Data'!I$1</f>
        <v>0</v>
      </c>
      <c r="J9" s="77">
        <f>'GS&gt;50_Data'!J94*'GS&gt;50_Data'!J$1</f>
        <v>0</v>
      </c>
      <c r="K9" s="77">
        <f>'GS&gt;50_Data'!K94*'GS&gt;50_Data'!K$1</f>
        <v>0</v>
      </c>
      <c r="L9" s="77">
        <f>'GS&gt;50_Data'!L94*'GS&gt;50_Data'!L$1</f>
        <v>0</v>
      </c>
      <c r="M9" s="77">
        <f>'GS&gt;50_Data'!M94*'GS&gt;50_Data'!M$1</f>
        <v>0</v>
      </c>
      <c r="N9" s="77">
        <f>'GS&gt;50_Data'!N94*'GS&gt;50_Data'!N$1</f>
        <v>0</v>
      </c>
      <c r="O9" s="80">
        <f>'GS&gt;50_Data'!O94*'GS&gt;50_Data'!O$1</f>
        <v>0</v>
      </c>
    </row>
    <row r="10" spans="1:15" x14ac:dyDescent="0.25">
      <c r="A10" s="79">
        <v>2015</v>
      </c>
      <c r="B10" s="77">
        <v>9</v>
      </c>
      <c r="C10" s="81">
        <f t="shared" si="0"/>
        <v>370085.24219988799</v>
      </c>
      <c r="D10" s="77">
        <f>'GS&gt;50_Data'!D95*'GS&gt;50_Data'!D$1</f>
        <v>0</v>
      </c>
      <c r="E10" s="81">
        <f>'GS&gt;50_Data'!E95*'GS&gt;50_Data'!E$1</f>
        <v>11725.681799999998</v>
      </c>
      <c r="F10" s="81">
        <f>'GS&gt;50_Data'!F95*'GS&gt;50_Data'!F$1</f>
        <v>118664.12039988801</v>
      </c>
      <c r="G10" s="81">
        <f>'GS&gt;50_Data'!G95*'GS&gt;50_Data'!G$1</f>
        <v>239695.44</v>
      </c>
      <c r="H10" s="77">
        <f>'GS&gt;50_Data'!H95*'GS&gt;50_Data'!H$1</f>
        <v>0</v>
      </c>
      <c r="I10" s="77">
        <f>'GS&gt;50_Data'!I95*'GS&gt;50_Data'!I$1</f>
        <v>0</v>
      </c>
      <c r="J10" s="77">
        <f>'GS&gt;50_Data'!J95*'GS&gt;50_Data'!J$1</f>
        <v>0</v>
      </c>
      <c r="K10" s="77">
        <f>'GS&gt;50_Data'!K95*'GS&gt;50_Data'!K$1</f>
        <v>0</v>
      </c>
      <c r="L10" s="77">
        <f>'GS&gt;50_Data'!L95*'GS&gt;50_Data'!L$1</f>
        <v>0</v>
      </c>
      <c r="M10" s="77">
        <f>'GS&gt;50_Data'!M95*'GS&gt;50_Data'!M$1</f>
        <v>0</v>
      </c>
      <c r="N10" s="77">
        <f>'GS&gt;50_Data'!N95*'GS&gt;50_Data'!N$1</f>
        <v>0</v>
      </c>
      <c r="O10" s="80">
        <f>'GS&gt;50_Data'!O95*'GS&gt;50_Data'!O$1</f>
        <v>0</v>
      </c>
    </row>
    <row r="11" spans="1:15" x14ac:dyDescent="0.25">
      <c r="A11" s="79">
        <v>2015</v>
      </c>
      <c r="B11" s="77">
        <v>10</v>
      </c>
      <c r="C11" s="81">
        <f t="shared" si="0"/>
        <v>368416.32895580598</v>
      </c>
      <c r="D11" s="77">
        <f>'GS&gt;50_Data'!D96*'GS&gt;50_Data'!D$1</f>
        <v>525.27887999999996</v>
      </c>
      <c r="E11" s="81">
        <f>'GS&gt;50_Data'!E96*'GS&gt;50_Data'!E$1</f>
        <v>1213.99532</v>
      </c>
      <c r="F11" s="81">
        <f>'GS&gt;50_Data'!F96*'GS&gt;50_Data'!F$1</f>
        <v>118991.76675580599</v>
      </c>
      <c r="G11" s="81">
        <f>'GS&gt;50_Data'!G96*'GS&gt;50_Data'!G$1</f>
        <v>247685.288</v>
      </c>
      <c r="H11" s="77">
        <f>'GS&gt;50_Data'!H96*'GS&gt;50_Data'!H$1</f>
        <v>0</v>
      </c>
      <c r="I11" s="77">
        <f>'GS&gt;50_Data'!I96*'GS&gt;50_Data'!I$1</f>
        <v>0</v>
      </c>
      <c r="J11" s="77">
        <f>'GS&gt;50_Data'!J96*'GS&gt;50_Data'!J$1</f>
        <v>0</v>
      </c>
      <c r="K11" s="77">
        <f>'GS&gt;50_Data'!K96*'GS&gt;50_Data'!K$1</f>
        <v>0</v>
      </c>
      <c r="L11" s="77">
        <f>'GS&gt;50_Data'!L96*'GS&gt;50_Data'!L$1</f>
        <v>0</v>
      </c>
      <c r="M11" s="77">
        <f>'GS&gt;50_Data'!M96*'GS&gt;50_Data'!M$1</f>
        <v>0</v>
      </c>
      <c r="N11" s="77">
        <f>'GS&gt;50_Data'!N96*'GS&gt;50_Data'!N$1</f>
        <v>0</v>
      </c>
      <c r="O11" s="80">
        <f>'GS&gt;50_Data'!O96*'GS&gt;50_Data'!O$1</f>
        <v>0</v>
      </c>
    </row>
    <row r="12" spans="1:15" x14ac:dyDescent="0.25">
      <c r="A12" s="79">
        <v>2015</v>
      </c>
      <c r="B12" s="77">
        <v>11</v>
      </c>
      <c r="C12" s="81">
        <f t="shared" si="0"/>
        <v>367437.54750916298</v>
      </c>
      <c r="D12" s="81">
        <f>'GS&gt;50_Data'!D97*'GS&gt;50_Data'!D$1</f>
        <v>8422.8185999999987</v>
      </c>
      <c r="E12" s="77">
        <f>'GS&gt;50_Data'!E97*'GS&gt;50_Data'!E$1</f>
        <v>0</v>
      </c>
      <c r="F12" s="81">
        <f>'GS&gt;50_Data'!F97*'GS&gt;50_Data'!F$1</f>
        <v>119319.28890916299</v>
      </c>
      <c r="G12" s="81">
        <f>'GS&gt;50_Data'!G97*'GS&gt;50_Data'!G$1</f>
        <v>239695.44</v>
      </c>
      <c r="H12" s="77">
        <f>'GS&gt;50_Data'!H97*'GS&gt;50_Data'!H$1</f>
        <v>0</v>
      </c>
      <c r="I12" s="77">
        <f>'GS&gt;50_Data'!I97*'GS&gt;50_Data'!I$1</f>
        <v>0</v>
      </c>
      <c r="J12" s="77">
        <f>'GS&gt;50_Data'!J97*'GS&gt;50_Data'!J$1</f>
        <v>0</v>
      </c>
      <c r="K12" s="77">
        <f>'GS&gt;50_Data'!K97*'GS&gt;50_Data'!K$1</f>
        <v>0</v>
      </c>
      <c r="L12" s="77">
        <f>'GS&gt;50_Data'!L97*'GS&gt;50_Data'!L$1</f>
        <v>0</v>
      </c>
      <c r="M12" s="77">
        <f>'GS&gt;50_Data'!M97*'GS&gt;50_Data'!M$1</f>
        <v>0</v>
      </c>
      <c r="N12" s="77">
        <f>'GS&gt;50_Data'!N97*'GS&gt;50_Data'!N$1</f>
        <v>0</v>
      </c>
      <c r="O12" s="80">
        <f>'GS&gt;50_Data'!O97*'GS&gt;50_Data'!O$1</f>
        <v>0</v>
      </c>
    </row>
    <row r="13" spans="1:15" x14ac:dyDescent="0.25">
      <c r="A13" s="79">
        <v>2015</v>
      </c>
      <c r="B13" s="77">
        <v>12</v>
      </c>
      <c r="C13" s="81">
        <f t="shared" si="0"/>
        <v>384337.74375363899</v>
      </c>
      <c r="D13" s="81">
        <f>'GS&gt;50_Data'!D98*'GS&gt;50_Data'!D$1</f>
        <v>16896.47064</v>
      </c>
      <c r="E13" s="77">
        <f>'GS&gt;50_Data'!E98*'GS&gt;50_Data'!E$1</f>
        <v>0</v>
      </c>
      <c r="F13" s="81">
        <f>'GS&gt;50_Data'!F98*'GS&gt;50_Data'!F$1</f>
        <v>119755.98511363901</v>
      </c>
      <c r="G13" s="81">
        <f>'GS&gt;50_Data'!G98*'GS&gt;50_Data'!G$1</f>
        <v>247685.288</v>
      </c>
      <c r="H13" s="77">
        <f>'GS&gt;50_Data'!H98*'GS&gt;50_Data'!H$1</f>
        <v>0</v>
      </c>
      <c r="I13" s="77">
        <f>'GS&gt;50_Data'!I98*'GS&gt;50_Data'!I$1</f>
        <v>0</v>
      </c>
      <c r="J13" s="77">
        <f>'GS&gt;50_Data'!J98*'GS&gt;50_Data'!J$1</f>
        <v>0</v>
      </c>
      <c r="K13" s="77">
        <f>'GS&gt;50_Data'!K98*'GS&gt;50_Data'!K$1</f>
        <v>0</v>
      </c>
      <c r="L13" s="77">
        <f>'GS&gt;50_Data'!L98*'GS&gt;50_Data'!L$1</f>
        <v>0</v>
      </c>
      <c r="M13" s="77">
        <f>'GS&gt;50_Data'!M98*'GS&gt;50_Data'!M$1</f>
        <v>0</v>
      </c>
      <c r="N13" s="77">
        <f>'GS&gt;50_Data'!N98*'GS&gt;50_Data'!N$1</f>
        <v>0</v>
      </c>
      <c r="O13" s="80">
        <f>'GS&gt;50_Data'!O98*'GS&gt;50_Data'!O$1</f>
        <v>0</v>
      </c>
    </row>
    <row r="14" spans="1:15" x14ac:dyDescent="0.25">
      <c r="A14" s="79">
        <v>2016</v>
      </c>
      <c r="B14" s="77">
        <v>1</v>
      </c>
      <c r="C14" s="81">
        <f t="shared" si="0"/>
        <v>389028.099320676</v>
      </c>
      <c r="D14" s="81">
        <f>'GS&gt;50_Data'!D99*'GS&gt;50_Data'!D$1</f>
        <v>21150.005799999999</v>
      </c>
      <c r="E14" s="77">
        <f>'GS&gt;50_Data'!E99*'GS&gt;50_Data'!E$1</f>
        <v>0</v>
      </c>
      <c r="F14" s="81">
        <f>'GS&gt;50_Data'!F99*'GS&gt;50_Data'!F$1</f>
        <v>120192.805520676</v>
      </c>
      <c r="G14" s="81">
        <f>'GS&gt;50_Data'!G99*'GS&gt;50_Data'!G$1</f>
        <v>247685.288</v>
      </c>
      <c r="H14" s="77">
        <f>'GS&gt;50_Data'!H99*'GS&gt;50_Data'!H$1</f>
        <v>0</v>
      </c>
      <c r="I14" s="77">
        <f>'GS&gt;50_Data'!I99*'GS&gt;50_Data'!I$1</f>
        <v>0</v>
      </c>
      <c r="J14" s="77">
        <f>'GS&gt;50_Data'!J99*'GS&gt;50_Data'!J$1</f>
        <v>0</v>
      </c>
      <c r="K14" s="77">
        <f>'GS&gt;50_Data'!K99*'GS&gt;50_Data'!K$1</f>
        <v>0</v>
      </c>
      <c r="L14" s="77">
        <f>'GS&gt;50_Data'!L99*'GS&gt;50_Data'!L$1</f>
        <v>0</v>
      </c>
      <c r="M14" s="77">
        <f>'GS&gt;50_Data'!M99*'GS&gt;50_Data'!M$1</f>
        <v>0</v>
      </c>
      <c r="N14" s="77">
        <f>'GS&gt;50_Data'!N99*'GS&gt;50_Data'!N$1</f>
        <v>0</v>
      </c>
      <c r="O14" s="80">
        <f>'GS&gt;50_Data'!O99*'GS&gt;50_Data'!O$1</f>
        <v>0</v>
      </c>
    </row>
    <row r="15" spans="1:15" x14ac:dyDescent="0.25">
      <c r="A15" s="79">
        <v>2016</v>
      </c>
      <c r="B15" s="77">
        <v>2</v>
      </c>
      <c r="C15" s="81">
        <f t="shared" si="0"/>
        <v>371794.88764515205</v>
      </c>
      <c r="D15" s="81">
        <f>'GS&gt;50_Data'!D100*'GS&gt;50_Data'!D$1</f>
        <v>19459.79392</v>
      </c>
      <c r="E15" s="77">
        <f>'GS&gt;50_Data'!E100*'GS&gt;50_Data'!E$1</f>
        <v>0</v>
      </c>
      <c r="F15" s="81">
        <f>'GS&gt;50_Data'!F100*'GS&gt;50_Data'!F$1</f>
        <v>120629.501725152</v>
      </c>
      <c r="G15" s="81">
        <f>'GS&gt;50_Data'!G100*'GS&gt;50_Data'!G$1</f>
        <v>231705.592</v>
      </c>
      <c r="H15" s="77">
        <f>'GS&gt;50_Data'!H100*'GS&gt;50_Data'!H$1</f>
        <v>0</v>
      </c>
      <c r="I15" s="77">
        <f>'GS&gt;50_Data'!I100*'GS&gt;50_Data'!I$1</f>
        <v>0</v>
      </c>
      <c r="J15" s="77">
        <f>'GS&gt;50_Data'!J100*'GS&gt;50_Data'!J$1</f>
        <v>0</v>
      </c>
      <c r="K15" s="77">
        <f>'GS&gt;50_Data'!K100*'GS&gt;50_Data'!K$1</f>
        <v>0</v>
      </c>
      <c r="L15" s="77">
        <f>'GS&gt;50_Data'!L100*'GS&gt;50_Data'!L$1</f>
        <v>0</v>
      </c>
      <c r="M15" s="77">
        <f>'GS&gt;50_Data'!M100*'GS&gt;50_Data'!M$1</f>
        <v>0</v>
      </c>
      <c r="N15" s="77">
        <f>'GS&gt;50_Data'!N100*'GS&gt;50_Data'!N$1</f>
        <v>0</v>
      </c>
      <c r="O15" s="80">
        <f>'GS&gt;50_Data'!O100*'GS&gt;50_Data'!O$1</f>
        <v>0</v>
      </c>
    </row>
    <row r="16" spans="1:15" x14ac:dyDescent="0.25">
      <c r="A16" s="79">
        <v>2016</v>
      </c>
      <c r="B16" s="77">
        <v>3</v>
      </c>
      <c r="C16" s="81">
        <f t="shared" si="0"/>
        <v>382450.278395464</v>
      </c>
      <c r="D16" s="81">
        <f>'GS&gt;50_Data'!D101*'GS&gt;50_Data'!D$1</f>
        <v>13781.510399999999</v>
      </c>
      <c r="E16" s="77">
        <f>'GS&gt;50_Data'!E101*'GS&gt;50_Data'!E$1</f>
        <v>7.20472</v>
      </c>
      <c r="F16" s="81">
        <f>'GS&gt;50_Data'!F101*'GS&gt;50_Data'!F$1</f>
        <v>120976.275275464</v>
      </c>
      <c r="G16" s="81">
        <f>'GS&gt;50_Data'!G101*'GS&gt;50_Data'!G$1</f>
        <v>247685.288</v>
      </c>
      <c r="H16" s="77">
        <f>'GS&gt;50_Data'!H101*'GS&gt;50_Data'!H$1</f>
        <v>0</v>
      </c>
      <c r="I16" s="77">
        <f>'GS&gt;50_Data'!I101*'GS&gt;50_Data'!I$1</f>
        <v>0</v>
      </c>
      <c r="J16" s="77">
        <f>'GS&gt;50_Data'!J101*'GS&gt;50_Data'!J$1</f>
        <v>0</v>
      </c>
      <c r="K16" s="77">
        <f>'GS&gt;50_Data'!K101*'GS&gt;50_Data'!K$1</f>
        <v>0</v>
      </c>
      <c r="L16" s="77">
        <f>'GS&gt;50_Data'!L101*'GS&gt;50_Data'!L$1</f>
        <v>0</v>
      </c>
      <c r="M16" s="77">
        <f>'GS&gt;50_Data'!M101*'GS&gt;50_Data'!M$1</f>
        <v>0</v>
      </c>
      <c r="N16" s="77">
        <f>'GS&gt;50_Data'!N101*'GS&gt;50_Data'!N$1</f>
        <v>0</v>
      </c>
      <c r="O16" s="80">
        <f>'GS&gt;50_Data'!O101*'GS&gt;50_Data'!O$1</f>
        <v>0</v>
      </c>
    </row>
    <row r="17" spans="1:15" x14ac:dyDescent="0.25">
      <c r="A17" s="79">
        <v>2016</v>
      </c>
      <c r="B17" s="77">
        <v>4</v>
      </c>
      <c r="C17" s="81">
        <f t="shared" si="0"/>
        <v>364485.91414577601</v>
      </c>
      <c r="D17" s="81">
        <f>'GS&gt;50_Data'!D102*'GS&gt;50_Data'!D$1</f>
        <v>3424.1969999999997</v>
      </c>
      <c r="E17" s="77">
        <f>'GS&gt;50_Data'!E102*'GS&gt;50_Data'!E$1</f>
        <v>43.228319999999997</v>
      </c>
      <c r="F17" s="81">
        <f>'GS&gt;50_Data'!F102*'GS&gt;50_Data'!F$1</f>
        <v>121323.048825776</v>
      </c>
      <c r="G17" s="81">
        <f>'GS&gt;50_Data'!G102*'GS&gt;50_Data'!G$1</f>
        <v>239695.44</v>
      </c>
      <c r="H17" s="77">
        <f>'GS&gt;50_Data'!H102*'GS&gt;50_Data'!H$1</f>
        <v>0</v>
      </c>
      <c r="I17" s="77">
        <f>'GS&gt;50_Data'!I102*'GS&gt;50_Data'!I$1</f>
        <v>0</v>
      </c>
      <c r="J17" s="77">
        <f>'GS&gt;50_Data'!J102*'GS&gt;50_Data'!J$1</f>
        <v>0</v>
      </c>
      <c r="K17" s="77">
        <f>'GS&gt;50_Data'!K102*'GS&gt;50_Data'!K$1</f>
        <v>0</v>
      </c>
      <c r="L17" s="77">
        <f>'GS&gt;50_Data'!L102*'GS&gt;50_Data'!L$1</f>
        <v>0</v>
      </c>
      <c r="M17" s="77">
        <f>'GS&gt;50_Data'!M102*'GS&gt;50_Data'!M$1</f>
        <v>0</v>
      </c>
      <c r="N17" s="77">
        <f>'GS&gt;50_Data'!N102*'GS&gt;50_Data'!N$1</f>
        <v>0</v>
      </c>
      <c r="O17" s="80">
        <f>'GS&gt;50_Data'!O102*'GS&gt;50_Data'!O$1</f>
        <v>0</v>
      </c>
    </row>
    <row r="18" spans="1:15" x14ac:dyDescent="0.25">
      <c r="A18" s="79">
        <v>2016</v>
      </c>
      <c r="B18" s="77">
        <v>5</v>
      </c>
      <c r="C18" s="81">
        <f t="shared" si="0"/>
        <v>376163.57077608799</v>
      </c>
      <c r="D18" s="77">
        <f>'GS&gt;50_Data'!D103*'GS&gt;50_Data'!D$1</f>
        <v>0</v>
      </c>
      <c r="E18" s="81">
        <f>'GS&gt;50_Data'!E103*'GS&gt;50_Data'!E$1</f>
        <v>6808.460399999999</v>
      </c>
      <c r="F18" s="81">
        <f>'GS&gt;50_Data'!F103*'GS&gt;50_Data'!F$1</f>
        <v>121669.82237608801</v>
      </c>
      <c r="G18" s="81">
        <f>'GS&gt;50_Data'!G103*'GS&gt;50_Data'!G$1</f>
        <v>247685.288</v>
      </c>
      <c r="H18" s="77">
        <f>'GS&gt;50_Data'!H103*'GS&gt;50_Data'!H$1</f>
        <v>0</v>
      </c>
      <c r="I18" s="77">
        <f>'GS&gt;50_Data'!I103*'GS&gt;50_Data'!I$1</f>
        <v>0</v>
      </c>
      <c r="J18" s="77">
        <f>'GS&gt;50_Data'!J103*'GS&gt;50_Data'!J$1</f>
        <v>0</v>
      </c>
      <c r="K18" s="77">
        <f>'GS&gt;50_Data'!K103*'GS&gt;50_Data'!K$1</f>
        <v>0</v>
      </c>
      <c r="L18" s="77">
        <f>'GS&gt;50_Data'!L103*'GS&gt;50_Data'!L$1</f>
        <v>0</v>
      </c>
      <c r="M18" s="77">
        <f>'GS&gt;50_Data'!M103*'GS&gt;50_Data'!M$1</f>
        <v>0</v>
      </c>
      <c r="N18" s="77">
        <f>'GS&gt;50_Data'!N103*'GS&gt;50_Data'!N$1</f>
        <v>0</v>
      </c>
      <c r="O18" s="80">
        <f>'GS&gt;50_Data'!O103*'GS&gt;50_Data'!O$1</f>
        <v>0</v>
      </c>
    </row>
    <row r="19" spans="1:15" x14ac:dyDescent="0.25">
      <c r="A19" s="79">
        <v>2016</v>
      </c>
      <c r="B19" s="77">
        <v>6</v>
      </c>
      <c r="C19" s="81">
        <f t="shared" si="0"/>
        <v>404428.70038298401</v>
      </c>
      <c r="D19" s="77">
        <f>'GS&gt;50_Data'!D104*'GS&gt;50_Data'!D$1</f>
        <v>0</v>
      </c>
      <c r="E19" s="81">
        <f>'GS&gt;50_Data'!E104*'GS&gt;50_Data'!E$1</f>
        <v>27486.006799999999</v>
      </c>
      <c r="F19" s="81">
        <f>'GS&gt;50_Data'!F104*'GS&gt;50_Data'!F$1</f>
        <v>122009.64058298401</v>
      </c>
      <c r="G19" s="81">
        <f>'GS&gt;50_Data'!G104*'GS&gt;50_Data'!G$1</f>
        <v>239695.44</v>
      </c>
      <c r="H19" s="77">
        <f>'GS&gt;50_Data'!H104*'GS&gt;50_Data'!H$1</f>
        <v>0</v>
      </c>
      <c r="I19" s="77">
        <f>'GS&gt;50_Data'!I104*'GS&gt;50_Data'!I$1</f>
        <v>0</v>
      </c>
      <c r="J19" s="77">
        <f>'GS&gt;50_Data'!J104*'GS&gt;50_Data'!J$1</f>
        <v>0</v>
      </c>
      <c r="K19" s="77">
        <f>'GS&gt;50_Data'!K104*'GS&gt;50_Data'!K$1</f>
        <v>0</v>
      </c>
      <c r="L19" s="77">
        <f>'GS&gt;50_Data'!L104*'GS&gt;50_Data'!L$1</f>
        <v>0</v>
      </c>
      <c r="M19" s="77">
        <f>'GS&gt;50_Data'!M104*'GS&gt;50_Data'!M$1</f>
        <v>0</v>
      </c>
      <c r="N19" s="77">
        <f>'GS&gt;50_Data'!N104*'GS&gt;50_Data'!N$1</f>
        <v>0</v>
      </c>
      <c r="O19" s="9">
        <f>'GS&gt;50_Data'!O104*'GS&gt;50_Data'!O$1</f>
        <v>15237.612999999999</v>
      </c>
    </row>
    <row r="20" spans="1:15" x14ac:dyDescent="0.25">
      <c r="A20" s="79">
        <v>2016</v>
      </c>
      <c r="B20" s="77">
        <v>7</v>
      </c>
      <c r="C20" s="81">
        <f t="shared" si="0"/>
        <v>419761.60002731904</v>
      </c>
      <c r="D20" s="77">
        <f>'GS&gt;50_Data'!D105*'GS&gt;50_Data'!D$1</f>
        <v>0</v>
      </c>
      <c r="E20" s="81">
        <f>'GS&gt;50_Data'!E105*'GS&gt;50_Data'!E$1</f>
        <v>49726.977439999995</v>
      </c>
      <c r="F20" s="81">
        <f>'GS&gt;50_Data'!F105*'GS&gt;50_Data'!F$1</f>
        <v>122349.33458731901</v>
      </c>
      <c r="G20" s="81">
        <f>'GS&gt;50_Data'!G105*'GS&gt;50_Data'!G$1</f>
        <v>247685.288</v>
      </c>
      <c r="H20" s="77">
        <f>'GS&gt;50_Data'!H105*'GS&gt;50_Data'!H$1</f>
        <v>0</v>
      </c>
      <c r="I20" s="77">
        <f>'GS&gt;50_Data'!I105*'GS&gt;50_Data'!I$1</f>
        <v>0</v>
      </c>
      <c r="J20" s="77">
        <f>'GS&gt;50_Data'!J105*'GS&gt;50_Data'!J$1</f>
        <v>0</v>
      </c>
      <c r="K20" s="77">
        <f>'GS&gt;50_Data'!K105*'GS&gt;50_Data'!K$1</f>
        <v>0</v>
      </c>
      <c r="L20" s="77">
        <f>'GS&gt;50_Data'!L105*'GS&gt;50_Data'!L$1</f>
        <v>0</v>
      </c>
      <c r="M20" s="77">
        <f>'GS&gt;50_Data'!M105*'GS&gt;50_Data'!M$1</f>
        <v>0</v>
      </c>
      <c r="N20" s="77">
        <f>'GS&gt;50_Data'!N105*'GS&gt;50_Data'!N$1</f>
        <v>0</v>
      </c>
      <c r="O20" s="80">
        <f>'GS&gt;50_Data'!O105*'GS&gt;50_Data'!O$1</f>
        <v>0</v>
      </c>
    </row>
    <row r="21" spans="1:15" x14ac:dyDescent="0.25">
      <c r="A21" s="79">
        <v>2016</v>
      </c>
      <c r="B21" s="77">
        <v>8</v>
      </c>
      <c r="C21" s="81">
        <f t="shared" si="0"/>
        <v>409532.09399421501</v>
      </c>
      <c r="D21" s="77">
        <f>'GS&gt;50_Data'!D106*'GS&gt;50_Data'!D$1</f>
        <v>0</v>
      </c>
      <c r="E21" s="81">
        <f>'GS&gt;50_Data'!E106*'GS&gt;50_Data'!E$1</f>
        <v>39157.653200000001</v>
      </c>
      <c r="F21" s="81">
        <f>'GS&gt;50_Data'!F106*'GS&gt;50_Data'!F$1</f>
        <v>122689.152794215</v>
      </c>
      <c r="G21" s="81">
        <f>'GS&gt;50_Data'!G106*'GS&gt;50_Data'!G$1</f>
        <v>247685.288</v>
      </c>
      <c r="H21" s="77">
        <f>'GS&gt;50_Data'!H106*'GS&gt;50_Data'!H$1</f>
        <v>0</v>
      </c>
      <c r="I21" s="77">
        <f>'GS&gt;50_Data'!I106*'GS&gt;50_Data'!I$1</f>
        <v>0</v>
      </c>
      <c r="J21" s="77">
        <f>'GS&gt;50_Data'!J106*'GS&gt;50_Data'!J$1</f>
        <v>0</v>
      </c>
      <c r="K21" s="77">
        <f>'GS&gt;50_Data'!K106*'GS&gt;50_Data'!K$1</f>
        <v>0</v>
      </c>
      <c r="L21" s="77">
        <f>'GS&gt;50_Data'!L106*'GS&gt;50_Data'!L$1</f>
        <v>0</v>
      </c>
      <c r="M21" s="77">
        <f>'GS&gt;50_Data'!M106*'GS&gt;50_Data'!M$1</f>
        <v>0</v>
      </c>
      <c r="N21" s="77">
        <f>'GS&gt;50_Data'!N106*'GS&gt;50_Data'!N$1</f>
        <v>0</v>
      </c>
      <c r="O21" s="80">
        <f>'GS&gt;50_Data'!O106*'GS&gt;50_Data'!O$1</f>
        <v>0</v>
      </c>
    </row>
    <row r="22" spans="1:15" x14ac:dyDescent="0.25">
      <c r="A22" s="79">
        <v>2016</v>
      </c>
      <c r="B22" s="77">
        <v>9</v>
      </c>
      <c r="C22" s="81">
        <f t="shared" si="0"/>
        <v>374443.01325513399</v>
      </c>
      <c r="D22" s="77">
        <f>'GS&gt;50_Data'!D107*'GS&gt;50_Data'!D$1</f>
        <v>0</v>
      </c>
      <c r="E22" s="81">
        <f>'GS&gt;50_Data'!E107*'GS&gt;50_Data'!E$1</f>
        <v>11725.681799999998</v>
      </c>
      <c r="F22" s="81">
        <f>'GS&gt;50_Data'!F107*'GS&gt;50_Data'!F$1</f>
        <v>123021.891455134</v>
      </c>
      <c r="G22" s="81">
        <f>'GS&gt;50_Data'!G107*'GS&gt;50_Data'!G$1</f>
        <v>239695.44</v>
      </c>
      <c r="H22" s="77">
        <f>'GS&gt;50_Data'!H107*'GS&gt;50_Data'!H$1</f>
        <v>0</v>
      </c>
      <c r="I22" s="77">
        <f>'GS&gt;50_Data'!I107*'GS&gt;50_Data'!I$1</f>
        <v>0</v>
      </c>
      <c r="J22" s="77">
        <f>'GS&gt;50_Data'!J107*'GS&gt;50_Data'!J$1</f>
        <v>0</v>
      </c>
      <c r="K22" s="77">
        <f>'GS&gt;50_Data'!K107*'GS&gt;50_Data'!K$1</f>
        <v>0</v>
      </c>
      <c r="L22" s="77">
        <f>'GS&gt;50_Data'!L107*'GS&gt;50_Data'!L$1</f>
        <v>0</v>
      </c>
      <c r="M22" s="77">
        <f>'GS&gt;50_Data'!M107*'GS&gt;50_Data'!M$1</f>
        <v>0</v>
      </c>
      <c r="N22" s="77">
        <f>'GS&gt;50_Data'!N107*'GS&gt;50_Data'!N$1</f>
        <v>0</v>
      </c>
      <c r="O22" s="80">
        <f>'GS&gt;50_Data'!O107*'GS&gt;50_Data'!O$1</f>
        <v>0</v>
      </c>
    </row>
    <row r="23" spans="1:15" x14ac:dyDescent="0.25">
      <c r="A23" s="79">
        <v>2016</v>
      </c>
      <c r="B23" s="77">
        <v>10</v>
      </c>
      <c r="C23" s="81">
        <f t="shared" si="0"/>
        <v>372779.31651861401</v>
      </c>
      <c r="D23" s="77">
        <f>'GS&gt;50_Data'!D108*'GS&gt;50_Data'!D$1</f>
        <v>525.27887999999996</v>
      </c>
      <c r="E23" s="81">
        <f>'GS&gt;50_Data'!E108*'GS&gt;50_Data'!E$1</f>
        <v>1213.99532</v>
      </c>
      <c r="F23" s="81">
        <f>'GS&gt;50_Data'!F108*'GS&gt;50_Data'!F$1</f>
        <v>123354.754318614</v>
      </c>
      <c r="G23" s="81">
        <f>'GS&gt;50_Data'!G108*'GS&gt;50_Data'!G$1</f>
        <v>247685.288</v>
      </c>
      <c r="H23" s="77">
        <f>'GS&gt;50_Data'!H108*'GS&gt;50_Data'!H$1</f>
        <v>0</v>
      </c>
      <c r="I23" s="77">
        <f>'GS&gt;50_Data'!I108*'GS&gt;50_Data'!I$1</f>
        <v>0</v>
      </c>
      <c r="J23" s="77">
        <f>'GS&gt;50_Data'!J108*'GS&gt;50_Data'!J$1</f>
        <v>0</v>
      </c>
      <c r="K23" s="77">
        <f>'GS&gt;50_Data'!K108*'GS&gt;50_Data'!K$1</f>
        <v>0</v>
      </c>
      <c r="L23" s="77">
        <f>'GS&gt;50_Data'!L108*'GS&gt;50_Data'!L$1</f>
        <v>0</v>
      </c>
      <c r="M23" s="77">
        <f>'GS&gt;50_Data'!M108*'GS&gt;50_Data'!M$1</f>
        <v>0</v>
      </c>
      <c r="N23" s="77">
        <f>'GS&gt;50_Data'!N108*'GS&gt;50_Data'!N$1</f>
        <v>0</v>
      </c>
      <c r="O23" s="80">
        <f>'GS&gt;50_Data'!O108*'GS&gt;50_Data'!O$1</f>
        <v>0</v>
      </c>
    </row>
    <row r="24" spans="1:15" x14ac:dyDescent="0.25">
      <c r="A24" s="79">
        <v>2016</v>
      </c>
      <c r="B24" s="77">
        <v>11</v>
      </c>
      <c r="C24" s="81">
        <f t="shared" si="0"/>
        <v>371805.75157953298</v>
      </c>
      <c r="D24" s="81">
        <f>'GS&gt;50_Data'!D109*'GS&gt;50_Data'!D$1</f>
        <v>8422.8185999999987</v>
      </c>
      <c r="E24" s="77">
        <f>'GS&gt;50_Data'!E109*'GS&gt;50_Data'!E$1</f>
        <v>0</v>
      </c>
      <c r="F24" s="81">
        <f>'GS&gt;50_Data'!F109*'GS&gt;50_Data'!F$1</f>
        <v>123687.492979533</v>
      </c>
      <c r="G24" s="81">
        <f>'GS&gt;50_Data'!G109*'GS&gt;50_Data'!G$1</f>
        <v>239695.44</v>
      </c>
      <c r="H24" s="77">
        <f>'GS&gt;50_Data'!H109*'GS&gt;50_Data'!H$1</f>
        <v>0</v>
      </c>
      <c r="I24" s="77">
        <f>'GS&gt;50_Data'!I109*'GS&gt;50_Data'!I$1</f>
        <v>0</v>
      </c>
      <c r="J24" s="77">
        <f>'GS&gt;50_Data'!J109*'GS&gt;50_Data'!J$1</f>
        <v>0</v>
      </c>
      <c r="K24" s="77">
        <f>'GS&gt;50_Data'!K109*'GS&gt;50_Data'!K$1</f>
        <v>0</v>
      </c>
      <c r="L24" s="77">
        <f>'GS&gt;50_Data'!L109*'GS&gt;50_Data'!L$1</f>
        <v>0</v>
      </c>
      <c r="M24" s="77">
        <f>'GS&gt;50_Data'!M109*'GS&gt;50_Data'!M$1</f>
        <v>0</v>
      </c>
      <c r="N24" s="77">
        <f>'GS&gt;50_Data'!N109*'GS&gt;50_Data'!N$1</f>
        <v>0</v>
      </c>
      <c r="O24" s="80">
        <f>'GS&gt;50_Data'!O109*'GS&gt;50_Data'!O$1</f>
        <v>0</v>
      </c>
    </row>
    <row r="25" spans="1:15" x14ac:dyDescent="0.25">
      <c r="A25" s="79">
        <v>2016</v>
      </c>
      <c r="B25" s="77">
        <v>12</v>
      </c>
      <c r="C25" s="81">
        <f t="shared" si="0"/>
        <v>388603.85331886698</v>
      </c>
      <c r="D25" s="81">
        <f>'GS&gt;50_Data'!D110*'GS&gt;50_Data'!D$1</f>
        <v>16896.47064</v>
      </c>
      <c r="E25" s="77">
        <f>'GS&gt;50_Data'!E110*'GS&gt;50_Data'!E$1</f>
        <v>0</v>
      </c>
      <c r="F25" s="81">
        <f>'GS&gt;50_Data'!F110*'GS&gt;50_Data'!F$1</f>
        <v>124022.094678867</v>
      </c>
      <c r="G25" s="81">
        <f>'GS&gt;50_Data'!G110*'GS&gt;50_Data'!G$1</f>
        <v>247685.288</v>
      </c>
      <c r="H25" s="77">
        <f>'GS&gt;50_Data'!H110*'GS&gt;50_Data'!H$1</f>
        <v>0</v>
      </c>
      <c r="I25" s="77">
        <f>'GS&gt;50_Data'!I110*'GS&gt;50_Data'!I$1</f>
        <v>0</v>
      </c>
      <c r="J25" s="77">
        <f>'GS&gt;50_Data'!J110*'GS&gt;50_Data'!J$1</f>
        <v>0</v>
      </c>
      <c r="K25" s="77">
        <f>'GS&gt;50_Data'!K110*'GS&gt;50_Data'!K$1</f>
        <v>0</v>
      </c>
      <c r="L25" s="77">
        <f>'GS&gt;50_Data'!L110*'GS&gt;50_Data'!L$1</f>
        <v>0</v>
      </c>
      <c r="M25" s="77">
        <f>'GS&gt;50_Data'!M110*'GS&gt;50_Data'!M$1</f>
        <v>0</v>
      </c>
      <c r="N25" s="77">
        <f>'GS&gt;50_Data'!N110*'GS&gt;50_Data'!N$1</f>
        <v>0</v>
      </c>
      <c r="O25" s="80">
        <f>'GS&gt;50_Data'!O110*'GS&gt;50_Data'!O$1</f>
        <v>0</v>
      </c>
    </row>
    <row r="26" spans="1:15" x14ac:dyDescent="0.25">
      <c r="A26" s="79">
        <v>2017</v>
      </c>
      <c r="B26" s="77">
        <v>1</v>
      </c>
      <c r="C26" s="81">
        <f t="shared" si="0"/>
        <v>393191.990178201</v>
      </c>
      <c r="D26" s="81">
        <f>'GS&gt;50_Data'!D111*'GS&gt;50_Data'!D$1</f>
        <v>21150.005799999999</v>
      </c>
      <c r="E26" s="77">
        <f>'GS&gt;50_Data'!E111*'GS&gt;50_Data'!E$1</f>
        <v>0</v>
      </c>
      <c r="F26" s="81">
        <f>'GS&gt;50_Data'!F111*'GS&gt;50_Data'!F$1</f>
        <v>124356.69637820101</v>
      </c>
      <c r="G26" s="81">
        <f>'GS&gt;50_Data'!G111*'GS&gt;50_Data'!G$1</f>
        <v>247685.288</v>
      </c>
      <c r="H26" s="77">
        <f>'GS&gt;50_Data'!H111*'GS&gt;50_Data'!H$1</f>
        <v>0</v>
      </c>
      <c r="I26" s="77">
        <f>'GS&gt;50_Data'!I111*'GS&gt;50_Data'!I$1</f>
        <v>0</v>
      </c>
      <c r="J26" s="77">
        <f>'GS&gt;50_Data'!J111*'GS&gt;50_Data'!J$1</f>
        <v>0</v>
      </c>
      <c r="K26" s="77">
        <f>'GS&gt;50_Data'!K111*'GS&gt;50_Data'!K$1</f>
        <v>0</v>
      </c>
      <c r="L26" s="77">
        <f>'GS&gt;50_Data'!L111*'GS&gt;50_Data'!L$1</f>
        <v>0</v>
      </c>
      <c r="M26" s="77">
        <f>'GS&gt;50_Data'!M111*'GS&gt;50_Data'!M$1</f>
        <v>0</v>
      </c>
      <c r="N26" s="77">
        <f>'GS&gt;50_Data'!N111*'GS&gt;50_Data'!N$1</f>
        <v>0</v>
      </c>
      <c r="O26" s="80">
        <f>'GS&gt;50_Data'!O111*'GS&gt;50_Data'!O$1</f>
        <v>0</v>
      </c>
    </row>
    <row r="27" spans="1:15" x14ac:dyDescent="0.25">
      <c r="A27" s="79">
        <v>2017</v>
      </c>
      <c r="B27" s="77">
        <v>2</v>
      </c>
      <c r="C27" s="81">
        <f t="shared" si="0"/>
        <v>367866.83599753503</v>
      </c>
      <c r="D27" s="81">
        <f>'GS&gt;50_Data'!D112*'GS&gt;50_Data'!D$1</f>
        <v>19459.79392</v>
      </c>
      <c r="E27" s="77">
        <f>'GS&gt;50_Data'!E112*'GS&gt;50_Data'!E$1</f>
        <v>0</v>
      </c>
      <c r="F27" s="81">
        <f>'GS&gt;50_Data'!F112*'GS&gt;50_Data'!F$1</f>
        <v>124691.298077535</v>
      </c>
      <c r="G27" s="81">
        <f>'GS&gt;50_Data'!G112*'GS&gt;50_Data'!G$1</f>
        <v>223715.74400000001</v>
      </c>
      <c r="H27" s="77">
        <f>'GS&gt;50_Data'!H112*'GS&gt;50_Data'!H$1</f>
        <v>0</v>
      </c>
      <c r="I27" s="77">
        <f>'GS&gt;50_Data'!I112*'GS&gt;50_Data'!I$1</f>
        <v>0</v>
      </c>
      <c r="J27" s="77">
        <f>'GS&gt;50_Data'!J112*'GS&gt;50_Data'!J$1</f>
        <v>0</v>
      </c>
      <c r="K27" s="77">
        <f>'GS&gt;50_Data'!K112*'GS&gt;50_Data'!K$1</f>
        <v>0</v>
      </c>
      <c r="L27" s="77">
        <f>'GS&gt;50_Data'!L112*'GS&gt;50_Data'!L$1</f>
        <v>0</v>
      </c>
      <c r="M27" s="77">
        <f>'GS&gt;50_Data'!M112*'GS&gt;50_Data'!M$1</f>
        <v>0</v>
      </c>
      <c r="N27" s="77">
        <f>'GS&gt;50_Data'!N112*'GS&gt;50_Data'!N$1</f>
        <v>0</v>
      </c>
      <c r="O27" s="80">
        <f>'GS&gt;50_Data'!O112*'GS&gt;50_Data'!O$1</f>
        <v>0</v>
      </c>
    </row>
    <row r="28" spans="1:15" x14ac:dyDescent="0.25">
      <c r="A28" s="79">
        <v>2017</v>
      </c>
      <c r="B28" s="77">
        <v>3</v>
      </c>
      <c r="C28" s="81">
        <f t="shared" si="0"/>
        <v>386480.52729735302</v>
      </c>
      <c r="D28" s="81">
        <f>'GS&gt;50_Data'!D113*'GS&gt;50_Data'!D$1</f>
        <v>13781.510399999999</v>
      </c>
      <c r="E28" s="77">
        <f>'GS&gt;50_Data'!E113*'GS&gt;50_Data'!E$1</f>
        <v>7.20472</v>
      </c>
      <c r="F28" s="81">
        <f>'GS&gt;50_Data'!F113*'GS&gt;50_Data'!F$1</f>
        <v>125006.524177353</v>
      </c>
      <c r="G28" s="81">
        <f>'GS&gt;50_Data'!G113*'GS&gt;50_Data'!G$1</f>
        <v>247685.288</v>
      </c>
      <c r="H28" s="77">
        <f>'GS&gt;50_Data'!H113*'GS&gt;50_Data'!H$1</f>
        <v>0</v>
      </c>
      <c r="I28" s="77">
        <f>'GS&gt;50_Data'!I113*'GS&gt;50_Data'!I$1</f>
        <v>0</v>
      </c>
      <c r="J28" s="77">
        <f>'GS&gt;50_Data'!J113*'GS&gt;50_Data'!J$1</f>
        <v>0</v>
      </c>
      <c r="K28" s="77">
        <f>'GS&gt;50_Data'!K113*'GS&gt;50_Data'!K$1</f>
        <v>0</v>
      </c>
      <c r="L28" s="77">
        <f>'GS&gt;50_Data'!L113*'GS&gt;50_Data'!L$1</f>
        <v>0</v>
      </c>
      <c r="M28" s="77">
        <f>'GS&gt;50_Data'!M113*'GS&gt;50_Data'!M$1</f>
        <v>0</v>
      </c>
      <c r="N28" s="77">
        <f>'GS&gt;50_Data'!N113*'GS&gt;50_Data'!N$1</f>
        <v>0</v>
      </c>
      <c r="O28" s="80">
        <f>'GS&gt;50_Data'!O113*'GS&gt;50_Data'!O$1</f>
        <v>0</v>
      </c>
    </row>
    <row r="29" spans="1:15" x14ac:dyDescent="0.25">
      <c r="A29" s="79">
        <v>2017</v>
      </c>
      <c r="B29" s="77">
        <v>4</v>
      </c>
      <c r="C29" s="81">
        <f t="shared" si="0"/>
        <v>368484.73979973199</v>
      </c>
      <c r="D29" s="81">
        <f>'GS&gt;50_Data'!D114*'GS&gt;50_Data'!D$1</f>
        <v>3424.1969999999997</v>
      </c>
      <c r="E29" s="77">
        <f>'GS&gt;50_Data'!E114*'GS&gt;50_Data'!E$1</f>
        <v>43.228319999999997</v>
      </c>
      <c r="F29" s="81">
        <f>'GS&gt;50_Data'!F114*'GS&gt;50_Data'!F$1</f>
        <v>125321.87447973201</v>
      </c>
      <c r="G29" s="81">
        <f>'GS&gt;50_Data'!G114*'GS&gt;50_Data'!G$1</f>
        <v>239695.44</v>
      </c>
      <c r="H29" s="77">
        <f>'GS&gt;50_Data'!H114*'GS&gt;50_Data'!H$1</f>
        <v>0</v>
      </c>
      <c r="I29" s="77">
        <f>'GS&gt;50_Data'!I114*'GS&gt;50_Data'!I$1</f>
        <v>0</v>
      </c>
      <c r="J29" s="77">
        <f>'GS&gt;50_Data'!J114*'GS&gt;50_Data'!J$1</f>
        <v>0</v>
      </c>
      <c r="K29" s="77">
        <f>'GS&gt;50_Data'!K114*'GS&gt;50_Data'!K$1</f>
        <v>0</v>
      </c>
      <c r="L29" s="77">
        <f>'GS&gt;50_Data'!L114*'GS&gt;50_Data'!L$1</f>
        <v>0</v>
      </c>
      <c r="M29" s="77">
        <f>'GS&gt;50_Data'!M114*'GS&gt;50_Data'!M$1</f>
        <v>0</v>
      </c>
      <c r="N29" s="77">
        <f>'GS&gt;50_Data'!N114*'GS&gt;50_Data'!N$1</f>
        <v>0</v>
      </c>
      <c r="O29" s="80">
        <f>'GS&gt;50_Data'!O114*'GS&gt;50_Data'!O$1</f>
        <v>0</v>
      </c>
    </row>
    <row r="30" spans="1:15" x14ac:dyDescent="0.25">
      <c r="A30" s="79">
        <v>2017</v>
      </c>
      <c r="B30" s="77">
        <v>5</v>
      </c>
      <c r="C30" s="81">
        <f t="shared" si="0"/>
        <v>380130.84897955001</v>
      </c>
      <c r="D30" s="77">
        <f>'GS&gt;50_Data'!D115*'GS&gt;50_Data'!D$1</f>
        <v>0</v>
      </c>
      <c r="E30" s="81">
        <f>'GS&gt;50_Data'!E115*'GS&gt;50_Data'!E$1</f>
        <v>6808.460399999999</v>
      </c>
      <c r="F30" s="81">
        <f>'GS&gt;50_Data'!F115*'GS&gt;50_Data'!F$1</f>
        <v>125637.10057955</v>
      </c>
      <c r="G30" s="81">
        <f>'GS&gt;50_Data'!G115*'GS&gt;50_Data'!G$1</f>
        <v>247685.288</v>
      </c>
      <c r="H30" s="77">
        <f>'GS&gt;50_Data'!H115*'GS&gt;50_Data'!H$1</f>
        <v>0</v>
      </c>
      <c r="I30" s="77">
        <f>'GS&gt;50_Data'!I115*'GS&gt;50_Data'!I$1</f>
        <v>0</v>
      </c>
      <c r="J30" s="77">
        <f>'GS&gt;50_Data'!J115*'GS&gt;50_Data'!J$1</f>
        <v>0</v>
      </c>
      <c r="K30" s="77">
        <f>'GS&gt;50_Data'!K115*'GS&gt;50_Data'!K$1</f>
        <v>0</v>
      </c>
      <c r="L30" s="77">
        <f>'GS&gt;50_Data'!L115*'GS&gt;50_Data'!L$1</f>
        <v>0</v>
      </c>
      <c r="M30" s="77">
        <f>'GS&gt;50_Data'!M115*'GS&gt;50_Data'!M$1</f>
        <v>0</v>
      </c>
      <c r="N30" s="77">
        <f>'GS&gt;50_Data'!N115*'GS&gt;50_Data'!N$1</f>
        <v>0</v>
      </c>
      <c r="O30" s="80">
        <f>'GS&gt;50_Data'!O115*'GS&gt;50_Data'!O$1</f>
        <v>0</v>
      </c>
    </row>
    <row r="31" spans="1:15" x14ac:dyDescent="0.25">
      <c r="A31" s="79">
        <v>2017</v>
      </c>
      <c r="B31" s="77">
        <v>6</v>
      </c>
      <c r="C31" s="81">
        <f t="shared" si="0"/>
        <v>408360.82926168304</v>
      </c>
      <c r="D31" s="77">
        <f>'GS&gt;50_Data'!D116*'GS&gt;50_Data'!D$1</f>
        <v>0</v>
      </c>
      <c r="E31" s="81">
        <f>'GS&gt;50_Data'!E116*'GS&gt;50_Data'!E$1</f>
        <v>27486.006799999999</v>
      </c>
      <c r="F31" s="81">
        <f>'GS&gt;50_Data'!F116*'GS&gt;50_Data'!F$1</f>
        <v>125941.769461683</v>
      </c>
      <c r="G31" s="81">
        <f>'GS&gt;50_Data'!G116*'GS&gt;50_Data'!G$1</f>
        <v>239695.44</v>
      </c>
      <c r="H31" s="77">
        <f>'GS&gt;50_Data'!H116*'GS&gt;50_Data'!H$1</f>
        <v>0</v>
      </c>
      <c r="I31" s="77">
        <f>'GS&gt;50_Data'!I116*'GS&gt;50_Data'!I$1</f>
        <v>0</v>
      </c>
      <c r="J31" s="77">
        <f>'GS&gt;50_Data'!J116*'GS&gt;50_Data'!J$1</f>
        <v>0</v>
      </c>
      <c r="K31" s="77">
        <f>'GS&gt;50_Data'!K116*'GS&gt;50_Data'!K$1</f>
        <v>0</v>
      </c>
      <c r="L31" s="77">
        <f>'GS&gt;50_Data'!L116*'GS&gt;50_Data'!L$1</f>
        <v>0</v>
      </c>
      <c r="M31" s="77">
        <f>'GS&gt;50_Data'!M116*'GS&gt;50_Data'!M$1</f>
        <v>0</v>
      </c>
      <c r="N31" s="77">
        <f>'GS&gt;50_Data'!N116*'GS&gt;50_Data'!N$1</f>
        <v>0</v>
      </c>
      <c r="O31" s="9">
        <f>'GS&gt;50_Data'!O116*'GS&gt;50_Data'!O$1</f>
        <v>15237.612999999999</v>
      </c>
    </row>
    <row r="32" spans="1:15" x14ac:dyDescent="0.25">
      <c r="A32" s="79">
        <v>2017</v>
      </c>
      <c r="B32" s="77">
        <v>7</v>
      </c>
      <c r="C32" s="81">
        <f t="shared" si="0"/>
        <v>423658.827986377</v>
      </c>
      <c r="D32" s="77">
        <f>'GS&gt;50_Data'!D117*'GS&gt;50_Data'!D$1</f>
        <v>0</v>
      </c>
      <c r="E32" s="81">
        <f>'GS&gt;50_Data'!E117*'GS&gt;50_Data'!E$1</f>
        <v>49726.977439999995</v>
      </c>
      <c r="F32" s="81">
        <f>'GS&gt;50_Data'!F117*'GS&gt;50_Data'!F$1</f>
        <v>126246.562546377</v>
      </c>
      <c r="G32" s="81">
        <f>'GS&gt;50_Data'!G117*'GS&gt;50_Data'!G$1</f>
        <v>247685.288</v>
      </c>
      <c r="H32" s="77">
        <f>'GS&gt;50_Data'!H117*'GS&gt;50_Data'!H$1</f>
        <v>0</v>
      </c>
      <c r="I32" s="77">
        <f>'GS&gt;50_Data'!I117*'GS&gt;50_Data'!I$1</f>
        <v>0</v>
      </c>
      <c r="J32" s="77">
        <f>'GS&gt;50_Data'!J117*'GS&gt;50_Data'!J$1</f>
        <v>0</v>
      </c>
      <c r="K32" s="77">
        <f>'GS&gt;50_Data'!K117*'GS&gt;50_Data'!K$1</f>
        <v>0</v>
      </c>
      <c r="L32" s="77">
        <f>'GS&gt;50_Data'!L117*'GS&gt;50_Data'!L$1</f>
        <v>0</v>
      </c>
      <c r="M32" s="77">
        <f>'GS&gt;50_Data'!M117*'GS&gt;50_Data'!M$1</f>
        <v>0</v>
      </c>
      <c r="N32" s="77">
        <f>'GS&gt;50_Data'!N117*'GS&gt;50_Data'!N$1</f>
        <v>0</v>
      </c>
      <c r="O32" s="80">
        <f>'GS&gt;50_Data'!O117*'GS&gt;50_Data'!O$1</f>
        <v>0</v>
      </c>
    </row>
    <row r="33" spans="1:15" x14ac:dyDescent="0.25">
      <c r="A33" s="79">
        <v>2017</v>
      </c>
      <c r="B33" s="77">
        <v>8</v>
      </c>
      <c r="C33" s="81">
        <f t="shared" si="0"/>
        <v>413394.17262850999</v>
      </c>
      <c r="D33" s="77">
        <f>'GS&gt;50_Data'!D118*'GS&gt;50_Data'!D$1</f>
        <v>0</v>
      </c>
      <c r="E33" s="81">
        <f>'GS&gt;50_Data'!E118*'GS&gt;50_Data'!E$1</f>
        <v>39157.653200000001</v>
      </c>
      <c r="F33" s="81">
        <f>'GS&gt;50_Data'!F118*'GS&gt;50_Data'!F$1</f>
        <v>126551.23142851</v>
      </c>
      <c r="G33" s="81">
        <f>'GS&gt;50_Data'!G118*'GS&gt;50_Data'!G$1</f>
        <v>247685.288</v>
      </c>
      <c r="H33" s="77">
        <f>'GS&gt;50_Data'!H118*'GS&gt;50_Data'!H$1</f>
        <v>0</v>
      </c>
      <c r="I33" s="77">
        <f>'GS&gt;50_Data'!I118*'GS&gt;50_Data'!I$1</f>
        <v>0</v>
      </c>
      <c r="J33" s="77">
        <f>'GS&gt;50_Data'!J118*'GS&gt;50_Data'!J$1</f>
        <v>0</v>
      </c>
      <c r="K33" s="77">
        <f>'GS&gt;50_Data'!K118*'GS&gt;50_Data'!K$1</f>
        <v>0</v>
      </c>
      <c r="L33" s="77">
        <f>'GS&gt;50_Data'!L118*'GS&gt;50_Data'!L$1</f>
        <v>0</v>
      </c>
      <c r="M33" s="77">
        <f>'GS&gt;50_Data'!M118*'GS&gt;50_Data'!M$1</f>
        <v>0</v>
      </c>
      <c r="N33" s="77">
        <f>'GS&gt;50_Data'!N118*'GS&gt;50_Data'!N$1</f>
        <v>0</v>
      </c>
      <c r="O33" s="80">
        <f>'GS&gt;50_Data'!O118*'GS&gt;50_Data'!O$1</f>
        <v>0</v>
      </c>
    </row>
    <row r="34" spans="1:15" x14ac:dyDescent="0.25">
      <c r="A34" s="79">
        <v>2017</v>
      </c>
      <c r="B34" s="77">
        <v>9</v>
      </c>
      <c r="C34" s="81">
        <f t="shared" si="0"/>
        <v>378266.58909551904</v>
      </c>
      <c r="D34" s="77">
        <f>'GS&gt;50_Data'!D119*'GS&gt;50_Data'!D$1</f>
        <v>0</v>
      </c>
      <c r="E34" s="81">
        <f>'GS&gt;50_Data'!E119*'GS&gt;50_Data'!E$1</f>
        <v>11725.681799999998</v>
      </c>
      <c r="F34" s="81">
        <f>'GS&gt;50_Data'!F119*'GS&gt;50_Data'!F$1</f>
        <v>126845.467295519</v>
      </c>
      <c r="G34" s="81">
        <f>'GS&gt;50_Data'!G119*'GS&gt;50_Data'!G$1</f>
        <v>239695.44</v>
      </c>
      <c r="H34" s="77">
        <f>'GS&gt;50_Data'!H119*'GS&gt;50_Data'!H$1</f>
        <v>0</v>
      </c>
      <c r="I34" s="77">
        <f>'GS&gt;50_Data'!I119*'GS&gt;50_Data'!I$1</f>
        <v>0</v>
      </c>
      <c r="J34" s="77">
        <f>'GS&gt;50_Data'!J119*'GS&gt;50_Data'!J$1</f>
        <v>0</v>
      </c>
      <c r="K34" s="77">
        <f>'GS&gt;50_Data'!K119*'GS&gt;50_Data'!K$1</f>
        <v>0</v>
      </c>
      <c r="L34" s="77">
        <f>'GS&gt;50_Data'!L119*'GS&gt;50_Data'!L$1</f>
        <v>0</v>
      </c>
      <c r="M34" s="77">
        <f>'GS&gt;50_Data'!M119*'GS&gt;50_Data'!M$1</f>
        <v>0</v>
      </c>
      <c r="N34" s="77">
        <f>'GS&gt;50_Data'!N119*'GS&gt;50_Data'!N$1</f>
        <v>0</v>
      </c>
      <c r="O34" s="80">
        <f>'GS&gt;50_Data'!O119*'GS&gt;50_Data'!O$1</f>
        <v>0</v>
      </c>
    </row>
    <row r="35" spans="1:15" x14ac:dyDescent="0.25">
      <c r="A35" s="79">
        <v>2017</v>
      </c>
      <c r="B35" s="77">
        <v>10</v>
      </c>
      <c r="C35" s="81">
        <f t="shared" si="0"/>
        <v>376564.26536252798</v>
      </c>
      <c r="D35" s="77">
        <f>'GS&gt;50_Data'!D120*'GS&gt;50_Data'!D$1</f>
        <v>525.27887999999996</v>
      </c>
      <c r="E35" s="81">
        <f>'GS&gt;50_Data'!E120*'GS&gt;50_Data'!E$1</f>
        <v>1213.99532</v>
      </c>
      <c r="F35" s="81">
        <f>'GS&gt;50_Data'!F120*'GS&gt;50_Data'!F$1</f>
        <v>127139.70316252799</v>
      </c>
      <c r="G35" s="81">
        <f>'GS&gt;50_Data'!G120*'GS&gt;50_Data'!G$1</f>
        <v>247685.288</v>
      </c>
      <c r="H35" s="77">
        <f>'GS&gt;50_Data'!H120*'GS&gt;50_Data'!H$1</f>
        <v>0</v>
      </c>
      <c r="I35" s="77">
        <f>'GS&gt;50_Data'!I120*'GS&gt;50_Data'!I$1</f>
        <v>0</v>
      </c>
      <c r="J35" s="77">
        <f>'GS&gt;50_Data'!J120*'GS&gt;50_Data'!J$1</f>
        <v>0</v>
      </c>
      <c r="K35" s="77">
        <f>'GS&gt;50_Data'!K120*'GS&gt;50_Data'!K$1</f>
        <v>0</v>
      </c>
      <c r="L35" s="77">
        <f>'GS&gt;50_Data'!L120*'GS&gt;50_Data'!L$1</f>
        <v>0</v>
      </c>
      <c r="M35" s="77">
        <f>'GS&gt;50_Data'!M120*'GS&gt;50_Data'!M$1</f>
        <v>0</v>
      </c>
      <c r="N35" s="77">
        <f>'GS&gt;50_Data'!N120*'GS&gt;50_Data'!N$1</f>
        <v>0</v>
      </c>
      <c r="O35" s="80">
        <f>'GS&gt;50_Data'!O120*'GS&gt;50_Data'!O$1</f>
        <v>0</v>
      </c>
    </row>
    <row r="36" spans="1:15" x14ac:dyDescent="0.25">
      <c r="A36" s="79">
        <v>2017</v>
      </c>
      <c r="B36" s="77">
        <v>11</v>
      </c>
      <c r="C36" s="81">
        <f t="shared" si="0"/>
        <v>375552.19762953697</v>
      </c>
      <c r="D36" s="81">
        <f>'GS&gt;50_Data'!D121*'GS&gt;50_Data'!D$1</f>
        <v>8422.8185999999987</v>
      </c>
      <c r="E36" s="77">
        <f>'GS&gt;50_Data'!E121*'GS&gt;50_Data'!E$1</f>
        <v>0</v>
      </c>
      <c r="F36" s="81">
        <f>'GS&gt;50_Data'!F121*'GS&gt;50_Data'!F$1</f>
        <v>127433.939029537</v>
      </c>
      <c r="G36" s="81">
        <f>'GS&gt;50_Data'!G121*'GS&gt;50_Data'!G$1</f>
        <v>239695.44</v>
      </c>
      <c r="H36" s="77">
        <f>'GS&gt;50_Data'!H121*'GS&gt;50_Data'!H$1</f>
        <v>0</v>
      </c>
      <c r="I36" s="77">
        <f>'GS&gt;50_Data'!I121*'GS&gt;50_Data'!I$1</f>
        <v>0</v>
      </c>
      <c r="J36" s="77">
        <f>'GS&gt;50_Data'!J121*'GS&gt;50_Data'!J$1</f>
        <v>0</v>
      </c>
      <c r="K36" s="77">
        <f>'GS&gt;50_Data'!K121*'GS&gt;50_Data'!K$1</f>
        <v>0</v>
      </c>
      <c r="L36" s="77">
        <f>'GS&gt;50_Data'!L121*'GS&gt;50_Data'!L$1</f>
        <v>0</v>
      </c>
      <c r="M36" s="77">
        <f>'GS&gt;50_Data'!M121*'GS&gt;50_Data'!M$1</f>
        <v>0</v>
      </c>
      <c r="N36" s="77">
        <f>'GS&gt;50_Data'!N121*'GS&gt;50_Data'!N$1</f>
        <v>0</v>
      </c>
      <c r="O36" s="80">
        <f>'GS&gt;50_Data'!O121*'GS&gt;50_Data'!O$1</f>
        <v>0</v>
      </c>
    </row>
    <row r="37" spans="1:15" x14ac:dyDescent="0.25">
      <c r="A37" s="79">
        <v>2017</v>
      </c>
      <c r="B37" s="77">
        <v>12</v>
      </c>
      <c r="C37" s="81">
        <f t="shared" si="0"/>
        <v>392281.73955519899</v>
      </c>
      <c r="D37" s="81">
        <f>'GS&gt;50_Data'!D122*'GS&gt;50_Data'!D$1</f>
        <v>16896.47064</v>
      </c>
      <c r="E37" s="77">
        <f>'GS&gt;50_Data'!E122*'GS&gt;50_Data'!E$1</f>
        <v>0</v>
      </c>
      <c r="F37" s="81">
        <f>'GS&gt;50_Data'!F122*'GS&gt;50_Data'!F$1</f>
        <v>127699.980915199</v>
      </c>
      <c r="G37" s="81">
        <f>'GS&gt;50_Data'!G122*'GS&gt;50_Data'!G$1</f>
        <v>247685.288</v>
      </c>
      <c r="H37" s="77">
        <f>'GS&gt;50_Data'!H122*'GS&gt;50_Data'!H$1</f>
        <v>0</v>
      </c>
      <c r="I37" s="77">
        <f>'GS&gt;50_Data'!I122*'GS&gt;50_Data'!I$1</f>
        <v>0</v>
      </c>
      <c r="J37" s="77">
        <f>'GS&gt;50_Data'!J122*'GS&gt;50_Data'!J$1</f>
        <v>0</v>
      </c>
      <c r="K37" s="77">
        <f>'GS&gt;50_Data'!K122*'GS&gt;50_Data'!K$1</f>
        <v>0</v>
      </c>
      <c r="L37" s="77">
        <f>'GS&gt;50_Data'!L122*'GS&gt;50_Data'!L$1</f>
        <v>0</v>
      </c>
      <c r="M37" s="77">
        <f>'GS&gt;50_Data'!M122*'GS&gt;50_Data'!M$1</f>
        <v>0</v>
      </c>
      <c r="N37" s="77">
        <f>'GS&gt;50_Data'!N122*'GS&gt;50_Data'!N$1</f>
        <v>0</v>
      </c>
      <c r="O37" s="80">
        <f>'GS&gt;50_Data'!O122*'GS&gt;50_Data'!O$1</f>
        <v>0</v>
      </c>
    </row>
    <row r="38" spans="1:15" x14ac:dyDescent="0.25">
      <c r="A38" s="79">
        <v>2018</v>
      </c>
      <c r="B38" s="77">
        <v>1</v>
      </c>
      <c r="C38" s="81">
        <f t="shared" si="0"/>
        <v>396801.31660086097</v>
      </c>
      <c r="D38" s="81">
        <f>'GS&gt;50_Data'!D123*'GS&gt;50_Data'!D$1</f>
        <v>21150.005799999999</v>
      </c>
      <c r="E38" s="77">
        <f>'GS&gt;50_Data'!E123*'GS&gt;50_Data'!E$1</f>
        <v>0</v>
      </c>
      <c r="F38" s="81">
        <f>'GS&gt;50_Data'!F123*'GS&gt;50_Data'!F$1</f>
        <v>127966.02280086098</v>
      </c>
      <c r="G38" s="81">
        <f>'GS&gt;50_Data'!G123*'GS&gt;50_Data'!G$1</f>
        <v>247685.288</v>
      </c>
      <c r="H38" s="77">
        <f>'GS&gt;50_Data'!H123*'GS&gt;50_Data'!H$1</f>
        <v>0</v>
      </c>
      <c r="I38" s="77">
        <f>'GS&gt;50_Data'!I123*'GS&gt;50_Data'!I$1</f>
        <v>0</v>
      </c>
      <c r="J38" s="77">
        <f>'GS&gt;50_Data'!J123*'GS&gt;50_Data'!J$1</f>
        <v>0</v>
      </c>
      <c r="K38" s="77">
        <f>'GS&gt;50_Data'!K123*'GS&gt;50_Data'!K$1</f>
        <v>0</v>
      </c>
      <c r="L38" s="77">
        <f>'GS&gt;50_Data'!L123*'GS&gt;50_Data'!L$1</f>
        <v>0</v>
      </c>
      <c r="M38" s="77">
        <f>'GS&gt;50_Data'!M123*'GS&gt;50_Data'!M$1</f>
        <v>0</v>
      </c>
      <c r="N38" s="77">
        <f>'GS&gt;50_Data'!N123*'GS&gt;50_Data'!N$1</f>
        <v>0</v>
      </c>
      <c r="O38" s="80">
        <f>'GS&gt;50_Data'!O123*'GS&gt;50_Data'!O$1</f>
        <v>0</v>
      </c>
    </row>
    <row r="39" spans="1:15" x14ac:dyDescent="0.25">
      <c r="A39" s="79">
        <v>2018</v>
      </c>
      <c r="B39" s="77">
        <v>2</v>
      </c>
      <c r="C39" s="81">
        <f t="shared" si="0"/>
        <v>371407.60260652303</v>
      </c>
      <c r="D39" s="81">
        <f>'GS&gt;50_Data'!D124*'GS&gt;50_Data'!D$1</f>
        <v>19459.79392</v>
      </c>
      <c r="E39" s="77">
        <f>'GS&gt;50_Data'!E124*'GS&gt;50_Data'!E$1</f>
        <v>0</v>
      </c>
      <c r="F39" s="81">
        <f>'GS&gt;50_Data'!F124*'GS&gt;50_Data'!F$1</f>
        <v>128232.06468652301</v>
      </c>
      <c r="G39" s="81">
        <f>'GS&gt;50_Data'!G124*'GS&gt;50_Data'!G$1</f>
        <v>223715.74400000001</v>
      </c>
      <c r="H39" s="77">
        <f>'GS&gt;50_Data'!H124*'GS&gt;50_Data'!H$1</f>
        <v>0</v>
      </c>
      <c r="I39" s="77">
        <f>'GS&gt;50_Data'!I124*'GS&gt;50_Data'!I$1</f>
        <v>0</v>
      </c>
      <c r="J39" s="77">
        <f>'GS&gt;50_Data'!J124*'GS&gt;50_Data'!J$1</f>
        <v>0</v>
      </c>
      <c r="K39" s="77">
        <f>'GS&gt;50_Data'!K124*'GS&gt;50_Data'!K$1</f>
        <v>0</v>
      </c>
      <c r="L39" s="77">
        <f>'GS&gt;50_Data'!L124*'GS&gt;50_Data'!L$1</f>
        <v>0</v>
      </c>
      <c r="M39" s="77">
        <f>'GS&gt;50_Data'!M124*'GS&gt;50_Data'!M$1</f>
        <v>0</v>
      </c>
      <c r="N39" s="77">
        <f>'GS&gt;50_Data'!N124*'GS&gt;50_Data'!N$1</f>
        <v>0</v>
      </c>
      <c r="O39" s="80">
        <f>'GS&gt;50_Data'!O124*'GS&gt;50_Data'!O$1</f>
        <v>0</v>
      </c>
    </row>
    <row r="40" spans="1:15" x14ac:dyDescent="0.25">
      <c r="A40" s="79">
        <v>2018</v>
      </c>
      <c r="B40" s="77">
        <v>3</v>
      </c>
      <c r="C40" s="81">
        <f t="shared" si="0"/>
        <v>389986.26878413901</v>
      </c>
      <c r="D40" s="81">
        <f>'GS&gt;50_Data'!D125*'GS&gt;50_Data'!D$1</f>
        <v>13781.510399999999</v>
      </c>
      <c r="E40" s="77">
        <f>'GS&gt;50_Data'!E125*'GS&gt;50_Data'!E$1</f>
        <v>7.20472</v>
      </c>
      <c r="F40" s="81">
        <f>'GS&gt;50_Data'!F125*'GS&gt;50_Data'!F$1</f>
        <v>128512.26566413901</v>
      </c>
      <c r="G40" s="81">
        <f>'GS&gt;50_Data'!G125*'GS&gt;50_Data'!G$1</f>
        <v>247685.288</v>
      </c>
      <c r="H40" s="77">
        <f>'GS&gt;50_Data'!H125*'GS&gt;50_Data'!H$1</f>
        <v>0</v>
      </c>
      <c r="I40" s="77">
        <f>'GS&gt;50_Data'!I125*'GS&gt;50_Data'!I$1</f>
        <v>0</v>
      </c>
      <c r="J40" s="77">
        <f>'GS&gt;50_Data'!J125*'GS&gt;50_Data'!J$1</f>
        <v>0</v>
      </c>
      <c r="K40" s="77">
        <f>'GS&gt;50_Data'!K125*'GS&gt;50_Data'!K$1</f>
        <v>0</v>
      </c>
      <c r="L40" s="77">
        <f>'GS&gt;50_Data'!L125*'GS&gt;50_Data'!L$1</f>
        <v>0</v>
      </c>
      <c r="M40" s="77">
        <f>'GS&gt;50_Data'!M125*'GS&gt;50_Data'!M$1</f>
        <v>0</v>
      </c>
      <c r="N40" s="77">
        <f>'GS&gt;50_Data'!N125*'GS&gt;50_Data'!N$1</f>
        <v>0</v>
      </c>
      <c r="O40" s="80">
        <f>'GS&gt;50_Data'!O125*'GS&gt;50_Data'!O$1</f>
        <v>0</v>
      </c>
    </row>
    <row r="41" spans="1:15" x14ac:dyDescent="0.25">
      <c r="A41" s="79">
        <v>2018</v>
      </c>
      <c r="B41" s="77">
        <v>4</v>
      </c>
      <c r="C41" s="81">
        <f t="shared" si="0"/>
        <v>371955.331961755</v>
      </c>
      <c r="D41" s="81">
        <f>'GS&gt;50_Data'!D126*'GS&gt;50_Data'!D$1</f>
        <v>3424.1969999999997</v>
      </c>
      <c r="E41" s="77">
        <f>'GS&gt;50_Data'!E126*'GS&gt;50_Data'!E$1</f>
        <v>43.228319999999997</v>
      </c>
      <c r="F41" s="81">
        <f>'GS&gt;50_Data'!F126*'GS&gt;50_Data'!F$1</f>
        <v>128792.466641755</v>
      </c>
      <c r="G41" s="81">
        <f>'GS&gt;50_Data'!G126*'GS&gt;50_Data'!G$1</f>
        <v>239695.44</v>
      </c>
      <c r="H41" s="77">
        <f>'GS&gt;50_Data'!H126*'GS&gt;50_Data'!H$1</f>
        <v>0</v>
      </c>
      <c r="I41" s="77">
        <f>'GS&gt;50_Data'!I126*'GS&gt;50_Data'!I$1</f>
        <v>0</v>
      </c>
      <c r="J41" s="77">
        <f>'GS&gt;50_Data'!J126*'GS&gt;50_Data'!J$1</f>
        <v>0</v>
      </c>
      <c r="K41" s="77">
        <f>'GS&gt;50_Data'!K126*'GS&gt;50_Data'!K$1</f>
        <v>0</v>
      </c>
      <c r="L41" s="77">
        <f>'GS&gt;50_Data'!L126*'GS&gt;50_Data'!L$1</f>
        <v>0</v>
      </c>
      <c r="M41" s="77">
        <f>'GS&gt;50_Data'!M126*'GS&gt;50_Data'!M$1</f>
        <v>0</v>
      </c>
      <c r="N41" s="77">
        <f>'GS&gt;50_Data'!N126*'GS&gt;50_Data'!N$1</f>
        <v>0</v>
      </c>
      <c r="O41" s="80">
        <f>'GS&gt;50_Data'!O126*'GS&gt;50_Data'!O$1</f>
        <v>0</v>
      </c>
    </row>
    <row r="42" spans="1:15" x14ac:dyDescent="0.25">
      <c r="A42" s="79">
        <v>2018</v>
      </c>
      <c r="B42" s="77">
        <v>5</v>
      </c>
      <c r="C42" s="81">
        <f t="shared" si="0"/>
        <v>383566.41601937101</v>
      </c>
      <c r="D42" s="77">
        <f>'GS&gt;50_Data'!D127*'GS&gt;50_Data'!D$1</f>
        <v>0</v>
      </c>
      <c r="E42" s="81">
        <f>'GS&gt;50_Data'!E127*'GS&gt;50_Data'!E$1</f>
        <v>6808.460399999999</v>
      </c>
      <c r="F42" s="81">
        <f>'GS&gt;50_Data'!F127*'GS&gt;50_Data'!F$1</f>
        <v>129072.66761937102</v>
      </c>
      <c r="G42" s="81">
        <f>'GS&gt;50_Data'!G127*'GS&gt;50_Data'!G$1</f>
        <v>247685.288</v>
      </c>
      <c r="H42" s="77">
        <f>'GS&gt;50_Data'!H127*'GS&gt;50_Data'!H$1</f>
        <v>0</v>
      </c>
      <c r="I42" s="77">
        <f>'GS&gt;50_Data'!I127*'GS&gt;50_Data'!I$1</f>
        <v>0</v>
      </c>
      <c r="J42" s="77">
        <f>'GS&gt;50_Data'!J127*'GS&gt;50_Data'!J$1</f>
        <v>0</v>
      </c>
      <c r="K42" s="77">
        <f>'GS&gt;50_Data'!K127*'GS&gt;50_Data'!K$1</f>
        <v>0</v>
      </c>
      <c r="L42" s="77">
        <f>'GS&gt;50_Data'!L127*'GS&gt;50_Data'!L$1</f>
        <v>0</v>
      </c>
      <c r="M42" s="77">
        <f>'GS&gt;50_Data'!M127*'GS&gt;50_Data'!M$1</f>
        <v>0</v>
      </c>
      <c r="N42" s="77">
        <f>'GS&gt;50_Data'!N127*'GS&gt;50_Data'!N$1</f>
        <v>0</v>
      </c>
      <c r="O42" s="80">
        <f>'GS&gt;50_Data'!O127*'GS&gt;50_Data'!O$1</f>
        <v>0</v>
      </c>
    </row>
    <row r="43" spans="1:15" x14ac:dyDescent="0.25">
      <c r="A43" s="79">
        <v>2018</v>
      </c>
      <c r="B43" s="77">
        <v>6</v>
      </c>
      <c r="C43" s="81">
        <f t="shared" si="0"/>
        <v>411768.45072527905</v>
      </c>
      <c r="D43" s="77">
        <f>'GS&gt;50_Data'!D128*'GS&gt;50_Data'!D$1</f>
        <v>0</v>
      </c>
      <c r="E43" s="81">
        <f>'GS&gt;50_Data'!E128*'GS&gt;50_Data'!E$1</f>
        <v>27486.006799999999</v>
      </c>
      <c r="F43" s="81">
        <f>'GS&gt;50_Data'!F128*'GS&gt;50_Data'!F$1</f>
        <v>129349.390925279</v>
      </c>
      <c r="G43" s="81">
        <f>'GS&gt;50_Data'!G128*'GS&gt;50_Data'!G$1</f>
        <v>239695.44</v>
      </c>
      <c r="H43" s="77">
        <f>'GS&gt;50_Data'!H128*'GS&gt;50_Data'!H$1</f>
        <v>0</v>
      </c>
      <c r="I43" s="77">
        <f>'GS&gt;50_Data'!I128*'GS&gt;50_Data'!I$1</f>
        <v>0</v>
      </c>
      <c r="J43" s="77">
        <f>'GS&gt;50_Data'!J128*'GS&gt;50_Data'!J$1</f>
        <v>0</v>
      </c>
      <c r="K43" s="77">
        <f>'GS&gt;50_Data'!K128*'GS&gt;50_Data'!K$1</f>
        <v>0</v>
      </c>
      <c r="L43" s="77">
        <f>'GS&gt;50_Data'!L128*'GS&gt;50_Data'!L$1</f>
        <v>0</v>
      </c>
      <c r="M43" s="77">
        <f>'GS&gt;50_Data'!M128*'GS&gt;50_Data'!M$1</f>
        <v>0</v>
      </c>
      <c r="N43" s="77">
        <f>'GS&gt;50_Data'!N128*'GS&gt;50_Data'!N$1</f>
        <v>0</v>
      </c>
      <c r="O43" s="9">
        <f>'GS&gt;50_Data'!O128*'GS&gt;50_Data'!O$1</f>
        <v>15237.612999999999</v>
      </c>
    </row>
    <row r="44" spans="1:15" x14ac:dyDescent="0.25">
      <c r="A44" s="79">
        <v>2018</v>
      </c>
      <c r="B44" s="77">
        <v>7</v>
      </c>
      <c r="C44" s="81">
        <f t="shared" si="0"/>
        <v>427038.37967118702</v>
      </c>
      <c r="D44" s="77">
        <f>'GS&gt;50_Data'!D129*'GS&gt;50_Data'!D$1</f>
        <v>0</v>
      </c>
      <c r="E44" s="81">
        <f>'GS&gt;50_Data'!E129*'GS&gt;50_Data'!E$1</f>
        <v>49726.977439999995</v>
      </c>
      <c r="F44" s="81">
        <f>'GS&gt;50_Data'!F129*'GS&gt;50_Data'!F$1</f>
        <v>129626.11423118699</v>
      </c>
      <c r="G44" s="81">
        <f>'GS&gt;50_Data'!G129*'GS&gt;50_Data'!G$1</f>
        <v>247685.288</v>
      </c>
      <c r="H44" s="77">
        <f>'GS&gt;50_Data'!H129*'GS&gt;50_Data'!H$1</f>
        <v>0</v>
      </c>
      <c r="I44" s="77">
        <f>'GS&gt;50_Data'!I129*'GS&gt;50_Data'!I$1</f>
        <v>0</v>
      </c>
      <c r="J44" s="77">
        <f>'GS&gt;50_Data'!J129*'GS&gt;50_Data'!J$1</f>
        <v>0</v>
      </c>
      <c r="K44" s="77">
        <f>'GS&gt;50_Data'!K129*'GS&gt;50_Data'!K$1</f>
        <v>0</v>
      </c>
      <c r="L44" s="77">
        <f>'GS&gt;50_Data'!L129*'GS&gt;50_Data'!L$1</f>
        <v>0</v>
      </c>
      <c r="M44" s="77">
        <f>'GS&gt;50_Data'!M129*'GS&gt;50_Data'!M$1</f>
        <v>0</v>
      </c>
      <c r="N44" s="77">
        <f>'GS&gt;50_Data'!N129*'GS&gt;50_Data'!N$1</f>
        <v>0</v>
      </c>
      <c r="O44" s="80">
        <f>'GS&gt;50_Data'!O129*'GS&gt;50_Data'!O$1</f>
        <v>0</v>
      </c>
    </row>
    <row r="45" spans="1:15" x14ac:dyDescent="0.25">
      <c r="A45" s="79">
        <v>2018</v>
      </c>
      <c r="B45" s="77">
        <v>8</v>
      </c>
      <c r="C45" s="81">
        <f t="shared" si="0"/>
        <v>416745.77873709501</v>
      </c>
      <c r="D45" s="77">
        <f>'GS&gt;50_Data'!D130*'GS&gt;50_Data'!D$1</f>
        <v>0</v>
      </c>
      <c r="E45" s="81">
        <f>'GS&gt;50_Data'!E130*'GS&gt;50_Data'!E$1</f>
        <v>39157.653200000001</v>
      </c>
      <c r="F45" s="81">
        <f>'GS&gt;50_Data'!F130*'GS&gt;50_Data'!F$1</f>
        <v>129902.83753709501</v>
      </c>
      <c r="G45" s="81">
        <f>'GS&gt;50_Data'!G130*'GS&gt;50_Data'!G$1</f>
        <v>247685.288</v>
      </c>
      <c r="H45" s="77">
        <f>'GS&gt;50_Data'!H130*'GS&gt;50_Data'!H$1</f>
        <v>0</v>
      </c>
      <c r="I45" s="77">
        <f>'GS&gt;50_Data'!I130*'GS&gt;50_Data'!I$1</f>
        <v>0</v>
      </c>
      <c r="J45" s="77">
        <f>'GS&gt;50_Data'!J130*'GS&gt;50_Data'!J$1</f>
        <v>0</v>
      </c>
      <c r="K45" s="77">
        <f>'GS&gt;50_Data'!K130*'GS&gt;50_Data'!K$1</f>
        <v>0</v>
      </c>
      <c r="L45" s="77">
        <f>'GS&gt;50_Data'!L130*'GS&gt;50_Data'!L$1</f>
        <v>0</v>
      </c>
      <c r="M45" s="77">
        <f>'GS&gt;50_Data'!M130*'GS&gt;50_Data'!M$1</f>
        <v>0</v>
      </c>
      <c r="N45" s="77">
        <f>'GS&gt;50_Data'!N130*'GS&gt;50_Data'!N$1</f>
        <v>0</v>
      </c>
      <c r="O45" s="80">
        <f>'GS&gt;50_Data'!O130*'GS&gt;50_Data'!O$1</f>
        <v>0</v>
      </c>
    </row>
    <row r="46" spans="1:15" x14ac:dyDescent="0.25">
      <c r="A46" s="79">
        <v>2018</v>
      </c>
      <c r="B46" s="77">
        <v>9</v>
      </c>
      <c r="C46" s="81">
        <f t="shared" si="0"/>
        <v>381597.20497129497</v>
      </c>
      <c r="D46" s="77">
        <f>'GS&gt;50_Data'!D131*'GS&gt;50_Data'!D$1</f>
        <v>0</v>
      </c>
      <c r="E46" s="81">
        <f>'GS&gt;50_Data'!E131*'GS&gt;50_Data'!E$1</f>
        <v>11725.681799999998</v>
      </c>
      <c r="F46" s="81">
        <f>'GS&gt;50_Data'!F131*'GS&gt;50_Data'!F$1</f>
        <v>130176.083171295</v>
      </c>
      <c r="G46" s="81">
        <f>'GS&gt;50_Data'!G131*'GS&gt;50_Data'!G$1</f>
        <v>239695.44</v>
      </c>
      <c r="H46" s="77">
        <f>'GS&gt;50_Data'!H131*'GS&gt;50_Data'!H$1</f>
        <v>0</v>
      </c>
      <c r="I46" s="77">
        <f>'GS&gt;50_Data'!I131*'GS&gt;50_Data'!I$1</f>
        <v>0</v>
      </c>
      <c r="J46" s="77">
        <f>'GS&gt;50_Data'!J131*'GS&gt;50_Data'!J$1</f>
        <v>0</v>
      </c>
      <c r="K46" s="77">
        <f>'GS&gt;50_Data'!K131*'GS&gt;50_Data'!K$1</f>
        <v>0</v>
      </c>
      <c r="L46" s="77">
        <f>'GS&gt;50_Data'!L131*'GS&gt;50_Data'!L$1</f>
        <v>0</v>
      </c>
      <c r="M46" s="77">
        <f>'GS&gt;50_Data'!M131*'GS&gt;50_Data'!M$1</f>
        <v>0</v>
      </c>
      <c r="N46" s="77">
        <f>'GS&gt;50_Data'!N131*'GS&gt;50_Data'!N$1</f>
        <v>0</v>
      </c>
      <c r="O46" s="80">
        <f>'GS&gt;50_Data'!O131*'GS&gt;50_Data'!O$1</f>
        <v>0</v>
      </c>
    </row>
    <row r="47" spans="1:15" x14ac:dyDescent="0.25">
      <c r="A47" s="79">
        <v>2018</v>
      </c>
      <c r="B47" s="77">
        <v>10</v>
      </c>
      <c r="C47" s="81">
        <f t="shared" si="0"/>
        <v>379873.89100549498</v>
      </c>
      <c r="D47" s="77">
        <f>'GS&gt;50_Data'!D132*'GS&gt;50_Data'!D$1</f>
        <v>525.27887999999996</v>
      </c>
      <c r="E47" s="81">
        <f>'GS&gt;50_Data'!E132*'GS&gt;50_Data'!E$1</f>
        <v>1213.99532</v>
      </c>
      <c r="F47" s="81">
        <f>'GS&gt;50_Data'!F132*'GS&gt;50_Data'!F$1</f>
        <v>130449.328805495</v>
      </c>
      <c r="G47" s="81">
        <f>'GS&gt;50_Data'!G132*'GS&gt;50_Data'!G$1</f>
        <v>247685.288</v>
      </c>
      <c r="H47" s="77">
        <f>'GS&gt;50_Data'!H132*'GS&gt;50_Data'!H$1</f>
        <v>0</v>
      </c>
      <c r="I47" s="77">
        <f>'GS&gt;50_Data'!I132*'GS&gt;50_Data'!I$1</f>
        <v>0</v>
      </c>
      <c r="J47" s="77">
        <f>'GS&gt;50_Data'!J132*'GS&gt;50_Data'!J$1</f>
        <v>0</v>
      </c>
      <c r="K47" s="77">
        <f>'GS&gt;50_Data'!K132*'GS&gt;50_Data'!K$1</f>
        <v>0</v>
      </c>
      <c r="L47" s="77">
        <f>'GS&gt;50_Data'!L132*'GS&gt;50_Data'!L$1</f>
        <v>0</v>
      </c>
      <c r="M47" s="77">
        <f>'GS&gt;50_Data'!M132*'GS&gt;50_Data'!M$1</f>
        <v>0</v>
      </c>
      <c r="N47" s="77">
        <f>'GS&gt;50_Data'!N132*'GS&gt;50_Data'!N$1</f>
        <v>0</v>
      </c>
      <c r="O47" s="80">
        <f>'GS&gt;50_Data'!O132*'GS&gt;50_Data'!O$1</f>
        <v>0</v>
      </c>
    </row>
    <row r="48" spans="1:15" x14ac:dyDescent="0.25">
      <c r="A48" s="79">
        <v>2018</v>
      </c>
      <c r="B48" s="77">
        <v>11</v>
      </c>
      <c r="C48" s="81">
        <f t="shared" si="0"/>
        <v>378840.70883713401</v>
      </c>
      <c r="D48" s="81">
        <f>'GS&gt;50_Data'!D133*'GS&gt;50_Data'!D$1</f>
        <v>8422.8185999999987</v>
      </c>
      <c r="E48" s="77">
        <f>'GS&gt;50_Data'!E133*'GS&gt;50_Data'!E$1</f>
        <v>0</v>
      </c>
      <c r="F48" s="81">
        <f>'GS&gt;50_Data'!F133*'GS&gt;50_Data'!F$1</f>
        <v>130722.45023713401</v>
      </c>
      <c r="G48" s="81">
        <f>'GS&gt;50_Data'!G133*'GS&gt;50_Data'!G$1</f>
        <v>239695.44</v>
      </c>
      <c r="H48" s="77">
        <f>'GS&gt;50_Data'!H133*'GS&gt;50_Data'!H$1</f>
        <v>0</v>
      </c>
      <c r="I48" s="77">
        <f>'GS&gt;50_Data'!I133*'GS&gt;50_Data'!I$1</f>
        <v>0</v>
      </c>
      <c r="J48" s="77">
        <f>'GS&gt;50_Data'!J133*'GS&gt;50_Data'!J$1</f>
        <v>0</v>
      </c>
      <c r="K48" s="77">
        <f>'GS&gt;50_Data'!K133*'GS&gt;50_Data'!K$1</f>
        <v>0</v>
      </c>
      <c r="L48" s="77">
        <f>'GS&gt;50_Data'!L133*'GS&gt;50_Data'!L$1</f>
        <v>0</v>
      </c>
      <c r="M48" s="77">
        <f>'GS&gt;50_Data'!M133*'GS&gt;50_Data'!M$1</f>
        <v>0</v>
      </c>
      <c r="N48" s="77">
        <f>'GS&gt;50_Data'!N133*'GS&gt;50_Data'!N$1</f>
        <v>0</v>
      </c>
      <c r="O48" s="80">
        <f>'GS&gt;50_Data'!O133*'GS&gt;50_Data'!O$1</f>
        <v>0</v>
      </c>
    </row>
    <row r="49" spans="1:15" x14ac:dyDescent="0.25">
      <c r="A49" s="79">
        <v>2018</v>
      </c>
      <c r="B49" s="77">
        <v>12</v>
      </c>
      <c r="C49" s="81">
        <f t="shared" si="0"/>
        <v>395573.97683962603</v>
      </c>
      <c r="D49" s="81">
        <f>'GS&gt;50_Data'!D134*'GS&gt;50_Data'!D$1</f>
        <v>16896.47064</v>
      </c>
      <c r="E49" s="77">
        <f>'GS&gt;50_Data'!E134*'GS&gt;50_Data'!E$1</f>
        <v>0</v>
      </c>
      <c r="F49" s="81">
        <f>'GS&gt;50_Data'!F134*'GS&gt;50_Data'!F$1</f>
        <v>130992.21819962602</v>
      </c>
      <c r="G49" s="81">
        <f>'GS&gt;50_Data'!G134*'GS&gt;50_Data'!G$1</f>
        <v>247685.288</v>
      </c>
      <c r="H49" s="77">
        <f>'GS&gt;50_Data'!H134*'GS&gt;50_Data'!H$1</f>
        <v>0</v>
      </c>
      <c r="I49" s="77">
        <f>'GS&gt;50_Data'!I134*'GS&gt;50_Data'!I$1</f>
        <v>0</v>
      </c>
      <c r="J49" s="77">
        <f>'GS&gt;50_Data'!J134*'GS&gt;50_Data'!J$1</f>
        <v>0</v>
      </c>
      <c r="K49" s="77">
        <f>'GS&gt;50_Data'!K134*'GS&gt;50_Data'!K$1</f>
        <v>0</v>
      </c>
      <c r="L49" s="77">
        <f>'GS&gt;50_Data'!L134*'GS&gt;50_Data'!L$1</f>
        <v>0</v>
      </c>
      <c r="M49" s="77">
        <f>'GS&gt;50_Data'!M134*'GS&gt;50_Data'!M$1</f>
        <v>0</v>
      </c>
      <c r="N49" s="77">
        <f>'GS&gt;50_Data'!N134*'GS&gt;50_Data'!N$1</f>
        <v>0</v>
      </c>
      <c r="O49" s="80">
        <f>'GS&gt;50_Data'!O134*'GS&gt;50_Data'!O$1</f>
        <v>0</v>
      </c>
    </row>
    <row r="50" spans="1:15" x14ac:dyDescent="0.25">
      <c r="A50" s="79">
        <v>2019</v>
      </c>
      <c r="B50" s="77">
        <v>1</v>
      </c>
      <c r="C50" s="81">
        <f t="shared" si="0"/>
        <v>400097.27996211802</v>
      </c>
      <c r="D50" s="81">
        <f>'GS&gt;50_Data'!D135*'GS&gt;50_Data'!D$1</f>
        <v>21150.005799999999</v>
      </c>
      <c r="E50" s="77">
        <f>'GS&gt;50_Data'!E135*'GS&gt;50_Data'!E$1</f>
        <v>0</v>
      </c>
      <c r="F50" s="81">
        <f>'GS&gt;50_Data'!F135*'GS&gt;50_Data'!F$1</f>
        <v>131261.986162118</v>
      </c>
      <c r="G50" s="81">
        <f>'GS&gt;50_Data'!G135*'GS&gt;50_Data'!G$1</f>
        <v>247685.288</v>
      </c>
      <c r="H50" s="77">
        <f>'GS&gt;50_Data'!H135*'GS&gt;50_Data'!H$1</f>
        <v>0</v>
      </c>
      <c r="I50" s="77">
        <f>'GS&gt;50_Data'!I135*'GS&gt;50_Data'!I$1</f>
        <v>0</v>
      </c>
      <c r="J50" s="77">
        <f>'GS&gt;50_Data'!J135*'GS&gt;50_Data'!J$1</f>
        <v>0</v>
      </c>
      <c r="K50" s="77">
        <f>'GS&gt;50_Data'!K135*'GS&gt;50_Data'!K$1</f>
        <v>0</v>
      </c>
      <c r="L50" s="77">
        <f>'GS&gt;50_Data'!L135*'GS&gt;50_Data'!L$1</f>
        <v>0</v>
      </c>
      <c r="M50" s="77">
        <f>'GS&gt;50_Data'!M135*'GS&gt;50_Data'!M$1</f>
        <v>0</v>
      </c>
      <c r="N50" s="77">
        <f>'GS&gt;50_Data'!N135*'GS&gt;50_Data'!N$1</f>
        <v>0</v>
      </c>
      <c r="O50" s="80">
        <f>'GS&gt;50_Data'!O135*'GS&gt;50_Data'!O$1</f>
        <v>0</v>
      </c>
    </row>
    <row r="51" spans="1:15" x14ac:dyDescent="0.25">
      <c r="A51" s="79">
        <v>2019</v>
      </c>
      <c r="B51" s="77">
        <v>2</v>
      </c>
      <c r="C51" s="81">
        <f t="shared" si="0"/>
        <v>374707.29204461002</v>
      </c>
      <c r="D51" s="81">
        <f>'GS&gt;50_Data'!D136*'GS&gt;50_Data'!D$1</f>
        <v>19459.79392</v>
      </c>
      <c r="E51" s="77">
        <f>'GS&gt;50_Data'!E136*'GS&gt;50_Data'!E$1</f>
        <v>0</v>
      </c>
      <c r="F51" s="81">
        <f>'GS&gt;50_Data'!F136*'GS&gt;50_Data'!F$1</f>
        <v>131531.75412461002</v>
      </c>
      <c r="G51" s="81">
        <f>'GS&gt;50_Data'!G136*'GS&gt;50_Data'!G$1</f>
        <v>223715.74400000001</v>
      </c>
      <c r="H51" s="77">
        <f>'GS&gt;50_Data'!H136*'GS&gt;50_Data'!H$1</f>
        <v>0</v>
      </c>
      <c r="I51" s="77">
        <f>'GS&gt;50_Data'!I136*'GS&gt;50_Data'!I$1</f>
        <v>0</v>
      </c>
      <c r="J51" s="77">
        <f>'GS&gt;50_Data'!J136*'GS&gt;50_Data'!J$1</f>
        <v>0</v>
      </c>
      <c r="K51" s="77">
        <f>'GS&gt;50_Data'!K136*'GS&gt;50_Data'!K$1</f>
        <v>0</v>
      </c>
      <c r="L51" s="77">
        <f>'GS&gt;50_Data'!L136*'GS&gt;50_Data'!L$1</f>
        <v>0</v>
      </c>
      <c r="M51" s="77">
        <f>'GS&gt;50_Data'!M136*'GS&gt;50_Data'!M$1</f>
        <v>0</v>
      </c>
      <c r="N51" s="77">
        <f>'GS&gt;50_Data'!N136*'GS&gt;50_Data'!N$1</f>
        <v>0</v>
      </c>
      <c r="O51" s="80">
        <f>'GS&gt;50_Data'!O136*'GS&gt;50_Data'!O$1</f>
        <v>0</v>
      </c>
    </row>
    <row r="52" spans="1:15" x14ac:dyDescent="0.25">
      <c r="A52" s="79">
        <v>2019</v>
      </c>
      <c r="B52" s="77">
        <v>3</v>
      </c>
      <c r="C52" s="81">
        <f t="shared" si="0"/>
        <v>393272.04753539397</v>
      </c>
      <c r="D52" s="81">
        <f>'GS&gt;50_Data'!D137*'GS&gt;50_Data'!D$1</f>
        <v>13781.510399999999</v>
      </c>
      <c r="E52" s="77">
        <f>'GS&gt;50_Data'!E137*'GS&gt;50_Data'!E$1</f>
        <v>7.20472</v>
      </c>
      <c r="F52" s="81">
        <f>'GS&gt;50_Data'!F137*'GS&gt;50_Data'!F$1</f>
        <v>131798.04441539399</v>
      </c>
      <c r="G52" s="81">
        <f>'GS&gt;50_Data'!G137*'GS&gt;50_Data'!G$1</f>
        <v>247685.288</v>
      </c>
      <c r="H52" s="77">
        <f>'GS&gt;50_Data'!H137*'GS&gt;50_Data'!H$1</f>
        <v>0</v>
      </c>
      <c r="I52" s="77">
        <f>'GS&gt;50_Data'!I137*'GS&gt;50_Data'!I$1</f>
        <v>0</v>
      </c>
      <c r="J52" s="77">
        <f>'GS&gt;50_Data'!J137*'GS&gt;50_Data'!J$1</f>
        <v>0</v>
      </c>
      <c r="K52" s="77">
        <f>'GS&gt;50_Data'!K137*'GS&gt;50_Data'!K$1</f>
        <v>0</v>
      </c>
      <c r="L52" s="77">
        <f>'GS&gt;50_Data'!L137*'GS&gt;50_Data'!L$1</f>
        <v>0</v>
      </c>
      <c r="M52" s="77">
        <f>'GS&gt;50_Data'!M137*'GS&gt;50_Data'!M$1</f>
        <v>0</v>
      </c>
      <c r="N52" s="77">
        <f>'GS&gt;50_Data'!N137*'GS&gt;50_Data'!N$1</f>
        <v>0</v>
      </c>
      <c r="O52" s="80">
        <f>'GS&gt;50_Data'!O137*'GS&gt;50_Data'!O$1</f>
        <v>0</v>
      </c>
    </row>
    <row r="53" spans="1:15" x14ac:dyDescent="0.25">
      <c r="A53" s="79">
        <v>2019</v>
      </c>
      <c r="B53" s="77">
        <v>4</v>
      </c>
      <c r="C53" s="81">
        <f t="shared" si="0"/>
        <v>375227.20002617803</v>
      </c>
      <c r="D53" s="81">
        <f>'GS&gt;50_Data'!D138*'GS&gt;50_Data'!D$1</f>
        <v>3424.1969999999997</v>
      </c>
      <c r="E53" s="77">
        <f>'GS&gt;50_Data'!E138*'GS&gt;50_Data'!E$1</f>
        <v>43.228319999999997</v>
      </c>
      <c r="F53" s="81">
        <f>'GS&gt;50_Data'!F138*'GS&gt;50_Data'!F$1</f>
        <v>132064.33470617802</v>
      </c>
      <c r="G53" s="81">
        <f>'GS&gt;50_Data'!G138*'GS&gt;50_Data'!G$1</f>
        <v>239695.44</v>
      </c>
      <c r="H53" s="77">
        <f>'GS&gt;50_Data'!H138*'GS&gt;50_Data'!H$1</f>
        <v>0</v>
      </c>
      <c r="I53" s="77">
        <f>'GS&gt;50_Data'!I138*'GS&gt;50_Data'!I$1</f>
        <v>0</v>
      </c>
      <c r="J53" s="77">
        <f>'GS&gt;50_Data'!J138*'GS&gt;50_Data'!J$1</f>
        <v>0</v>
      </c>
      <c r="K53" s="77">
        <f>'GS&gt;50_Data'!K138*'GS&gt;50_Data'!K$1</f>
        <v>0</v>
      </c>
      <c r="L53" s="77">
        <f>'GS&gt;50_Data'!L138*'GS&gt;50_Data'!L$1</f>
        <v>0</v>
      </c>
      <c r="M53" s="77">
        <f>'GS&gt;50_Data'!M138*'GS&gt;50_Data'!M$1</f>
        <v>0</v>
      </c>
      <c r="N53" s="77">
        <f>'GS&gt;50_Data'!N138*'GS&gt;50_Data'!N$1</f>
        <v>0</v>
      </c>
      <c r="O53" s="80">
        <f>'GS&gt;50_Data'!O138*'GS&gt;50_Data'!O$1</f>
        <v>0</v>
      </c>
    </row>
    <row r="54" spans="1:15" x14ac:dyDescent="0.25">
      <c r="A54" s="79">
        <v>2019</v>
      </c>
      <c r="B54" s="77">
        <v>5</v>
      </c>
      <c r="C54" s="81">
        <f t="shared" si="0"/>
        <v>386824.37339696201</v>
      </c>
      <c r="D54" s="77">
        <f>'GS&gt;50_Data'!D139*'GS&gt;50_Data'!D$1</f>
        <v>0</v>
      </c>
      <c r="E54" s="81">
        <f>'GS&gt;50_Data'!E139*'GS&gt;50_Data'!E$1</f>
        <v>6808.460399999999</v>
      </c>
      <c r="F54" s="81">
        <f>'GS&gt;50_Data'!F139*'GS&gt;50_Data'!F$1</f>
        <v>132330.624996962</v>
      </c>
      <c r="G54" s="81">
        <f>'GS&gt;50_Data'!G139*'GS&gt;50_Data'!G$1</f>
        <v>247685.288</v>
      </c>
      <c r="H54" s="77">
        <f>'GS&gt;50_Data'!H139*'GS&gt;50_Data'!H$1</f>
        <v>0</v>
      </c>
      <c r="I54" s="77">
        <f>'GS&gt;50_Data'!I139*'GS&gt;50_Data'!I$1</f>
        <v>0</v>
      </c>
      <c r="J54" s="77">
        <f>'GS&gt;50_Data'!J139*'GS&gt;50_Data'!J$1</f>
        <v>0</v>
      </c>
      <c r="K54" s="77">
        <f>'GS&gt;50_Data'!K139*'GS&gt;50_Data'!K$1</f>
        <v>0</v>
      </c>
      <c r="L54" s="77">
        <f>'GS&gt;50_Data'!L139*'GS&gt;50_Data'!L$1</f>
        <v>0</v>
      </c>
      <c r="M54" s="77">
        <f>'GS&gt;50_Data'!M139*'GS&gt;50_Data'!M$1</f>
        <v>0</v>
      </c>
      <c r="N54" s="77">
        <f>'GS&gt;50_Data'!N139*'GS&gt;50_Data'!N$1</f>
        <v>0</v>
      </c>
      <c r="O54" s="80">
        <f>'GS&gt;50_Data'!O139*'GS&gt;50_Data'!O$1</f>
        <v>0</v>
      </c>
    </row>
    <row r="55" spans="1:15" x14ac:dyDescent="0.25">
      <c r="A55" s="79">
        <v>2019</v>
      </c>
      <c r="B55" s="77">
        <v>6</v>
      </c>
      <c r="C55" s="81">
        <f t="shared" si="0"/>
        <v>415012.49741603801</v>
      </c>
      <c r="D55" s="77">
        <f>'GS&gt;50_Data'!D140*'GS&gt;50_Data'!D$1</f>
        <v>0</v>
      </c>
      <c r="E55" s="81">
        <f>'GS&gt;50_Data'!E140*'GS&gt;50_Data'!E$1</f>
        <v>27486.006799999999</v>
      </c>
      <c r="F55" s="81">
        <f>'GS&gt;50_Data'!F140*'GS&gt;50_Data'!F$1</f>
        <v>132593.43761603799</v>
      </c>
      <c r="G55" s="81">
        <f>'GS&gt;50_Data'!G140*'GS&gt;50_Data'!G$1</f>
        <v>239695.44</v>
      </c>
      <c r="H55" s="77">
        <f>'GS&gt;50_Data'!H140*'GS&gt;50_Data'!H$1</f>
        <v>0</v>
      </c>
      <c r="I55" s="77">
        <f>'GS&gt;50_Data'!I140*'GS&gt;50_Data'!I$1</f>
        <v>0</v>
      </c>
      <c r="J55" s="77">
        <f>'GS&gt;50_Data'!J140*'GS&gt;50_Data'!J$1</f>
        <v>0</v>
      </c>
      <c r="K55" s="77">
        <f>'GS&gt;50_Data'!K140*'GS&gt;50_Data'!K$1</f>
        <v>0</v>
      </c>
      <c r="L55" s="77">
        <f>'GS&gt;50_Data'!L140*'GS&gt;50_Data'!L$1</f>
        <v>0</v>
      </c>
      <c r="M55" s="77">
        <f>'GS&gt;50_Data'!M140*'GS&gt;50_Data'!M$1</f>
        <v>0</v>
      </c>
      <c r="N55" s="77">
        <f>'GS&gt;50_Data'!N140*'GS&gt;50_Data'!N$1</f>
        <v>0</v>
      </c>
      <c r="O55" s="9">
        <f>'GS&gt;50_Data'!O140*'GS&gt;50_Data'!O$1</f>
        <v>15237.612999999999</v>
      </c>
    </row>
    <row r="56" spans="1:15" x14ac:dyDescent="0.25">
      <c r="A56" s="79">
        <v>2019</v>
      </c>
      <c r="B56" s="77">
        <v>7</v>
      </c>
      <c r="C56" s="81">
        <f t="shared" si="0"/>
        <v>430268.515675114</v>
      </c>
      <c r="D56" s="77">
        <f>'GS&gt;50_Data'!D141*'GS&gt;50_Data'!D$1</f>
        <v>0</v>
      </c>
      <c r="E56" s="81">
        <f>'GS&gt;50_Data'!E141*'GS&gt;50_Data'!E$1</f>
        <v>49726.977439999995</v>
      </c>
      <c r="F56" s="81">
        <f>'GS&gt;50_Data'!F141*'GS&gt;50_Data'!F$1</f>
        <v>132856.25023511401</v>
      </c>
      <c r="G56" s="81">
        <f>'GS&gt;50_Data'!G141*'GS&gt;50_Data'!G$1</f>
        <v>247685.288</v>
      </c>
      <c r="H56" s="77">
        <f>'GS&gt;50_Data'!H141*'GS&gt;50_Data'!H$1</f>
        <v>0</v>
      </c>
      <c r="I56" s="77">
        <f>'GS&gt;50_Data'!I141*'GS&gt;50_Data'!I$1</f>
        <v>0</v>
      </c>
      <c r="J56" s="77">
        <f>'GS&gt;50_Data'!J141*'GS&gt;50_Data'!J$1</f>
        <v>0</v>
      </c>
      <c r="K56" s="77">
        <f>'GS&gt;50_Data'!K141*'GS&gt;50_Data'!K$1</f>
        <v>0</v>
      </c>
      <c r="L56" s="77">
        <f>'GS&gt;50_Data'!L141*'GS&gt;50_Data'!L$1</f>
        <v>0</v>
      </c>
      <c r="M56" s="77">
        <f>'GS&gt;50_Data'!M141*'GS&gt;50_Data'!M$1</f>
        <v>0</v>
      </c>
      <c r="N56" s="77">
        <f>'GS&gt;50_Data'!N141*'GS&gt;50_Data'!N$1</f>
        <v>0</v>
      </c>
      <c r="O56" s="80">
        <f>'GS&gt;50_Data'!O141*'GS&gt;50_Data'!O$1</f>
        <v>0</v>
      </c>
    </row>
    <row r="57" spans="1:15" x14ac:dyDescent="0.25">
      <c r="A57" s="79">
        <v>2019</v>
      </c>
      <c r="B57" s="77">
        <v>8</v>
      </c>
      <c r="C57" s="81">
        <f t="shared" si="0"/>
        <v>419961.87985162903</v>
      </c>
      <c r="D57" s="77">
        <f>'GS&gt;50_Data'!D142*'GS&gt;50_Data'!D$1</f>
        <v>0</v>
      </c>
      <c r="E57" s="81">
        <f>'GS&gt;50_Data'!E142*'GS&gt;50_Data'!E$1</f>
        <v>39157.653200000001</v>
      </c>
      <c r="F57" s="81">
        <f>'GS&gt;50_Data'!F142*'GS&gt;50_Data'!F$1</f>
        <v>133118.93865162903</v>
      </c>
      <c r="G57" s="81">
        <f>'GS&gt;50_Data'!G142*'GS&gt;50_Data'!G$1</f>
        <v>247685.288</v>
      </c>
      <c r="H57" s="77">
        <f>'GS&gt;50_Data'!H142*'GS&gt;50_Data'!H$1</f>
        <v>0</v>
      </c>
      <c r="I57" s="77">
        <f>'GS&gt;50_Data'!I142*'GS&gt;50_Data'!I$1</f>
        <v>0</v>
      </c>
      <c r="J57" s="77">
        <f>'GS&gt;50_Data'!J142*'GS&gt;50_Data'!J$1</f>
        <v>0</v>
      </c>
      <c r="K57" s="77">
        <f>'GS&gt;50_Data'!K142*'GS&gt;50_Data'!K$1</f>
        <v>0</v>
      </c>
      <c r="L57" s="77">
        <f>'GS&gt;50_Data'!L142*'GS&gt;50_Data'!L$1</f>
        <v>0</v>
      </c>
      <c r="M57" s="77">
        <f>'GS&gt;50_Data'!M142*'GS&gt;50_Data'!M$1</f>
        <v>0</v>
      </c>
      <c r="N57" s="77">
        <f>'GS&gt;50_Data'!N142*'GS&gt;50_Data'!N$1</f>
        <v>0</v>
      </c>
      <c r="O57" s="80">
        <f>'GS&gt;50_Data'!O142*'GS&gt;50_Data'!O$1</f>
        <v>0</v>
      </c>
    </row>
    <row r="58" spans="1:15" x14ac:dyDescent="0.25">
      <c r="A58" s="79">
        <v>2019</v>
      </c>
      <c r="B58" s="77">
        <v>9</v>
      </c>
      <c r="C58" s="81">
        <f t="shared" si="0"/>
        <v>384799.395398997</v>
      </c>
      <c r="D58" s="77">
        <f>'GS&gt;50_Data'!D143*'GS&gt;50_Data'!D$1</f>
        <v>0</v>
      </c>
      <c r="E58" s="81">
        <f>'GS&gt;50_Data'!E143*'GS&gt;50_Data'!E$1</f>
        <v>11725.681799999998</v>
      </c>
      <c r="F58" s="81">
        <f>'GS&gt;50_Data'!F143*'GS&gt;50_Data'!F$1</f>
        <v>133378.27359899701</v>
      </c>
      <c r="G58" s="81">
        <f>'GS&gt;50_Data'!G143*'GS&gt;50_Data'!G$1</f>
        <v>239695.44</v>
      </c>
      <c r="H58" s="77">
        <f>'GS&gt;50_Data'!H143*'GS&gt;50_Data'!H$1</f>
        <v>0</v>
      </c>
      <c r="I58" s="77">
        <f>'GS&gt;50_Data'!I143*'GS&gt;50_Data'!I$1</f>
        <v>0</v>
      </c>
      <c r="J58" s="77">
        <f>'GS&gt;50_Data'!J143*'GS&gt;50_Data'!J$1</f>
        <v>0</v>
      </c>
      <c r="K58" s="77">
        <f>'GS&gt;50_Data'!K143*'GS&gt;50_Data'!K$1</f>
        <v>0</v>
      </c>
      <c r="L58" s="77">
        <f>'GS&gt;50_Data'!L143*'GS&gt;50_Data'!L$1</f>
        <v>0</v>
      </c>
      <c r="M58" s="77">
        <f>'GS&gt;50_Data'!M143*'GS&gt;50_Data'!M$1</f>
        <v>0</v>
      </c>
      <c r="N58" s="77">
        <f>'GS&gt;50_Data'!N143*'GS&gt;50_Data'!N$1</f>
        <v>0</v>
      </c>
      <c r="O58" s="80">
        <f>'GS&gt;50_Data'!O143*'GS&gt;50_Data'!O$1</f>
        <v>0</v>
      </c>
    </row>
    <row r="59" spans="1:15" x14ac:dyDescent="0.25">
      <c r="A59" s="79">
        <v>2019</v>
      </c>
      <c r="B59" s="77">
        <v>10</v>
      </c>
      <c r="C59" s="81">
        <f t="shared" si="0"/>
        <v>383062.17074636504</v>
      </c>
      <c r="D59" s="77">
        <f>'GS&gt;50_Data'!D144*'GS&gt;50_Data'!D$1</f>
        <v>525.27887999999996</v>
      </c>
      <c r="E59" s="81">
        <f>'GS&gt;50_Data'!E144*'GS&gt;50_Data'!E$1</f>
        <v>1213.99532</v>
      </c>
      <c r="F59" s="81">
        <f>'GS&gt;50_Data'!F144*'GS&gt;50_Data'!F$1</f>
        <v>133637.60854636502</v>
      </c>
      <c r="G59" s="81">
        <f>'GS&gt;50_Data'!G144*'GS&gt;50_Data'!G$1</f>
        <v>247685.288</v>
      </c>
      <c r="H59" s="77">
        <f>'GS&gt;50_Data'!H144*'GS&gt;50_Data'!H$1</f>
        <v>0</v>
      </c>
      <c r="I59" s="77">
        <f>'GS&gt;50_Data'!I144*'GS&gt;50_Data'!I$1</f>
        <v>0</v>
      </c>
      <c r="J59" s="77">
        <f>'GS&gt;50_Data'!J144*'GS&gt;50_Data'!J$1</f>
        <v>0</v>
      </c>
      <c r="K59" s="77">
        <f>'GS&gt;50_Data'!K144*'GS&gt;50_Data'!K$1</f>
        <v>0</v>
      </c>
      <c r="L59" s="77">
        <f>'GS&gt;50_Data'!L144*'GS&gt;50_Data'!L$1</f>
        <v>0</v>
      </c>
      <c r="M59" s="77">
        <f>'GS&gt;50_Data'!M144*'GS&gt;50_Data'!M$1</f>
        <v>0</v>
      </c>
      <c r="N59" s="77">
        <f>'GS&gt;50_Data'!N144*'GS&gt;50_Data'!N$1</f>
        <v>0</v>
      </c>
      <c r="O59" s="80">
        <f>'GS&gt;50_Data'!O144*'GS&gt;50_Data'!O$1</f>
        <v>0</v>
      </c>
    </row>
    <row r="60" spans="1:15" x14ac:dyDescent="0.25">
      <c r="A60" s="79">
        <v>2019</v>
      </c>
      <c r="B60" s="77">
        <v>11</v>
      </c>
      <c r="C60" s="81">
        <f t="shared" si="0"/>
        <v>382015.20209373301</v>
      </c>
      <c r="D60" s="81">
        <f>'GS&gt;50_Data'!D145*'GS&gt;50_Data'!D$1</f>
        <v>8422.8185999999987</v>
      </c>
      <c r="E60" s="77">
        <f>'GS&gt;50_Data'!E145*'GS&gt;50_Data'!E$1</f>
        <v>0</v>
      </c>
      <c r="F60" s="81">
        <f>'GS&gt;50_Data'!F145*'GS&gt;50_Data'!F$1</f>
        <v>133896.94349373298</v>
      </c>
      <c r="G60" s="81">
        <f>'GS&gt;50_Data'!G145*'GS&gt;50_Data'!G$1</f>
        <v>239695.44</v>
      </c>
      <c r="H60" s="77">
        <f>'GS&gt;50_Data'!H145*'GS&gt;50_Data'!H$1</f>
        <v>0</v>
      </c>
      <c r="I60" s="77">
        <f>'GS&gt;50_Data'!I145*'GS&gt;50_Data'!I$1</f>
        <v>0</v>
      </c>
      <c r="J60" s="77">
        <f>'GS&gt;50_Data'!J145*'GS&gt;50_Data'!J$1</f>
        <v>0</v>
      </c>
      <c r="K60" s="77">
        <f>'GS&gt;50_Data'!K145*'GS&gt;50_Data'!K$1</f>
        <v>0</v>
      </c>
      <c r="L60" s="77">
        <f>'GS&gt;50_Data'!L145*'GS&gt;50_Data'!L$1</f>
        <v>0</v>
      </c>
      <c r="M60" s="77">
        <f>'GS&gt;50_Data'!M145*'GS&gt;50_Data'!M$1</f>
        <v>0</v>
      </c>
      <c r="N60" s="77">
        <f>'GS&gt;50_Data'!N145*'GS&gt;50_Data'!N$1</f>
        <v>0</v>
      </c>
      <c r="O60" s="80">
        <f>'GS&gt;50_Data'!O145*'GS&gt;50_Data'!O$1</f>
        <v>0</v>
      </c>
    </row>
    <row r="61" spans="1:15" x14ac:dyDescent="0.25">
      <c r="A61" s="79">
        <v>2019</v>
      </c>
      <c r="B61" s="77">
        <v>12</v>
      </c>
      <c r="C61" s="81">
        <f t="shared" si="0"/>
        <v>398739.527511833</v>
      </c>
      <c r="D61" s="81">
        <f>'GS&gt;50_Data'!D146*'GS&gt;50_Data'!D$1</f>
        <v>16896.47064</v>
      </c>
      <c r="E61" s="77">
        <f>'GS&gt;50_Data'!E146*'GS&gt;50_Data'!E$1</f>
        <v>0</v>
      </c>
      <c r="F61" s="81">
        <f>'GS&gt;50_Data'!F146*'GS&gt;50_Data'!F$1</f>
        <v>134157.76887183299</v>
      </c>
      <c r="G61" s="81">
        <f>'GS&gt;50_Data'!G146*'GS&gt;50_Data'!G$1</f>
        <v>247685.288</v>
      </c>
      <c r="H61" s="77">
        <f>'GS&gt;50_Data'!H146*'GS&gt;50_Data'!H$1</f>
        <v>0</v>
      </c>
      <c r="I61" s="77">
        <f>'GS&gt;50_Data'!I146*'GS&gt;50_Data'!I$1</f>
        <v>0</v>
      </c>
      <c r="J61" s="77">
        <f>'GS&gt;50_Data'!J146*'GS&gt;50_Data'!J$1</f>
        <v>0</v>
      </c>
      <c r="K61" s="77">
        <f>'GS&gt;50_Data'!K146*'GS&gt;50_Data'!K$1</f>
        <v>0</v>
      </c>
      <c r="L61" s="77">
        <f>'GS&gt;50_Data'!L146*'GS&gt;50_Data'!L$1</f>
        <v>0</v>
      </c>
      <c r="M61" s="77">
        <f>'GS&gt;50_Data'!M146*'GS&gt;50_Data'!M$1</f>
        <v>0</v>
      </c>
      <c r="N61" s="77">
        <f>'GS&gt;50_Data'!N146*'GS&gt;50_Data'!N$1</f>
        <v>0</v>
      </c>
      <c r="O61" s="80">
        <f>'GS&gt;50_Data'!O146*'GS&gt;50_Data'!O$1</f>
        <v>0</v>
      </c>
    </row>
    <row r="62" spans="1:15" x14ac:dyDescent="0.25">
      <c r="A62" s="79">
        <v>2020</v>
      </c>
      <c r="B62" s="77">
        <v>1</v>
      </c>
      <c r="C62" s="81">
        <f t="shared" si="0"/>
        <v>403253.88804993301</v>
      </c>
      <c r="D62" s="81">
        <f>'GS&gt;50_Data'!D147*'GS&gt;50_Data'!D$1</f>
        <v>21150.005799999999</v>
      </c>
      <c r="E62" s="77">
        <f>'GS&gt;50_Data'!E147*'GS&gt;50_Data'!E$1</f>
        <v>0</v>
      </c>
      <c r="F62" s="81">
        <f>'GS&gt;50_Data'!F147*'GS&gt;50_Data'!F$1</f>
        <v>134418.594249933</v>
      </c>
      <c r="G62" s="81">
        <f>'GS&gt;50_Data'!G147*'GS&gt;50_Data'!G$1</f>
        <v>247685.288</v>
      </c>
      <c r="H62" s="77">
        <f>'GS&gt;50_Data'!H147*'GS&gt;50_Data'!H$1</f>
        <v>0</v>
      </c>
      <c r="I62" s="77">
        <f>'GS&gt;50_Data'!I147*'GS&gt;50_Data'!I$1</f>
        <v>0</v>
      </c>
      <c r="J62" s="77">
        <f>'GS&gt;50_Data'!J147*'GS&gt;50_Data'!J$1</f>
        <v>0</v>
      </c>
      <c r="K62" s="77">
        <f>'GS&gt;50_Data'!K147*'GS&gt;50_Data'!K$1</f>
        <v>0</v>
      </c>
      <c r="L62" s="77">
        <f>'GS&gt;50_Data'!L147*'GS&gt;50_Data'!L$1</f>
        <v>0</v>
      </c>
      <c r="M62" s="77">
        <f>'GS&gt;50_Data'!M147*'GS&gt;50_Data'!M$1</f>
        <v>0</v>
      </c>
      <c r="N62" s="77">
        <f>'GS&gt;50_Data'!N147*'GS&gt;50_Data'!N$1</f>
        <v>0</v>
      </c>
      <c r="O62" s="80">
        <f>'GS&gt;50_Data'!O147*'GS&gt;50_Data'!O$1</f>
        <v>0</v>
      </c>
    </row>
    <row r="63" spans="1:15" x14ac:dyDescent="0.25">
      <c r="A63" s="79">
        <v>2020</v>
      </c>
      <c r="B63" s="77">
        <v>2</v>
      </c>
      <c r="C63" s="81">
        <f t="shared" si="0"/>
        <v>385844.80554803298</v>
      </c>
      <c r="D63" s="81">
        <f>'GS&gt;50_Data'!D148*'GS&gt;50_Data'!D$1</f>
        <v>19459.79392</v>
      </c>
      <c r="E63" s="77">
        <f>'GS&gt;50_Data'!E148*'GS&gt;50_Data'!E$1</f>
        <v>0</v>
      </c>
      <c r="F63" s="81">
        <f>'GS&gt;50_Data'!F148*'GS&gt;50_Data'!F$1</f>
        <v>134679.41962803298</v>
      </c>
      <c r="G63" s="81">
        <f>'GS&gt;50_Data'!G148*'GS&gt;50_Data'!G$1</f>
        <v>231705.592</v>
      </c>
      <c r="H63" s="77">
        <f>'GS&gt;50_Data'!H148*'GS&gt;50_Data'!H$1</f>
        <v>0</v>
      </c>
      <c r="I63" s="77">
        <f>'GS&gt;50_Data'!I148*'GS&gt;50_Data'!I$1</f>
        <v>0</v>
      </c>
      <c r="J63" s="77">
        <f>'GS&gt;50_Data'!J148*'GS&gt;50_Data'!J$1</f>
        <v>0</v>
      </c>
      <c r="K63" s="77">
        <f>'GS&gt;50_Data'!K148*'GS&gt;50_Data'!K$1</f>
        <v>0</v>
      </c>
      <c r="L63" s="77">
        <f>'GS&gt;50_Data'!L148*'GS&gt;50_Data'!L$1</f>
        <v>0</v>
      </c>
      <c r="M63" s="77">
        <f>'GS&gt;50_Data'!M148*'GS&gt;50_Data'!M$1</f>
        <v>0</v>
      </c>
      <c r="N63" s="77">
        <f>'GS&gt;50_Data'!N148*'GS&gt;50_Data'!N$1</f>
        <v>0</v>
      </c>
      <c r="O63" s="80">
        <f>'GS&gt;50_Data'!O148*'GS&gt;50_Data'!O$1</f>
        <v>0</v>
      </c>
    </row>
    <row r="64" spans="1:15" x14ac:dyDescent="0.25">
      <c r="A64" s="79">
        <v>2020</v>
      </c>
      <c r="B64" s="77">
        <v>3</v>
      </c>
      <c r="C64" s="81">
        <f t="shared" si="0"/>
        <v>396415.73855686502</v>
      </c>
      <c r="D64" s="81">
        <f>'GS&gt;50_Data'!D149*'GS&gt;50_Data'!D$1</f>
        <v>13781.510399999999</v>
      </c>
      <c r="E64" s="77">
        <f>'GS&gt;50_Data'!E149*'GS&gt;50_Data'!E$1</f>
        <v>7.20472</v>
      </c>
      <c r="F64" s="81">
        <f>'GS&gt;50_Data'!F149*'GS&gt;50_Data'!F$1</f>
        <v>134941.73543686501</v>
      </c>
      <c r="G64" s="81">
        <f>'GS&gt;50_Data'!G149*'GS&gt;50_Data'!G$1</f>
        <v>247685.288</v>
      </c>
      <c r="H64" s="77">
        <f>'GS&gt;50_Data'!H149*'GS&gt;50_Data'!H$1</f>
        <v>0</v>
      </c>
      <c r="I64" s="77">
        <f>'GS&gt;50_Data'!I149*'GS&gt;50_Data'!I$1</f>
        <v>0</v>
      </c>
      <c r="J64" s="77">
        <f>'GS&gt;50_Data'!J149*'GS&gt;50_Data'!J$1</f>
        <v>0</v>
      </c>
      <c r="K64" s="77">
        <f>'GS&gt;50_Data'!K149*'GS&gt;50_Data'!K$1</f>
        <v>0</v>
      </c>
      <c r="L64" s="77">
        <f>'GS&gt;50_Data'!L149*'GS&gt;50_Data'!L$1</f>
        <v>0</v>
      </c>
      <c r="M64" s="77">
        <f>'GS&gt;50_Data'!M149*'GS&gt;50_Data'!M$1</f>
        <v>0</v>
      </c>
      <c r="N64" s="77">
        <f>'GS&gt;50_Data'!N149*'GS&gt;50_Data'!N$1</f>
        <v>0</v>
      </c>
      <c r="O64" s="80">
        <f>'GS&gt;50_Data'!O149*'GS&gt;50_Data'!O$1</f>
        <v>0</v>
      </c>
    </row>
    <row r="65" spans="1:15" x14ac:dyDescent="0.25">
      <c r="A65" s="79">
        <v>2020</v>
      </c>
      <c r="B65" s="77">
        <v>4</v>
      </c>
      <c r="C65" s="81">
        <f t="shared" si="0"/>
        <v>378367.04076825804</v>
      </c>
      <c r="D65" s="81">
        <f>'GS&gt;50_Data'!D150*'GS&gt;50_Data'!D$1</f>
        <v>3424.1969999999997</v>
      </c>
      <c r="E65" s="77">
        <f>'GS&gt;50_Data'!E150*'GS&gt;50_Data'!E$1</f>
        <v>43.228319999999997</v>
      </c>
      <c r="F65" s="81">
        <f>'GS&gt;50_Data'!F150*'GS&gt;50_Data'!F$1</f>
        <v>135204.175448258</v>
      </c>
      <c r="G65" s="81">
        <f>'GS&gt;50_Data'!G150*'GS&gt;50_Data'!G$1</f>
        <v>239695.44</v>
      </c>
      <c r="H65" s="77">
        <f>'GS&gt;50_Data'!H150*'GS&gt;50_Data'!H$1</f>
        <v>0</v>
      </c>
      <c r="I65" s="77">
        <f>'GS&gt;50_Data'!I150*'GS&gt;50_Data'!I$1</f>
        <v>0</v>
      </c>
      <c r="J65" s="77">
        <f>'GS&gt;50_Data'!J150*'GS&gt;50_Data'!J$1</f>
        <v>0</v>
      </c>
      <c r="K65" s="77">
        <f>'GS&gt;50_Data'!K150*'GS&gt;50_Data'!K$1</f>
        <v>0</v>
      </c>
      <c r="L65" s="77">
        <f>'GS&gt;50_Data'!L150*'GS&gt;50_Data'!L$1</f>
        <v>0</v>
      </c>
      <c r="M65" s="77">
        <f>'GS&gt;50_Data'!M150*'GS&gt;50_Data'!M$1</f>
        <v>0</v>
      </c>
      <c r="N65" s="77">
        <f>'GS&gt;50_Data'!N150*'GS&gt;50_Data'!N$1</f>
        <v>0</v>
      </c>
      <c r="O65" s="80">
        <f>'GS&gt;50_Data'!O150*'GS&gt;50_Data'!O$1</f>
        <v>0</v>
      </c>
    </row>
    <row r="66" spans="1:15" x14ac:dyDescent="0.25">
      <c r="A66" s="79">
        <v>2020</v>
      </c>
      <c r="B66" s="77">
        <v>5</v>
      </c>
      <c r="C66" s="81">
        <f t="shared" si="0"/>
        <v>389960.23965709005</v>
      </c>
      <c r="D66" s="77">
        <f>'GS&gt;50_Data'!D151*'GS&gt;50_Data'!D$1</f>
        <v>0</v>
      </c>
      <c r="E66" s="81">
        <f>'GS&gt;50_Data'!E151*'GS&gt;50_Data'!E$1</f>
        <v>6808.460399999999</v>
      </c>
      <c r="F66" s="81">
        <f>'GS&gt;50_Data'!F151*'GS&gt;50_Data'!F$1</f>
        <v>135466.49125709001</v>
      </c>
      <c r="G66" s="81">
        <f>'GS&gt;50_Data'!G151*'GS&gt;50_Data'!G$1</f>
        <v>247685.288</v>
      </c>
      <c r="H66" s="77">
        <f>'GS&gt;50_Data'!H151*'GS&gt;50_Data'!H$1</f>
        <v>0</v>
      </c>
      <c r="I66" s="77">
        <f>'GS&gt;50_Data'!I151*'GS&gt;50_Data'!I$1</f>
        <v>0</v>
      </c>
      <c r="J66" s="77">
        <f>'GS&gt;50_Data'!J151*'GS&gt;50_Data'!J$1</f>
        <v>0</v>
      </c>
      <c r="K66" s="77">
        <f>'GS&gt;50_Data'!K151*'GS&gt;50_Data'!K$1</f>
        <v>0</v>
      </c>
      <c r="L66" s="77">
        <f>'GS&gt;50_Data'!L151*'GS&gt;50_Data'!L$1</f>
        <v>0</v>
      </c>
      <c r="M66" s="77">
        <f>'GS&gt;50_Data'!M151*'GS&gt;50_Data'!M$1</f>
        <v>0</v>
      </c>
      <c r="N66" s="77">
        <f>'GS&gt;50_Data'!N151*'GS&gt;50_Data'!N$1</f>
        <v>0</v>
      </c>
      <c r="O66" s="80">
        <f>'GS&gt;50_Data'!O151*'GS&gt;50_Data'!O$1</f>
        <v>0</v>
      </c>
    </row>
    <row r="67" spans="1:15" x14ac:dyDescent="0.25">
      <c r="A67" s="79">
        <v>2020</v>
      </c>
      <c r="B67" s="77">
        <v>6</v>
      </c>
      <c r="C67" s="81">
        <f t="shared" ref="C67:C73" si="1">SUM(D67:O67)</f>
        <v>418149.48149921501</v>
      </c>
      <c r="D67" s="77">
        <f>'GS&gt;50_Data'!D152*'GS&gt;50_Data'!D$1</f>
        <v>0</v>
      </c>
      <c r="E67" s="81">
        <f>'GS&gt;50_Data'!E152*'GS&gt;50_Data'!E$1</f>
        <v>27486.006799999999</v>
      </c>
      <c r="F67" s="81">
        <f>'GS&gt;50_Data'!F152*'GS&gt;50_Data'!F$1</f>
        <v>135730.42169921502</v>
      </c>
      <c r="G67" s="81">
        <f>'GS&gt;50_Data'!G152*'GS&gt;50_Data'!G$1</f>
        <v>239695.44</v>
      </c>
      <c r="H67" s="77">
        <f>'GS&gt;50_Data'!H152*'GS&gt;50_Data'!H$1</f>
        <v>0</v>
      </c>
      <c r="I67" s="77">
        <f>'GS&gt;50_Data'!I152*'GS&gt;50_Data'!I$1</f>
        <v>0</v>
      </c>
      <c r="J67" s="77">
        <f>'GS&gt;50_Data'!J152*'GS&gt;50_Data'!J$1</f>
        <v>0</v>
      </c>
      <c r="K67" s="77">
        <f>'GS&gt;50_Data'!K152*'GS&gt;50_Data'!K$1</f>
        <v>0</v>
      </c>
      <c r="L67" s="77">
        <f>'GS&gt;50_Data'!L152*'GS&gt;50_Data'!L$1</f>
        <v>0</v>
      </c>
      <c r="M67" s="77">
        <f>'GS&gt;50_Data'!M152*'GS&gt;50_Data'!M$1</f>
        <v>0</v>
      </c>
      <c r="N67" s="77">
        <f>'GS&gt;50_Data'!N152*'GS&gt;50_Data'!N$1</f>
        <v>0</v>
      </c>
      <c r="O67" s="9">
        <f>'GS&gt;50_Data'!O152*'GS&gt;50_Data'!O$1</f>
        <v>15237.612999999999</v>
      </c>
    </row>
    <row r="68" spans="1:15" x14ac:dyDescent="0.25">
      <c r="A68" s="79">
        <v>2020</v>
      </c>
      <c r="B68" s="77">
        <v>7</v>
      </c>
      <c r="C68" s="81">
        <f t="shared" si="1"/>
        <v>433406.49337877904</v>
      </c>
      <c r="D68" s="77">
        <f>'GS&gt;50_Data'!D153*'GS&gt;50_Data'!D$1</f>
        <v>0</v>
      </c>
      <c r="E68" s="81">
        <f>'GS&gt;50_Data'!E153*'GS&gt;50_Data'!E$1</f>
        <v>49726.977439999995</v>
      </c>
      <c r="F68" s="81">
        <f>'GS&gt;50_Data'!F153*'GS&gt;50_Data'!F$1</f>
        <v>135994.22793877902</v>
      </c>
      <c r="G68" s="81">
        <f>'GS&gt;50_Data'!G153*'GS&gt;50_Data'!G$1</f>
        <v>247685.288</v>
      </c>
      <c r="H68" s="77">
        <f>'GS&gt;50_Data'!H153*'GS&gt;50_Data'!H$1</f>
        <v>0</v>
      </c>
      <c r="I68" s="77">
        <f>'GS&gt;50_Data'!I153*'GS&gt;50_Data'!I$1</f>
        <v>0</v>
      </c>
      <c r="J68" s="77">
        <f>'GS&gt;50_Data'!J153*'GS&gt;50_Data'!J$1</f>
        <v>0</v>
      </c>
      <c r="K68" s="77">
        <f>'GS&gt;50_Data'!K153*'GS&gt;50_Data'!K$1</f>
        <v>0</v>
      </c>
      <c r="L68" s="77">
        <f>'GS&gt;50_Data'!L153*'GS&gt;50_Data'!L$1</f>
        <v>0</v>
      </c>
      <c r="M68" s="77">
        <f>'GS&gt;50_Data'!M153*'GS&gt;50_Data'!M$1</f>
        <v>0</v>
      </c>
      <c r="N68" s="77">
        <f>'GS&gt;50_Data'!N153*'GS&gt;50_Data'!N$1</f>
        <v>0</v>
      </c>
      <c r="O68" s="80">
        <f>'GS&gt;50_Data'!O153*'GS&gt;50_Data'!O$1</f>
        <v>0</v>
      </c>
    </row>
    <row r="69" spans="1:15" x14ac:dyDescent="0.25">
      <c r="A69" s="79">
        <v>2020</v>
      </c>
      <c r="B69" s="77">
        <v>8</v>
      </c>
      <c r="C69" s="81">
        <f t="shared" si="1"/>
        <v>423101.099580904</v>
      </c>
      <c r="D69" s="77">
        <f>'GS&gt;50_Data'!D154*'GS&gt;50_Data'!D$1</f>
        <v>0</v>
      </c>
      <c r="E69" s="81">
        <f>'GS&gt;50_Data'!E154*'GS&gt;50_Data'!E$1</f>
        <v>39157.653200000001</v>
      </c>
      <c r="F69" s="81">
        <f>'GS&gt;50_Data'!F154*'GS&gt;50_Data'!F$1</f>
        <v>136258.158380904</v>
      </c>
      <c r="G69" s="81">
        <f>'GS&gt;50_Data'!G154*'GS&gt;50_Data'!G$1</f>
        <v>247685.288</v>
      </c>
      <c r="H69" s="77">
        <f>'GS&gt;50_Data'!H154*'GS&gt;50_Data'!H$1</f>
        <v>0</v>
      </c>
      <c r="I69" s="77">
        <f>'GS&gt;50_Data'!I154*'GS&gt;50_Data'!I$1</f>
        <v>0</v>
      </c>
      <c r="J69" s="77">
        <f>'GS&gt;50_Data'!J154*'GS&gt;50_Data'!J$1</f>
        <v>0</v>
      </c>
      <c r="K69" s="77">
        <f>'GS&gt;50_Data'!K154*'GS&gt;50_Data'!K$1</f>
        <v>0</v>
      </c>
      <c r="L69" s="77">
        <f>'GS&gt;50_Data'!L154*'GS&gt;50_Data'!L$1</f>
        <v>0</v>
      </c>
      <c r="M69" s="77">
        <f>'GS&gt;50_Data'!M154*'GS&gt;50_Data'!M$1</f>
        <v>0</v>
      </c>
      <c r="N69" s="77">
        <f>'GS&gt;50_Data'!N154*'GS&gt;50_Data'!N$1</f>
        <v>0</v>
      </c>
      <c r="O69" s="80">
        <f>'GS&gt;50_Data'!O154*'GS&gt;50_Data'!O$1</f>
        <v>0</v>
      </c>
    </row>
    <row r="70" spans="1:15" x14ac:dyDescent="0.25">
      <c r="A70" s="79">
        <v>2020</v>
      </c>
      <c r="B70" s="77">
        <v>9</v>
      </c>
      <c r="C70" s="81">
        <f t="shared" si="1"/>
        <v>387944.701053761</v>
      </c>
      <c r="D70" s="77">
        <f>'GS&gt;50_Data'!D155*'GS&gt;50_Data'!D$1</f>
        <v>0</v>
      </c>
      <c r="E70" s="81">
        <f>'GS&gt;50_Data'!E155*'GS&gt;50_Data'!E$1</f>
        <v>11725.681799999998</v>
      </c>
      <c r="F70" s="81">
        <f>'GS&gt;50_Data'!F155*'GS&gt;50_Data'!F$1</f>
        <v>136523.57925376101</v>
      </c>
      <c r="G70" s="81">
        <f>'GS&gt;50_Data'!G155*'GS&gt;50_Data'!G$1</f>
        <v>239695.44</v>
      </c>
      <c r="H70" s="77">
        <f>'GS&gt;50_Data'!H155*'GS&gt;50_Data'!H$1</f>
        <v>0</v>
      </c>
      <c r="I70" s="77">
        <f>'GS&gt;50_Data'!I155*'GS&gt;50_Data'!I$1</f>
        <v>0</v>
      </c>
      <c r="J70" s="77">
        <f>'GS&gt;50_Data'!J155*'GS&gt;50_Data'!J$1</f>
        <v>0</v>
      </c>
      <c r="K70" s="77">
        <f>'GS&gt;50_Data'!K155*'GS&gt;50_Data'!K$1</f>
        <v>0</v>
      </c>
      <c r="L70" s="77">
        <f>'GS&gt;50_Data'!L155*'GS&gt;50_Data'!L$1</f>
        <v>0</v>
      </c>
      <c r="M70" s="77">
        <f>'GS&gt;50_Data'!M155*'GS&gt;50_Data'!M$1</f>
        <v>0</v>
      </c>
      <c r="N70" s="77">
        <f>'GS&gt;50_Data'!N155*'GS&gt;50_Data'!N$1</f>
        <v>0</v>
      </c>
      <c r="O70" s="80">
        <f>'GS&gt;50_Data'!O155*'GS&gt;50_Data'!O$1</f>
        <v>0</v>
      </c>
    </row>
    <row r="71" spans="1:15" x14ac:dyDescent="0.25">
      <c r="A71" s="79">
        <v>2020</v>
      </c>
      <c r="B71" s="77">
        <v>10</v>
      </c>
      <c r="C71" s="81">
        <f t="shared" si="1"/>
        <v>386213.562326618</v>
      </c>
      <c r="D71" s="77">
        <f>'GS&gt;50_Data'!D156*'GS&gt;50_Data'!D$1</f>
        <v>525.27887999999996</v>
      </c>
      <c r="E71" s="81">
        <f>'GS&gt;50_Data'!E156*'GS&gt;50_Data'!E$1</f>
        <v>1213.99532</v>
      </c>
      <c r="F71" s="81">
        <f>'GS&gt;50_Data'!F156*'GS&gt;50_Data'!F$1</f>
        <v>136789.00012661799</v>
      </c>
      <c r="G71" s="81">
        <f>'GS&gt;50_Data'!G156*'GS&gt;50_Data'!G$1</f>
        <v>247685.288</v>
      </c>
      <c r="H71" s="77">
        <f>'GS&gt;50_Data'!H156*'GS&gt;50_Data'!H$1</f>
        <v>0</v>
      </c>
      <c r="I71" s="77">
        <f>'GS&gt;50_Data'!I156*'GS&gt;50_Data'!I$1</f>
        <v>0</v>
      </c>
      <c r="J71" s="77">
        <f>'GS&gt;50_Data'!J156*'GS&gt;50_Data'!J$1</f>
        <v>0</v>
      </c>
      <c r="K71" s="77">
        <f>'GS&gt;50_Data'!K156*'GS&gt;50_Data'!K$1</f>
        <v>0</v>
      </c>
      <c r="L71" s="77">
        <f>'GS&gt;50_Data'!L156*'GS&gt;50_Data'!L$1</f>
        <v>0</v>
      </c>
      <c r="M71" s="77">
        <f>'GS&gt;50_Data'!M156*'GS&gt;50_Data'!M$1</f>
        <v>0</v>
      </c>
      <c r="N71" s="77">
        <f>'GS&gt;50_Data'!N156*'GS&gt;50_Data'!N$1</f>
        <v>0</v>
      </c>
      <c r="O71" s="80">
        <f>'GS&gt;50_Data'!O156*'GS&gt;50_Data'!O$1</f>
        <v>0</v>
      </c>
    </row>
    <row r="72" spans="1:15" x14ac:dyDescent="0.25">
      <c r="A72" s="79">
        <v>2020</v>
      </c>
      <c r="B72" s="77">
        <v>11</v>
      </c>
      <c r="C72" s="81">
        <f t="shared" si="1"/>
        <v>385172.679599475</v>
      </c>
      <c r="D72" s="81">
        <f>'GS&gt;50_Data'!D157*'GS&gt;50_Data'!D$1</f>
        <v>8422.8185999999987</v>
      </c>
      <c r="E72" s="77">
        <f>'GS&gt;50_Data'!E157*'GS&gt;50_Data'!E$1</f>
        <v>0</v>
      </c>
      <c r="F72" s="81">
        <f>'GS&gt;50_Data'!F157*'GS&gt;50_Data'!F$1</f>
        <v>137054.420999475</v>
      </c>
      <c r="G72" s="81">
        <f>'GS&gt;50_Data'!G157*'GS&gt;50_Data'!G$1</f>
        <v>239695.44</v>
      </c>
      <c r="H72" s="77">
        <f>'GS&gt;50_Data'!H157*'GS&gt;50_Data'!H$1</f>
        <v>0</v>
      </c>
      <c r="I72" s="77">
        <f>'GS&gt;50_Data'!I157*'GS&gt;50_Data'!I$1</f>
        <v>0</v>
      </c>
      <c r="J72" s="77">
        <f>'GS&gt;50_Data'!J157*'GS&gt;50_Data'!J$1</f>
        <v>0</v>
      </c>
      <c r="K72" s="77">
        <f>'GS&gt;50_Data'!K157*'GS&gt;50_Data'!K$1</f>
        <v>0</v>
      </c>
      <c r="L72" s="77">
        <f>'GS&gt;50_Data'!L157*'GS&gt;50_Data'!L$1</f>
        <v>0</v>
      </c>
      <c r="M72" s="77">
        <f>'GS&gt;50_Data'!M157*'GS&gt;50_Data'!M$1</f>
        <v>0</v>
      </c>
      <c r="N72" s="77">
        <f>'GS&gt;50_Data'!N157*'GS&gt;50_Data'!N$1</f>
        <v>0</v>
      </c>
      <c r="O72" s="80">
        <f>'GS&gt;50_Data'!O157*'GS&gt;50_Data'!O$1</f>
        <v>0</v>
      </c>
    </row>
    <row r="73" spans="1:15" x14ac:dyDescent="0.25">
      <c r="A73" s="83">
        <v>2020</v>
      </c>
      <c r="B73" s="78">
        <v>12</v>
      </c>
      <c r="C73" s="85">
        <f t="shared" si="1"/>
        <v>401903.215145625</v>
      </c>
      <c r="D73" s="85">
        <f>'GS&gt;50_Data'!D158*'GS&gt;50_Data'!D$1</f>
        <v>16896.47064</v>
      </c>
      <c r="E73" s="78">
        <f>'GS&gt;50_Data'!E158*'GS&gt;50_Data'!E$1</f>
        <v>0</v>
      </c>
      <c r="F73" s="85">
        <f>'GS&gt;50_Data'!F158*'GS&gt;50_Data'!F$1</f>
        <v>137321.45650562501</v>
      </c>
      <c r="G73" s="85">
        <f>'GS&gt;50_Data'!G158*'GS&gt;50_Data'!G$1</f>
        <v>247685.288</v>
      </c>
      <c r="H73" s="78">
        <f>'GS&gt;50_Data'!H158*'GS&gt;50_Data'!H$1</f>
        <v>0</v>
      </c>
      <c r="I73" s="78">
        <f>'GS&gt;50_Data'!I158*'GS&gt;50_Data'!I$1</f>
        <v>0</v>
      </c>
      <c r="J73" s="78">
        <f>'GS&gt;50_Data'!J158*'GS&gt;50_Data'!J$1</f>
        <v>0</v>
      </c>
      <c r="K73" s="78">
        <f>'GS&gt;50_Data'!K158*'GS&gt;50_Data'!K$1</f>
        <v>0</v>
      </c>
      <c r="L73" s="78">
        <f>'GS&gt;50_Data'!L158*'GS&gt;50_Data'!L$1</f>
        <v>0</v>
      </c>
      <c r="M73" s="78">
        <f>'GS&gt;50_Data'!M158*'GS&gt;50_Data'!M$1</f>
        <v>0</v>
      </c>
      <c r="N73" s="78">
        <f>'GS&gt;50_Data'!N158*'GS&gt;50_Data'!N$1</f>
        <v>0</v>
      </c>
      <c r="O73" s="86">
        <f>'GS&gt;50_Data'!O158*'GS&gt;50_Data'!O$1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58"/>
  <sheetViews>
    <sheetView zoomScale="80" zoomScaleNormal="80" workbookViewId="0"/>
  </sheetViews>
  <sheetFormatPr defaultRowHeight="15" x14ac:dyDescent="0.25"/>
  <cols>
    <col min="4" max="4" width="13.28515625" bestFit="1" customWidth="1"/>
  </cols>
  <sheetData>
    <row r="1" spans="1:14" s="110" customFormat="1" x14ac:dyDescent="0.25">
      <c r="A1" s="113" t="s">
        <v>95</v>
      </c>
      <c r="B1" s="114"/>
      <c r="C1" s="114"/>
      <c r="D1" s="114">
        <f t="array" ref="D1:N1">TRANSPOSE(Sentinel_Coef!B2:B12)</f>
        <v>0.27800000000000002</v>
      </c>
      <c r="E1" s="114">
        <v>-18.337</v>
      </c>
      <c r="F1" s="114">
        <v>-7.415</v>
      </c>
      <c r="G1" s="114">
        <v>3.7280000000000002</v>
      </c>
      <c r="H1" s="114">
        <v>4.5739999999999998</v>
      </c>
      <c r="I1" s="114">
        <v>3.238</v>
      </c>
      <c r="J1" s="114">
        <v>2.4620000000000002</v>
      </c>
      <c r="K1" s="114">
        <v>1.7769999999999999</v>
      </c>
      <c r="L1" s="114">
        <v>3.4239999999999999</v>
      </c>
      <c r="M1" s="114">
        <v>2.1110000000000002</v>
      </c>
      <c r="N1" s="115">
        <v>1.9079999999999999</v>
      </c>
    </row>
    <row r="2" spans="1:14" x14ac:dyDescent="0.25">
      <c r="A2" s="53" t="s">
        <v>0</v>
      </c>
      <c r="B2" s="65" t="s">
        <v>1</v>
      </c>
      <c r="C2" s="65" t="s">
        <v>63</v>
      </c>
      <c r="D2" s="65" t="s">
        <v>91</v>
      </c>
      <c r="E2" s="57">
        <v>41730</v>
      </c>
      <c r="F2" s="57">
        <v>41548</v>
      </c>
      <c r="G2" s="65" t="s">
        <v>65</v>
      </c>
      <c r="H2" s="65" t="s">
        <v>66</v>
      </c>
      <c r="I2" s="65" t="s">
        <v>67</v>
      </c>
      <c r="J2" s="65" t="s">
        <v>68</v>
      </c>
      <c r="K2" s="65" t="s">
        <v>69</v>
      </c>
      <c r="L2" s="65" t="s">
        <v>42</v>
      </c>
      <c r="M2" s="65" t="s">
        <v>5</v>
      </c>
      <c r="N2" s="54" t="s">
        <v>6</v>
      </c>
    </row>
    <row r="3" spans="1:14" hidden="1" x14ac:dyDescent="0.25">
      <c r="A3" s="79">
        <v>2008</v>
      </c>
      <c r="B3" s="77">
        <v>1</v>
      </c>
      <c r="C3" s="77">
        <v>41.76</v>
      </c>
      <c r="D3" s="77">
        <v>142</v>
      </c>
      <c r="E3" s="77">
        <v>0</v>
      </c>
      <c r="F3" s="77">
        <v>0</v>
      </c>
      <c r="G3" s="77">
        <v>1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80">
        <v>0</v>
      </c>
    </row>
    <row r="4" spans="1:14" hidden="1" x14ac:dyDescent="0.25">
      <c r="A4" s="79">
        <v>2008</v>
      </c>
      <c r="B4" s="77">
        <v>2</v>
      </c>
      <c r="C4" s="77">
        <v>38.53</v>
      </c>
      <c r="D4" s="77">
        <v>142</v>
      </c>
      <c r="E4" s="77">
        <v>0</v>
      </c>
      <c r="F4" s="77">
        <v>0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</row>
    <row r="5" spans="1:14" hidden="1" x14ac:dyDescent="0.25">
      <c r="A5" s="79">
        <v>2008</v>
      </c>
      <c r="B5" s="77">
        <v>3</v>
      </c>
      <c r="C5" s="77">
        <v>45</v>
      </c>
      <c r="D5" s="77">
        <v>142</v>
      </c>
      <c r="E5" s="77">
        <v>0</v>
      </c>
      <c r="F5" s="77">
        <v>0</v>
      </c>
      <c r="G5" s="77">
        <v>0</v>
      </c>
      <c r="H5" s="77">
        <v>1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80">
        <v>0</v>
      </c>
    </row>
    <row r="6" spans="1:14" hidden="1" x14ac:dyDescent="0.25">
      <c r="A6" s="79">
        <v>2008</v>
      </c>
      <c r="B6" s="77">
        <v>4</v>
      </c>
      <c r="C6" s="77">
        <v>40.4</v>
      </c>
      <c r="D6" s="77">
        <v>141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80">
        <v>0</v>
      </c>
    </row>
    <row r="7" spans="1:14" hidden="1" x14ac:dyDescent="0.25">
      <c r="A7" s="79">
        <v>2008</v>
      </c>
      <c r="B7" s="77">
        <v>5</v>
      </c>
      <c r="C7" s="77">
        <v>43.13</v>
      </c>
      <c r="D7" s="77">
        <v>141</v>
      </c>
      <c r="E7" s="77">
        <v>0</v>
      </c>
      <c r="F7" s="77">
        <v>0</v>
      </c>
      <c r="G7" s="77">
        <v>0</v>
      </c>
      <c r="H7" s="77">
        <v>0</v>
      </c>
      <c r="I7" s="77">
        <v>1</v>
      </c>
      <c r="J7" s="77">
        <v>0</v>
      </c>
      <c r="K7" s="77">
        <v>0</v>
      </c>
      <c r="L7" s="77">
        <v>0</v>
      </c>
      <c r="M7" s="77">
        <v>0</v>
      </c>
      <c r="N7" s="80">
        <v>0</v>
      </c>
    </row>
    <row r="8" spans="1:14" hidden="1" x14ac:dyDescent="0.25">
      <c r="A8" s="79">
        <v>2008</v>
      </c>
      <c r="B8" s="77">
        <v>6</v>
      </c>
      <c r="C8" s="77">
        <v>38</v>
      </c>
      <c r="D8" s="77">
        <v>141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80">
        <v>0</v>
      </c>
    </row>
    <row r="9" spans="1:14" hidden="1" x14ac:dyDescent="0.25">
      <c r="A9" s="79">
        <v>2008</v>
      </c>
      <c r="B9" s="77">
        <v>7</v>
      </c>
      <c r="C9" s="77">
        <v>40.31</v>
      </c>
      <c r="D9" s="77">
        <v>141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1</v>
      </c>
      <c r="K9" s="77">
        <v>0</v>
      </c>
      <c r="L9" s="77">
        <v>0</v>
      </c>
      <c r="M9" s="77">
        <v>0</v>
      </c>
      <c r="N9" s="80">
        <v>0</v>
      </c>
    </row>
    <row r="10" spans="1:14" hidden="1" x14ac:dyDescent="0.25">
      <c r="A10" s="79">
        <v>2008</v>
      </c>
      <c r="B10" s="77">
        <v>8</v>
      </c>
      <c r="C10" s="77">
        <v>39.770000000000003</v>
      </c>
      <c r="D10" s="77">
        <v>140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1</v>
      </c>
      <c r="L10" s="77">
        <v>0</v>
      </c>
      <c r="M10" s="77">
        <v>0</v>
      </c>
      <c r="N10" s="80">
        <v>0</v>
      </c>
    </row>
    <row r="11" spans="1:14" hidden="1" x14ac:dyDescent="0.25">
      <c r="A11" s="79">
        <v>2008</v>
      </c>
      <c r="B11" s="77">
        <v>9</v>
      </c>
      <c r="C11" s="77">
        <v>38.5</v>
      </c>
      <c r="D11" s="77">
        <v>140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80">
        <v>0</v>
      </c>
    </row>
    <row r="12" spans="1:14" hidden="1" x14ac:dyDescent="0.25">
      <c r="A12" s="79">
        <v>2008</v>
      </c>
      <c r="B12" s="77">
        <v>10</v>
      </c>
      <c r="C12" s="77">
        <v>41.58</v>
      </c>
      <c r="D12" s="77">
        <v>140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1</v>
      </c>
      <c r="M12" s="77">
        <v>0</v>
      </c>
      <c r="N12" s="80">
        <v>0</v>
      </c>
    </row>
    <row r="13" spans="1:14" hidden="1" x14ac:dyDescent="0.25">
      <c r="A13" s="79">
        <v>2008</v>
      </c>
      <c r="B13" s="77">
        <v>11</v>
      </c>
      <c r="C13" s="77">
        <v>38.76</v>
      </c>
      <c r="D13" s="77">
        <v>140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1</v>
      </c>
      <c r="N13" s="80">
        <v>0</v>
      </c>
    </row>
    <row r="14" spans="1:14" hidden="1" x14ac:dyDescent="0.25">
      <c r="A14" s="79">
        <v>2008</v>
      </c>
      <c r="B14" s="77">
        <v>12</v>
      </c>
      <c r="C14" s="77">
        <v>41.09</v>
      </c>
      <c r="D14" s="77">
        <v>141</v>
      </c>
      <c r="E14" s="77">
        <v>0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80">
        <v>1</v>
      </c>
    </row>
    <row r="15" spans="1:14" hidden="1" x14ac:dyDescent="0.25">
      <c r="A15" s="79">
        <v>2009</v>
      </c>
      <c r="B15" s="77">
        <v>1</v>
      </c>
      <c r="C15" s="77">
        <v>42.78</v>
      </c>
      <c r="D15" s="77">
        <v>140</v>
      </c>
      <c r="E15" s="77">
        <v>0</v>
      </c>
      <c r="F15" s="77">
        <v>0</v>
      </c>
      <c r="G15" s="77">
        <v>1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80">
        <v>0</v>
      </c>
    </row>
    <row r="16" spans="1:14" hidden="1" x14ac:dyDescent="0.25">
      <c r="A16" s="79">
        <v>2009</v>
      </c>
      <c r="B16" s="77">
        <v>2</v>
      </c>
      <c r="C16" s="77">
        <v>36.299999999999997</v>
      </c>
      <c r="D16" s="77">
        <v>140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</row>
    <row r="17" spans="1:14" hidden="1" x14ac:dyDescent="0.25">
      <c r="A17" s="79">
        <v>2009</v>
      </c>
      <c r="B17" s="77">
        <v>3</v>
      </c>
      <c r="C17" s="77">
        <v>43.79</v>
      </c>
      <c r="D17" s="77">
        <v>140</v>
      </c>
      <c r="E17" s="77">
        <v>0</v>
      </c>
      <c r="F17" s="77">
        <v>0</v>
      </c>
      <c r="G17" s="77">
        <v>0</v>
      </c>
      <c r="H17" s="77">
        <v>1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80">
        <v>0</v>
      </c>
    </row>
    <row r="18" spans="1:14" hidden="1" x14ac:dyDescent="0.25">
      <c r="A18" s="79">
        <v>2009</v>
      </c>
      <c r="B18" s="77">
        <v>4</v>
      </c>
      <c r="C18" s="77">
        <v>40.22</v>
      </c>
      <c r="D18" s="77">
        <v>137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80">
        <v>0</v>
      </c>
    </row>
    <row r="19" spans="1:14" hidden="1" x14ac:dyDescent="0.25">
      <c r="A19" s="79">
        <v>2009</v>
      </c>
      <c r="B19" s="77">
        <v>5</v>
      </c>
      <c r="C19" s="77">
        <v>41.81</v>
      </c>
      <c r="D19" s="77">
        <v>137</v>
      </c>
      <c r="E19" s="77">
        <v>0</v>
      </c>
      <c r="F19" s="77">
        <v>0</v>
      </c>
      <c r="G19" s="77">
        <v>0</v>
      </c>
      <c r="H19" s="77">
        <v>0</v>
      </c>
      <c r="I19" s="77">
        <v>1</v>
      </c>
      <c r="J19" s="77">
        <v>0</v>
      </c>
      <c r="K19" s="77">
        <v>0</v>
      </c>
      <c r="L19" s="77">
        <v>0</v>
      </c>
      <c r="M19" s="77">
        <v>0</v>
      </c>
      <c r="N19" s="80">
        <v>0</v>
      </c>
    </row>
    <row r="20" spans="1:14" hidden="1" x14ac:dyDescent="0.25">
      <c r="A20" s="79">
        <v>2009</v>
      </c>
      <c r="B20" s="77">
        <v>6</v>
      </c>
      <c r="C20" s="77">
        <v>38.42</v>
      </c>
      <c r="D20" s="77">
        <v>136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80">
        <v>0</v>
      </c>
    </row>
    <row r="21" spans="1:14" hidden="1" x14ac:dyDescent="0.25">
      <c r="A21" s="79">
        <v>2009</v>
      </c>
      <c r="B21" s="77">
        <v>7</v>
      </c>
      <c r="C21" s="77">
        <v>37.14</v>
      </c>
      <c r="D21" s="77">
        <v>136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1</v>
      </c>
      <c r="K21" s="77">
        <v>0</v>
      </c>
      <c r="L21" s="77">
        <v>0</v>
      </c>
      <c r="M21" s="77">
        <v>0</v>
      </c>
      <c r="N21" s="80">
        <v>0</v>
      </c>
    </row>
    <row r="22" spans="1:14" hidden="1" x14ac:dyDescent="0.25">
      <c r="A22" s="79">
        <v>2009</v>
      </c>
      <c r="B22" s="77">
        <v>8</v>
      </c>
      <c r="C22" s="77">
        <v>40.82</v>
      </c>
      <c r="D22" s="77">
        <v>136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1</v>
      </c>
      <c r="L22" s="77">
        <v>0</v>
      </c>
      <c r="M22" s="77">
        <v>0</v>
      </c>
      <c r="N22" s="80">
        <v>0</v>
      </c>
    </row>
    <row r="23" spans="1:14" hidden="1" x14ac:dyDescent="0.25">
      <c r="A23" s="79">
        <v>2009</v>
      </c>
      <c r="B23" s="77">
        <v>9</v>
      </c>
      <c r="C23" s="77">
        <v>37.630000000000003</v>
      </c>
      <c r="D23" s="77">
        <v>136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80">
        <v>0</v>
      </c>
    </row>
    <row r="24" spans="1:14" hidden="1" x14ac:dyDescent="0.25">
      <c r="A24" s="79">
        <v>2009</v>
      </c>
      <c r="B24" s="77">
        <v>10</v>
      </c>
      <c r="C24" s="77">
        <v>42.59</v>
      </c>
      <c r="D24" s="77">
        <v>136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1</v>
      </c>
      <c r="M24" s="77">
        <v>0</v>
      </c>
      <c r="N24" s="80">
        <v>0</v>
      </c>
    </row>
    <row r="25" spans="1:14" hidden="1" x14ac:dyDescent="0.25">
      <c r="A25" s="79">
        <v>2009</v>
      </c>
      <c r="B25" s="77">
        <v>11</v>
      </c>
      <c r="C25" s="77">
        <v>39.49</v>
      </c>
      <c r="D25" s="77">
        <v>136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1</v>
      </c>
      <c r="N25" s="80">
        <v>0</v>
      </c>
    </row>
    <row r="26" spans="1:14" hidden="1" x14ac:dyDescent="0.25">
      <c r="A26" s="79">
        <v>2009</v>
      </c>
      <c r="B26" s="77">
        <v>12</v>
      </c>
      <c r="C26" s="77">
        <v>35.369999999999997</v>
      </c>
      <c r="D26" s="77">
        <v>135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80">
        <v>1</v>
      </c>
    </row>
    <row r="27" spans="1:14" hidden="1" x14ac:dyDescent="0.25">
      <c r="A27" s="79">
        <v>2010</v>
      </c>
      <c r="B27" s="77">
        <v>1</v>
      </c>
      <c r="C27" s="77">
        <v>43.38</v>
      </c>
      <c r="D27" s="77">
        <v>135</v>
      </c>
      <c r="E27" s="77">
        <v>0</v>
      </c>
      <c r="F27" s="77">
        <v>0</v>
      </c>
      <c r="G27" s="77">
        <v>1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80">
        <v>0</v>
      </c>
    </row>
    <row r="28" spans="1:14" hidden="1" x14ac:dyDescent="0.25">
      <c r="A28" s="79">
        <v>2010</v>
      </c>
      <c r="B28" s="77">
        <v>2</v>
      </c>
      <c r="C28" s="77">
        <v>33.619999999999997</v>
      </c>
      <c r="D28" s="77">
        <v>134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</row>
    <row r="29" spans="1:14" hidden="1" x14ac:dyDescent="0.25">
      <c r="A29" s="79">
        <v>2010</v>
      </c>
      <c r="B29" s="77">
        <v>3</v>
      </c>
      <c r="C29" s="77">
        <v>43.08</v>
      </c>
      <c r="D29" s="77">
        <v>133</v>
      </c>
      <c r="E29" s="77">
        <v>0</v>
      </c>
      <c r="F29" s="77">
        <v>0</v>
      </c>
      <c r="G29" s="77">
        <v>0</v>
      </c>
      <c r="H29" s="77">
        <v>1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80">
        <v>0</v>
      </c>
    </row>
    <row r="30" spans="1:14" hidden="1" x14ac:dyDescent="0.25">
      <c r="A30" s="79">
        <v>2010</v>
      </c>
      <c r="B30" s="77">
        <v>4</v>
      </c>
      <c r="C30" s="77">
        <v>37.64</v>
      </c>
      <c r="D30" s="77">
        <v>133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80">
        <v>0</v>
      </c>
    </row>
    <row r="31" spans="1:14" hidden="1" x14ac:dyDescent="0.25">
      <c r="A31" s="79">
        <v>2010</v>
      </c>
      <c r="B31" s="77">
        <v>5</v>
      </c>
      <c r="C31" s="77">
        <v>40.39</v>
      </c>
      <c r="D31" s="77">
        <v>133</v>
      </c>
      <c r="E31" s="77">
        <v>0</v>
      </c>
      <c r="F31" s="77">
        <v>0</v>
      </c>
      <c r="G31" s="77">
        <v>0</v>
      </c>
      <c r="H31" s="77">
        <v>0</v>
      </c>
      <c r="I31" s="77">
        <v>1</v>
      </c>
      <c r="J31" s="77">
        <v>0</v>
      </c>
      <c r="K31" s="77">
        <v>0</v>
      </c>
      <c r="L31" s="77">
        <v>0</v>
      </c>
      <c r="M31" s="77">
        <v>0</v>
      </c>
      <c r="N31" s="80">
        <v>0</v>
      </c>
    </row>
    <row r="32" spans="1:14" hidden="1" x14ac:dyDescent="0.25">
      <c r="A32" s="79">
        <v>2010</v>
      </c>
      <c r="B32" s="77">
        <v>6</v>
      </c>
      <c r="C32" s="77">
        <v>38.03</v>
      </c>
      <c r="D32" s="77">
        <v>133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80">
        <v>0</v>
      </c>
    </row>
    <row r="33" spans="1:14" hidden="1" x14ac:dyDescent="0.25">
      <c r="A33" s="79">
        <v>2010</v>
      </c>
      <c r="B33" s="77">
        <v>7</v>
      </c>
      <c r="C33" s="77">
        <v>40.31</v>
      </c>
      <c r="D33" s="77">
        <v>132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1</v>
      </c>
      <c r="K33" s="77">
        <v>0</v>
      </c>
      <c r="L33" s="77">
        <v>0</v>
      </c>
      <c r="M33" s="77">
        <v>0</v>
      </c>
      <c r="N33" s="80">
        <v>0</v>
      </c>
    </row>
    <row r="34" spans="1:14" hidden="1" x14ac:dyDescent="0.25">
      <c r="A34" s="79">
        <v>2010</v>
      </c>
      <c r="B34" s="77">
        <v>8</v>
      </c>
      <c r="C34" s="77">
        <v>39.020000000000003</v>
      </c>
      <c r="D34" s="77">
        <v>132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1</v>
      </c>
      <c r="L34" s="77">
        <v>0</v>
      </c>
      <c r="M34" s="77">
        <v>0</v>
      </c>
      <c r="N34" s="80">
        <v>0</v>
      </c>
    </row>
    <row r="35" spans="1:14" hidden="1" x14ac:dyDescent="0.25">
      <c r="A35" s="79">
        <v>2010</v>
      </c>
      <c r="B35" s="77">
        <v>9</v>
      </c>
      <c r="C35" s="77">
        <v>35.520000000000003</v>
      </c>
      <c r="D35" s="77">
        <v>130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80">
        <v>0</v>
      </c>
    </row>
    <row r="36" spans="1:14" hidden="1" x14ac:dyDescent="0.25">
      <c r="A36" s="79">
        <v>2010</v>
      </c>
      <c r="B36" s="77">
        <v>10</v>
      </c>
      <c r="C36" s="77">
        <v>40.82</v>
      </c>
      <c r="D36" s="77">
        <v>130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1</v>
      </c>
      <c r="M36" s="77">
        <v>0</v>
      </c>
      <c r="N36" s="80">
        <v>0</v>
      </c>
    </row>
    <row r="37" spans="1:14" hidden="1" x14ac:dyDescent="0.25">
      <c r="A37" s="79">
        <v>2010</v>
      </c>
      <c r="B37" s="77">
        <v>11</v>
      </c>
      <c r="C37" s="77">
        <v>37.57</v>
      </c>
      <c r="D37" s="77">
        <v>130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1</v>
      </c>
      <c r="N37" s="80">
        <v>0</v>
      </c>
    </row>
    <row r="38" spans="1:14" hidden="1" x14ac:dyDescent="0.25">
      <c r="A38" s="79">
        <v>2010</v>
      </c>
      <c r="B38" s="77">
        <v>12</v>
      </c>
      <c r="C38" s="77">
        <v>37.17</v>
      </c>
      <c r="D38" s="77">
        <v>129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80">
        <v>1</v>
      </c>
    </row>
    <row r="39" spans="1:14" hidden="1" x14ac:dyDescent="0.25">
      <c r="A39" s="79">
        <v>2011</v>
      </c>
      <c r="B39" s="77">
        <v>1</v>
      </c>
      <c r="C39" s="77">
        <v>38.56</v>
      </c>
      <c r="D39" s="77">
        <v>128</v>
      </c>
      <c r="E39" s="77">
        <v>0</v>
      </c>
      <c r="F39" s="77">
        <v>0</v>
      </c>
      <c r="G39" s="77">
        <v>1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80">
        <v>0</v>
      </c>
    </row>
    <row r="40" spans="1:14" hidden="1" x14ac:dyDescent="0.25">
      <c r="A40" s="79">
        <v>2011</v>
      </c>
      <c r="B40" s="77">
        <v>2</v>
      </c>
      <c r="C40" s="77">
        <v>32.659999999999997</v>
      </c>
      <c r="D40" s="77">
        <v>126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</row>
    <row r="41" spans="1:14" hidden="1" x14ac:dyDescent="0.25">
      <c r="A41" s="79">
        <v>2011</v>
      </c>
      <c r="B41" s="77">
        <v>3</v>
      </c>
      <c r="C41" s="77">
        <v>37.21</v>
      </c>
      <c r="D41" s="77">
        <v>124</v>
      </c>
      <c r="E41" s="77">
        <v>0</v>
      </c>
      <c r="F41" s="77">
        <v>0</v>
      </c>
      <c r="G41" s="77">
        <v>0</v>
      </c>
      <c r="H41" s="77">
        <v>1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80">
        <v>0</v>
      </c>
    </row>
    <row r="42" spans="1:14" hidden="1" x14ac:dyDescent="0.25">
      <c r="A42" s="79">
        <v>2011</v>
      </c>
      <c r="B42" s="77">
        <v>4</v>
      </c>
      <c r="C42" s="77">
        <v>34.89</v>
      </c>
      <c r="D42" s="77">
        <v>124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80">
        <v>0</v>
      </c>
    </row>
    <row r="43" spans="1:14" hidden="1" x14ac:dyDescent="0.25">
      <c r="A43" s="79">
        <v>2011</v>
      </c>
      <c r="B43" s="77">
        <v>5</v>
      </c>
      <c r="C43" s="77">
        <v>37.44</v>
      </c>
      <c r="D43" s="77">
        <v>124</v>
      </c>
      <c r="E43" s="77">
        <v>0</v>
      </c>
      <c r="F43" s="77">
        <v>0</v>
      </c>
      <c r="G43" s="77">
        <v>0</v>
      </c>
      <c r="H43" s="77">
        <v>0</v>
      </c>
      <c r="I43" s="77">
        <v>1</v>
      </c>
      <c r="J43" s="77">
        <v>0</v>
      </c>
      <c r="K43" s="77">
        <v>0</v>
      </c>
      <c r="L43" s="77">
        <v>0</v>
      </c>
      <c r="M43" s="77">
        <v>0</v>
      </c>
      <c r="N43" s="80">
        <v>0</v>
      </c>
    </row>
    <row r="44" spans="1:14" hidden="1" x14ac:dyDescent="0.25">
      <c r="A44" s="79">
        <v>2011</v>
      </c>
      <c r="B44" s="77">
        <v>6</v>
      </c>
      <c r="C44" s="77">
        <v>35.020000000000003</v>
      </c>
      <c r="D44" s="77">
        <v>124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80">
        <v>0</v>
      </c>
    </row>
    <row r="45" spans="1:14" hidden="1" x14ac:dyDescent="0.25">
      <c r="A45" s="79">
        <v>2011</v>
      </c>
      <c r="B45" s="77">
        <v>7</v>
      </c>
      <c r="C45" s="77">
        <v>37.44</v>
      </c>
      <c r="D45" s="77">
        <v>124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1</v>
      </c>
      <c r="K45" s="77">
        <v>0</v>
      </c>
      <c r="L45" s="77">
        <v>0</v>
      </c>
      <c r="M45" s="77">
        <v>0</v>
      </c>
      <c r="N45" s="80">
        <v>0</v>
      </c>
    </row>
    <row r="46" spans="1:14" hidden="1" x14ac:dyDescent="0.25">
      <c r="A46" s="79">
        <v>2011</v>
      </c>
      <c r="B46" s="77">
        <v>8</v>
      </c>
      <c r="C46" s="77">
        <v>36.07</v>
      </c>
      <c r="D46" s="77">
        <v>123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1</v>
      </c>
      <c r="L46" s="77">
        <v>0</v>
      </c>
      <c r="M46" s="77">
        <v>0</v>
      </c>
      <c r="N46" s="80">
        <v>0</v>
      </c>
    </row>
    <row r="47" spans="1:14" hidden="1" x14ac:dyDescent="0.25">
      <c r="A47" s="79">
        <v>2011</v>
      </c>
      <c r="B47" s="77">
        <v>9</v>
      </c>
      <c r="C47" s="77">
        <v>34.83</v>
      </c>
      <c r="D47" s="77">
        <v>122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80">
        <v>0</v>
      </c>
    </row>
    <row r="48" spans="1:14" hidden="1" x14ac:dyDescent="0.25">
      <c r="A48" s="79">
        <v>2011</v>
      </c>
      <c r="B48" s="77">
        <v>10</v>
      </c>
      <c r="C48" s="77">
        <v>37.15</v>
      </c>
      <c r="D48" s="77">
        <v>122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1</v>
      </c>
      <c r="M48" s="77">
        <v>0</v>
      </c>
      <c r="N48" s="80">
        <v>0</v>
      </c>
    </row>
    <row r="49" spans="1:14" hidden="1" x14ac:dyDescent="0.25">
      <c r="A49" s="79">
        <v>2011</v>
      </c>
      <c r="B49" s="77">
        <v>11</v>
      </c>
      <c r="C49" s="77">
        <v>34.29</v>
      </c>
      <c r="D49" s="77">
        <v>120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1</v>
      </c>
      <c r="N49" s="80">
        <v>0</v>
      </c>
    </row>
    <row r="50" spans="1:14" hidden="1" x14ac:dyDescent="0.25">
      <c r="A50" s="79">
        <v>2011</v>
      </c>
      <c r="B50" s="77">
        <v>12</v>
      </c>
      <c r="C50" s="77">
        <v>33.81</v>
      </c>
      <c r="D50" s="77">
        <v>120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80">
        <v>1</v>
      </c>
    </row>
    <row r="51" spans="1:14" hidden="1" x14ac:dyDescent="0.25">
      <c r="A51" s="79">
        <v>2012</v>
      </c>
      <c r="B51" s="77">
        <v>1</v>
      </c>
      <c r="C51" s="77">
        <v>36.31</v>
      </c>
      <c r="D51" s="77">
        <v>119</v>
      </c>
      <c r="E51" s="77">
        <v>0</v>
      </c>
      <c r="F51" s="77">
        <v>0</v>
      </c>
      <c r="G51" s="77">
        <v>1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80">
        <v>0</v>
      </c>
    </row>
    <row r="52" spans="1:14" hidden="1" x14ac:dyDescent="0.25">
      <c r="A52" s="79">
        <v>2012</v>
      </c>
      <c r="B52" s="77">
        <v>2</v>
      </c>
      <c r="C52" s="77">
        <v>32.81</v>
      </c>
      <c r="D52" s="77">
        <v>119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</row>
    <row r="53" spans="1:14" hidden="1" x14ac:dyDescent="0.25">
      <c r="A53" s="79">
        <v>2012</v>
      </c>
      <c r="B53" s="77">
        <v>3</v>
      </c>
      <c r="C53" s="77">
        <v>35.119999999999997</v>
      </c>
      <c r="D53" s="77">
        <v>118</v>
      </c>
      <c r="E53" s="77">
        <v>0</v>
      </c>
      <c r="F53" s="77">
        <v>0</v>
      </c>
      <c r="G53" s="77">
        <v>0</v>
      </c>
      <c r="H53" s="77">
        <v>1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80">
        <v>0</v>
      </c>
    </row>
    <row r="54" spans="1:14" hidden="1" x14ac:dyDescent="0.25">
      <c r="A54" s="79">
        <v>2012</v>
      </c>
      <c r="B54" s="77">
        <v>4</v>
      </c>
      <c r="C54" s="77">
        <v>33.9</v>
      </c>
      <c r="D54" s="77">
        <v>118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80">
        <v>0</v>
      </c>
    </row>
    <row r="55" spans="1:14" hidden="1" x14ac:dyDescent="0.25">
      <c r="A55" s="79">
        <v>2012</v>
      </c>
      <c r="B55" s="77">
        <v>5</v>
      </c>
      <c r="C55" s="77">
        <v>36.229999999999997</v>
      </c>
      <c r="D55" s="77">
        <v>118</v>
      </c>
      <c r="E55" s="77">
        <v>0</v>
      </c>
      <c r="F55" s="77">
        <v>0</v>
      </c>
      <c r="G55" s="77">
        <v>0</v>
      </c>
      <c r="H55" s="77">
        <v>0</v>
      </c>
      <c r="I55" s="77">
        <v>1</v>
      </c>
      <c r="J55" s="77">
        <v>0</v>
      </c>
      <c r="K55" s="77">
        <v>0</v>
      </c>
      <c r="L55" s="77">
        <v>0</v>
      </c>
      <c r="M55" s="77">
        <v>0</v>
      </c>
      <c r="N55" s="80">
        <v>0</v>
      </c>
    </row>
    <row r="56" spans="1:14" hidden="1" x14ac:dyDescent="0.25">
      <c r="A56" s="79">
        <v>2012</v>
      </c>
      <c r="B56" s="77">
        <v>6</v>
      </c>
      <c r="C56" s="77">
        <v>33.049999999999997</v>
      </c>
      <c r="D56" s="77">
        <v>118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80">
        <v>0</v>
      </c>
    </row>
    <row r="57" spans="1:14" hidden="1" x14ac:dyDescent="0.25">
      <c r="A57" s="79">
        <v>2012</v>
      </c>
      <c r="B57" s="77">
        <v>7</v>
      </c>
      <c r="C57" s="77">
        <v>36.39</v>
      </c>
      <c r="D57" s="77">
        <v>118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1</v>
      </c>
      <c r="K57" s="77">
        <v>0</v>
      </c>
      <c r="L57" s="77">
        <v>0</v>
      </c>
      <c r="M57" s="77">
        <v>0</v>
      </c>
      <c r="N57" s="80">
        <v>0</v>
      </c>
    </row>
    <row r="58" spans="1:14" hidden="1" x14ac:dyDescent="0.25">
      <c r="A58" s="79">
        <v>2012</v>
      </c>
      <c r="B58" s="77">
        <v>8</v>
      </c>
      <c r="C58" s="77">
        <v>34.119999999999997</v>
      </c>
      <c r="D58" s="77">
        <v>117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1</v>
      </c>
      <c r="L58" s="77">
        <v>0</v>
      </c>
      <c r="M58" s="77">
        <v>0</v>
      </c>
      <c r="N58" s="80">
        <v>0</v>
      </c>
    </row>
    <row r="59" spans="1:14" hidden="1" x14ac:dyDescent="0.25">
      <c r="A59" s="79">
        <v>2012</v>
      </c>
      <c r="B59" s="77">
        <v>9</v>
      </c>
      <c r="C59" s="77">
        <v>31.67</v>
      </c>
      <c r="D59" s="77">
        <v>116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80">
        <v>0</v>
      </c>
    </row>
    <row r="60" spans="1:14" hidden="1" x14ac:dyDescent="0.25">
      <c r="A60" s="79">
        <v>2012</v>
      </c>
      <c r="B60" s="77">
        <v>10</v>
      </c>
      <c r="C60" s="77">
        <v>35.6</v>
      </c>
      <c r="D60" s="77">
        <v>116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1</v>
      </c>
      <c r="M60" s="77">
        <v>0</v>
      </c>
      <c r="N60" s="80">
        <v>0</v>
      </c>
    </row>
    <row r="61" spans="1:14" hidden="1" x14ac:dyDescent="0.25">
      <c r="A61" s="79">
        <v>2012</v>
      </c>
      <c r="B61" s="77">
        <v>11</v>
      </c>
      <c r="C61" s="77">
        <v>33.409999999999997</v>
      </c>
      <c r="D61" s="77">
        <v>116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1</v>
      </c>
      <c r="N61" s="80">
        <v>0</v>
      </c>
    </row>
    <row r="62" spans="1:14" hidden="1" x14ac:dyDescent="0.25">
      <c r="A62" s="79">
        <v>2012</v>
      </c>
      <c r="B62" s="77">
        <v>12</v>
      </c>
      <c r="C62" s="77">
        <v>34.479999999999997</v>
      </c>
      <c r="D62" s="77">
        <v>115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80">
        <v>1</v>
      </c>
    </row>
    <row r="63" spans="1:14" hidden="1" x14ac:dyDescent="0.25">
      <c r="A63" s="79">
        <v>2013</v>
      </c>
      <c r="B63" s="77">
        <v>1</v>
      </c>
      <c r="C63" s="77">
        <v>35.409999999999997</v>
      </c>
      <c r="D63" s="77">
        <v>114</v>
      </c>
      <c r="E63" s="77">
        <v>0</v>
      </c>
      <c r="F63" s="77">
        <v>0</v>
      </c>
      <c r="G63" s="77">
        <v>1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80">
        <v>0</v>
      </c>
    </row>
    <row r="64" spans="1:14" hidden="1" x14ac:dyDescent="0.25">
      <c r="A64" s="79">
        <v>2013</v>
      </c>
      <c r="B64" s="77">
        <v>2</v>
      </c>
      <c r="C64" s="77">
        <v>31.11</v>
      </c>
      <c r="D64" s="77">
        <v>114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</row>
    <row r="65" spans="1:14" hidden="1" x14ac:dyDescent="0.25">
      <c r="A65" s="79">
        <v>2013</v>
      </c>
      <c r="B65" s="77">
        <v>3</v>
      </c>
      <c r="C65" s="77">
        <v>37.840000000000003</v>
      </c>
      <c r="D65" s="77">
        <v>114</v>
      </c>
      <c r="E65" s="77">
        <v>0</v>
      </c>
      <c r="F65" s="77">
        <v>0</v>
      </c>
      <c r="G65" s="77">
        <v>0</v>
      </c>
      <c r="H65" s="77">
        <v>1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80">
        <v>0</v>
      </c>
    </row>
    <row r="66" spans="1:14" hidden="1" x14ac:dyDescent="0.25">
      <c r="A66" s="79">
        <v>2013</v>
      </c>
      <c r="B66" s="77">
        <v>4</v>
      </c>
      <c r="C66" s="77">
        <v>34.86</v>
      </c>
      <c r="D66" s="77">
        <v>114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80">
        <v>0</v>
      </c>
    </row>
    <row r="67" spans="1:14" hidden="1" x14ac:dyDescent="0.25">
      <c r="A67" s="79">
        <v>2013</v>
      </c>
      <c r="B67" s="77">
        <v>5</v>
      </c>
      <c r="C67" s="77">
        <v>33.270000000000003</v>
      </c>
      <c r="D67" s="77">
        <v>114</v>
      </c>
      <c r="E67" s="77">
        <v>0</v>
      </c>
      <c r="F67" s="77">
        <v>0</v>
      </c>
      <c r="G67" s="77">
        <v>0</v>
      </c>
      <c r="H67" s="77">
        <v>0</v>
      </c>
      <c r="I67" s="77">
        <v>1</v>
      </c>
      <c r="J67" s="77">
        <v>0</v>
      </c>
      <c r="K67" s="77">
        <v>0</v>
      </c>
      <c r="L67" s="77">
        <v>0</v>
      </c>
      <c r="M67" s="77">
        <v>0</v>
      </c>
      <c r="N67" s="80">
        <v>0</v>
      </c>
    </row>
    <row r="68" spans="1:14" hidden="1" x14ac:dyDescent="0.25">
      <c r="A68" s="79">
        <v>2013</v>
      </c>
      <c r="B68" s="77">
        <v>6</v>
      </c>
      <c r="C68" s="77">
        <v>33.25</v>
      </c>
      <c r="D68" s="77">
        <v>114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80">
        <v>0</v>
      </c>
    </row>
    <row r="69" spans="1:14" hidden="1" x14ac:dyDescent="0.25">
      <c r="A69" s="79">
        <v>2013</v>
      </c>
      <c r="B69" s="77">
        <v>7</v>
      </c>
      <c r="C69" s="77">
        <v>35.520000000000003</v>
      </c>
      <c r="D69" s="77">
        <v>114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1</v>
      </c>
      <c r="K69" s="77">
        <v>0</v>
      </c>
      <c r="L69" s="77">
        <v>0</v>
      </c>
      <c r="M69" s="77">
        <v>0</v>
      </c>
      <c r="N69" s="80">
        <v>0</v>
      </c>
    </row>
    <row r="70" spans="1:14" hidden="1" x14ac:dyDescent="0.25">
      <c r="A70" s="79">
        <v>2013</v>
      </c>
      <c r="B70" s="77">
        <v>8</v>
      </c>
      <c r="C70" s="77">
        <v>34.51</v>
      </c>
      <c r="D70" s="77">
        <v>114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1</v>
      </c>
      <c r="L70" s="77">
        <v>0</v>
      </c>
      <c r="M70" s="77">
        <v>0</v>
      </c>
      <c r="N70" s="80">
        <v>0</v>
      </c>
    </row>
    <row r="71" spans="1:14" hidden="1" x14ac:dyDescent="0.25">
      <c r="A71" s="79">
        <v>2013</v>
      </c>
      <c r="B71" s="77">
        <v>9</v>
      </c>
      <c r="C71" s="77">
        <v>33.32</v>
      </c>
      <c r="D71" s="77">
        <v>114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80">
        <v>0</v>
      </c>
    </row>
    <row r="72" spans="1:14" hidden="1" x14ac:dyDescent="0.25">
      <c r="A72" s="79">
        <v>2013</v>
      </c>
      <c r="B72" s="77">
        <v>10</v>
      </c>
      <c r="C72" s="77">
        <v>26.82</v>
      </c>
      <c r="D72" s="77">
        <v>111</v>
      </c>
      <c r="E72" s="77">
        <v>0</v>
      </c>
      <c r="F72" s="77">
        <v>1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1</v>
      </c>
      <c r="M72" s="77">
        <v>0</v>
      </c>
      <c r="N72" s="80">
        <v>0</v>
      </c>
    </row>
    <row r="73" spans="1:14" hidden="1" x14ac:dyDescent="0.25">
      <c r="A73" s="79">
        <v>2013</v>
      </c>
      <c r="B73" s="77">
        <v>11</v>
      </c>
      <c r="C73" s="77">
        <v>36.590000000000003</v>
      </c>
      <c r="D73" s="77">
        <v>111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1</v>
      </c>
      <c r="N73" s="80">
        <v>0</v>
      </c>
    </row>
    <row r="74" spans="1:14" hidden="1" x14ac:dyDescent="0.25">
      <c r="A74" s="79">
        <v>2013</v>
      </c>
      <c r="B74" s="77">
        <v>12</v>
      </c>
      <c r="C74" s="77">
        <v>37.58</v>
      </c>
      <c r="D74" s="77">
        <v>111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80">
        <v>1</v>
      </c>
    </row>
    <row r="75" spans="1:14" hidden="1" x14ac:dyDescent="0.25">
      <c r="A75" s="79">
        <v>2014</v>
      </c>
      <c r="B75" s="77">
        <v>1</v>
      </c>
      <c r="C75" s="77">
        <v>34.69</v>
      </c>
      <c r="D75" s="77">
        <v>111</v>
      </c>
      <c r="E75" s="77">
        <v>0</v>
      </c>
      <c r="F75" s="77">
        <v>0</v>
      </c>
      <c r="G75" s="77">
        <v>1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80">
        <v>0</v>
      </c>
    </row>
    <row r="76" spans="1:14" hidden="1" x14ac:dyDescent="0.25">
      <c r="A76" s="79">
        <v>2014</v>
      </c>
      <c r="B76" s="77">
        <v>2</v>
      </c>
      <c r="C76" s="77">
        <v>27.42</v>
      </c>
      <c r="D76" s="77">
        <v>111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80">
        <v>0</v>
      </c>
    </row>
    <row r="77" spans="1:14" hidden="1" x14ac:dyDescent="0.25">
      <c r="A77" s="79">
        <v>2014</v>
      </c>
      <c r="B77" s="77">
        <v>3</v>
      </c>
      <c r="C77" s="77">
        <v>34.83</v>
      </c>
      <c r="D77" s="77">
        <v>111</v>
      </c>
      <c r="E77" s="77">
        <v>0</v>
      </c>
      <c r="F77" s="77">
        <v>0</v>
      </c>
      <c r="G77" s="77">
        <v>0</v>
      </c>
      <c r="H77" s="77">
        <v>1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80">
        <v>0</v>
      </c>
    </row>
    <row r="78" spans="1:14" hidden="1" x14ac:dyDescent="0.25">
      <c r="A78" s="79">
        <v>2014</v>
      </c>
      <c r="B78" s="77">
        <v>4</v>
      </c>
      <c r="C78" s="77">
        <v>11.92</v>
      </c>
      <c r="D78" s="77">
        <v>109</v>
      </c>
      <c r="E78" s="77">
        <v>1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7">
        <v>0</v>
      </c>
      <c r="M78" s="77">
        <v>0</v>
      </c>
      <c r="N78" s="80">
        <v>0</v>
      </c>
    </row>
    <row r="79" spans="1:14" hidden="1" x14ac:dyDescent="0.25">
      <c r="A79" s="79">
        <v>2014</v>
      </c>
      <c r="B79" s="77">
        <v>5</v>
      </c>
      <c r="C79" s="77">
        <v>33.299999999999997</v>
      </c>
      <c r="D79" s="77">
        <v>108</v>
      </c>
      <c r="E79" s="77">
        <v>0</v>
      </c>
      <c r="F79" s="77">
        <v>0</v>
      </c>
      <c r="G79" s="77">
        <v>0</v>
      </c>
      <c r="H79" s="77">
        <v>0</v>
      </c>
      <c r="I79" s="77">
        <v>1</v>
      </c>
      <c r="J79" s="77">
        <v>0</v>
      </c>
      <c r="K79" s="77">
        <v>0</v>
      </c>
      <c r="L79" s="77">
        <v>0</v>
      </c>
      <c r="M79" s="77">
        <v>0</v>
      </c>
      <c r="N79" s="80">
        <v>0</v>
      </c>
    </row>
    <row r="80" spans="1:14" hidden="1" x14ac:dyDescent="0.25">
      <c r="A80" s="79">
        <v>2014</v>
      </c>
      <c r="B80" s="77">
        <v>6</v>
      </c>
      <c r="C80" s="77">
        <v>34.29</v>
      </c>
      <c r="D80" s="77">
        <v>108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80">
        <v>0</v>
      </c>
    </row>
    <row r="81" spans="1:14" hidden="1" x14ac:dyDescent="0.25">
      <c r="A81" s="79">
        <v>2014</v>
      </c>
      <c r="B81" s="77">
        <v>7</v>
      </c>
      <c r="C81" s="77">
        <v>32.47</v>
      </c>
      <c r="D81" s="77">
        <v>108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1</v>
      </c>
      <c r="K81" s="77">
        <v>0</v>
      </c>
      <c r="L81" s="77">
        <v>0</v>
      </c>
      <c r="M81" s="77">
        <v>0</v>
      </c>
      <c r="N81" s="80">
        <v>0</v>
      </c>
    </row>
    <row r="82" spans="1:14" hidden="1" x14ac:dyDescent="0.25">
      <c r="A82" s="79">
        <v>2014</v>
      </c>
      <c r="B82" s="77">
        <v>8</v>
      </c>
      <c r="C82" s="77">
        <v>29.66</v>
      </c>
      <c r="D82" s="77">
        <v>108</v>
      </c>
      <c r="E82" s="77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1</v>
      </c>
      <c r="L82" s="77">
        <v>0</v>
      </c>
      <c r="M82" s="77">
        <v>0</v>
      </c>
      <c r="N82" s="80">
        <v>0</v>
      </c>
    </row>
    <row r="83" spans="1:14" hidden="1" x14ac:dyDescent="0.25">
      <c r="A83" s="79">
        <v>2014</v>
      </c>
      <c r="B83" s="77">
        <v>9</v>
      </c>
      <c r="C83" s="77">
        <v>27.85</v>
      </c>
      <c r="D83" s="77">
        <v>107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80">
        <v>0</v>
      </c>
    </row>
    <row r="84" spans="1:14" hidden="1" x14ac:dyDescent="0.25">
      <c r="A84" s="79">
        <v>2014</v>
      </c>
      <c r="B84" s="77">
        <v>10</v>
      </c>
      <c r="C84" s="77">
        <v>31.29</v>
      </c>
      <c r="D84" s="77">
        <v>107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1</v>
      </c>
      <c r="M84" s="77">
        <v>0</v>
      </c>
      <c r="N84" s="80">
        <v>0</v>
      </c>
    </row>
    <row r="85" spans="1:14" hidden="1" x14ac:dyDescent="0.25">
      <c r="A85" s="79">
        <v>2014</v>
      </c>
      <c r="B85" s="77">
        <v>11</v>
      </c>
      <c r="C85" s="77">
        <v>33.409999999999997</v>
      </c>
      <c r="D85" s="77">
        <v>107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1</v>
      </c>
      <c r="N85" s="80">
        <v>0</v>
      </c>
    </row>
    <row r="86" spans="1:14" hidden="1" x14ac:dyDescent="0.25">
      <c r="A86" s="79">
        <v>2014</v>
      </c>
      <c r="B86" s="77">
        <v>12</v>
      </c>
      <c r="C86" s="77">
        <v>32.04</v>
      </c>
      <c r="D86" s="77">
        <v>107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80">
        <v>1</v>
      </c>
    </row>
    <row r="87" spans="1:14" x14ac:dyDescent="0.25">
      <c r="A87" s="79">
        <v>2015</v>
      </c>
      <c r="B87" s="77">
        <v>1</v>
      </c>
      <c r="C87" s="77"/>
      <c r="D87" s="77">
        <v>106.95</v>
      </c>
      <c r="E87" s="77">
        <v>0</v>
      </c>
      <c r="F87" s="77">
        <v>0</v>
      </c>
      <c r="G87" s="77">
        <v>1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80">
        <v>0</v>
      </c>
    </row>
    <row r="88" spans="1:14" x14ac:dyDescent="0.25">
      <c r="A88" s="79">
        <v>2015</v>
      </c>
      <c r="B88" s="77">
        <v>2</v>
      </c>
      <c r="C88" s="77"/>
      <c r="D88" s="77">
        <v>106.9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80">
        <v>0</v>
      </c>
    </row>
    <row r="89" spans="1:14" x14ac:dyDescent="0.25">
      <c r="A89" s="79">
        <v>2015</v>
      </c>
      <c r="B89" s="77">
        <v>3</v>
      </c>
      <c r="C89" s="77"/>
      <c r="D89" s="77">
        <v>106.85</v>
      </c>
      <c r="E89" s="77">
        <v>0</v>
      </c>
      <c r="F89" s="77">
        <v>0</v>
      </c>
      <c r="G89" s="77">
        <v>0</v>
      </c>
      <c r="H89" s="77">
        <v>1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80">
        <v>0</v>
      </c>
    </row>
    <row r="90" spans="1:14" x14ac:dyDescent="0.25">
      <c r="A90" s="79">
        <v>2015</v>
      </c>
      <c r="B90" s="77">
        <v>4</v>
      </c>
      <c r="C90" s="77"/>
      <c r="D90" s="77">
        <v>106.81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80">
        <v>0</v>
      </c>
    </row>
    <row r="91" spans="1:14" x14ac:dyDescent="0.25">
      <c r="A91" s="79">
        <v>2015</v>
      </c>
      <c r="B91" s="77">
        <v>5</v>
      </c>
      <c r="C91" s="77"/>
      <c r="D91" s="77">
        <v>106.77</v>
      </c>
      <c r="E91" s="77">
        <v>0</v>
      </c>
      <c r="F91" s="77">
        <v>0</v>
      </c>
      <c r="G91" s="77">
        <v>0</v>
      </c>
      <c r="H91" s="77">
        <v>0</v>
      </c>
      <c r="I91" s="77">
        <v>1</v>
      </c>
      <c r="J91" s="77">
        <v>0</v>
      </c>
      <c r="K91" s="77">
        <v>0</v>
      </c>
      <c r="L91" s="77">
        <v>0</v>
      </c>
      <c r="M91" s="77">
        <v>0</v>
      </c>
      <c r="N91" s="80">
        <v>0</v>
      </c>
    </row>
    <row r="92" spans="1:14" x14ac:dyDescent="0.25">
      <c r="A92" s="79">
        <v>2015</v>
      </c>
      <c r="B92" s="77">
        <v>6</v>
      </c>
      <c r="C92" s="77"/>
      <c r="D92" s="77">
        <v>106.74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80">
        <v>0</v>
      </c>
    </row>
    <row r="93" spans="1:14" x14ac:dyDescent="0.25">
      <c r="A93" s="79">
        <v>2015</v>
      </c>
      <c r="B93" s="77">
        <v>7</v>
      </c>
      <c r="C93" s="77"/>
      <c r="D93" s="77">
        <v>106.71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1</v>
      </c>
      <c r="K93" s="77">
        <v>0</v>
      </c>
      <c r="L93" s="77">
        <v>0</v>
      </c>
      <c r="M93" s="77">
        <v>0</v>
      </c>
      <c r="N93" s="80">
        <v>0</v>
      </c>
    </row>
    <row r="94" spans="1:14" x14ac:dyDescent="0.25">
      <c r="A94" s="79">
        <v>2015</v>
      </c>
      <c r="B94" s="77">
        <v>8</v>
      </c>
      <c r="C94" s="77"/>
      <c r="D94" s="77">
        <v>106.68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1</v>
      </c>
      <c r="L94" s="77">
        <v>0</v>
      </c>
      <c r="M94" s="77">
        <v>0</v>
      </c>
      <c r="N94" s="80">
        <v>0</v>
      </c>
    </row>
    <row r="95" spans="1:14" x14ac:dyDescent="0.25">
      <c r="A95" s="79">
        <v>2015</v>
      </c>
      <c r="B95" s="77">
        <v>9</v>
      </c>
      <c r="C95" s="77"/>
      <c r="D95" s="77">
        <v>106.66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80">
        <v>0</v>
      </c>
    </row>
    <row r="96" spans="1:14" x14ac:dyDescent="0.25">
      <c r="A96" s="79">
        <v>2015</v>
      </c>
      <c r="B96" s="77">
        <v>10</v>
      </c>
      <c r="C96" s="77"/>
      <c r="D96" s="77">
        <v>106.63</v>
      </c>
      <c r="E96" s="77">
        <v>0</v>
      </c>
      <c r="F96" s="77">
        <v>0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77">
        <v>1</v>
      </c>
      <c r="M96" s="77">
        <v>0</v>
      </c>
      <c r="N96" s="80">
        <v>0</v>
      </c>
    </row>
    <row r="97" spans="1:14" x14ac:dyDescent="0.25">
      <c r="A97" s="79">
        <v>2015</v>
      </c>
      <c r="B97" s="77">
        <v>11</v>
      </c>
      <c r="C97" s="77"/>
      <c r="D97" s="77">
        <v>106.61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1</v>
      </c>
      <c r="N97" s="80">
        <v>0</v>
      </c>
    </row>
    <row r="98" spans="1:14" x14ac:dyDescent="0.25">
      <c r="A98" s="79">
        <v>2015</v>
      </c>
      <c r="B98" s="77">
        <v>12</v>
      </c>
      <c r="C98" s="77"/>
      <c r="D98" s="77">
        <v>106.6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80">
        <v>1</v>
      </c>
    </row>
    <row r="99" spans="1:14" x14ac:dyDescent="0.25">
      <c r="A99" s="79">
        <v>2016</v>
      </c>
      <c r="B99" s="77">
        <v>1</v>
      </c>
      <c r="C99" s="77"/>
      <c r="D99" s="77">
        <v>106.58</v>
      </c>
      <c r="E99" s="77">
        <v>0</v>
      </c>
      <c r="F99" s="77">
        <v>0</v>
      </c>
      <c r="G99" s="77">
        <v>1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80">
        <v>0</v>
      </c>
    </row>
    <row r="100" spans="1:14" x14ac:dyDescent="0.25">
      <c r="A100" s="79">
        <v>2016</v>
      </c>
      <c r="B100" s="77">
        <v>2</v>
      </c>
      <c r="C100" s="77"/>
      <c r="D100" s="77">
        <v>106.57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80">
        <v>0</v>
      </c>
    </row>
    <row r="101" spans="1:14" x14ac:dyDescent="0.25">
      <c r="A101" s="79">
        <v>2016</v>
      </c>
      <c r="B101" s="77">
        <v>3</v>
      </c>
      <c r="C101" s="77"/>
      <c r="D101" s="77">
        <v>106.55</v>
      </c>
      <c r="E101" s="77">
        <v>0</v>
      </c>
      <c r="F101" s="77">
        <v>0</v>
      </c>
      <c r="G101" s="77">
        <v>0</v>
      </c>
      <c r="H101" s="77">
        <v>1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80">
        <v>0</v>
      </c>
    </row>
    <row r="102" spans="1:14" x14ac:dyDescent="0.25">
      <c r="A102" s="79">
        <v>2016</v>
      </c>
      <c r="B102" s="77">
        <v>4</v>
      </c>
      <c r="C102" s="77"/>
      <c r="D102" s="77">
        <v>106.54</v>
      </c>
      <c r="E102" s="77">
        <v>0</v>
      </c>
      <c r="F102" s="77">
        <v>0</v>
      </c>
      <c r="G102" s="77">
        <v>0</v>
      </c>
      <c r="H102" s="77">
        <v>0</v>
      </c>
      <c r="I102" s="77">
        <v>0</v>
      </c>
      <c r="J102" s="77">
        <v>0</v>
      </c>
      <c r="K102" s="77">
        <v>0</v>
      </c>
      <c r="L102" s="77">
        <v>0</v>
      </c>
      <c r="M102" s="77">
        <v>0</v>
      </c>
      <c r="N102" s="80">
        <v>0</v>
      </c>
    </row>
    <row r="103" spans="1:14" x14ac:dyDescent="0.25">
      <c r="A103" s="79">
        <v>2016</v>
      </c>
      <c r="B103" s="77">
        <v>5</v>
      </c>
      <c r="C103" s="77"/>
      <c r="D103" s="77">
        <v>106.53</v>
      </c>
      <c r="E103" s="77">
        <v>0</v>
      </c>
      <c r="F103" s="77">
        <v>0</v>
      </c>
      <c r="G103" s="77">
        <v>0</v>
      </c>
      <c r="H103" s="77">
        <v>0</v>
      </c>
      <c r="I103" s="77">
        <v>1</v>
      </c>
      <c r="J103" s="77">
        <v>0</v>
      </c>
      <c r="K103" s="77">
        <v>0</v>
      </c>
      <c r="L103" s="77">
        <v>0</v>
      </c>
      <c r="M103" s="77">
        <v>0</v>
      </c>
      <c r="N103" s="80">
        <v>0</v>
      </c>
    </row>
    <row r="104" spans="1:14" x14ac:dyDescent="0.25">
      <c r="A104" s="79">
        <v>2016</v>
      </c>
      <c r="B104" s="77">
        <v>6</v>
      </c>
      <c r="C104" s="77"/>
      <c r="D104" s="77">
        <v>106.52</v>
      </c>
      <c r="E104" s="77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80">
        <v>0</v>
      </c>
    </row>
    <row r="105" spans="1:14" x14ac:dyDescent="0.25">
      <c r="A105" s="79">
        <v>2016</v>
      </c>
      <c r="B105" s="77">
        <v>7</v>
      </c>
      <c r="C105" s="77"/>
      <c r="D105" s="77">
        <v>106.52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77">
        <v>1</v>
      </c>
      <c r="K105" s="77">
        <v>0</v>
      </c>
      <c r="L105" s="77">
        <v>0</v>
      </c>
      <c r="M105" s="77">
        <v>0</v>
      </c>
      <c r="N105" s="80">
        <v>0</v>
      </c>
    </row>
    <row r="106" spans="1:14" x14ac:dyDescent="0.25">
      <c r="A106" s="79">
        <v>2016</v>
      </c>
      <c r="B106" s="77">
        <v>8</v>
      </c>
      <c r="C106" s="77"/>
      <c r="D106" s="77">
        <v>106.51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0</v>
      </c>
      <c r="K106" s="77">
        <v>1</v>
      </c>
      <c r="L106" s="77">
        <v>0</v>
      </c>
      <c r="M106" s="77">
        <v>0</v>
      </c>
      <c r="N106" s="80">
        <v>0</v>
      </c>
    </row>
    <row r="107" spans="1:14" x14ac:dyDescent="0.25">
      <c r="A107" s="79">
        <v>2016</v>
      </c>
      <c r="B107" s="77">
        <v>9</v>
      </c>
      <c r="C107" s="77"/>
      <c r="D107" s="77">
        <v>106.5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80">
        <v>0</v>
      </c>
    </row>
    <row r="108" spans="1:14" x14ac:dyDescent="0.25">
      <c r="A108" s="79">
        <v>2016</v>
      </c>
      <c r="B108" s="77">
        <v>10</v>
      </c>
      <c r="C108" s="77"/>
      <c r="D108" s="77">
        <v>106.5</v>
      </c>
      <c r="E108" s="77">
        <v>0</v>
      </c>
      <c r="F108" s="77">
        <v>0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77">
        <v>1</v>
      </c>
      <c r="M108" s="77">
        <v>0</v>
      </c>
      <c r="N108" s="80">
        <v>0</v>
      </c>
    </row>
    <row r="109" spans="1:14" x14ac:dyDescent="0.25">
      <c r="A109" s="79">
        <v>2016</v>
      </c>
      <c r="B109" s="77">
        <v>11</v>
      </c>
      <c r="C109" s="77"/>
      <c r="D109" s="77">
        <v>106.49</v>
      </c>
      <c r="E109" s="77">
        <v>0</v>
      </c>
      <c r="F109" s="77">
        <v>0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1</v>
      </c>
      <c r="N109" s="80">
        <v>0</v>
      </c>
    </row>
    <row r="110" spans="1:14" x14ac:dyDescent="0.25">
      <c r="A110" s="79">
        <v>2016</v>
      </c>
      <c r="B110" s="77">
        <v>12</v>
      </c>
      <c r="C110" s="77"/>
      <c r="D110" s="77">
        <v>106.49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80">
        <v>1</v>
      </c>
    </row>
    <row r="111" spans="1:14" x14ac:dyDescent="0.25">
      <c r="A111" s="79">
        <v>2017</v>
      </c>
      <c r="B111" s="77">
        <v>1</v>
      </c>
      <c r="C111" s="77"/>
      <c r="D111" s="77">
        <v>106.48</v>
      </c>
      <c r="E111" s="77">
        <v>0</v>
      </c>
      <c r="F111" s="77">
        <v>0</v>
      </c>
      <c r="G111" s="77">
        <v>1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80">
        <v>0</v>
      </c>
    </row>
    <row r="112" spans="1:14" x14ac:dyDescent="0.25">
      <c r="A112" s="79">
        <v>2017</v>
      </c>
      <c r="B112" s="77">
        <v>2</v>
      </c>
      <c r="C112" s="77"/>
      <c r="D112" s="77">
        <v>106.48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80">
        <v>0</v>
      </c>
    </row>
    <row r="113" spans="1:14" x14ac:dyDescent="0.25">
      <c r="A113" s="79">
        <v>2017</v>
      </c>
      <c r="B113" s="77">
        <v>3</v>
      </c>
      <c r="C113" s="77"/>
      <c r="D113" s="77">
        <v>106.47</v>
      </c>
      <c r="E113" s="77">
        <v>0</v>
      </c>
      <c r="F113" s="77">
        <v>0</v>
      </c>
      <c r="G113" s="77">
        <v>0</v>
      </c>
      <c r="H113" s="77">
        <v>1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80">
        <v>0</v>
      </c>
    </row>
    <row r="114" spans="1:14" x14ac:dyDescent="0.25">
      <c r="A114" s="79">
        <v>2017</v>
      </c>
      <c r="B114" s="77">
        <v>4</v>
      </c>
      <c r="C114" s="77"/>
      <c r="D114" s="77">
        <v>106.47</v>
      </c>
      <c r="E114" s="77">
        <v>0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80">
        <v>0</v>
      </c>
    </row>
    <row r="115" spans="1:14" x14ac:dyDescent="0.25">
      <c r="A115" s="79">
        <v>2017</v>
      </c>
      <c r="B115" s="77">
        <v>5</v>
      </c>
      <c r="C115" s="77"/>
      <c r="D115" s="77">
        <v>106.47</v>
      </c>
      <c r="E115" s="77">
        <v>0</v>
      </c>
      <c r="F115" s="77">
        <v>0</v>
      </c>
      <c r="G115" s="77">
        <v>0</v>
      </c>
      <c r="H115" s="77">
        <v>0</v>
      </c>
      <c r="I115" s="77">
        <v>1</v>
      </c>
      <c r="J115" s="77">
        <v>0</v>
      </c>
      <c r="K115" s="77">
        <v>0</v>
      </c>
      <c r="L115" s="77">
        <v>0</v>
      </c>
      <c r="M115" s="77">
        <v>0</v>
      </c>
      <c r="N115" s="80">
        <v>0</v>
      </c>
    </row>
    <row r="116" spans="1:14" x14ac:dyDescent="0.25">
      <c r="A116" s="79">
        <v>2017</v>
      </c>
      <c r="B116" s="77">
        <v>6</v>
      </c>
      <c r="C116" s="77"/>
      <c r="D116" s="77">
        <v>106.47</v>
      </c>
      <c r="E116" s="77">
        <v>0</v>
      </c>
      <c r="F116" s="77"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80">
        <v>0</v>
      </c>
    </row>
    <row r="117" spans="1:14" x14ac:dyDescent="0.25">
      <c r="A117" s="79">
        <v>2017</v>
      </c>
      <c r="B117" s="77">
        <v>7</v>
      </c>
      <c r="C117" s="77"/>
      <c r="D117" s="77">
        <v>106.46</v>
      </c>
      <c r="E117" s="77">
        <v>0</v>
      </c>
      <c r="F117" s="77">
        <v>0</v>
      </c>
      <c r="G117" s="77">
        <v>0</v>
      </c>
      <c r="H117" s="77">
        <v>0</v>
      </c>
      <c r="I117" s="77">
        <v>0</v>
      </c>
      <c r="J117" s="77">
        <v>1</v>
      </c>
      <c r="K117" s="77">
        <v>0</v>
      </c>
      <c r="L117" s="77">
        <v>0</v>
      </c>
      <c r="M117" s="77">
        <v>0</v>
      </c>
      <c r="N117" s="80">
        <v>0</v>
      </c>
    </row>
    <row r="118" spans="1:14" x14ac:dyDescent="0.25">
      <c r="A118" s="79">
        <v>2017</v>
      </c>
      <c r="B118" s="77">
        <v>8</v>
      </c>
      <c r="C118" s="77"/>
      <c r="D118" s="77">
        <v>106.46</v>
      </c>
      <c r="E118" s="77">
        <v>0</v>
      </c>
      <c r="F118" s="77">
        <v>0</v>
      </c>
      <c r="G118" s="77">
        <v>0</v>
      </c>
      <c r="H118" s="77">
        <v>0</v>
      </c>
      <c r="I118" s="77">
        <v>0</v>
      </c>
      <c r="J118" s="77">
        <v>0</v>
      </c>
      <c r="K118" s="77">
        <v>1</v>
      </c>
      <c r="L118" s="77">
        <v>0</v>
      </c>
      <c r="M118" s="77">
        <v>0</v>
      </c>
      <c r="N118" s="80">
        <v>0</v>
      </c>
    </row>
    <row r="119" spans="1:14" x14ac:dyDescent="0.25">
      <c r="A119" s="79">
        <v>2017</v>
      </c>
      <c r="B119" s="77">
        <v>9</v>
      </c>
      <c r="C119" s="77"/>
      <c r="D119" s="77">
        <v>106.46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80">
        <v>0</v>
      </c>
    </row>
    <row r="120" spans="1:14" x14ac:dyDescent="0.25">
      <c r="A120" s="79">
        <v>2017</v>
      </c>
      <c r="B120" s="77">
        <v>10</v>
      </c>
      <c r="C120" s="77"/>
      <c r="D120" s="77">
        <v>106.46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1</v>
      </c>
      <c r="M120" s="77">
        <v>0</v>
      </c>
      <c r="N120" s="80">
        <v>0</v>
      </c>
    </row>
    <row r="121" spans="1:14" x14ac:dyDescent="0.25">
      <c r="A121" s="79">
        <v>2017</v>
      </c>
      <c r="B121" s="77">
        <v>11</v>
      </c>
      <c r="C121" s="77"/>
      <c r="D121" s="77">
        <v>106.46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1</v>
      </c>
      <c r="N121" s="80">
        <v>0</v>
      </c>
    </row>
    <row r="122" spans="1:14" x14ac:dyDescent="0.25">
      <c r="A122" s="79">
        <v>2017</v>
      </c>
      <c r="B122" s="77">
        <v>12</v>
      </c>
      <c r="C122" s="77"/>
      <c r="D122" s="77">
        <v>106.46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80">
        <v>1</v>
      </c>
    </row>
    <row r="123" spans="1:14" x14ac:dyDescent="0.25">
      <c r="A123" s="79">
        <v>2018</v>
      </c>
      <c r="B123" s="77">
        <v>1</v>
      </c>
      <c r="C123" s="77"/>
      <c r="D123" s="77">
        <v>106.46</v>
      </c>
      <c r="E123" s="77">
        <v>0</v>
      </c>
      <c r="F123" s="77">
        <v>0</v>
      </c>
      <c r="G123" s="77">
        <v>1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80">
        <v>0</v>
      </c>
    </row>
    <row r="124" spans="1:14" x14ac:dyDescent="0.25">
      <c r="A124" s="79">
        <v>2018</v>
      </c>
      <c r="B124" s="77">
        <v>2</v>
      </c>
      <c r="C124" s="77"/>
      <c r="D124" s="77">
        <v>106.45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80">
        <v>0</v>
      </c>
    </row>
    <row r="125" spans="1:14" x14ac:dyDescent="0.25">
      <c r="A125" s="79">
        <v>2018</v>
      </c>
      <c r="B125" s="77">
        <v>3</v>
      </c>
      <c r="C125" s="77"/>
      <c r="D125" s="77">
        <v>106.45</v>
      </c>
      <c r="E125" s="77">
        <v>0</v>
      </c>
      <c r="F125" s="77">
        <v>0</v>
      </c>
      <c r="G125" s="77">
        <v>0</v>
      </c>
      <c r="H125" s="77">
        <v>1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80">
        <v>0</v>
      </c>
    </row>
    <row r="126" spans="1:14" x14ac:dyDescent="0.25">
      <c r="A126" s="79">
        <v>2018</v>
      </c>
      <c r="B126" s="77">
        <v>4</v>
      </c>
      <c r="C126" s="77"/>
      <c r="D126" s="77">
        <v>106.45</v>
      </c>
      <c r="E126" s="77">
        <v>0</v>
      </c>
      <c r="F126" s="77">
        <v>0</v>
      </c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80">
        <v>0</v>
      </c>
    </row>
    <row r="127" spans="1:14" x14ac:dyDescent="0.25">
      <c r="A127" s="79">
        <v>2018</v>
      </c>
      <c r="B127" s="77">
        <v>5</v>
      </c>
      <c r="C127" s="77"/>
      <c r="D127" s="77">
        <v>106.45</v>
      </c>
      <c r="E127" s="77">
        <v>0</v>
      </c>
      <c r="F127" s="77">
        <v>0</v>
      </c>
      <c r="G127" s="77">
        <v>0</v>
      </c>
      <c r="H127" s="77">
        <v>0</v>
      </c>
      <c r="I127" s="77">
        <v>1</v>
      </c>
      <c r="J127" s="77">
        <v>0</v>
      </c>
      <c r="K127" s="77">
        <v>0</v>
      </c>
      <c r="L127" s="77">
        <v>0</v>
      </c>
      <c r="M127" s="77">
        <v>0</v>
      </c>
      <c r="N127" s="80">
        <v>0</v>
      </c>
    </row>
    <row r="128" spans="1:14" x14ac:dyDescent="0.25">
      <c r="A128" s="79">
        <v>2018</v>
      </c>
      <c r="B128" s="77">
        <v>6</v>
      </c>
      <c r="C128" s="77"/>
      <c r="D128" s="77">
        <v>106.45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80">
        <v>0</v>
      </c>
    </row>
    <row r="129" spans="1:14" x14ac:dyDescent="0.25">
      <c r="A129" s="79">
        <v>2018</v>
      </c>
      <c r="B129" s="77">
        <v>7</v>
      </c>
      <c r="C129" s="77"/>
      <c r="D129" s="77">
        <v>106.45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1</v>
      </c>
      <c r="K129" s="77">
        <v>0</v>
      </c>
      <c r="L129" s="77">
        <v>0</v>
      </c>
      <c r="M129" s="77">
        <v>0</v>
      </c>
      <c r="N129" s="80">
        <v>0</v>
      </c>
    </row>
    <row r="130" spans="1:14" x14ac:dyDescent="0.25">
      <c r="A130" s="79">
        <v>2018</v>
      </c>
      <c r="B130" s="77">
        <v>8</v>
      </c>
      <c r="C130" s="77"/>
      <c r="D130" s="77">
        <v>106.45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1</v>
      </c>
      <c r="L130" s="77">
        <v>0</v>
      </c>
      <c r="M130" s="77">
        <v>0</v>
      </c>
      <c r="N130" s="80">
        <v>0</v>
      </c>
    </row>
    <row r="131" spans="1:14" x14ac:dyDescent="0.25">
      <c r="A131" s="79">
        <v>2018</v>
      </c>
      <c r="B131" s="77">
        <v>9</v>
      </c>
      <c r="C131" s="77"/>
      <c r="D131" s="77">
        <v>106.45</v>
      </c>
      <c r="E131" s="77">
        <v>0</v>
      </c>
      <c r="F131" s="77">
        <v>0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80">
        <v>0</v>
      </c>
    </row>
    <row r="132" spans="1:14" x14ac:dyDescent="0.25">
      <c r="A132" s="79">
        <v>2018</v>
      </c>
      <c r="B132" s="77">
        <v>10</v>
      </c>
      <c r="C132" s="77"/>
      <c r="D132" s="77">
        <v>106.45</v>
      </c>
      <c r="E132" s="77">
        <v>0</v>
      </c>
      <c r="F132" s="77">
        <v>0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77">
        <v>1</v>
      </c>
      <c r="M132" s="77">
        <v>0</v>
      </c>
      <c r="N132" s="80">
        <v>0</v>
      </c>
    </row>
    <row r="133" spans="1:14" x14ac:dyDescent="0.25">
      <c r="A133" s="79">
        <v>2018</v>
      </c>
      <c r="B133" s="77">
        <v>11</v>
      </c>
      <c r="C133" s="77"/>
      <c r="D133" s="77">
        <v>106.45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1</v>
      </c>
      <c r="N133" s="80">
        <v>0</v>
      </c>
    </row>
    <row r="134" spans="1:14" x14ac:dyDescent="0.25">
      <c r="A134" s="79">
        <v>2018</v>
      </c>
      <c r="B134" s="77">
        <v>12</v>
      </c>
      <c r="C134" s="77"/>
      <c r="D134" s="77">
        <v>106.45</v>
      </c>
      <c r="E134" s="77">
        <v>0</v>
      </c>
      <c r="F134" s="77">
        <v>0</v>
      </c>
      <c r="G134" s="77">
        <v>0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80">
        <v>1</v>
      </c>
    </row>
    <row r="135" spans="1:14" x14ac:dyDescent="0.25">
      <c r="A135" s="79">
        <v>2019</v>
      </c>
      <c r="B135" s="77">
        <v>1</v>
      </c>
      <c r="C135" s="77"/>
      <c r="D135" s="77">
        <v>106.45</v>
      </c>
      <c r="E135" s="77">
        <v>0</v>
      </c>
      <c r="F135" s="77">
        <v>0</v>
      </c>
      <c r="G135" s="77">
        <v>1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80">
        <v>0</v>
      </c>
    </row>
    <row r="136" spans="1:14" x14ac:dyDescent="0.25">
      <c r="A136" s="79">
        <v>2019</v>
      </c>
      <c r="B136" s="77">
        <v>2</v>
      </c>
      <c r="C136" s="77"/>
      <c r="D136" s="77">
        <v>106.45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80">
        <v>0</v>
      </c>
    </row>
    <row r="137" spans="1:14" x14ac:dyDescent="0.25">
      <c r="A137" s="79">
        <v>2019</v>
      </c>
      <c r="B137" s="77">
        <v>3</v>
      </c>
      <c r="C137" s="77"/>
      <c r="D137" s="77">
        <v>106.45</v>
      </c>
      <c r="E137" s="77">
        <v>0</v>
      </c>
      <c r="F137" s="77">
        <v>0</v>
      </c>
      <c r="G137" s="77">
        <v>0</v>
      </c>
      <c r="H137" s="77">
        <v>1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80">
        <v>0</v>
      </c>
    </row>
    <row r="138" spans="1:14" x14ac:dyDescent="0.25">
      <c r="A138" s="79">
        <v>2019</v>
      </c>
      <c r="B138" s="77">
        <v>4</v>
      </c>
      <c r="C138" s="77"/>
      <c r="D138" s="77">
        <v>106.45</v>
      </c>
      <c r="E138" s="77">
        <v>0</v>
      </c>
      <c r="F138" s="77">
        <v>0</v>
      </c>
      <c r="G138" s="77">
        <v>0</v>
      </c>
      <c r="H138" s="77">
        <v>0</v>
      </c>
      <c r="I138" s="77">
        <v>0</v>
      </c>
      <c r="J138" s="77">
        <v>0</v>
      </c>
      <c r="K138" s="77">
        <v>0</v>
      </c>
      <c r="L138" s="77">
        <v>0</v>
      </c>
      <c r="M138" s="77">
        <v>0</v>
      </c>
      <c r="N138" s="80">
        <v>0</v>
      </c>
    </row>
    <row r="139" spans="1:14" x14ac:dyDescent="0.25">
      <c r="A139" s="79">
        <v>2019</v>
      </c>
      <c r="B139" s="77">
        <v>5</v>
      </c>
      <c r="C139" s="77"/>
      <c r="D139" s="77">
        <v>106.45</v>
      </c>
      <c r="E139" s="77">
        <v>0</v>
      </c>
      <c r="F139" s="77">
        <v>0</v>
      </c>
      <c r="G139" s="77">
        <v>0</v>
      </c>
      <c r="H139" s="77">
        <v>0</v>
      </c>
      <c r="I139" s="77">
        <v>1</v>
      </c>
      <c r="J139" s="77">
        <v>0</v>
      </c>
      <c r="K139" s="77">
        <v>0</v>
      </c>
      <c r="L139" s="77">
        <v>0</v>
      </c>
      <c r="M139" s="77">
        <v>0</v>
      </c>
      <c r="N139" s="80">
        <v>0</v>
      </c>
    </row>
    <row r="140" spans="1:14" x14ac:dyDescent="0.25">
      <c r="A140" s="79">
        <v>2019</v>
      </c>
      <c r="B140" s="77">
        <v>6</v>
      </c>
      <c r="C140" s="77"/>
      <c r="D140" s="77">
        <v>106.45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80">
        <v>0</v>
      </c>
    </row>
    <row r="141" spans="1:14" x14ac:dyDescent="0.25">
      <c r="A141" s="79">
        <v>2019</v>
      </c>
      <c r="B141" s="77">
        <v>7</v>
      </c>
      <c r="C141" s="77"/>
      <c r="D141" s="77">
        <v>106.45</v>
      </c>
      <c r="E141" s="77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1</v>
      </c>
      <c r="K141" s="77">
        <v>0</v>
      </c>
      <c r="L141" s="77">
        <v>0</v>
      </c>
      <c r="M141" s="77">
        <v>0</v>
      </c>
      <c r="N141" s="80">
        <v>0</v>
      </c>
    </row>
    <row r="142" spans="1:14" x14ac:dyDescent="0.25">
      <c r="A142" s="79">
        <v>2019</v>
      </c>
      <c r="B142" s="77">
        <v>8</v>
      </c>
      <c r="C142" s="77"/>
      <c r="D142" s="77">
        <v>106.45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1</v>
      </c>
      <c r="L142" s="77">
        <v>0</v>
      </c>
      <c r="M142" s="77">
        <v>0</v>
      </c>
      <c r="N142" s="80">
        <v>0</v>
      </c>
    </row>
    <row r="143" spans="1:14" x14ac:dyDescent="0.25">
      <c r="A143" s="79">
        <v>2019</v>
      </c>
      <c r="B143" s="77">
        <v>9</v>
      </c>
      <c r="C143" s="77"/>
      <c r="D143" s="77">
        <v>106.45</v>
      </c>
      <c r="E143" s="77">
        <v>0</v>
      </c>
      <c r="F143" s="77">
        <v>0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80">
        <v>0</v>
      </c>
    </row>
    <row r="144" spans="1:14" x14ac:dyDescent="0.25">
      <c r="A144" s="79">
        <v>2019</v>
      </c>
      <c r="B144" s="77">
        <v>10</v>
      </c>
      <c r="C144" s="77"/>
      <c r="D144" s="77">
        <v>106.45</v>
      </c>
      <c r="E144" s="77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1</v>
      </c>
      <c r="M144" s="77">
        <v>0</v>
      </c>
      <c r="N144" s="80">
        <v>0</v>
      </c>
    </row>
    <row r="145" spans="1:14" x14ac:dyDescent="0.25">
      <c r="A145" s="79">
        <v>2019</v>
      </c>
      <c r="B145" s="77">
        <v>11</v>
      </c>
      <c r="C145" s="77"/>
      <c r="D145" s="77">
        <v>106.45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1</v>
      </c>
      <c r="N145" s="80">
        <v>0</v>
      </c>
    </row>
    <row r="146" spans="1:14" x14ac:dyDescent="0.25">
      <c r="A146" s="79">
        <v>2019</v>
      </c>
      <c r="B146" s="77">
        <v>12</v>
      </c>
      <c r="C146" s="77"/>
      <c r="D146" s="77">
        <v>106.45</v>
      </c>
      <c r="E146" s="77">
        <v>0</v>
      </c>
      <c r="F146" s="77">
        <v>0</v>
      </c>
      <c r="G146" s="77">
        <v>0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80">
        <v>1</v>
      </c>
    </row>
    <row r="147" spans="1:14" x14ac:dyDescent="0.25">
      <c r="A147" s="79">
        <v>2020</v>
      </c>
      <c r="B147" s="77">
        <v>1</v>
      </c>
      <c r="C147" s="77"/>
      <c r="D147" s="77">
        <v>106.45</v>
      </c>
      <c r="E147" s="77">
        <v>0</v>
      </c>
      <c r="F147" s="77">
        <v>0</v>
      </c>
      <c r="G147" s="77">
        <v>1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80">
        <v>0</v>
      </c>
    </row>
    <row r="148" spans="1:14" x14ac:dyDescent="0.25">
      <c r="A148" s="79">
        <v>2020</v>
      </c>
      <c r="B148" s="77">
        <v>2</v>
      </c>
      <c r="C148" s="77"/>
      <c r="D148" s="77">
        <v>106.45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80">
        <v>0</v>
      </c>
    </row>
    <row r="149" spans="1:14" x14ac:dyDescent="0.25">
      <c r="A149" s="79">
        <v>2020</v>
      </c>
      <c r="B149" s="77">
        <v>3</v>
      </c>
      <c r="C149" s="77"/>
      <c r="D149" s="77">
        <v>106.45</v>
      </c>
      <c r="E149" s="77">
        <v>0</v>
      </c>
      <c r="F149" s="77">
        <v>0</v>
      </c>
      <c r="G149" s="77">
        <v>0</v>
      </c>
      <c r="H149" s="77">
        <v>1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80">
        <v>0</v>
      </c>
    </row>
    <row r="150" spans="1:14" x14ac:dyDescent="0.25">
      <c r="A150" s="79">
        <v>2020</v>
      </c>
      <c r="B150" s="77">
        <v>4</v>
      </c>
      <c r="C150" s="77"/>
      <c r="D150" s="77">
        <v>106.45</v>
      </c>
      <c r="E150" s="77">
        <v>0</v>
      </c>
      <c r="F150" s="77">
        <v>0</v>
      </c>
      <c r="G150" s="77">
        <v>0</v>
      </c>
      <c r="H150" s="77">
        <v>0</v>
      </c>
      <c r="I150" s="77">
        <v>0</v>
      </c>
      <c r="J150" s="77">
        <v>0</v>
      </c>
      <c r="K150" s="77">
        <v>0</v>
      </c>
      <c r="L150" s="77">
        <v>0</v>
      </c>
      <c r="M150" s="77">
        <v>0</v>
      </c>
      <c r="N150" s="80">
        <v>0</v>
      </c>
    </row>
    <row r="151" spans="1:14" x14ac:dyDescent="0.25">
      <c r="A151" s="79">
        <v>2020</v>
      </c>
      <c r="B151" s="77">
        <v>5</v>
      </c>
      <c r="C151" s="77"/>
      <c r="D151" s="77">
        <v>106.45</v>
      </c>
      <c r="E151" s="77">
        <v>0</v>
      </c>
      <c r="F151" s="77">
        <v>0</v>
      </c>
      <c r="G151" s="77">
        <v>0</v>
      </c>
      <c r="H151" s="77">
        <v>0</v>
      </c>
      <c r="I151" s="77">
        <v>1</v>
      </c>
      <c r="J151" s="77">
        <v>0</v>
      </c>
      <c r="K151" s="77">
        <v>0</v>
      </c>
      <c r="L151" s="77">
        <v>0</v>
      </c>
      <c r="M151" s="77">
        <v>0</v>
      </c>
      <c r="N151" s="80">
        <v>0</v>
      </c>
    </row>
    <row r="152" spans="1:14" x14ac:dyDescent="0.25">
      <c r="A152" s="79">
        <v>2020</v>
      </c>
      <c r="B152" s="77">
        <v>6</v>
      </c>
      <c r="C152" s="77"/>
      <c r="D152" s="77">
        <v>106.45</v>
      </c>
      <c r="E152" s="77">
        <v>0</v>
      </c>
      <c r="F152" s="77">
        <v>0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80">
        <v>0</v>
      </c>
    </row>
    <row r="153" spans="1:14" x14ac:dyDescent="0.25">
      <c r="A153" s="79">
        <v>2020</v>
      </c>
      <c r="B153" s="77">
        <v>7</v>
      </c>
      <c r="C153" s="77"/>
      <c r="D153" s="77">
        <v>106.45</v>
      </c>
      <c r="E153" s="77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1</v>
      </c>
      <c r="K153" s="77">
        <v>0</v>
      </c>
      <c r="L153" s="77">
        <v>0</v>
      </c>
      <c r="M153" s="77">
        <v>0</v>
      </c>
      <c r="N153" s="80">
        <v>0</v>
      </c>
    </row>
    <row r="154" spans="1:14" x14ac:dyDescent="0.25">
      <c r="A154" s="79">
        <v>2020</v>
      </c>
      <c r="B154" s="77">
        <v>8</v>
      </c>
      <c r="C154" s="77"/>
      <c r="D154" s="77">
        <v>106.45</v>
      </c>
      <c r="E154" s="77">
        <v>0</v>
      </c>
      <c r="F154" s="77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1</v>
      </c>
      <c r="L154" s="77">
        <v>0</v>
      </c>
      <c r="M154" s="77">
        <v>0</v>
      </c>
      <c r="N154" s="80">
        <v>0</v>
      </c>
    </row>
    <row r="155" spans="1:14" x14ac:dyDescent="0.25">
      <c r="A155" s="79">
        <v>2020</v>
      </c>
      <c r="B155" s="77">
        <v>9</v>
      </c>
      <c r="C155" s="77"/>
      <c r="D155" s="77">
        <v>106.45</v>
      </c>
      <c r="E155" s="77">
        <v>0</v>
      </c>
      <c r="F155" s="77">
        <v>0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80">
        <v>0</v>
      </c>
    </row>
    <row r="156" spans="1:14" x14ac:dyDescent="0.25">
      <c r="A156" s="79">
        <v>2020</v>
      </c>
      <c r="B156" s="77">
        <v>10</v>
      </c>
      <c r="C156" s="77"/>
      <c r="D156" s="77">
        <v>106.45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1</v>
      </c>
      <c r="M156" s="77">
        <v>0</v>
      </c>
      <c r="N156" s="80">
        <v>0</v>
      </c>
    </row>
    <row r="157" spans="1:14" x14ac:dyDescent="0.25">
      <c r="A157" s="79">
        <v>2020</v>
      </c>
      <c r="B157" s="77">
        <v>11</v>
      </c>
      <c r="C157" s="77"/>
      <c r="D157" s="77">
        <v>106.45</v>
      </c>
      <c r="E157" s="77">
        <v>0</v>
      </c>
      <c r="F157" s="77">
        <v>0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  <c r="M157" s="77">
        <v>1</v>
      </c>
      <c r="N157" s="80">
        <v>0</v>
      </c>
    </row>
    <row r="158" spans="1:14" x14ac:dyDescent="0.25">
      <c r="A158" s="83">
        <v>2020</v>
      </c>
      <c r="B158" s="78">
        <v>12</v>
      </c>
      <c r="C158" s="78"/>
      <c r="D158" s="78">
        <v>106.45</v>
      </c>
      <c r="E158" s="78">
        <v>0</v>
      </c>
      <c r="F158" s="78">
        <v>0</v>
      </c>
      <c r="G158" s="78">
        <v>0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8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A2" sqref="A2"/>
    </sheetView>
  </sheetViews>
  <sheetFormatPr defaultRowHeight="15" x14ac:dyDescent="0.25"/>
  <cols>
    <col min="1" max="1" width="17.140625" bestFit="1" customWidth="1"/>
  </cols>
  <sheetData>
    <row r="1" spans="1:5" x14ac:dyDescent="0.25">
      <c r="A1" s="42" t="s">
        <v>7</v>
      </c>
      <c r="B1" s="43" t="s">
        <v>8</v>
      </c>
      <c r="C1" s="43" t="s">
        <v>9</v>
      </c>
      <c r="D1" s="43" t="s">
        <v>10</v>
      </c>
      <c r="E1" s="45" t="s">
        <v>11</v>
      </c>
    </row>
    <row r="2" spans="1:5" x14ac:dyDescent="0.25">
      <c r="A2" s="79" t="s">
        <v>91</v>
      </c>
      <c r="B2" s="77">
        <v>0.27800000000000002</v>
      </c>
      <c r="C2" s="77">
        <v>3.0000000000000001E-3</v>
      </c>
      <c r="D2" s="77">
        <v>107.52</v>
      </c>
      <c r="E2" s="82">
        <v>0</v>
      </c>
    </row>
    <row r="3" spans="1:5" x14ac:dyDescent="0.25">
      <c r="A3" s="79" t="s">
        <v>70</v>
      </c>
      <c r="B3" s="77">
        <v>-18.337</v>
      </c>
      <c r="C3" s="77">
        <v>1.7290000000000001</v>
      </c>
      <c r="D3" s="77">
        <v>-10.602</v>
      </c>
      <c r="E3" s="82">
        <v>0</v>
      </c>
    </row>
    <row r="4" spans="1:5" x14ac:dyDescent="0.25">
      <c r="A4" s="79" t="s">
        <v>71</v>
      </c>
      <c r="B4" s="77">
        <v>-7.415</v>
      </c>
      <c r="C4" s="77">
        <v>1.8440000000000001</v>
      </c>
      <c r="D4" s="77">
        <v>-4.0220000000000002</v>
      </c>
      <c r="E4" s="82">
        <v>1E-4</v>
      </c>
    </row>
    <row r="5" spans="1:5" x14ac:dyDescent="0.25">
      <c r="A5" s="79" t="s">
        <v>72</v>
      </c>
      <c r="B5" s="77">
        <v>3.7280000000000002</v>
      </c>
      <c r="C5" s="77">
        <v>0.72399999999999998</v>
      </c>
      <c r="D5" s="77">
        <v>5.1529999999999996</v>
      </c>
      <c r="E5" s="82">
        <v>0</v>
      </c>
    </row>
    <row r="6" spans="1:5" x14ac:dyDescent="0.25">
      <c r="A6" s="79" t="s">
        <v>73</v>
      </c>
      <c r="B6" s="77">
        <v>4.5739999999999998</v>
      </c>
      <c r="C6" s="77">
        <v>0.72199999999999998</v>
      </c>
      <c r="D6" s="77">
        <v>6.3310000000000004</v>
      </c>
      <c r="E6" s="82">
        <v>0</v>
      </c>
    </row>
    <row r="7" spans="1:5" x14ac:dyDescent="0.25">
      <c r="A7" s="79" t="s">
        <v>74</v>
      </c>
      <c r="B7" s="77">
        <v>3.238</v>
      </c>
      <c r="C7" s="77">
        <v>0.72099999999999997</v>
      </c>
      <c r="D7" s="77">
        <v>4.49</v>
      </c>
      <c r="E7" s="82">
        <v>0</v>
      </c>
    </row>
    <row r="8" spans="1:5" x14ac:dyDescent="0.25">
      <c r="A8" s="79" t="s">
        <v>75</v>
      </c>
      <c r="B8" s="77">
        <v>2.4620000000000002</v>
      </c>
      <c r="C8" s="77">
        <v>0.72099999999999997</v>
      </c>
      <c r="D8" s="77">
        <v>3.415</v>
      </c>
      <c r="E8" s="82">
        <v>1.1000000000000001E-3</v>
      </c>
    </row>
    <row r="9" spans="1:5" x14ac:dyDescent="0.25">
      <c r="A9" s="79" t="s">
        <v>76</v>
      </c>
      <c r="B9" s="77">
        <v>1.7769999999999999</v>
      </c>
      <c r="C9" s="77">
        <v>0.72</v>
      </c>
      <c r="D9" s="77">
        <v>2.4660000000000002</v>
      </c>
      <c r="E9" s="82">
        <v>1.6E-2</v>
      </c>
    </row>
    <row r="10" spans="1:5" x14ac:dyDescent="0.25">
      <c r="A10" s="79" t="s">
        <v>47</v>
      </c>
      <c r="B10" s="77">
        <v>3.4239999999999999</v>
      </c>
      <c r="C10" s="77">
        <v>0.76800000000000002</v>
      </c>
      <c r="D10" s="77">
        <v>4.4580000000000002</v>
      </c>
      <c r="E10" s="82">
        <v>0</v>
      </c>
    </row>
    <row r="11" spans="1:5" x14ac:dyDescent="0.25">
      <c r="A11" s="79" t="s">
        <v>18</v>
      </c>
      <c r="B11" s="77">
        <v>2.1110000000000002</v>
      </c>
      <c r="C11" s="77">
        <v>0.71899999999999997</v>
      </c>
      <c r="D11" s="77">
        <v>2.9369999999999998</v>
      </c>
      <c r="E11" s="82">
        <v>4.4000000000000003E-3</v>
      </c>
    </row>
    <row r="12" spans="1:5" x14ac:dyDescent="0.25">
      <c r="A12" s="83" t="s">
        <v>19</v>
      </c>
      <c r="B12" s="78">
        <v>1.9079999999999999</v>
      </c>
      <c r="C12" s="78">
        <v>0.71799999999999997</v>
      </c>
      <c r="D12" s="78">
        <v>2.6560000000000001</v>
      </c>
      <c r="E12" s="84">
        <v>9.7000000000000003E-3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1"/>
  <sheetViews>
    <sheetView topLeftCell="A58" zoomScale="80" zoomScaleNormal="80" workbookViewId="0">
      <selection activeCell="D68" sqref="D68"/>
    </sheetView>
  </sheetViews>
  <sheetFormatPr defaultRowHeight="15" x14ac:dyDescent="0.25"/>
  <cols>
    <col min="2" max="2" width="14.140625" customWidth="1"/>
  </cols>
  <sheetData>
    <row r="1" spans="1:4" x14ac:dyDescent="0.25">
      <c r="A1" s="49" t="s">
        <v>0</v>
      </c>
      <c r="B1" s="50" t="s">
        <v>1</v>
      </c>
      <c r="C1" s="50" t="s">
        <v>32</v>
      </c>
      <c r="D1" s="51" t="s">
        <v>33</v>
      </c>
    </row>
    <row r="2" spans="1:4" x14ac:dyDescent="0.25">
      <c r="A2" s="79">
        <v>2015</v>
      </c>
      <c r="B2" s="77">
        <v>1</v>
      </c>
      <c r="C2" s="77"/>
      <c r="D2" s="128">
        <f>+Sentinel_Equation!C2</f>
        <v>33.460100000000004</v>
      </c>
    </row>
    <row r="3" spans="1:4" x14ac:dyDescent="0.25">
      <c r="A3" s="79">
        <v>2015</v>
      </c>
      <c r="B3" s="77">
        <v>2</v>
      </c>
      <c r="C3" s="77"/>
      <c r="D3" s="128">
        <f>+Sentinel_Equation!C3</f>
        <v>29.718200000000003</v>
      </c>
    </row>
    <row r="4" spans="1:4" x14ac:dyDescent="0.25">
      <c r="A4" s="79">
        <v>2015</v>
      </c>
      <c r="B4" s="77">
        <v>3</v>
      </c>
      <c r="C4" s="77"/>
      <c r="D4" s="128">
        <f>+Sentinel_Equation!C4</f>
        <v>34.278300000000002</v>
      </c>
    </row>
    <row r="5" spans="1:4" x14ac:dyDescent="0.25">
      <c r="A5" s="79">
        <v>2015</v>
      </c>
      <c r="B5" s="77">
        <v>4</v>
      </c>
      <c r="C5" s="77"/>
      <c r="D5" s="128">
        <f>+Sentinel_Equation!C5</f>
        <v>29.693180000000002</v>
      </c>
    </row>
    <row r="6" spans="1:4" x14ac:dyDescent="0.25">
      <c r="A6" s="79">
        <v>2015</v>
      </c>
      <c r="B6" s="77">
        <v>5</v>
      </c>
      <c r="C6" s="77"/>
      <c r="D6" s="128">
        <f>+Sentinel_Equation!C6</f>
        <v>32.920059999999999</v>
      </c>
    </row>
    <row r="7" spans="1:4" x14ac:dyDescent="0.25">
      <c r="A7" s="79">
        <v>2015</v>
      </c>
      <c r="B7" s="77">
        <v>6</v>
      </c>
      <c r="C7" s="77"/>
      <c r="D7" s="128">
        <f>+Sentinel_Equation!C7</f>
        <v>29.673720000000003</v>
      </c>
    </row>
    <row r="8" spans="1:4" x14ac:dyDescent="0.25">
      <c r="A8" s="79">
        <v>2015</v>
      </c>
      <c r="B8" s="77">
        <v>7</v>
      </c>
      <c r="C8" s="77"/>
      <c r="D8" s="128">
        <f>+Sentinel_Equation!C8</f>
        <v>32.127380000000002</v>
      </c>
    </row>
    <row r="9" spans="1:4" x14ac:dyDescent="0.25">
      <c r="A9" s="79">
        <v>2015</v>
      </c>
      <c r="B9" s="77">
        <v>8</v>
      </c>
      <c r="C9" s="77"/>
      <c r="D9" s="128">
        <f>+Sentinel_Equation!C9</f>
        <v>31.434040000000007</v>
      </c>
    </row>
    <row r="10" spans="1:4" x14ac:dyDescent="0.25">
      <c r="A10" s="79">
        <v>2015</v>
      </c>
      <c r="B10" s="77">
        <v>9</v>
      </c>
      <c r="C10" s="77"/>
      <c r="D10" s="128">
        <f>+Sentinel_Equation!C10</f>
        <v>29.651480000000003</v>
      </c>
    </row>
    <row r="11" spans="1:4" x14ac:dyDescent="0.25">
      <c r="A11" s="79">
        <v>2015</v>
      </c>
      <c r="B11" s="77">
        <v>10</v>
      </c>
      <c r="C11" s="77"/>
      <c r="D11" s="128">
        <f>+Sentinel_Equation!C11</f>
        <v>33.067140000000002</v>
      </c>
    </row>
    <row r="12" spans="1:4" x14ac:dyDescent="0.25">
      <c r="A12" s="79">
        <v>2015</v>
      </c>
      <c r="B12" s="77">
        <v>11</v>
      </c>
      <c r="C12" s="77"/>
      <c r="D12" s="128">
        <f>+Sentinel_Equation!C12</f>
        <v>31.748580000000004</v>
      </c>
    </row>
    <row r="13" spans="1:4" x14ac:dyDescent="0.25">
      <c r="A13" s="79">
        <v>2015</v>
      </c>
      <c r="B13" s="77">
        <v>12</v>
      </c>
      <c r="C13" s="77"/>
      <c r="D13" s="128">
        <f>+Sentinel_Equation!C13</f>
        <v>31.542800000000003</v>
      </c>
    </row>
    <row r="14" spans="1:4" x14ac:dyDescent="0.25">
      <c r="A14" s="79">
        <v>2016</v>
      </c>
      <c r="B14" s="77">
        <v>1</v>
      </c>
      <c r="C14" s="77"/>
      <c r="D14" s="128">
        <f>+Sentinel_Equation!C14</f>
        <v>33.357240000000004</v>
      </c>
    </row>
    <row r="15" spans="1:4" x14ac:dyDescent="0.25">
      <c r="A15" s="79">
        <v>2016</v>
      </c>
      <c r="B15" s="77">
        <v>2</v>
      </c>
      <c r="C15" s="77"/>
      <c r="D15" s="128">
        <f>+Sentinel_Equation!C15</f>
        <v>29.626460000000002</v>
      </c>
    </row>
    <row r="16" spans="1:4" x14ac:dyDescent="0.25">
      <c r="A16" s="79">
        <v>2016</v>
      </c>
      <c r="B16" s="77">
        <v>3</v>
      </c>
      <c r="C16" s="77"/>
      <c r="D16" s="128">
        <f>+Sentinel_Equation!C16</f>
        <v>34.194900000000004</v>
      </c>
    </row>
    <row r="17" spans="1:4" x14ac:dyDescent="0.25">
      <c r="A17" s="79">
        <v>2016</v>
      </c>
      <c r="B17" s="77">
        <v>4</v>
      </c>
      <c r="C17" s="77"/>
      <c r="D17" s="128">
        <f>+Sentinel_Equation!C17</f>
        <v>29.618120000000005</v>
      </c>
    </row>
    <row r="18" spans="1:4" x14ac:dyDescent="0.25">
      <c r="A18" s="79">
        <v>2016</v>
      </c>
      <c r="B18" s="77">
        <v>5</v>
      </c>
      <c r="C18" s="77"/>
      <c r="D18" s="128">
        <f>+Sentinel_Equation!C18</f>
        <v>32.853340000000003</v>
      </c>
    </row>
    <row r="19" spans="1:4" x14ac:dyDescent="0.25">
      <c r="A19" s="79">
        <v>2016</v>
      </c>
      <c r="B19" s="77">
        <v>6</v>
      </c>
      <c r="C19" s="77"/>
      <c r="D19" s="128">
        <f>+Sentinel_Equation!C19</f>
        <v>29.612560000000002</v>
      </c>
    </row>
    <row r="20" spans="1:4" x14ac:dyDescent="0.25">
      <c r="A20" s="79">
        <v>2016</v>
      </c>
      <c r="B20" s="77">
        <v>7</v>
      </c>
      <c r="C20" s="77"/>
      <c r="D20" s="128">
        <f>+Sentinel_Equation!C20</f>
        <v>32.074560000000005</v>
      </c>
    </row>
    <row r="21" spans="1:4" x14ac:dyDescent="0.25">
      <c r="A21" s="79">
        <v>2016</v>
      </c>
      <c r="B21" s="77">
        <v>8</v>
      </c>
      <c r="C21" s="77"/>
      <c r="D21" s="128">
        <f>+Sentinel_Equation!C21</f>
        <v>31.386780000000005</v>
      </c>
    </row>
    <row r="22" spans="1:4" x14ac:dyDescent="0.25">
      <c r="A22" s="79">
        <v>2016</v>
      </c>
      <c r="B22" s="77">
        <v>9</v>
      </c>
      <c r="C22" s="77"/>
      <c r="D22" s="128">
        <f>+Sentinel_Equation!C22</f>
        <v>29.607000000000003</v>
      </c>
    </row>
    <row r="23" spans="1:4" x14ac:dyDescent="0.25">
      <c r="A23" s="79">
        <v>2016</v>
      </c>
      <c r="B23" s="77">
        <v>10</v>
      </c>
      <c r="C23" s="77"/>
      <c r="D23" s="128">
        <f>+Sentinel_Equation!C23</f>
        <v>33.031000000000006</v>
      </c>
    </row>
    <row r="24" spans="1:4" x14ac:dyDescent="0.25">
      <c r="A24" s="79">
        <v>2016</v>
      </c>
      <c r="B24" s="77">
        <v>11</v>
      </c>
      <c r="C24" s="77"/>
      <c r="D24" s="128">
        <f>+Sentinel_Equation!C24</f>
        <v>31.715220000000002</v>
      </c>
    </row>
    <row r="25" spans="1:4" x14ac:dyDescent="0.25">
      <c r="A25" s="79">
        <v>2016</v>
      </c>
      <c r="B25" s="77">
        <v>12</v>
      </c>
      <c r="C25" s="77"/>
      <c r="D25" s="128">
        <f>+Sentinel_Equation!C25</f>
        <v>31.512220000000003</v>
      </c>
    </row>
    <row r="26" spans="1:4" x14ac:dyDescent="0.25">
      <c r="A26" s="79">
        <v>2017</v>
      </c>
      <c r="B26" s="77">
        <v>1</v>
      </c>
      <c r="C26" s="77"/>
      <c r="D26" s="128">
        <f>+Sentinel_Equation!C26</f>
        <v>33.329440000000005</v>
      </c>
    </row>
    <row r="27" spans="1:4" x14ac:dyDescent="0.25">
      <c r="A27" s="79">
        <v>2017</v>
      </c>
      <c r="B27" s="77">
        <v>2</v>
      </c>
      <c r="C27" s="77"/>
      <c r="D27" s="128">
        <f>+Sentinel_Equation!C27</f>
        <v>29.601440000000004</v>
      </c>
    </row>
    <row r="28" spans="1:4" x14ac:dyDescent="0.25">
      <c r="A28" s="79">
        <v>2017</v>
      </c>
      <c r="B28" s="77">
        <v>3</v>
      </c>
      <c r="C28" s="77"/>
      <c r="D28" s="128">
        <f>+Sentinel_Equation!C28</f>
        <v>34.17266</v>
      </c>
    </row>
    <row r="29" spans="1:4" x14ac:dyDescent="0.25">
      <c r="A29" s="79">
        <v>2017</v>
      </c>
      <c r="B29" s="77">
        <v>4</v>
      </c>
      <c r="C29" s="77"/>
      <c r="D29" s="128">
        <f>+Sentinel_Equation!C29</f>
        <v>29.598660000000002</v>
      </c>
    </row>
    <row r="30" spans="1:4" x14ac:dyDescent="0.25">
      <c r="A30" s="79">
        <v>2017</v>
      </c>
      <c r="B30" s="77">
        <v>5</v>
      </c>
      <c r="C30" s="77"/>
      <c r="D30" s="128">
        <f>+Sentinel_Equation!C30</f>
        <v>32.836660000000002</v>
      </c>
    </row>
    <row r="31" spans="1:4" x14ac:dyDescent="0.25">
      <c r="A31" s="79">
        <v>2017</v>
      </c>
      <c r="B31" s="77">
        <v>6</v>
      </c>
      <c r="C31" s="77"/>
      <c r="D31" s="128">
        <f>+Sentinel_Equation!C31</f>
        <v>29.598660000000002</v>
      </c>
    </row>
    <row r="32" spans="1:4" x14ac:dyDescent="0.25">
      <c r="A32" s="79">
        <v>2017</v>
      </c>
      <c r="B32" s="77">
        <v>7</v>
      </c>
      <c r="C32" s="77"/>
      <c r="D32" s="128">
        <f>+Sentinel_Equation!C32</f>
        <v>32.057880000000004</v>
      </c>
    </row>
    <row r="33" spans="1:4" x14ac:dyDescent="0.25">
      <c r="A33" s="79">
        <v>2017</v>
      </c>
      <c r="B33" s="77">
        <v>8</v>
      </c>
      <c r="C33" s="77"/>
      <c r="D33" s="128">
        <f>+Sentinel_Equation!C33</f>
        <v>31.372880000000002</v>
      </c>
    </row>
    <row r="34" spans="1:4" x14ac:dyDescent="0.25">
      <c r="A34" s="79">
        <v>2017</v>
      </c>
      <c r="B34" s="77">
        <v>9</v>
      </c>
      <c r="C34" s="77"/>
      <c r="D34" s="128">
        <f>+Sentinel_Equation!C34</f>
        <v>29.595880000000001</v>
      </c>
    </row>
    <row r="35" spans="1:4" x14ac:dyDescent="0.25">
      <c r="A35" s="79">
        <v>2017</v>
      </c>
      <c r="B35" s="77">
        <v>10</v>
      </c>
      <c r="C35" s="77"/>
      <c r="D35" s="128">
        <f>+Sentinel_Equation!C35</f>
        <v>33.019880000000001</v>
      </c>
    </row>
    <row r="36" spans="1:4" x14ac:dyDescent="0.25">
      <c r="A36" s="79">
        <v>2017</v>
      </c>
      <c r="B36" s="77">
        <v>11</v>
      </c>
      <c r="C36" s="77"/>
      <c r="D36" s="128">
        <f>+Sentinel_Equation!C36</f>
        <v>31.706880000000002</v>
      </c>
    </row>
    <row r="37" spans="1:4" x14ac:dyDescent="0.25">
      <c r="A37" s="79">
        <v>2017</v>
      </c>
      <c r="B37" s="77">
        <v>12</v>
      </c>
      <c r="C37" s="77"/>
      <c r="D37" s="128">
        <f>+Sentinel_Equation!C37</f>
        <v>31.503880000000002</v>
      </c>
    </row>
    <row r="38" spans="1:4" x14ac:dyDescent="0.25">
      <c r="A38" s="79">
        <v>2018</v>
      </c>
      <c r="B38" s="77">
        <v>1</v>
      </c>
      <c r="C38" s="77"/>
      <c r="D38" s="128">
        <f>+Sentinel_Equation!C38</f>
        <v>33.323880000000003</v>
      </c>
    </row>
    <row r="39" spans="1:4" x14ac:dyDescent="0.25">
      <c r="A39" s="79">
        <v>2018</v>
      </c>
      <c r="B39" s="77">
        <v>2</v>
      </c>
      <c r="C39" s="77"/>
      <c r="D39" s="128">
        <f>+Sentinel_Equation!C39</f>
        <v>29.593100000000003</v>
      </c>
    </row>
    <row r="40" spans="1:4" x14ac:dyDescent="0.25">
      <c r="A40" s="79">
        <v>2018</v>
      </c>
      <c r="B40" s="77">
        <v>3</v>
      </c>
      <c r="C40" s="77"/>
      <c r="D40" s="128">
        <f>+Sentinel_Equation!C40</f>
        <v>34.167100000000005</v>
      </c>
    </row>
    <row r="41" spans="1:4" x14ac:dyDescent="0.25">
      <c r="A41" s="79">
        <v>2018</v>
      </c>
      <c r="B41" s="77">
        <v>4</v>
      </c>
      <c r="C41" s="77"/>
      <c r="D41" s="128">
        <f>+Sentinel_Equation!C41</f>
        <v>29.593100000000003</v>
      </c>
    </row>
    <row r="42" spans="1:4" x14ac:dyDescent="0.25">
      <c r="A42" s="79">
        <v>2018</v>
      </c>
      <c r="B42" s="77">
        <v>5</v>
      </c>
      <c r="C42" s="77"/>
      <c r="D42" s="128">
        <f>+Sentinel_Equation!C42</f>
        <v>32.831100000000006</v>
      </c>
    </row>
    <row r="43" spans="1:4" x14ac:dyDescent="0.25">
      <c r="A43" s="79">
        <v>2018</v>
      </c>
      <c r="B43" s="77">
        <v>6</v>
      </c>
      <c r="C43" s="77"/>
      <c r="D43" s="128">
        <f>+Sentinel_Equation!C43</f>
        <v>29.593100000000003</v>
      </c>
    </row>
    <row r="44" spans="1:4" x14ac:dyDescent="0.25">
      <c r="A44" s="79">
        <v>2018</v>
      </c>
      <c r="B44" s="77">
        <v>7</v>
      </c>
      <c r="C44" s="77"/>
      <c r="D44" s="128">
        <f>+Sentinel_Equation!C44</f>
        <v>32.055100000000003</v>
      </c>
    </row>
    <row r="45" spans="1:4" x14ac:dyDescent="0.25">
      <c r="A45" s="79">
        <v>2018</v>
      </c>
      <c r="B45" s="77">
        <v>8</v>
      </c>
      <c r="C45" s="77"/>
      <c r="D45" s="128">
        <f>+Sentinel_Equation!C45</f>
        <v>31.370100000000004</v>
      </c>
    </row>
    <row r="46" spans="1:4" x14ac:dyDescent="0.25">
      <c r="A46" s="79">
        <v>2018</v>
      </c>
      <c r="B46" s="77">
        <v>9</v>
      </c>
      <c r="C46" s="77"/>
      <c r="D46" s="128">
        <f>+Sentinel_Equation!C46</f>
        <v>29.593100000000003</v>
      </c>
    </row>
    <row r="47" spans="1:4" x14ac:dyDescent="0.25">
      <c r="A47" s="79">
        <v>2018</v>
      </c>
      <c r="B47" s="77">
        <v>10</v>
      </c>
      <c r="C47" s="77"/>
      <c r="D47" s="128">
        <f>+Sentinel_Equation!C47</f>
        <v>33.017100000000006</v>
      </c>
    </row>
    <row r="48" spans="1:4" x14ac:dyDescent="0.25">
      <c r="A48" s="79">
        <v>2018</v>
      </c>
      <c r="B48" s="77">
        <v>11</v>
      </c>
      <c r="C48" s="77"/>
      <c r="D48" s="128">
        <f>+Sentinel_Equation!C48</f>
        <v>31.704100000000004</v>
      </c>
    </row>
    <row r="49" spans="1:4" x14ac:dyDescent="0.25">
      <c r="A49" s="79">
        <v>2018</v>
      </c>
      <c r="B49" s="77">
        <v>12</v>
      </c>
      <c r="C49" s="77"/>
      <c r="D49" s="128">
        <f>+Sentinel_Equation!C49</f>
        <v>31.501100000000005</v>
      </c>
    </row>
    <row r="50" spans="1:4" x14ac:dyDescent="0.25">
      <c r="A50" s="79">
        <v>2019</v>
      </c>
      <c r="B50" s="77">
        <v>1</v>
      </c>
      <c r="C50" s="77"/>
      <c r="D50" s="128">
        <f>+Sentinel_Equation!C50</f>
        <v>33.321100000000001</v>
      </c>
    </row>
    <row r="51" spans="1:4" x14ac:dyDescent="0.25">
      <c r="A51" s="79">
        <v>2019</v>
      </c>
      <c r="B51" s="77">
        <v>2</v>
      </c>
      <c r="C51" s="77"/>
      <c r="D51" s="128">
        <f>+Sentinel_Equation!C51</f>
        <v>29.593100000000003</v>
      </c>
    </row>
    <row r="52" spans="1:4" x14ac:dyDescent="0.25">
      <c r="A52" s="79">
        <v>2019</v>
      </c>
      <c r="B52" s="77">
        <v>3</v>
      </c>
      <c r="C52" s="77"/>
      <c r="D52" s="128">
        <f>+Sentinel_Equation!C52</f>
        <v>34.167100000000005</v>
      </c>
    </row>
    <row r="53" spans="1:4" x14ac:dyDescent="0.25">
      <c r="A53" s="79">
        <v>2019</v>
      </c>
      <c r="B53" s="77">
        <v>4</v>
      </c>
      <c r="C53" s="77"/>
      <c r="D53" s="128">
        <f>+Sentinel_Equation!C53</f>
        <v>29.593100000000003</v>
      </c>
    </row>
    <row r="54" spans="1:4" x14ac:dyDescent="0.25">
      <c r="A54" s="79">
        <v>2019</v>
      </c>
      <c r="B54" s="77">
        <v>5</v>
      </c>
      <c r="C54" s="77"/>
      <c r="D54" s="128">
        <f>+Sentinel_Equation!C54</f>
        <v>32.831100000000006</v>
      </c>
    </row>
    <row r="55" spans="1:4" x14ac:dyDescent="0.25">
      <c r="A55" s="79">
        <v>2019</v>
      </c>
      <c r="B55" s="77">
        <v>6</v>
      </c>
      <c r="C55" s="77"/>
      <c r="D55" s="128">
        <f>+Sentinel_Equation!C55</f>
        <v>29.593100000000003</v>
      </c>
    </row>
    <row r="56" spans="1:4" x14ac:dyDescent="0.25">
      <c r="A56" s="79">
        <v>2019</v>
      </c>
      <c r="B56" s="77">
        <v>7</v>
      </c>
      <c r="C56" s="77"/>
      <c r="D56" s="128">
        <f>+Sentinel_Equation!C56</f>
        <v>32.055100000000003</v>
      </c>
    </row>
    <row r="57" spans="1:4" x14ac:dyDescent="0.25">
      <c r="A57" s="79">
        <v>2019</v>
      </c>
      <c r="B57" s="77">
        <v>8</v>
      </c>
      <c r="C57" s="77"/>
      <c r="D57" s="128">
        <f>+Sentinel_Equation!C57</f>
        <v>31.370100000000004</v>
      </c>
    </row>
    <row r="58" spans="1:4" x14ac:dyDescent="0.25">
      <c r="A58" s="79">
        <v>2019</v>
      </c>
      <c r="B58" s="77">
        <v>9</v>
      </c>
      <c r="C58" s="77"/>
      <c r="D58" s="128">
        <f>+Sentinel_Equation!C58</f>
        <v>29.593100000000003</v>
      </c>
    </row>
    <row r="59" spans="1:4" x14ac:dyDescent="0.25">
      <c r="A59" s="79">
        <v>2019</v>
      </c>
      <c r="B59" s="77">
        <v>10</v>
      </c>
      <c r="C59" s="77"/>
      <c r="D59" s="128">
        <f>+Sentinel_Equation!C59</f>
        <v>33.017100000000006</v>
      </c>
    </row>
    <row r="60" spans="1:4" x14ac:dyDescent="0.25">
      <c r="A60" s="79">
        <v>2019</v>
      </c>
      <c r="B60" s="77">
        <v>11</v>
      </c>
      <c r="C60" s="77"/>
      <c r="D60" s="128">
        <f>+Sentinel_Equation!C60</f>
        <v>31.704100000000004</v>
      </c>
    </row>
    <row r="61" spans="1:4" x14ac:dyDescent="0.25">
      <c r="A61" s="79">
        <v>2019</v>
      </c>
      <c r="B61" s="77">
        <v>12</v>
      </c>
      <c r="C61" s="77"/>
      <c r="D61" s="128">
        <f>+Sentinel_Equation!C61</f>
        <v>31.501100000000005</v>
      </c>
    </row>
    <row r="62" spans="1:4" x14ac:dyDescent="0.25">
      <c r="A62" s="79">
        <v>2020</v>
      </c>
      <c r="B62" s="77">
        <v>1</v>
      </c>
      <c r="C62" s="77"/>
      <c r="D62" s="128">
        <f>+Sentinel_Equation!C62</f>
        <v>33.321100000000001</v>
      </c>
    </row>
    <row r="63" spans="1:4" x14ac:dyDescent="0.25">
      <c r="A63" s="79">
        <v>2020</v>
      </c>
      <c r="B63" s="77">
        <v>2</v>
      </c>
      <c r="C63" s="77"/>
      <c r="D63" s="128">
        <f>+Sentinel_Equation!C63</f>
        <v>29.593100000000003</v>
      </c>
    </row>
    <row r="64" spans="1:4" x14ac:dyDescent="0.25">
      <c r="A64" s="79">
        <v>2020</v>
      </c>
      <c r="B64" s="77">
        <v>3</v>
      </c>
      <c r="C64" s="77"/>
      <c r="D64" s="128">
        <f>+Sentinel_Equation!C64</f>
        <v>34.167100000000005</v>
      </c>
    </row>
    <row r="65" spans="1:4" x14ac:dyDescent="0.25">
      <c r="A65" s="79">
        <v>2020</v>
      </c>
      <c r="B65" s="77">
        <v>4</v>
      </c>
      <c r="C65" s="77"/>
      <c r="D65" s="128">
        <f>+Sentinel_Equation!C65</f>
        <v>29.593100000000003</v>
      </c>
    </row>
    <row r="66" spans="1:4" x14ac:dyDescent="0.25">
      <c r="A66" s="79">
        <v>2020</v>
      </c>
      <c r="B66" s="77">
        <v>5</v>
      </c>
      <c r="C66" s="77"/>
      <c r="D66" s="128">
        <f>+Sentinel_Equation!C66</f>
        <v>32.831100000000006</v>
      </c>
    </row>
    <row r="67" spans="1:4" x14ac:dyDescent="0.25">
      <c r="A67" s="79">
        <v>2020</v>
      </c>
      <c r="B67" s="77">
        <v>6</v>
      </c>
      <c r="C67" s="77"/>
      <c r="D67" s="128">
        <f>+Sentinel_Equation!C67</f>
        <v>29.593100000000003</v>
      </c>
    </row>
    <row r="68" spans="1:4" x14ac:dyDescent="0.25">
      <c r="A68" s="79">
        <v>2020</v>
      </c>
      <c r="B68" s="77">
        <v>7</v>
      </c>
      <c r="C68" s="77"/>
      <c r="D68" s="128">
        <f>+Sentinel_Equation!C68</f>
        <v>32.055100000000003</v>
      </c>
    </row>
    <row r="69" spans="1:4" x14ac:dyDescent="0.25">
      <c r="A69" s="79">
        <v>2020</v>
      </c>
      <c r="B69" s="77">
        <v>8</v>
      </c>
      <c r="C69" s="77"/>
      <c r="D69" s="128">
        <f>+Sentinel_Equation!C69</f>
        <v>31.370100000000004</v>
      </c>
    </row>
    <row r="70" spans="1:4" x14ac:dyDescent="0.25">
      <c r="A70" s="79">
        <v>2020</v>
      </c>
      <c r="B70" s="77">
        <v>9</v>
      </c>
      <c r="C70" s="77"/>
      <c r="D70" s="128">
        <f>+Sentinel_Equation!C70</f>
        <v>29.593100000000003</v>
      </c>
    </row>
    <row r="71" spans="1:4" x14ac:dyDescent="0.25">
      <c r="A71" s="79">
        <v>2020</v>
      </c>
      <c r="B71" s="77">
        <v>10</v>
      </c>
      <c r="C71" s="77"/>
      <c r="D71" s="128">
        <f>+Sentinel_Equation!C71</f>
        <v>33.017100000000006</v>
      </c>
    </row>
    <row r="72" spans="1:4" x14ac:dyDescent="0.25">
      <c r="A72" s="79">
        <v>2020</v>
      </c>
      <c r="B72" s="77">
        <v>11</v>
      </c>
      <c r="C72" s="77"/>
      <c r="D72" s="128">
        <f>+Sentinel_Equation!C72</f>
        <v>31.704100000000004</v>
      </c>
    </row>
    <row r="73" spans="1:4" x14ac:dyDescent="0.25">
      <c r="A73" s="83">
        <v>2020</v>
      </c>
      <c r="B73" s="78">
        <v>12</v>
      </c>
      <c r="C73" s="78"/>
      <c r="D73" s="129">
        <f>+Sentinel_Equation!C73</f>
        <v>31.501100000000005</v>
      </c>
    </row>
    <row r="75" spans="1:4" ht="74.25" customHeight="1" x14ac:dyDescent="0.25">
      <c r="A75" s="40" t="s">
        <v>0</v>
      </c>
      <c r="B75" s="41" t="s">
        <v>48</v>
      </c>
    </row>
    <row r="76" spans="1:4" x14ac:dyDescent="0.25">
      <c r="A76" s="19">
        <v>2015</v>
      </c>
      <c r="B76" s="27">
        <f>SUMIF($A$2:$A$73,$A$76:$A$81,$D$2:$D$73)</f>
        <v>379.31498000000005</v>
      </c>
    </row>
    <row r="77" spans="1:4" x14ac:dyDescent="0.25">
      <c r="A77" s="19">
        <v>2016</v>
      </c>
      <c r="B77" s="27">
        <f t="shared" ref="B77:B81" si="0">SUMIF($A$2:$A$73,$A$76:$A$81,$D$2:$D$73)</f>
        <v>378.58940000000007</v>
      </c>
    </row>
    <row r="78" spans="1:4" x14ac:dyDescent="0.25">
      <c r="A78" s="19">
        <v>2017</v>
      </c>
      <c r="B78" s="27">
        <f t="shared" si="0"/>
        <v>378.39480000000003</v>
      </c>
    </row>
    <row r="79" spans="1:4" x14ac:dyDescent="0.25">
      <c r="A79" s="19">
        <v>2018</v>
      </c>
      <c r="B79" s="27">
        <f t="shared" si="0"/>
        <v>378.34198000000004</v>
      </c>
    </row>
    <row r="80" spans="1:4" x14ac:dyDescent="0.25">
      <c r="A80" s="19">
        <v>2019</v>
      </c>
      <c r="B80" s="27">
        <f t="shared" si="0"/>
        <v>378.33920000000006</v>
      </c>
    </row>
    <row r="81" spans="1:2" x14ac:dyDescent="0.25">
      <c r="A81" s="21">
        <v>2020</v>
      </c>
      <c r="B81" s="30">
        <f t="shared" si="0"/>
        <v>378.33920000000006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B12" sqref="A1:B12"/>
    </sheetView>
  </sheetViews>
  <sheetFormatPr defaultRowHeight="15" x14ac:dyDescent="0.25"/>
  <cols>
    <col min="1" max="1" width="25.85546875" bestFit="1" customWidth="1"/>
  </cols>
  <sheetData>
    <row r="1" spans="1:5" x14ac:dyDescent="0.25">
      <c r="A1" s="42" t="s">
        <v>20</v>
      </c>
      <c r="B1" s="45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73</v>
      </c>
      <c r="E3" s="16"/>
    </row>
    <row r="4" spans="1:5" x14ac:dyDescent="0.25">
      <c r="A4" s="79" t="s">
        <v>25</v>
      </c>
      <c r="B4" s="80">
        <v>0.88200000000000001</v>
      </c>
    </row>
    <row r="5" spans="1:5" x14ac:dyDescent="0.25">
      <c r="A5" s="79" t="s">
        <v>26</v>
      </c>
      <c r="B5" s="80">
        <v>0.86499999999999999</v>
      </c>
      <c r="E5" s="16"/>
    </row>
    <row r="6" spans="1:5" x14ac:dyDescent="0.25">
      <c r="A6" s="79" t="s">
        <v>27</v>
      </c>
      <c r="B6" s="9">
        <v>1581.72</v>
      </c>
    </row>
    <row r="7" spans="1:5" x14ac:dyDescent="0.25">
      <c r="A7" s="79" t="s">
        <v>28</v>
      </c>
      <c r="B7" s="80">
        <v>212.57</v>
      </c>
    </row>
    <row r="8" spans="1:5" x14ac:dyDescent="0.25">
      <c r="A8" s="79" t="s">
        <v>29</v>
      </c>
      <c r="B8" s="80">
        <v>2.91</v>
      </c>
    </row>
    <row r="9" spans="1:5" x14ac:dyDescent="0.25">
      <c r="A9" s="79" t="s">
        <v>30</v>
      </c>
      <c r="B9" s="80">
        <v>1.71</v>
      </c>
    </row>
    <row r="10" spans="1:5" x14ac:dyDescent="0.25">
      <c r="A10" s="79" t="s">
        <v>22</v>
      </c>
      <c r="B10" s="80">
        <v>1.18</v>
      </c>
    </row>
    <row r="11" spans="1:5" x14ac:dyDescent="0.25">
      <c r="A11" s="79" t="s">
        <v>24</v>
      </c>
      <c r="B11" s="82">
        <v>3.3000000000000002E-2</v>
      </c>
    </row>
    <row r="12" spans="1:5" x14ac:dyDescent="0.25">
      <c r="A12" s="83" t="s">
        <v>31</v>
      </c>
      <c r="B12" s="86">
        <v>1.847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3"/>
  <sheetViews>
    <sheetView topLeftCell="A58" zoomScale="80" zoomScaleNormal="80" workbookViewId="0">
      <selection activeCell="C73" sqref="C73"/>
    </sheetView>
  </sheetViews>
  <sheetFormatPr defaultRowHeight="15" x14ac:dyDescent="0.25"/>
  <sheetData>
    <row r="1" spans="1:14" x14ac:dyDescent="0.25">
      <c r="A1" s="53" t="s">
        <v>0</v>
      </c>
      <c r="B1" s="65" t="s">
        <v>1</v>
      </c>
      <c r="C1" s="65" t="s">
        <v>33</v>
      </c>
      <c r="D1" s="65" t="s">
        <v>64</v>
      </c>
      <c r="E1" s="57">
        <v>41730</v>
      </c>
      <c r="F1" s="57">
        <v>41548</v>
      </c>
      <c r="G1" s="65" t="s">
        <v>65</v>
      </c>
      <c r="H1" s="65" t="s">
        <v>66</v>
      </c>
      <c r="I1" s="65" t="s">
        <v>67</v>
      </c>
      <c r="J1" s="65" t="s">
        <v>68</v>
      </c>
      <c r="K1" s="65" t="s">
        <v>69</v>
      </c>
      <c r="L1" s="65" t="s">
        <v>42</v>
      </c>
      <c r="M1" s="65" t="s">
        <v>5</v>
      </c>
      <c r="N1" s="54" t="s">
        <v>6</v>
      </c>
    </row>
    <row r="2" spans="1:14" x14ac:dyDescent="0.25">
      <c r="A2" s="79">
        <v>2015</v>
      </c>
      <c r="B2" s="77">
        <v>1</v>
      </c>
      <c r="C2" s="126">
        <f>SUM(D2:N2)</f>
        <v>33.460100000000004</v>
      </c>
      <c r="D2" s="126">
        <f>Sentinel_Data!D87*Sentinel_Data!D$1</f>
        <v>29.732100000000003</v>
      </c>
      <c r="E2" s="77">
        <f>Sentinel_Data!E87*Sentinel_Data!E$1</f>
        <v>0</v>
      </c>
      <c r="F2" s="77">
        <f>Sentinel_Data!F87*Sentinel_Data!F$1</f>
        <v>0</v>
      </c>
      <c r="G2" s="77">
        <f>Sentinel_Data!G87*Sentinel_Data!G$1</f>
        <v>3.7280000000000002</v>
      </c>
      <c r="H2" s="77">
        <f>Sentinel_Data!H87*Sentinel_Data!H$1</f>
        <v>0</v>
      </c>
      <c r="I2" s="77">
        <f>Sentinel_Data!I87*Sentinel_Data!I$1</f>
        <v>0</v>
      </c>
      <c r="J2" s="77">
        <f>Sentinel_Data!J87*Sentinel_Data!J$1</f>
        <v>0</v>
      </c>
      <c r="K2" s="77">
        <f>Sentinel_Data!K87*Sentinel_Data!K$1</f>
        <v>0</v>
      </c>
      <c r="L2" s="77">
        <f>Sentinel_Data!L87*Sentinel_Data!L$1</f>
        <v>0</v>
      </c>
      <c r="M2" s="77">
        <f>Sentinel_Data!M87*Sentinel_Data!M$1</f>
        <v>0</v>
      </c>
      <c r="N2" s="80">
        <f>Sentinel_Data!N87*Sentinel_Data!N$1</f>
        <v>0</v>
      </c>
    </row>
    <row r="3" spans="1:14" x14ac:dyDescent="0.25">
      <c r="A3" s="79">
        <v>2015</v>
      </c>
      <c r="B3" s="77">
        <v>2</v>
      </c>
      <c r="C3" s="126">
        <f t="shared" ref="C3:C66" si="0">SUM(D3:N3)</f>
        <v>29.718200000000003</v>
      </c>
      <c r="D3" s="77">
        <f>Sentinel_Data!D88*Sentinel_Data!D$1</f>
        <v>29.718200000000003</v>
      </c>
      <c r="E3" s="77">
        <f>Sentinel_Data!E88*Sentinel_Data!E$1</f>
        <v>0</v>
      </c>
      <c r="F3" s="77">
        <f>Sentinel_Data!F88*Sentinel_Data!F$1</f>
        <v>0</v>
      </c>
      <c r="G3" s="77">
        <f>Sentinel_Data!G88*Sentinel_Data!G$1</f>
        <v>0</v>
      </c>
      <c r="H3" s="77">
        <f>Sentinel_Data!H88*Sentinel_Data!H$1</f>
        <v>0</v>
      </c>
      <c r="I3" s="77">
        <f>Sentinel_Data!I88*Sentinel_Data!I$1</f>
        <v>0</v>
      </c>
      <c r="J3" s="77">
        <f>Sentinel_Data!J88*Sentinel_Data!J$1</f>
        <v>0</v>
      </c>
      <c r="K3" s="77">
        <f>Sentinel_Data!K88*Sentinel_Data!K$1</f>
        <v>0</v>
      </c>
      <c r="L3" s="77">
        <f>Sentinel_Data!L88*Sentinel_Data!L$1</f>
        <v>0</v>
      </c>
      <c r="M3" s="77">
        <f>Sentinel_Data!M88*Sentinel_Data!M$1</f>
        <v>0</v>
      </c>
      <c r="N3" s="80">
        <f>Sentinel_Data!N88*Sentinel_Data!N$1</f>
        <v>0</v>
      </c>
    </row>
    <row r="4" spans="1:14" x14ac:dyDescent="0.25">
      <c r="A4" s="79">
        <v>2015</v>
      </c>
      <c r="B4" s="77">
        <v>3</v>
      </c>
      <c r="C4" s="126">
        <f t="shared" si="0"/>
        <v>34.278300000000002</v>
      </c>
      <c r="D4" s="77">
        <f>Sentinel_Data!D89*Sentinel_Data!D$1</f>
        <v>29.7043</v>
      </c>
      <c r="E4" s="77">
        <f>Sentinel_Data!E89*Sentinel_Data!E$1</f>
        <v>0</v>
      </c>
      <c r="F4" s="77">
        <f>Sentinel_Data!F89*Sentinel_Data!F$1</f>
        <v>0</v>
      </c>
      <c r="G4" s="77">
        <f>Sentinel_Data!G89*Sentinel_Data!G$1</f>
        <v>0</v>
      </c>
      <c r="H4" s="77">
        <f>Sentinel_Data!H89*Sentinel_Data!H$1</f>
        <v>4.5739999999999998</v>
      </c>
      <c r="I4" s="77">
        <f>Sentinel_Data!I89*Sentinel_Data!I$1</f>
        <v>0</v>
      </c>
      <c r="J4" s="77">
        <f>Sentinel_Data!J89*Sentinel_Data!J$1</f>
        <v>0</v>
      </c>
      <c r="K4" s="77">
        <f>Sentinel_Data!K89*Sentinel_Data!K$1</f>
        <v>0</v>
      </c>
      <c r="L4" s="77">
        <f>Sentinel_Data!L89*Sentinel_Data!L$1</f>
        <v>0</v>
      </c>
      <c r="M4" s="77">
        <f>Sentinel_Data!M89*Sentinel_Data!M$1</f>
        <v>0</v>
      </c>
      <c r="N4" s="80">
        <f>Sentinel_Data!N89*Sentinel_Data!N$1</f>
        <v>0</v>
      </c>
    </row>
    <row r="5" spans="1:14" x14ac:dyDescent="0.25">
      <c r="A5" s="79">
        <v>2015</v>
      </c>
      <c r="B5" s="77">
        <v>4</v>
      </c>
      <c r="C5" s="126">
        <f t="shared" si="0"/>
        <v>29.693180000000002</v>
      </c>
      <c r="D5" s="77">
        <f>Sentinel_Data!D90*Sentinel_Data!D$1</f>
        <v>29.693180000000002</v>
      </c>
      <c r="E5" s="77">
        <f>Sentinel_Data!E90*Sentinel_Data!E$1</f>
        <v>0</v>
      </c>
      <c r="F5" s="77">
        <f>Sentinel_Data!F90*Sentinel_Data!F$1</f>
        <v>0</v>
      </c>
      <c r="G5" s="77">
        <f>Sentinel_Data!G90*Sentinel_Data!G$1</f>
        <v>0</v>
      </c>
      <c r="H5" s="77">
        <f>Sentinel_Data!H90*Sentinel_Data!H$1</f>
        <v>0</v>
      </c>
      <c r="I5" s="77">
        <f>Sentinel_Data!I90*Sentinel_Data!I$1</f>
        <v>0</v>
      </c>
      <c r="J5" s="77">
        <f>Sentinel_Data!J90*Sentinel_Data!J$1</f>
        <v>0</v>
      </c>
      <c r="K5" s="77">
        <f>Sentinel_Data!K90*Sentinel_Data!K$1</f>
        <v>0</v>
      </c>
      <c r="L5" s="77">
        <f>Sentinel_Data!L90*Sentinel_Data!L$1</f>
        <v>0</v>
      </c>
      <c r="M5" s="77">
        <f>Sentinel_Data!M90*Sentinel_Data!M$1</f>
        <v>0</v>
      </c>
      <c r="N5" s="80">
        <f>Sentinel_Data!N90*Sentinel_Data!N$1</f>
        <v>0</v>
      </c>
    </row>
    <row r="6" spans="1:14" x14ac:dyDescent="0.25">
      <c r="A6" s="79">
        <v>2015</v>
      </c>
      <c r="B6" s="77">
        <v>5</v>
      </c>
      <c r="C6" s="126">
        <f t="shared" si="0"/>
        <v>32.920059999999999</v>
      </c>
      <c r="D6" s="77">
        <f>Sentinel_Data!D91*Sentinel_Data!D$1</f>
        <v>29.68206</v>
      </c>
      <c r="E6" s="77">
        <f>Sentinel_Data!E91*Sentinel_Data!E$1</f>
        <v>0</v>
      </c>
      <c r="F6" s="77">
        <f>Sentinel_Data!F91*Sentinel_Data!F$1</f>
        <v>0</v>
      </c>
      <c r="G6" s="77">
        <f>Sentinel_Data!G91*Sentinel_Data!G$1</f>
        <v>0</v>
      </c>
      <c r="H6" s="77">
        <f>Sentinel_Data!H91*Sentinel_Data!H$1</f>
        <v>0</v>
      </c>
      <c r="I6" s="77">
        <f>Sentinel_Data!I91*Sentinel_Data!I$1</f>
        <v>3.238</v>
      </c>
      <c r="J6" s="77">
        <f>Sentinel_Data!J91*Sentinel_Data!J$1</f>
        <v>0</v>
      </c>
      <c r="K6" s="77">
        <f>Sentinel_Data!K91*Sentinel_Data!K$1</f>
        <v>0</v>
      </c>
      <c r="L6" s="77">
        <f>Sentinel_Data!L91*Sentinel_Data!L$1</f>
        <v>0</v>
      </c>
      <c r="M6" s="77">
        <f>Sentinel_Data!M91*Sentinel_Data!M$1</f>
        <v>0</v>
      </c>
      <c r="N6" s="80">
        <f>Sentinel_Data!N91*Sentinel_Data!N$1</f>
        <v>0</v>
      </c>
    </row>
    <row r="7" spans="1:14" x14ac:dyDescent="0.25">
      <c r="A7" s="79">
        <v>2015</v>
      </c>
      <c r="B7" s="77">
        <v>6</v>
      </c>
      <c r="C7" s="126">
        <f t="shared" si="0"/>
        <v>29.673720000000003</v>
      </c>
      <c r="D7" s="77">
        <f>Sentinel_Data!D92*Sentinel_Data!D$1</f>
        <v>29.673720000000003</v>
      </c>
      <c r="E7" s="77">
        <f>Sentinel_Data!E92*Sentinel_Data!E$1</f>
        <v>0</v>
      </c>
      <c r="F7" s="77">
        <f>Sentinel_Data!F92*Sentinel_Data!F$1</f>
        <v>0</v>
      </c>
      <c r="G7" s="77">
        <f>Sentinel_Data!G92*Sentinel_Data!G$1</f>
        <v>0</v>
      </c>
      <c r="H7" s="77">
        <f>Sentinel_Data!H92*Sentinel_Data!H$1</f>
        <v>0</v>
      </c>
      <c r="I7" s="77">
        <f>Sentinel_Data!I92*Sentinel_Data!I$1</f>
        <v>0</v>
      </c>
      <c r="J7" s="77">
        <f>Sentinel_Data!J92*Sentinel_Data!J$1</f>
        <v>0</v>
      </c>
      <c r="K7" s="77">
        <f>Sentinel_Data!K92*Sentinel_Data!K$1</f>
        <v>0</v>
      </c>
      <c r="L7" s="77">
        <f>Sentinel_Data!L92*Sentinel_Data!L$1</f>
        <v>0</v>
      </c>
      <c r="M7" s="77">
        <f>Sentinel_Data!M92*Sentinel_Data!M$1</f>
        <v>0</v>
      </c>
      <c r="N7" s="80">
        <f>Sentinel_Data!N92*Sentinel_Data!N$1</f>
        <v>0</v>
      </c>
    </row>
    <row r="8" spans="1:14" x14ac:dyDescent="0.25">
      <c r="A8" s="79">
        <v>2015</v>
      </c>
      <c r="B8" s="77">
        <v>7</v>
      </c>
      <c r="C8" s="126">
        <f t="shared" si="0"/>
        <v>32.127380000000002</v>
      </c>
      <c r="D8" s="77">
        <f>Sentinel_Data!D93*Sentinel_Data!D$1</f>
        <v>29.665380000000003</v>
      </c>
      <c r="E8" s="77">
        <f>Sentinel_Data!E93*Sentinel_Data!E$1</f>
        <v>0</v>
      </c>
      <c r="F8" s="77">
        <f>Sentinel_Data!F93*Sentinel_Data!F$1</f>
        <v>0</v>
      </c>
      <c r="G8" s="77">
        <f>Sentinel_Data!G93*Sentinel_Data!G$1</f>
        <v>0</v>
      </c>
      <c r="H8" s="77">
        <f>Sentinel_Data!H93*Sentinel_Data!H$1</f>
        <v>0</v>
      </c>
      <c r="I8" s="77">
        <f>Sentinel_Data!I93*Sentinel_Data!I$1</f>
        <v>0</v>
      </c>
      <c r="J8" s="77">
        <f>Sentinel_Data!J93*Sentinel_Data!J$1</f>
        <v>2.4620000000000002</v>
      </c>
      <c r="K8" s="77">
        <f>Sentinel_Data!K93*Sentinel_Data!K$1</f>
        <v>0</v>
      </c>
      <c r="L8" s="77">
        <f>Sentinel_Data!L93*Sentinel_Data!L$1</f>
        <v>0</v>
      </c>
      <c r="M8" s="77">
        <f>Sentinel_Data!M93*Sentinel_Data!M$1</f>
        <v>0</v>
      </c>
      <c r="N8" s="80">
        <f>Sentinel_Data!N93*Sentinel_Data!N$1</f>
        <v>0</v>
      </c>
    </row>
    <row r="9" spans="1:14" x14ac:dyDescent="0.25">
      <c r="A9" s="79">
        <v>2015</v>
      </c>
      <c r="B9" s="77">
        <v>8</v>
      </c>
      <c r="C9" s="126">
        <f t="shared" si="0"/>
        <v>31.434040000000007</v>
      </c>
      <c r="D9" s="77">
        <f>Sentinel_Data!D94*Sentinel_Data!D$1</f>
        <v>29.657040000000006</v>
      </c>
      <c r="E9" s="77">
        <f>Sentinel_Data!E94*Sentinel_Data!E$1</f>
        <v>0</v>
      </c>
      <c r="F9" s="77">
        <f>Sentinel_Data!F94*Sentinel_Data!F$1</f>
        <v>0</v>
      </c>
      <c r="G9" s="77">
        <f>Sentinel_Data!G94*Sentinel_Data!G$1</f>
        <v>0</v>
      </c>
      <c r="H9" s="77">
        <f>Sentinel_Data!H94*Sentinel_Data!H$1</f>
        <v>0</v>
      </c>
      <c r="I9" s="77">
        <f>Sentinel_Data!I94*Sentinel_Data!I$1</f>
        <v>0</v>
      </c>
      <c r="J9" s="77">
        <f>Sentinel_Data!J94*Sentinel_Data!J$1</f>
        <v>0</v>
      </c>
      <c r="K9" s="77">
        <f>Sentinel_Data!K94*Sentinel_Data!K$1</f>
        <v>1.7769999999999999</v>
      </c>
      <c r="L9" s="77">
        <f>Sentinel_Data!L94*Sentinel_Data!L$1</f>
        <v>0</v>
      </c>
      <c r="M9" s="77">
        <f>Sentinel_Data!M94*Sentinel_Data!M$1</f>
        <v>0</v>
      </c>
      <c r="N9" s="80">
        <f>Sentinel_Data!N94*Sentinel_Data!N$1</f>
        <v>0</v>
      </c>
    </row>
    <row r="10" spans="1:14" x14ac:dyDescent="0.25">
      <c r="A10" s="79">
        <v>2015</v>
      </c>
      <c r="B10" s="77">
        <v>9</v>
      </c>
      <c r="C10" s="126">
        <f t="shared" si="0"/>
        <v>29.651480000000003</v>
      </c>
      <c r="D10" s="77">
        <f>Sentinel_Data!D95*Sentinel_Data!D$1</f>
        <v>29.651480000000003</v>
      </c>
      <c r="E10" s="77">
        <f>Sentinel_Data!E95*Sentinel_Data!E$1</f>
        <v>0</v>
      </c>
      <c r="F10" s="77">
        <f>Sentinel_Data!F95*Sentinel_Data!F$1</f>
        <v>0</v>
      </c>
      <c r="G10" s="77">
        <f>Sentinel_Data!G95*Sentinel_Data!G$1</f>
        <v>0</v>
      </c>
      <c r="H10" s="77">
        <f>Sentinel_Data!H95*Sentinel_Data!H$1</f>
        <v>0</v>
      </c>
      <c r="I10" s="77">
        <f>Sentinel_Data!I95*Sentinel_Data!I$1</f>
        <v>0</v>
      </c>
      <c r="J10" s="77">
        <f>Sentinel_Data!J95*Sentinel_Data!J$1</f>
        <v>0</v>
      </c>
      <c r="K10" s="77">
        <f>Sentinel_Data!K95*Sentinel_Data!K$1</f>
        <v>0</v>
      </c>
      <c r="L10" s="77">
        <f>Sentinel_Data!L95*Sentinel_Data!L$1</f>
        <v>0</v>
      </c>
      <c r="M10" s="77">
        <f>Sentinel_Data!M95*Sentinel_Data!M$1</f>
        <v>0</v>
      </c>
      <c r="N10" s="80">
        <f>Sentinel_Data!N95*Sentinel_Data!N$1</f>
        <v>0</v>
      </c>
    </row>
    <row r="11" spans="1:14" x14ac:dyDescent="0.25">
      <c r="A11" s="79">
        <v>2015</v>
      </c>
      <c r="B11" s="77">
        <v>10</v>
      </c>
      <c r="C11" s="126">
        <f t="shared" si="0"/>
        <v>33.067140000000002</v>
      </c>
      <c r="D11" s="77">
        <f>Sentinel_Data!D96*Sentinel_Data!D$1</f>
        <v>29.643140000000002</v>
      </c>
      <c r="E11" s="77">
        <f>Sentinel_Data!E96*Sentinel_Data!E$1</f>
        <v>0</v>
      </c>
      <c r="F11" s="77">
        <f>Sentinel_Data!F96*Sentinel_Data!F$1</f>
        <v>0</v>
      </c>
      <c r="G11" s="77">
        <f>Sentinel_Data!G96*Sentinel_Data!G$1</f>
        <v>0</v>
      </c>
      <c r="H11" s="77">
        <f>Sentinel_Data!H96*Sentinel_Data!H$1</f>
        <v>0</v>
      </c>
      <c r="I11" s="77">
        <f>Sentinel_Data!I96*Sentinel_Data!I$1</f>
        <v>0</v>
      </c>
      <c r="J11" s="77">
        <f>Sentinel_Data!J96*Sentinel_Data!J$1</f>
        <v>0</v>
      </c>
      <c r="K11" s="77">
        <f>Sentinel_Data!K96*Sentinel_Data!K$1</f>
        <v>0</v>
      </c>
      <c r="L11" s="77">
        <f>Sentinel_Data!L96*Sentinel_Data!L$1</f>
        <v>3.4239999999999999</v>
      </c>
      <c r="M11" s="77">
        <f>Sentinel_Data!M96*Sentinel_Data!M$1</f>
        <v>0</v>
      </c>
      <c r="N11" s="80">
        <f>Sentinel_Data!N96*Sentinel_Data!N$1</f>
        <v>0</v>
      </c>
    </row>
    <row r="12" spans="1:14" x14ac:dyDescent="0.25">
      <c r="A12" s="79">
        <v>2015</v>
      </c>
      <c r="B12" s="77">
        <v>11</v>
      </c>
      <c r="C12" s="126">
        <f t="shared" si="0"/>
        <v>31.748580000000004</v>
      </c>
      <c r="D12" s="77">
        <f>Sentinel_Data!D97*Sentinel_Data!D$1</f>
        <v>29.637580000000003</v>
      </c>
      <c r="E12" s="77">
        <f>Sentinel_Data!E97*Sentinel_Data!E$1</f>
        <v>0</v>
      </c>
      <c r="F12" s="77">
        <f>Sentinel_Data!F97*Sentinel_Data!F$1</f>
        <v>0</v>
      </c>
      <c r="G12" s="77">
        <f>Sentinel_Data!G97*Sentinel_Data!G$1</f>
        <v>0</v>
      </c>
      <c r="H12" s="77">
        <f>Sentinel_Data!H97*Sentinel_Data!H$1</f>
        <v>0</v>
      </c>
      <c r="I12" s="77">
        <f>Sentinel_Data!I97*Sentinel_Data!I$1</f>
        <v>0</v>
      </c>
      <c r="J12" s="77">
        <f>Sentinel_Data!J97*Sentinel_Data!J$1</f>
        <v>0</v>
      </c>
      <c r="K12" s="77">
        <f>Sentinel_Data!K97*Sentinel_Data!K$1</f>
        <v>0</v>
      </c>
      <c r="L12" s="77">
        <f>Sentinel_Data!L97*Sentinel_Data!L$1</f>
        <v>0</v>
      </c>
      <c r="M12" s="77">
        <f>Sentinel_Data!M97*Sentinel_Data!M$1</f>
        <v>2.1110000000000002</v>
      </c>
      <c r="N12" s="80">
        <f>Sentinel_Data!N97*Sentinel_Data!N$1</f>
        <v>0</v>
      </c>
    </row>
    <row r="13" spans="1:14" x14ac:dyDescent="0.25">
      <c r="A13" s="79">
        <v>2015</v>
      </c>
      <c r="B13" s="77">
        <v>12</v>
      </c>
      <c r="C13" s="126">
        <f t="shared" si="0"/>
        <v>31.542800000000003</v>
      </c>
      <c r="D13" s="77">
        <f>Sentinel_Data!D98*Sentinel_Data!D$1</f>
        <v>29.634800000000002</v>
      </c>
      <c r="E13" s="77">
        <f>Sentinel_Data!E98*Sentinel_Data!E$1</f>
        <v>0</v>
      </c>
      <c r="F13" s="77">
        <f>Sentinel_Data!F98*Sentinel_Data!F$1</f>
        <v>0</v>
      </c>
      <c r="G13" s="77">
        <f>Sentinel_Data!G98*Sentinel_Data!G$1</f>
        <v>0</v>
      </c>
      <c r="H13" s="77">
        <f>Sentinel_Data!H98*Sentinel_Data!H$1</f>
        <v>0</v>
      </c>
      <c r="I13" s="77">
        <f>Sentinel_Data!I98*Sentinel_Data!I$1</f>
        <v>0</v>
      </c>
      <c r="J13" s="77">
        <f>Sentinel_Data!J98*Sentinel_Data!J$1</f>
        <v>0</v>
      </c>
      <c r="K13" s="77">
        <f>Sentinel_Data!K98*Sentinel_Data!K$1</f>
        <v>0</v>
      </c>
      <c r="L13" s="77">
        <f>Sentinel_Data!L98*Sentinel_Data!L$1</f>
        <v>0</v>
      </c>
      <c r="M13" s="77">
        <f>Sentinel_Data!M98*Sentinel_Data!M$1</f>
        <v>0</v>
      </c>
      <c r="N13" s="80">
        <f>Sentinel_Data!N98*Sentinel_Data!N$1</f>
        <v>1.9079999999999999</v>
      </c>
    </row>
    <row r="14" spans="1:14" x14ac:dyDescent="0.25">
      <c r="A14" s="79">
        <v>2016</v>
      </c>
      <c r="B14" s="77">
        <v>1</v>
      </c>
      <c r="C14" s="126">
        <f t="shared" si="0"/>
        <v>33.357240000000004</v>
      </c>
      <c r="D14" s="77">
        <f>Sentinel_Data!D99*Sentinel_Data!D$1</f>
        <v>29.629240000000003</v>
      </c>
      <c r="E14" s="77">
        <f>Sentinel_Data!E99*Sentinel_Data!E$1</f>
        <v>0</v>
      </c>
      <c r="F14" s="77">
        <f>Sentinel_Data!F99*Sentinel_Data!F$1</f>
        <v>0</v>
      </c>
      <c r="G14" s="77">
        <f>Sentinel_Data!G99*Sentinel_Data!G$1</f>
        <v>3.7280000000000002</v>
      </c>
      <c r="H14" s="77">
        <f>Sentinel_Data!H99*Sentinel_Data!H$1</f>
        <v>0</v>
      </c>
      <c r="I14" s="77">
        <f>Sentinel_Data!I99*Sentinel_Data!I$1</f>
        <v>0</v>
      </c>
      <c r="J14" s="77">
        <f>Sentinel_Data!J99*Sentinel_Data!J$1</f>
        <v>0</v>
      </c>
      <c r="K14" s="77">
        <f>Sentinel_Data!K99*Sentinel_Data!K$1</f>
        <v>0</v>
      </c>
      <c r="L14" s="77">
        <f>Sentinel_Data!L99*Sentinel_Data!L$1</f>
        <v>0</v>
      </c>
      <c r="M14" s="77">
        <f>Sentinel_Data!M99*Sentinel_Data!M$1</f>
        <v>0</v>
      </c>
      <c r="N14" s="80">
        <f>Sentinel_Data!N99*Sentinel_Data!N$1</f>
        <v>0</v>
      </c>
    </row>
    <row r="15" spans="1:14" x14ac:dyDescent="0.25">
      <c r="A15" s="79">
        <v>2016</v>
      </c>
      <c r="B15" s="77">
        <v>2</v>
      </c>
      <c r="C15" s="126">
        <f t="shared" si="0"/>
        <v>29.626460000000002</v>
      </c>
      <c r="D15" s="77">
        <f>Sentinel_Data!D100*Sentinel_Data!D$1</f>
        <v>29.626460000000002</v>
      </c>
      <c r="E15" s="77">
        <f>Sentinel_Data!E100*Sentinel_Data!E$1</f>
        <v>0</v>
      </c>
      <c r="F15" s="77">
        <f>Sentinel_Data!F100*Sentinel_Data!F$1</f>
        <v>0</v>
      </c>
      <c r="G15" s="77">
        <f>Sentinel_Data!G100*Sentinel_Data!G$1</f>
        <v>0</v>
      </c>
      <c r="H15" s="77">
        <f>Sentinel_Data!H100*Sentinel_Data!H$1</f>
        <v>0</v>
      </c>
      <c r="I15" s="77">
        <f>Sentinel_Data!I100*Sentinel_Data!I$1</f>
        <v>0</v>
      </c>
      <c r="J15" s="77">
        <f>Sentinel_Data!J100*Sentinel_Data!J$1</f>
        <v>0</v>
      </c>
      <c r="K15" s="77">
        <f>Sentinel_Data!K100*Sentinel_Data!K$1</f>
        <v>0</v>
      </c>
      <c r="L15" s="77">
        <f>Sentinel_Data!L100*Sentinel_Data!L$1</f>
        <v>0</v>
      </c>
      <c r="M15" s="77">
        <f>Sentinel_Data!M100*Sentinel_Data!M$1</f>
        <v>0</v>
      </c>
      <c r="N15" s="80">
        <f>Sentinel_Data!N100*Sentinel_Data!N$1</f>
        <v>0</v>
      </c>
    </row>
    <row r="16" spans="1:14" x14ac:dyDescent="0.25">
      <c r="A16" s="79">
        <v>2016</v>
      </c>
      <c r="B16" s="77">
        <v>3</v>
      </c>
      <c r="C16" s="126">
        <f t="shared" si="0"/>
        <v>34.194900000000004</v>
      </c>
      <c r="D16" s="77">
        <f>Sentinel_Data!D101*Sentinel_Data!D$1</f>
        <v>29.620900000000002</v>
      </c>
      <c r="E16" s="77">
        <f>Sentinel_Data!E101*Sentinel_Data!E$1</f>
        <v>0</v>
      </c>
      <c r="F16" s="77">
        <f>Sentinel_Data!F101*Sentinel_Data!F$1</f>
        <v>0</v>
      </c>
      <c r="G16" s="77">
        <f>Sentinel_Data!G101*Sentinel_Data!G$1</f>
        <v>0</v>
      </c>
      <c r="H16" s="77">
        <f>Sentinel_Data!H101*Sentinel_Data!H$1</f>
        <v>4.5739999999999998</v>
      </c>
      <c r="I16" s="77">
        <f>Sentinel_Data!I101*Sentinel_Data!I$1</f>
        <v>0</v>
      </c>
      <c r="J16" s="77">
        <f>Sentinel_Data!J101*Sentinel_Data!J$1</f>
        <v>0</v>
      </c>
      <c r="K16" s="77">
        <f>Sentinel_Data!K101*Sentinel_Data!K$1</f>
        <v>0</v>
      </c>
      <c r="L16" s="77">
        <f>Sentinel_Data!L101*Sentinel_Data!L$1</f>
        <v>0</v>
      </c>
      <c r="M16" s="77">
        <f>Sentinel_Data!M101*Sentinel_Data!M$1</f>
        <v>0</v>
      </c>
      <c r="N16" s="80">
        <f>Sentinel_Data!N101*Sentinel_Data!N$1</f>
        <v>0</v>
      </c>
    </row>
    <row r="17" spans="1:14" x14ac:dyDescent="0.25">
      <c r="A17" s="79">
        <v>2016</v>
      </c>
      <c r="B17" s="77">
        <v>4</v>
      </c>
      <c r="C17" s="126">
        <f t="shared" si="0"/>
        <v>29.618120000000005</v>
      </c>
      <c r="D17" s="77">
        <f>Sentinel_Data!D102*Sentinel_Data!D$1</f>
        <v>29.618120000000005</v>
      </c>
      <c r="E17" s="77">
        <f>Sentinel_Data!E102*Sentinel_Data!E$1</f>
        <v>0</v>
      </c>
      <c r="F17" s="77">
        <f>Sentinel_Data!F102*Sentinel_Data!F$1</f>
        <v>0</v>
      </c>
      <c r="G17" s="77">
        <f>Sentinel_Data!G102*Sentinel_Data!G$1</f>
        <v>0</v>
      </c>
      <c r="H17" s="77">
        <f>Sentinel_Data!H102*Sentinel_Data!H$1</f>
        <v>0</v>
      </c>
      <c r="I17" s="77">
        <f>Sentinel_Data!I102*Sentinel_Data!I$1</f>
        <v>0</v>
      </c>
      <c r="J17" s="77">
        <f>Sentinel_Data!J102*Sentinel_Data!J$1</f>
        <v>0</v>
      </c>
      <c r="K17" s="77">
        <f>Sentinel_Data!K102*Sentinel_Data!K$1</f>
        <v>0</v>
      </c>
      <c r="L17" s="77">
        <f>Sentinel_Data!L102*Sentinel_Data!L$1</f>
        <v>0</v>
      </c>
      <c r="M17" s="77">
        <f>Sentinel_Data!M102*Sentinel_Data!M$1</f>
        <v>0</v>
      </c>
      <c r="N17" s="80">
        <f>Sentinel_Data!N102*Sentinel_Data!N$1</f>
        <v>0</v>
      </c>
    </row>
    <row r="18" spans="1:14" x14ac:dyDescent="0.25">
      <c r="A18" s="79">
        <v>2016</v>
      </c>
      <c r="B18" s="77">
        <v>5</v>
      </c>
      <c r="C18" s="126">
        <f t="shared" si="0"/>
        <v>32.853340000000003</v>
      </c>
      <c r="D18" s="77">
        <f>Sentinel_Data!D103*Sentinel_Data!D$1</f>
        <v>29.615340000000003</v>
      </c>
      <c r="E18" s="77">
        <f>Sentinel_Data!E103*Sentinel_Data!E$1</f>
        <v>0</v>
      </c>
      <c r="F18" s="77">
        <f>Sentinel_Data!F103*Sentinel_Data!F$1</f>
        <v>0</v>
      </c>
      <c r="G18" s="77">
        <f>Sentinel_Data!G103*Sentinel_Data!G$1</f>
        <v>0</v>
      </c>
      <c r="H18" s="77">
        <f>Sentinel_Data!H103*Sentinel_Data!H$1</f>
        <v>0</v>
      </c>
      <c r="I18" s="77">
        <f>Sentinel_Data!I103*Sentinel_Data!I$1</f>
        <v>3.238</v>
      </c>
      <c r="J18" s="77">
        <f>Sentinel_Data!J103*Sentinel_Data!J$1</f>
        <v>0</v>
      </c>
      <c r="K18" s="77">
        <f>Sentinel_Data!K103*Sentinel_Data!K$1</f>
        <v>0</v>
      </c>
      <c r="L18" s="77">
        <f>Sentinel_Data!L103*Sentinel_Data!L$1</f>
        <v>0</v>
      </c>
      <c r="M18" s="77">
        <f>Sentinel_Data!M103*Sentinel_Data!M$1</f>
        <v>0</v>
      </c>
      <c r="N18" s="80">
        <f>Sentinel_Data!N103*Sentinel_Data!N$1</f>
        <v>0</v>
      </c>
    </row>
    <row r="19" spans="1:14" x14ac:dyDescent="0.25">
      <c r="A19" s="79">
        <v>2016</v>
      </c>
      <c r="B19" s="77">
        <v>6</v>
      </c>
      <c r="C19" s="126">
        <f t="shared" si="0"/>
        <v>29.612560000000002</v>
      </c>
      <c r="D19" s="77">
        <f>Sentinel_Data!D104*Sentinel_Data!D$1</f>
        <v>29.612560000000002</v>
      </c>
      <c r="E19" s="77">
        <f>Sentinel_Data!E104*Sentinel_Data!E$1</f>
        <v>0</v>
      </c>
      <c r="F19" s="77">
        <f>Sentinel_Data!F104*Sentinel_Data!F$1</f>
        <v>0</v>
      </c>
      <c r="G19" s="77">
        <f>Sentinel_Data!G104*Sentinel_Data!G$1</f>
        <v>0</v>
      </c>
      <c r="H19" s="77">
        <f>Sentinel_Data!H104*Sentinel_Data!H$1</f>
        <v>0</v>
      </c>
      <c r="I19" s="77">
        <f>Sentinel_Data!I104*Sentinel_Data!I$1</f>
        <v>0</v>
      </c>
      <c r="J19" s="77">
        <f>Sentinel_Data!J104*Sentinel_Data!J$1</f>
        <v>0</v>
      </c>
      <c r="K19" s="77">
        <f>Sentinel_Data!K104*Sentinel_Data!K$1</f>
        <v>0</v>
      </c>
      <c r="L19" s="77">
        <f>Sentinel_Data!L104*Sentinel_Data!L$1</f>
        <v>0</v>
      </c>
      <c r="M19" s="77">
        <f>Sentinel_Data!M104*Sentinel_Data!M$1</f>
        <v>0</v>
      </c>
      <c r="N19" s="80">
        <f>Sentinel_Data!N104*Sentinel_Data!N$1</f>
        <v>0</v>
      </c>
    </row>
    <row r="20" spans="1:14" x14ac:dyDescent="0.25">
      <c r="A20" s="79">
        <v>2016</v>
      </c>
      <c r="B20" s="77">
        <v>7</v>
      </c>
      <c r="C20" s="126">
        <f t="shared" si="0"/>
        <v>32.074560000000005</v>
      </c>
      <c r="D20" s="77">
        <f>Sentinel_Data!D105*Sentinel_Data!D$1</f>
        <v>29.612560000000002</v>
      </c>
      <c r="E20" s="77">
        <f>Sentinel_Data!E105*Sentinel_Data!E$1</f>
        <v>0</v>
      </c>
      <c r="F20" s="77">
        <f>Sentinel_Data!F105*Sentinel_Data!F$1</f>
        <v>0</v>
      </c>
      <c r="G20" s="77">
        <f>Sentinel_Data!G105*Sentinel_Data!G$1</f>
        <v>0</v>
      </c>
      <c r="H20" s="77">
        <f>Sentinel_Data!H105*Sentinel_Data!H$1</f>
        <v>0</v>
      </c>
      <c r="I20" s="77">
        <f>Sentinel_Data!I105*Sentinel_Data!I$1</f>
        <v>0</v>
      </c>
      <c r="J20" s="77">
        <f>Sentinel_Data!J105*Sentinel_Data!J$1</f>
        <v>2.4620000000000002</v>
      </c>
      <c r="K20" s="77">
        <f>Sentinel_Data!K105*Sentinel_Data!K$1</f>
        <v>0</v>
      </c>
      <c r="L20" s="77">
        <f>Sentinel_Data!L105*Sentinel_Data!L$1</f>
        <v>0</v>
      </c>
      <c r="M20" s="77">
        <f>Sentinel_Data!M105*Sentinel_Data!M$1</f>
        <v>0</v>
      </c>
      <c r="N20" s="80">
        <f>Sentinel_Data!N105*Sentinel_Data!N$1</f>
        <v>0</v>
      </c>
    </row>
    <row r="21" spans="1:14" x14ac:dyDescent="0.25">
      <c r="A21" s="79">
        <v>2016</v>
      </c>
      <c r="B21" s="77">
        <v>8</v>
      </c>
      <c r="C21" s="126">
        <f t="shared" si="0"/>
        <v>31.386780000000005</v>
      </c>
      <c r="D21" s="77">
        <f>Sentinel_Data!D106*Sentinel_Data!D$1</f>
        <v>29.609780000000004</v>
      </c>
      <c r="E21" s="77">
        <f>Sentinel_Data!E106*Sentinel_Data!E$1</f>
        <v>0</v>
      </c>
      <c r="F21" s="77">
        <f>Sentinel_Data!F106*Sentinel_Data!F$1</f>
        <v>0</v>
      </c>
      <c r="G21" s="77">
        <f>Sentinel_Data!G106*Sentinel_Data!G$1</f>
        <v>0</v>
      </c>
      <c r="H21" s="77">
        <f>Sentinel_Data!H106*Sentinel_Data!H$1</f>
        <v>0</v>
      </c>
      <c r="I21" s="77">
        <f>Sentinel_Data!I106*Sentinel_Data!I$1</f>
        <v>0</v>
      </c>
      <c r="J21" s="77">
        <f>Sentinel_Data!J106*Sentinel_Data!J$1</f>
        <v>0</v>
      </c>
      <c r="K21" s="77">
        <f>Sentinel_Data!K106*Sentinel_Data!K$1</f>
        <v>1.7769999999999999</v>
      </c>
      <c r="L21" s="77">
        <f>Sentinel_Data!L106*Sentinel_Data!L$1</f>
        <v>0</v>
      </c>
      <c r="M21" s="77">
        <f>Sentinel_Data!M106*Sentinel_Data!M$1</f>
        <v>0</v>
      </c>
      <c r="N21" s="80">
        <f>Sentinel_Data!N106*Sentinel_Data!N$1</f>
        <v>0</v>
      </c>
    </row>
    <row r="22" spans="1:14" x14ac:dyDescent="0.25">
      <c r="A22" s="79">
        <v>2016</v>
      </c>
      <c r="B22" s="77">
        <v>9</v>
      </c>
      <c r="C22" s="126">
        <f t="shared" si="0"/>
        <v>29.607000000000003</v>
      </c>
      <c r="D22" s="77">
        <f>Sentinel_Data!D107*Sentinel_Data!D$1</f>
        <v>29.607000000000003</v>
      </c>
      <c r="E22" s="77">
        <f>Sentinel_Data!E107*Sentinel_Data!E$1</f>
        <v>0</v>
      </c>
      <c r="F22" s="77">
        <f>Sentinel_Data!F107*Sentinel_Data!F$1</f>
        <v>0</v>
      </c>
      <c r="G22" s="77">
        <f>Sentinel_Data!G107*Sentinel_Data!G$1</f>
        <v>0</v>
      </c>
      <c r="H22" s="77">
        <f>Sentinel_Data!H107*Sentinel_Data!H$1</f>
        <v>0</v>
      </c>
      <c r="I22" s="77">
        <f>Sentinel_Data!I107*Sentinel_Data!I$1</f>
        <v>0</v>
      </c>
      <c r="J22" s="77">
        <f>Sentinel_Data!J107*Sentinel_Data!J$1</f>
        <v>0</v>
      </c>
      <c r="K22" s="77">
        <f>Sentinel_Data!K107*Sentinel_Data!K$1</f>
        <v>0</v>
      </c>
      <c r="L22" s="77">
        <f>Sentinel_Data!L107*Sentinel_Data!L$1</f>
        <v>0</v>
      </c>
      <c r="M22" s="77">
        <f>Sentinel_Data!M107*Sentinel_Data!M$1</f>
        <v>0</v>
      </c>
      <c r="N22" s="80">
        <f>Sentinel_Data!N107*Sentinel_Data!N$1</f>
        <v>0</v>
      </c>
    </row>
    <row r="23" spans="1:14" x14ac:dyDescent="0.25">
      <c r="A23" s="79">
        <v>2016</v>
      </c>
      <c r="B23" s="77">
        <v>10</v>
      </c>
      <c r="C23" s="126">
        <f t="shared" si="0"/>
        <v>33.031000000000006</v>
      </c>
      <c r="D23" s="77">
        <f>Sentinel_Data!D108*Sentinel_Data!D$1</f>
        <v>29.607000000000003</v>
      </c>
      <c r="E23" s="77">
        <f>Sentinel_Data!E108*Sentinel_Data!E$1</f>
        <v>0</v>
      </c>
      <c r="F23" s="77">
        <f>Sentinel_Data!F108*Sentinel_Data!F$1</f>
        <v>0</v>
      </c>
      <c r="G23" s="77">
        <f>Sentinel_Data!G108*Sentinel_Data!G$1</f>
        <v>0</v>
      </c>
      <c r="H23" s="77">
        <f>Sentinel_Data!H108*Sentinel_Data!H$1</f>
        <v>0</v>
      </c>
      <c r="I23" s="77">
        <f>Sentinel_Data!I108*Sentinel_Data!I$1</f>
        <v>0</v>
      </c>
      <c r="J23" s="77">
        <f>Sentinel_Data!J108*Sentinel_Data!J$1</f>
        <v>0</v>
      </c>
      <c r="K23" s="77">
        <f>Sentinel_Data!K108*Sentinel_Data!K$1</f>
        <v>0</v>
      </c>
      <c r="L23" s="77">
        <f>Sentinel_Data!L108*Sentinel_Data!L$1</f>
        <v>3.4239999999999999</v>
      </c>
      <c r="M23" s="77">
        <f>Sentinel_Data!M108*Sentinel_Data!M$1</f>
        <v>0</v>
      </c>
      <c r="N23" s="80">
        <f>Sentinel_Data!N108*Sentinel_Data!N$1</f>
        <v>0</v>
      </c>
    </row>
    <row r="24" spans="1:14" x14ac:dyDescent="0.25">
      <c r="A24" s="79">
        <v>2016</v>
      </c>
      <c r="B24" s="77">
        <v>11</v>
      </c>
      <c r="C24" s="126">
        <f t="shared" si="0"/>
        <v>31.715220000000002</v>
      </c>
      <c r="D24" s="77">
        <f>Sentinel_Data!D109*Sentinel_Data!D$1</f>
        <v>29.604220000000002</v>
      </c>
      <c r="E24" s="77">
        <f>Sentinel_Data!E109*Sentinel_Data!E$1</f>
        <v>0</v>
      </c>
      <c r="F24" s="77">
        <f>Sentinel_Data!F109*Sentinel_Data!F$1</f>
        <v>0</v>
      </c>
      <c r="G24" s="77">
        <f>Sentinel_Data!G109*Sentinel_Data!G$1</f>
        <v>0</v>
      </c>
      <c r="H24" s="77">
        <f>Sentinel_Data!H109*Sentinel_Data!H$1</f>
        <v>0</v>
      </c>
      <c r="I24" s="77">
        <f>Sentinel_Data!I109*Sentinel_Data!I$1</f>
        <v>0</v>
      </c>
      <c r="J24" s="77">
        <f>Sentinel_Data!J109*Sentinel_Data!J$1</f>
        <v>0</v>
      </c>
      <c r="K24" s="77">
        <f>Sentinel_Data!K109*Sentinel_Data!K$1</f>
        <v>0</v>
      </c>
      <c r="L24" s="77">
        <f>Sentinel_Data!L109*Sentinel_Data!L$1</f>
        <v>0</v>
      </c>
      <c r="M24" s="77">
        <f>Sentinel_Data!M109*Sentinel_Data!M$1</f>
        <v>2.1110000000000002</v>
      </c>
      <c r="N24" s="80">
        <f>Sentinel_Data!N109*Sentinel_Data!N$1</f>
        <v>0</v>
      </c>
    </row>
    <row r="25" spans="1:14" x14ac:dyDescent="0.25">
      <c r="A25" s="79">
        <v>2016</v>
      </c>
      <c r="B25" s="77">
        <v>12</v>
      </c>
      <c r="C25" s="126">
        <f t="shared" si="0"/>
        <v>31.512220000000003</v>
      </c>
      <c r="D25" s="77">
        <f>Sentinel_Data!D110*Sentinel_Data!D$1</f>
        <v>29.604220000000002</v>
      </c>
      <c r="E25" s="77">
        <f>Sentinel_Data!E110*Sentinel_Data!E$1</f>
        <v>0</v>
      </c>
      <c r="F25" s="77">
        <f>Sentinel_Data!F110*Sentinel_Data!F$1</f>
        <v>0</v>
      </c>
      <c r="G25" s="77">
        <f>Sentinel_Data!G110*Sentinel_Data!G$1</f>
        <v>0</v>
      </c>
      <c r="H25" s="77">
        <f>Sentinel_Data!H110*Sentinel_Data!H$1</f>
        <v>0</v>
      </c>
      <c r="I25" s="77">
        <f>Sentinel_Data!I110*Sentinel_Data!I$1</f>
        <v>0</v>
      </c>
      <c r="J25" s="77">
        <f>Sentinel_Data!J110*Sentinel_Data!J$1</f>
        <v>0</v>
      </c>
      <c r="K25" s="77">
        <f>Sentinel_Data!K110*Sentinel_Data!K$1</f>
        <v>0</v>
      </c>
      <c r="L25" s="77">
        <f>Sentinel_Data!L110*Sentinel_Data!L$1</f>
        <v>0</v>
      </c>
      <c r="M25" s="77">
        <f>Sentinel_Data!M110*Sentinel_Data!M$1</f>
        <v>0</v>
      </c>
      <c r="N25" s="80">
        <f>Sentinel_Data!N110*Sentinel_Data!N$1</f>
        <v>1.9079999999999999</v>
      </c>
    </row>
    <row r="26" spans="1:14" x14ac:dyDescent="0.25">
      <c r="A26" s="79">
        <v>2017</v>
      </c>
      <c r="B26" s="77">
        <v>1</v>
      </c>
      <c r="C26" s="126">
        <f t="shared" si="0"/>
        <v>33.329440000000005</v>
      </c>
      <c r="D26" s="77">
        <f>Sentinel_Data!D111*Sentinel_Data!D$1</f>
        <v>29.601440000000004</v>
      </c>
      <c r="E26" s="77">
        <f>Sentinel_Data!E111*Sentinel_Data!E$1</f>
        <v>0</v>
      </c>
      <c r="F26" s="77">
        <f>Sentinel_Data!F111*Sentinel_Data!F$1</f>
        <v>0</v>
      </c>
      <c r="G26" s="77">
        <f>Sentinel_Data!G111*Sentinel_Data!G$1</f>
        <v>3.7280000000000002</v>
      </c>
      <c r="H26" s="77">
        <f>Sentinel_Data!H111*Sentinel_Data!H$1</f>
        <v>0</v>
      </c>
      <c r="I26" s="77">
        <f>Sentinel_Data!I111*Sentinel_Data!I$1</f>
        <v>0</v>
      </c>
      <c r="J26" s="77">
        <f>Sentinel_Data!J111*Sentinel_Data!J$1</f>
        <v>0</v>
      </c>
      <c r="K26" s="77">
        <f>Sentinel_Data!K111*Sentinel_Data!K$1</f>
        <v>0</v>
      </c>
      <c r="L26" s="77">
        <f>Sentinel_Data!L111*Sentinel_Data!L$1</f>
        <v>0</v>
      </c>
      <c r="M26" s="77">
        <f>Sentinel_Data!M111*Sentinel_Data!M$1</f>
        <v>0</v>
      </c>
      <c r="N26" s="80">
        <f>Sentinel_Data!N111*Sentinel_Data!N$1</f>
        <v>0</v>
      </c>
    </row>
    <row r="27" spans="1:14" x14ac:dyDescent="0.25">
      <c r="A27" s="79">
        <v>2017</v>
      </c>
      <c r="B27" s="77">
        <v>2</v>
      </c>
      <c r="C27" s="126">
        <f t="shared" si="0"/>
        <v>29.601440000000004</v>
      </c>
      <c r="D27" s="77">
        <f>Sentinel_Data!D112*Sentinel_Data!D$1</f>
        <v>29.601440000000004</v>
      </c>
      <c r="E27" s="77">
        <f>Sentinel_Data!E112*Sentinel_Data!E$1</f>
        <v>0</v>
      </c>
      <c r="F27" s="77">
        <f>Sentinel_Data!F112*Sentinel_Data!F$1</f>
        <v>0</v>
      </c>
      <c r="G27" s="77">
        <f>Sentinel_Data!G112*Sentinel_Data!G$1</f>
        <v>0</v>
      </c>
      <c r="H27" s="77">
        <f>Sentinel_Data!H112*Sentinel_Data!H$1</f>
        <v>0</v>
      </c>
      <c r="I27" s="77">
        <f>Sentinel_Data!I112*Sentinel_Data!I$1</f>
        <v>0</v>
      </c>
      <c r="J27" s="77">
        <f>Sentinel_Data!J112*Sentinel_Data!J$1</f>
        <v>0</v>
      </c>
      <c r="K27" s="77">
        <f>Sentinel_Data!K112*Sentinel_Data!K$1</f>
        <v>0</v>
      </c>
      <c r="L27" s="77">
        <f>Sentinel_Data!L112*Sentinel_Data!L$1</f>
        <v>0</v>
      </c>
      <c r="M27" s="77">
        <f>Sentinel_Data!M112*Sentinel_Data!M$1</f>
        <v>0</v>
      </c>
      <c r="N27" s="80">
        <f>Sentinel_Data!N112*Sentinel_Data!N$1</f>
        <v>0</v>
      </c>
    </row>
    <row r="28" spans="1:14" x14ac:dyDescent="0.25">
      <c r="A28" s="79">
        <v>2017</v>
      </c>
      <c r="B28" s="77">
        <v>3</v>
      </c>
      <c r="C28" s="126">
        <f t="shared" si="0"/>
        <v>34.17266</v>
      </c>
      <c r="D28" s="77">
        <f>Sentinel_Data!D113*Sentinel_Data!D$1</f>
        <v>29.598660000000002</v>
      </c>
      <c r="E28" s="77">
        <f>Sentinel_Data!E113*Sentinel_Data!E$1</f>
        <v>0</v>
      </c>
      <c r="F28" s="77">
        <f>Sentinel_Data!F113*Sentinel_Data!F$1</f>
        <v>0</v>
      </c>
      <c r="G28" s="77">
        <f>Sentinel_Data!G113*Sentinel_Data!G$1</f>
        <v>0</v>
      </c>
      <c r="H28" s="77">
        <f>Sentinel_Data!H113*Sentinel_Data!H$1</f>
        <v>4.5739999999999998</v>
      </c>
      <c r="I28" s="77">
        <f>Sentinel_Data!I113*Sentinel_Data!I$1</f>
        <v>0</v>
      </c>
      <c r="J28" s="77">
        <f>Sentinel_Data!J113*Sentinel_Data!J$1</f>
        <v>0</v>
      </c>
      <c r="K28" s="77">
        <f>Sentinel_Data!K113*Sentinel_Data!K$1</f>
        <v>0</v>
      </c>
      <c r="L28" s="77">
        <f>Sentinel_Data!L113*Sentinel_Data!L$1</f>
        <v>0</v>
      </c>
      <c r="M28" s="77">
        <f>Sentinel_Data!M113*Sentinel_Data!M$1</f>
        <v>0</v>
      </c>
      <c r="N28" s="80">
        <f>Sentinel_Data!N113*Sentinel_Data!N$1</f>
        <v>0</v>
      </c>
    </row>
    <row r="29" spans="1:14" x14ac:dyDescent="0.25">
      <c r="A29" s="79">
        <v>2017</v>
      </c>
      <c r="B29" s="77">
        <v>4</v>
      </c>
      <c r="C29" s="126">
        <f t="shared" si="0"/>
        <v>29.598660000000002</v>
      </c>
      <c r="D29" s="77">
        <f>Sentinel_Data!D114*Sentinel_Data!D$1</f>
        <v>29.598660000000002</v>
      </c>
      <c r="E29" s="77">
        <f>Sentinel_Data!E114*Sentinel_Data!E$1</f>
        <v>0</v>
      </c>
      <c r="F29" s="77">
        <f>Sentinel_Data!F114*Sentinel_Data!F$1</f>
        <v>0</v>
      </c>
      <c r="G29" s="77">
        <f>Sentinel_Data!G114*Sentinel_Data!G$1</f>
        <v>0</v>
      </c>
      <c r="H29" s="77">
        <f>Sentinel_Data!H114*Sentinel_Data!H$1</f>
        <v>0</v>
      </c>
      <c r="I29" s="77">
        <f>Sentinel_Data!I114*Sentinel_Data!I$1</f>
        <v>0</v>
      </c>
      <c r="J29" s="77">
        <f>Sentinel_Data!J114*Sentinel_Data!J$1</f>
        <v>0</v>
      </c>
      <c r="K29" s="77">
        <f>Sentinel_Data!K114*Sentinel_Data!K$1</f>
        <v>0</v>
      </c>
      <c r="L29" s="77">
        <f>Sentinel_Data!L114*Sentinel_Data!L$1</f>
        <v>0</v>
      </c>
      <c r="M29" s="77">
        <f>Sentinel_Data!M114*Sentinel_Data!M$1</f>
        <v>0</v>
      </c>
      <c r="N29" s="80">
        <f>Sentinel_Data!N114*Sentinel_Data!N$1</f>
        <v>0</v>
      </c>
    </row>
    <row r="30" spans="1:14" x14ac:dyDescent="0.25">
      <c r="A30" s="79">
        <v>2017</v>
      </c>
      <c r="B30" s="77">
        <v>5</v>
      </c>
      <c r="C30" s="126">
        <f t="shared" si="0"/>
        <v>32.836660000000002</v>
      </c>
      <c r="D30" s="77">
        <f>Sentinel_Data!D115*Sentinel_Data!D$1</f>
        <v>29.598660000000002</v>
      </c>
      <c r="E30" s="77">
        <f>Sentinel_Data!E115*Sentinel_Data!E$1</f>
        <v>0</v>
      </c>
      <c r="F30" s="77">
        <f>Sentinel_Data!F115*Sentinel_Data!F$1</f>
        <v>0</v>
      </c>
      <c r="G30" s="77">
        <f>Sentinel_Data!G115*Sentinel_Data!G$1</f>
        <v>0</v>
      </c>
      <c r="H30" s="77">
        <f>Sentinel_Data!H115*Sentinel_Data!H$1</f>
        <v>0</v>
      </c>
      <c r="I30" s="77">
        <f>Sentinel_Data!I115*Sentinel_Data!I$1</f>
        <v>3.238</v>
      </c>
      <c r="J30" s="77">
        <f>Sentinel_Data!J115*Sentinel_Data!J$1</f>
        <v>0</v>
      </c>
      <c r="K30" s="77">
        <f>Sentinel_Data!K115*Sentinel_Data!K$1</f>
        <v>0</v>
      </c>
      <c r="L30" s="77">
        <f>Sentinel_Data!L115*Sentinel_Data!L$1</f>
        <v>0</v>
      </c>
      <c r="M30" s="77">
        <f>Sentinel_Data!M115*Sentinel_Data!M$1</f>
        <v>0</v>
      </c>
      <c r="N30" s="80">
        <f>Sentinel_Data!N115*Sentinel_Data!N$1</f>
        <v>0</v>
      </c>
    </row>
    <row r="31" spans="1:14" x14ac:dyDescent="0.25">
      <c r="A31" s="79">
        <v>2017</v>
      </c>
      <c r="B31" s="77">
        <v>6</v>
      </c>
      <c r="C31" s="126">
        <f t="shared" si="0"/>
        <v>29.598660000000002</v>
      </c>
      <c r="D31" s="77">
        <f>Sentinel_Data!D116*Sentinel_Data!D$1</f>
        <v>29.598660000000002</v>
      </c>
      <c r="E31" s="77">
        <f>Sentinel_Data!E116*Sentinel_Data!E$1</f>
        <v>0</v>
      </c>
      <c r="F31" s="77">
        <f>Sentinel_Data!F116*Sentinel_Data!F$1</f>
        <v>0</v>
      </c>
      <c r="G31" s="77">
        <f>Sentinel_Data!G116*Sentinel_Data!G$1</f>
        <v>0</v>
      </c>
      <c r="H31" s="77">
        <f>Sentinel_Data!H116*Sentinel_Data!H$1</f>
        <v>0</v>
      </c>
      <c r="I31" s="77">
        <f>Sentinel_Data!I116*Sentinel_Data!I$1</f>
        <v>0</v>
      </c>
      <c r="J31" s="77">
        <f>Sentinel_Data!J116*Sentinel_Data!J$1</f>
        <v>0</v>
      </c>
      <c r="K31" s="77">
        <f>Sentinel_Data!K116*Sentinel_Data!K$1</f>
        <v>0</v>
      </c>
      <c r="L31" s="77">
        <f>Sentinel_Data!L116*Sentinel_Data!L$1</f>
        <v>0</v>
      </c>
      <c r="M31" s="77">
        <f>Sentinel_Data!M116*Sentinel_Data!M$1</f>
        <v>0</v>
      </c>
      <c r="N31" s="80">
        <f>Sentinel_Data!N116*Sentinel_Data!N$1</f>
        <v>0</v>
      </c>
    </row>
    <row r="32" spans="1:14" x14ac:dyDescent="0.25">
      <c r="A32" s="79">
        <v>2017</v>
      </c>
      <c r="B32" s="77">
        <v>7</v>
      </c>
      <c r="C32" s="126">
        <f t="shared" si="0"/>
        <v>32.057880000000004</v>
      </c>
      <c r="D32" s="77">
        <f>Sentinel_Data!D117*Sentinel_Data!D$1</f>
        <v>29.595880000000001</v>
      </c>
      <c r="E32" s="77">
        <f>Sentinel_Data!E117*Sentinel_Data!E$1</f>
        <v>0</v>
      </c>
      <c r="F32" s="77">
        <f>Sentinel_Data!F117*Sentinel_Data!F$1</f>
        <v>0</v>
      </c>
      <c r="G32" s="77">
        <f>Sentinel_Data!G117*Sentinel_Data!G$1</f>
        <v>0</v>
      </c>
      <c r="H32" s="77">
        <f>Sentinel_Data!H117*Sentinel_Data!H$1</f>
        <v>0</v>
      </c>
      <c r="I32" s="77">
        <f>Sentinel_Data!I117*Sentinel_Data!I$1</f>
        <v>0</v>
      </c>
      <c r="J32" s="77">
        <f>Sentinel_Data!J117*Sentinel_Data!J$1</f>
        <v>2.4620000000000002</v>
      </c>
      <c r="K32" s="77">
        <f>Sentinel_Data!K117*Sentinel_Data!K$1</f>
        <v>0</v>
      </c>
      <c r="L32" s="77">
        <f>Sentinel_Data!L117*Sentinel_Data!L$1</f>
        <v>0</v>
      </c>
      <c r="M32" s="77">
        <f>Sentinel_Data!M117*Sentinel_Data!M$1</f>
        <v>0</v>
      </c>
      <c r="N32" s="80">
        <f>Sentinel_Data!N117*Sentinel_Data!N$1</f>
        <v>0</v>
      </c>
    </row>
    <row r="33" spans="1:14" x14ac:dyDescent="0.25">
      <c r="A33" s="79">
        <v>2017</v>
      </c>
      <c r="B33" s="77">
        <v>8</v>
      </c>
      <c r="C33" s="126">
        <f t="shared" si="0"/>
        <v>31.372880000000002</v>
      </c>
      <c r="D33" s="77">
        <f>Sentinel_Data!D118*Sentinel_Data!D$1</f>
        <v>29.595880000000001</v>
      </c>
      <c r="E33" s="77">
        <f>Sentinel_Data!E118*Sentinel_Data!E$1</f>
        <v>0</v>
      </c>
      <c r="F33" s="77">
        <f>Sentinel_Data!F118*Sentinel_Data!F$1</f>
        <v>0</v>
      </c>
      <c r="G33" s="77">
        <f>Sentinel_Data!G118*Sentinel_Data!G$1</f>
        <v>0</v>
      </c>
      <c r="H33" s="77">
        <f>Sentinel_Data!H118*Sentinel_Data!H$1</f>
        <v>0</v>
      </c>
      <c r="I33" s="77">
        <f>Sentinel_Data!I118*Sentinel_Data!I$1</f>
        <v>0</v>
      </c>
      <c r="J33" s="77">
        <f>Sentinel_Data!J118*Sentinel_Data!J$1</f>
        <v>0</v>
      </c>
      <c r="K33" s="77">
        <f>Sentinel_Data!K118*Sentinel_Data!K$1</f>
        <v>1.7769999999999999</v>
      </c>
      <c r="L33" s="77">
        <f>Sentinel_Data!L118*Sentinel_Data!L$1</f>
        <v>0</v>
      </c>
      <c r="M33" s="77">
        <f>Sentinel_Data!M118*Sentinel_Data!M$1</f>
        <v>0</v>
      </c>
      <c r="N33" s="80">
        <f>Sentinel_Data!N118*Sentinel_Data!N$1</f>
        <v>0</v>
      </c>
    </row>
    <row r="34" spans="1:14" x14ac:dyDescent="0.25">
      <c r="A34" s="79">
        <v>2017</v>
      </c>
      <c r="B34" s="77">
        <v>9</v>
      </c>
      <c r="C34" s="126">
        <f t="shared" si="0"/>
        <v>29.595880000000001</v>
      </c>
      <c r="D34" s="77">
        <f>Sentinel_Data!D119*Sentinel_Data!D$1</f>
        <v>29.595880000000001</v>
      </c>
      <c r="E34" s="77">
        <f>Sentinel_Data!E119*Sentinel_Data!E$1</f>
        <v>0</v>
      </c>
      <c r="F34" s="77">
        <f>Sentinel_Data!F119*Sentinel_Data!F$1</f>
        <v>0</v>
      </c>
      <c r="G34" s="77">
        <f>Sentinel_Data!G119*Sentinel_Data!G$1</f>
        <v>0</v>
      </c>
      <c r="H34" s="77">
        <f>Sentinel_Data!H119*Sentinel_Data!H$1</f>
        <v>0</v>
      </c>
      <c r="I34" s="77">
        <f>Sentinel_Data!I119*Sentinel_Data!I$1</f>
        <v>0</v>
      </c>
      <c r="J34" s="77">
        <f>Sentinel_Data!J119*Sentinel_Data!J$1</f>
        <v>0</v>
      </c>
      <c r="K34" s="77">
        <f>Sentinel_Data!K119*Sentinel_Data!K$1</f>
        <v>0</v>
      </c>
      <c r="L34" s="77">
        <f>Sentinel_Data!L119*Sentinel_Data!L$1</f>
        <v>0</v>
      </c>
      <c r="M34" s="77">
        <f>Sentinel_Data!M119*Sentinel_Data!M$1</f>
        <v>0</v>
      </c>
      <c r="N34" s="80">
        <f>Sentinel_Data!N119*Sentinel_Data!N$1</f>
        <v>0</v>
      </c>
    </row>
    <row r="35" spans="1:14" x14ac:dyDescent="0.25">
      <c r="A35" s="79">
        <v>2017</v>
      </c>
      <c r="B35" s="77">
        <v>10</v>
      </c>
      <c r="C35" s="126">
        <f t="shared" si="0"/>
        <v>33.019880000000001</v>
      </c>
      <c r="D35" s="77">
        <f>Sentinel_Data!D120*Sentinel_Data!D$1</f>
        <v>29.595880000000001</v>
      </c>
      <c r="E35" s="77">
        <f>Sentinel_Data!E120*Sentinel_Data!E$1</f>
        <v>0</v>
      </c>
      <c r="F35" s="77">
        <f>Sentinel_Data!F120*Sentinel_Data!F$1</f>
        <v>0</v>
      </c>
      <c r="G35" s="77">
        <f>Sentinel_Data!G120*Sentinel_Data!G$1</f>
        <v>0</v>
      </c>
      <c r="H35" s="77">
        <f>Sentinel_Data!H120*Sentinel_Data!H$1</f>
        <v>0</v>
      </c>
      <c r="I35" s="77">
        <f>Sentinel_Data!I120*Sentinel_Data!I$1</f>
        <v>0</v>
      </c>
      <c r="J35" s="77">
        <f>Sentinel_Data!J120*Sentinel_Data!J$1</f>
        <v>0</v>
      </c>
      <c r="K35" s="77">
        <f>Sentinel_Data!K120*Sentinel_Data!K$1</f>
        <v>0</v>
      </c>
      <c r="L35" s="77">
        <f>Sentinel_Data!L120*Sentinel_Data!L$1</f>
        <v>3.4239999999999999</v>
      </c>
      <c r="M35" s="77">
        <f>Sentinel_Data!M120*Sentinel_Data!M$1</f>
        <v>0</v>
      </c>
      <c r="N35" s="80">
        <f>Sentinel_Data!N120*Sentinel_Data!N$1</f>
        <v>0</v>
      </c>
    </row>
    <row r="36" spans="1:14" x14ac:dyDescent="0.25">
      <c r="A36" s="79">
        <v>2017</v>
      </c>
      <c r="B36" s="77">
        <v>11</v>
      </c>
      <c r="C36" s="126">
        <f t="shared" si="0"/>
        <v>31.706880000000002</v>
      </c>
      <c r="D36" s="77">
        <f>Sentinel_Data!D121*Sentinel_Data!D$1</f>
        <v>29.595880000000001</v>
      </c>
      <c r="E36" s="77">
        <f>Sentinel_Data!E121*Sentinel_Data!E$1</f>
        <v>0</v>
      </c>
      <c r="F36" s="77">
        <f>Sentinel_Data!F121*Sentinel_Data!F$1</f>
        <v>0</v>
      </c>
      <c r="G36" s="77">
        <f>Sentinel_Data!G121*Sentinel_Data!G$1</f>
        <v>0</v>
      </c>
      <c r="H36" s="77">
        <f>Sentinel_Data!H121*Sentinel_Data!H$1</f>
        <v>0</v>
      </c>
      <c r="I36" s="77">
        <f>Sentinel_Data!I121*Sentinel_Data!I$1</f>
        <v>0</v>
      </c>
      <c r="J36" s="77">
        <f>Sentinel_Data!J121*Sentinel_Data!J$1</f>
        <v>0</v>
      </c>
      <c r="K36" s="77">
        <f>Sentinel_Data!K121*Sentinel_Data!K$1</f>
        <v>0</v>
      </c>
      <c r="L36" s="77">
        <f>Sentinel_Data!L121*Sentinel_Data!L$1</f>
        <v>0</v>
      </c>
      <c r="M36" s="77">
        <f>Sentinel_Data!M121*Sentinel_Data!M$1</f>
        <v>2.1110000000000002</v>
      </c>
      <c r="N36" s="80">
        <f>Sentinel_Data!N121*Sentinel_Data!N$1</f>
        <v>0</v>
      </c>
    </row>
    <row r="37" spans="1:14" x14ac:dyDescent="0.25">
      <c r="A37" s="79">
        <v>2017</v>
      </c>
      <c r="B37" s="77">
        <v>12</v>
      </c>
      <c r="C37" s="126">
        <f t="shared" si="0"/>
        <v>31.503880000000002</v>
      </c>
      <c r="D37" s="77">
        <f>Sentinel_Data!D122*Sentinel_Data!D$1</f>
        <v>29.595880000000001</v>
      </c>
      <c r="E37" s="77">
        <f>Sentinel_Data!E122*Sentinel_Data!E$1</f>
        <v>0</v>
      </c>
      <c r="F37" s="77">
        <f>Sentinel_Data!F122*Sentinel_Data!F$1</f>
        <v>0</v>
      </c>
      <c r="G37" s="77">
        <f>Sentinel_Data!G122*Sentinel_Data!G$1</f>
        <v>0</v>
      </c>
      <c r="H37" s="77">
        <f>Sentinel_Data!H122*Sentinel_Data!H$1</f>
        <v>0</v>
      </c>
      <c r="I37" s="77">
        <f>Sentinel_Data!I122*Sentinel_Data!I$1</f>
        <v>0</v>
      </c>
      <c r="J37" s="77">
        <f>Sentinel_Data!J122*Sentinel_Data!J$1</f>
        <v>0</v>
      </c>
      <c r="K37" s="77">
        <f>Sentinel_Data!K122*Sentinel_Data!K$1</f>
        <v>0</v>
      </c>
      <c r="L37" s="77">
        <f>Sentinel_Data!L122*Sentinel_Data!L$1</f>
        <v>0</v>
      </c>
      <c r="M37" s="77">
        <f>Sentinel_Data!M122*Sentinel_Data!M$1</f>
        <v>0</v>
      </c>
      <c r="N37" s="80">
        <f>Sentinel_Data!N122*Sentinel_Data!N$1</f>
        <v>1.9079999999999999</v>
      </c>
    </row>
    <row r="38" spans="1:14" x14ac:dyDescent="0.25">
      <c r="A38" s="79">
        <v>2018</v>
      </c>
      <c r="B38" s="77">
        <v>1</v>
      </c>
      <c r="C38" s="126">
        <f t="shared" si="0"/>
        <v>33.323880000000003</v>
      </c>
      <c r="D38" s="77">
        <f>Sentinel_Data!D123*Sentinel_Data!D$1</f>
        <v>29.595880000000001</v>
      </c>
      <c r="E38" s="77">
        <f>Sentinel_Data!E123*Sentinel_Data!E$1</f>
        <v>0</v>
      </c>
      <c r="F38" s="77">
        <f>Sentinel_Data!F123*Sentinel_Data!F$1</f>
        <v>0</v>
      </c>
      <c r="G38" s="77">
        <f>Sentinel_Data!G123*Sentinel_Data!G$1</f>
        <v>3.7280000000000002</v>
      </c>
      <c r="H38" s="77">
        <f>Sentinel_Data!H123*Sentinel_Data!H$1</f>
        <v>0</v>
      </c>
      <c r="I38" s="77">
        <f>Sentinel_Data!I123*Sentinel_Data!I$1</f>
        <v>0</v>
      </c>
      <c r="J38" s="77">
        <f>Sentinel_Data!J123*Sentinel_Data!J$1</f>
        <v>0</v>
      </c>
      <c r="K38" s="77">
        <f>Sentinel_Data!K123*Sentinel_Data!K$1</f>
        <v>0</v>
      </c>
      <c r="L38" s="77">
        <f>Sentinel_Data!L123*Sentinel_Data!L$1</f>
        <v>0</v>
      </c>
      <c r="M38" s="77">
        <f>Sentinel_Data!M123*Sentinel_Data!M$1</f>
        <v>0</v>
      </c>
      <c r="N38" s="80">
        <f>Sentinel_Data!N123*Sentinel_Data!N$1</f>
        <v>0</v>
      </c>
    </row>
    <row r="39" spans="1:14" x14ac:dyDescent="0.25">
      <c r="A39" s="79">
        <v>2018</v>
      </c>
      <c r="B39" s="77">
        <v>2</v>
      </c>
      <c r="C39" s="126">
        <f t="shared" si="0"/>
        <v>29.593100000000003</v>
      </c>
      <c r="D39" s="77">
        <f>Sentinel_Data!D124*Sentinel_Data!D$1</f>
        <v>29.593100000000003</v>
      </c>
      <c r="E39" s="77">
        <f>Sentinel_Data!E124*Sentinel_Data!E$1</f>
        <v>0</v>
      </c>
      <c r="F39" s="77">
        <f>Sentinel_Data!F124*Sentinel_Data!F$1</f>
        <v>0</v>
      </c>
      <c r="G39" s="77">
        <f>Sentinel_Data!G124*Sentinel_Data!G$1</f>
        <v>0</v>
      </c>
      <c r="H39" s="77">
        <f>Sentinel_Data!H124*Sentinel_Data!H$1</f>
        <v>0</v>
      </c>
      <c r="I39" s="77">
        <f>Sentinel_Data!I124*Sentinel_Data!I$1</f>
        <v>0</v>
      </c>
      <c r="J39" s="77">
        <f>Sentinel_Data!J124*Sentinel_Data!J$1</f>
        <v>0</v>
      </c>
      <c r="K39" s="77">
        <f>Sentinel_Data!K124*Sentinel_Data!K$1</f>
        <v>0</v>
      </c>
      <c r="L39" s="77">
        <f>Sentinel_Data!L124*Sentinel_Data!L$1</f>
        <v>0</v>
      </c>
      <c r="M39" s="77">
        <f>Sentinel_Data!M124*Sentinel_Data!M$1</f>
        <v>0</v>
      </c>
      <c r="N39" s="80">
        <f>Sentinel_Data!N124*Sentinel_Data!N$1</f>
        <v>0</v>
      </c>
    </row>
    <row r="40" spans="1:14" x14ac:dyDescent="0.25">
      <c r="A40" s="79">
        <v>2018</v>
      </c>
      <c r="B40" s="77">
        <v>3</v>
      </c>
      <c r="C40" s="126">
        <f t="shared" si="0"/>
        <v>34.167100000000005</v>
      </c>
      <c r="D40" s="77">
        <f>Sentinel_Data!D125*Sentinel_Data!D$1</f>
        <v>29.593100000000003</v>
      </c>
      <c r="E40" s="77">
        <f>Sentinel_Data!E125*Sentinel_Data!E$1</f>
        <v>0</v>
      </c>
      <c r="F40" s="77">
        <f>Sentinel_Data!F125*Sentinel_Data!F$1</f>
        <v>0</v>
      </c>
      <c r="G40" s="77">
        <f>Sentinel_Data!G125*Sentinel_Data!G$1</f>
        <v>0</v>
      </c>
      <c r="H40" s="77">
        <f>Sentinel_Data!H125*Sentinel_Data!H$1</f>
        <v>4.5739999999999998</v>
      </c>
      <c r="I40" s="77">
        <f>Sentinel_Data!I125*Sentinel_Data!I$1</f>
        <v>0</v>
      </c>
      <c r="J40" s="77">
        <f>Sentinel_Data!J125*Sentinel_Data!J$1</f>
        <v>0</v>
      </c>
      <c r="K40" s="77">
        <f>Sentinel_Data!K125*Sentinel_Data!K$1</f>
        <v>0</v>
      </c>
      <c r="L40" s="77">
        <f>Sentinel_Data!L125*Sentinel_Data!L$1</f>
        <v>0</v>
      </c>
      <c r="M40" s="77">
        <f>Sentinel_Data!M125*Sentinel_Data!M$1</f>
        <v>0</v>
      </c>
      <c r="N40" s="80">
        <f>Sentinel_Data!N125*Sentinel_Data!N$1</f>
        <v>0</v>
      </c>
    </row>
    <row r="41" spans="1:14" x14ac:dyDescent="0.25">
      <c r="A41" s="79">
        <v>2018</v>
      </c>
      <c r="B41" s="77">
        <v>4</v>
      </c>
      <c r="C41" s="126">
        <f t="shared" si="0"/>
        <v>29.593100000000003</v>
      </c>
      <c r="D41" s="77">
        <f>Sentinel_Data!D126*Sentinel_Data!D$1</f>
        <v>29.593100000000003</v>
      </c>
      <c r="E41" s="77">
        <f>Sentinel_Data!E126*Sentinel_Data!E$1</f>
        <v>0</v>
      </c>
      <c r="F41" s="77">
        <f>Sentinel_Data!F126*Sentinel_Data!F$1</f>
        <v>0</v>
      </c>
      <c r="G41" s="77">
        <f>Sentinel_Data!G126*Sentinel_Data!G$1</f>
        <v>0</v>
      </c>
      <c r="H41" s="77">
        <f>Sentinel_Data!H126*Sentinel_Data!H$1</f>
        <v>0</v>
      </c>
      <c r="I41" s="77">
        <f>Sentinel_Data!I126*Sentinel_Data!I$1</f>
        <v>0</v>
      </c>
      <c r="J41" s="77">
        <f>Sentinel_Data!J126*Sentinel_Data!J$1</f>
        <v>0</v>
      </c>
      <c r="K41" s="77">
        <f>Sentinel_Data!K126*Sentinel_Data!K$1</f>
        <v>0</v>
      </c>
      <c r="L41" s="77">
        <f>Sentinel_Data!L126*Sentinel_Data!L$1</f>
        <v>0</v>
      </c>
      <c r="M41" s="77">
        <f>Sentinel_Data!M126*Sentinel_Data!M$1</f>
        <v>0</v>
      </c>
      <c r="N41" s="80">
        <f>Sentinel_Data!N126*Sentinel_Data!N$1</f>
        <v>0</v>
      </c>
    </row>
    <row r="42" spans="1:14" x14ac:dyDescent="0.25">
      <c r="A42" s="79">
        <v>2018</v>
      </c>
      <c r="B42" s="77">
        <v>5</v>
      </c>
      <c r="C42" s="126">
        <f t="shared" si="0"/>
        <v>32.831100000000006</v>
      </c>
      <c r="D42" s="77">
        <f>Sentinel_Data!D127*Sentinel_Data!D$1</f>
        <v>29.593100000000003</v>
      </c>
      <c r="E42" s="77">
        <f>Sentinel_Data!E127*Sentinel_Data!E$1</f>
        <v>0</v>
      </c>
      <c r="F42" s="77">
        <f>Sentinel_Data!F127*Sentinel_Data!F$1</f>
        <v>0</v>
      </c>
      <c r="G42" s="77">
        <f>Sentinel_Data!G127*Sentinel_Data!G$1</f>
        <v>0</v>
      </c>
      <c r="H42" s="77">
        <f>Sentinel_Data!H127*Sentinel_Data!H$1</f>
        <v>0</v>
      </c>
      <c r="I42" s="77">
        <f>Sentinel_Data!I127*Sentinel_Data!I$1</f>
        <v>3.238</v>
      </c>
      <c r="J42" s="77">
        <f>Sentinel_Data!J127*Sentinel_Data!J$1</f>
        <v>0</v>
      </c>
      <c r="K42" s="77">
        <f>Sentinel_Data!K127*Sentinel_Data!K$1</f>
        <v>0</v>
      </c>
      <c r="L42" s="77">
        <f>Sentinel_Data!L127*Sentinel_Data!L$1</f>
        <v>0</v>
      </c>
      <c r="M42" s="77">
        <f>Sentinel_Data!M127*Sentinel_Data!M$1</f>
        <v>0</v>
      </c>
      <c r="N42" s="80">
        <f>Sentinel_Data!N127*Sentinel_Data!N$1</f>
        <v>0</v>
      </c>
    </row>
    <row r="43" spans="1:14" x14ac:dyDescent="0.25">
      <c r="A43" s="79">
        <v>2018</v>
      </c>
      <c r="B43" s="77">
        <v>6</v>
      </c>
      <c r="C43" s="126">
        <f t="shared" si="0"/>
        <v>29.593100000000003</v>
      </c>
      <c r="D43" s="77">
        <f>Sentinel_Data!D128*Sentinel_Data!D$1</f>
        <v>29.593100000000003</v>
      </c>
      <c r="E43" s="77">
        <f>Sentinel_Data!E128*Sentinel_Data!E$1</f>
        <v>0</v>
      </c>
      <c r="F43" s="77">
        <f>Sentinel_Data!F128*Sentinel_Data!F$1</f>
        <v>0</v>
      </c>
      <c r="G43" s="77">
        <f>Sentinel_Data!G128*Sentinel_Data!G$1</f>
        <v>0</v>
      </c>
      <c r="H43" s="77">
        <f>Sentinel_Data!H128*Sentinel_Data!H$1</f>
        <v>0</v>
      </c>
      <c r="I43" s="77">
        <f>Sentinel_Data!I128*Sentinel_Data!I$1</f>
        <v>0</v>
      </c>
      <c r="J43" s="77">
        <f>Sentinel_Data!J128*Sentinel_Data!J$1</f>
        <v>0</v>
      </c>
      <c r="K43" s="77">
        <f>Sentinel_Data!K128*Sentinel_Data!K$1</f>
        <v>0</v>
      </c>
      <c r="L43" s="77">
        <f>Sentinel_Data!L128*Sentinel_Data!L$1</f>
        <v>0</v>
      </c>
      <c r="M43" s="77">
        <f>Sentinel_Data!M128*Sentinel_Data!M$1</f>
        <v>0</v>
      </c>
      <c r="N43" s="80">
        <f>Sentinel_Data!N128*Sentinel_Data!N$1</f>
        <v>0</v>
      </c>
    </row>
    <row r="44" spans="1:14" x14ac:dyDescent="0.25">
      <c r="A44" s="79">
        <v>2018</v>
      </c>
      <c r="B44" s="77">
        <v>7</v>
      </c>
      <c r="C44" s="126">
        <f t="shared" si="0"/>
        <v>32.055100000000003</v>
      </c>
      <c r="D44" s="77">
        <f>Sentinel_Data!D129*Sentinel_Data!D$1</f>
        <v>29.593100000000003</v>
      </c>
      <c r="E44" s="77">
        <f>Sentinel_Data!E129*Sentinel_Data!E$1</f>
        <v>0</v>
      </c>
      <c r="F44" s="77">
        <f>Sentinel_Data!F129*Sentinel_Data!F$1</f>
        <v>0</v>
      </c>
      <c r="G44" s="77">
        <f>Sentinel_Data!G129*Sentinel_Data!G$1</f>
        <v>0</v>
      </c>
      <c r="H44" s="77">
        <f>Sentinel_Data!H129*Sentinel_Data!H$1</f>
        <v>0</v>
      </c>
      <c r="I44" s="77">
        <f>Sentinel_Data!I129*Sentinel_Data!I$1</f>
        <v>0</v>
      </c>
      <c r="J44" s="77">
        <f>Sentinel_Data!J129*Sentinel_Data!J$1</f>
        <v>2.4620000000000002</v>
      </c>
      <c r="K44" s="77">
        <f>Sentinel_Data!K129*Sentinel_Data!K$1</f>
        <v>0</v>
      </c>
      <c r="L44" s="77">
        <f>Sentinel_Data!L129*Sentinel_Data!L$1</f>
        <v>0</v>
      </c>
      <c r="M44" s="77">
        <f>Sentinel_Data!M129*Sentinel_Data!M$1</f>
        <v>0</v>
      </c>
      <c r="N44" s="80">
        <f>Sentinel_Data!N129*Sentinel_Data!N$1</f>
        <v>0</v>
      </c>
    </row>
    <row r="45" spans="1:14" x14ac:dyDescent="0.25">
      <c r="A45" s="79">
        <v>2018</v>
      </c>
      <c r="B45" s="77">
        <v>8</v>
      </c>
      <c r="C45" s="126">
        <f t="shared" si="0"/>
        <v>31.370100000000004</v>
      </c>
      <c r="D45" s="77">
        <f>Sentinel_Data!D130*Sentinel_Data!D$1</f>
        <v>29.593100000000003</v>
      </c>
      <c r="E45" s="77">
        <f>Sentinel_Data!E130*Sentinel_Data!E$1</f>
        <v>0</v>
      </c>
      <c r="F45" s="77">
        <f>Sentinel_Data!F130*Sentinel_Data!F$1</f>
        <v>0</v>
      </c>
      <c r="G45" s="77">
        <f>Sentinel_Data!G130*Sentinel_Data!G$1</f>
        <v>0</v>
      </c>
      <c r="H45" s="77">
        <f>Sentinel_Data!H130*Sentinel_Data!H$1</f>
        <v>0</v>
      </c>
      <c r="I45" s="77">
        <f>Sentinel_Data!I130*Sentinel_Data!I$1</f>
        <v>0</v>
      </c>
      <c r="J45" s="77">
        <f>Sentinel_Data!J130*Sentinel_Data!J$1</f>
        <v>0</v>
      </c>
      <c r="K45" s="77">
        <f>Sentinel_Data!K130*Sentinel_Data!K$1</f>
        <v>1.7769999999999999</v>
      </c>
      <c r="L45" s="77">
        <f>Sentinel_Data!L130*Sentinel_Data!L$1</f>
        <v>0</v>
      </c>
      <c r="M45" s="77">
        <f>Sentinel_Data!M130*Sentinel_Data!M$1</f>
        <v>0</v>
      </c>
      <c r="N45" s="80">
        <f>Sentinel_Data!N130*Sentinel_Data!N$1</f>
        <v>0</v>
      </c>
    </row>
    <row r="46" spans="1:14" x14ac:dyDescent="0.25">
      <c r="A46" s="79">
        <v>2018</v>
      </c>
      <c r="B46" s="77">
        <v>9</v>
      </c>
      <c r="C46" s="126">
        <f t="shared" si="0"/>
        <v>29.593100000000003</v>
      </c>
      <c r="D46" s="77">
        <f>Sentinel_Data!D131*Sentinel_Data!D$1</f>
        <v>29.593100000000003</v>
      </c>
      <c r="E46" s="77">
        <f>Sentinel_Data!E131*Sentinel_Data!E$1</f>
        <v>0</v>
      </c>
      <c r="F46" s="77">
        <f>Sentinel_Data!F131*Sentinel_Data!F$1</f>
        <v>0</v>
      </c>
      <c r="G46" s="77">
        <f>Sentinel_Data!G131*Sentinel_Data!G$1</f>
        <v>0</v>
      </c>
      <c r="H46" s="77">
        <f>Sentinel_Data!H131*Sentinel_Data!H$1</f>
        <v>0</v>
      </c>
      <c r="I46" s="77">
        <f>Sentinel_Data!I131*Sentinel_Data!I$1</f>
        <v>0</v>
      </c>
      <c r="J46" s="77">
        <f>Sentinel_Data!J131*Sentinel_Data!J$1</f>
        <v>0</v>
      </c>
      <c r="K46" s="77">
        <f>Sentinel_Data!K131*Sentinel_Data!K$1</f>
        <v>0</v>
      </c>
      <c r="L46" s="77">
        <f>Sentinel_Data!L131*Sentinel_Data!L$1</f>
        <v>0</v>
      </c>
      <c r="M46" s="77">
        <f>Sentinel_Data!M131*Sentinel_Data!M$1</f>
        <v>0</v>
      </c>
      <c r="N46" s="80">
        <f>Sentinel_Data!N131*Sentinel_Data!N$1</f>
        <v>0</v>
      </c>
    </row>
    <row r="47" spans="1:14" x14ac:dyDescent="0.25">
      <c r="A47" s="79">
        <v>2018</v>
      </c>
      <c r="B47" s="77">
        <v>10</v>
      </c>
      <c r="C47" s="126">
        <f t="shared" si="0"/>
        <v>33.017100000000006</v>
      </c>
      <c r="D47" s="77">
        <f>Sentinel_Data!D132*Sentinel_Data!D$1</f>
        <v>29.593100000000003</v>
      </c>
      <c r="E47" s="77">
        <f>Sentinel_Data!E132*Sentinel_Data!E$1</f>
        <v>0</v>
      </c>
      <c r="F47" s="77">
        <f>Sentinel_Data!F132*Sentinel_Data!F$1</f>
        <v>0</v>
      </c>
      <c r="G47" s="77">
        <f>Sentinel_Data!G132*Sentinel_Data!G$1</f>
        <v>0</v>
      </c>
      <c r="H47" s="77">
        <f>Sentinel_Data!H132*Sentinel_Data!H$1</f>
        <v>0</v>
      </c>
      <c r="I47" s="77">
        <f>Sentinel_Data!I132*Sentinel_Data!I$1</f>
        <v>0</v>
      </c>
      <c r="J47" s="77">
        <f>Sentinel_Data!J132*Sentinel_Data!J$1</f>
        <v>0</v>
      </c>
      <c r="K47" s="77">
        <f>Sentinel_Data!K132*Sentinel_Data!K$1</f>
        <v>0</v>
      </c>
      <c r="L47" s="77">
        <f>Sentinel_Data!L132*Sentinel_Data!L$1</f>
        <v>3.4239999999999999</v>
      </c>
      <c r="M47" s="77">
        <f>Sentinel_Data!M132*Sentinel_Data!M$1</f>
        <v>0</v>
      </c>
      <c r="N47" s="80">
        <f>Sentinel_Data!N132*Sentinel_Data!N$1</f>
        <v>0</v>
      </c>
    </row>
    <row r="48" spans="1:14" x14ac:dyDescent="0.25">
      <c r="A48" s="79">
        <v>2018</v>
      </c>
      <c r="B48" s="77">
        <v>11</v>
      </c>
      <c r="C48" s="126">
        <f t="shared" si="0"/>
        <v>31.704100000000004</v>
      </c>
      <c r="D48" s="77">
        <f>Sentinel_Data!D133*Sentinel_Data!D$1</f>
        <v>29.593100000000003</v>
      </c>
      <c r="E48" s="77">
        <f>Sentinel_Data!E133*Sentinel_Data!E$1</f>
        <v>0</v>
      </c>
      <c r="F48" s="77">
        <f>Sentinel_Data!F133*Sentinel_Data!F$1</f>
        <v>0</v>
      </c>
      <c r="G48" s="77">
        <f>Sentinel_Data!G133*Sentinel_Data!G$1</f>
        <v>0</v>
      </c>
      <c r="H48" s="77">
        <f>Sentinel_Data!H133*Sentinel_Data!H$1</f>
        <v>0</v>
      </c>
      <c r="I48" s="77">
        <f>Sentinel_Data!I133*Sentinel_Data!I$1</f>
        <v>0</v>
      </c>
      <c r="J48" s="77">
        <f>Sentinel_Data!J133*Sentinel_Data!J$1</f>
        <v>0</v>
      </c>
      <c r="K48" s="77">
        <f>Sentinel_Data!K133*Sentinel_Data!K$1</f>
        <v>0</v>
      </c>
      <c r="L48" s="77">
        <f>Sentinel_Data!L133*Sentinel_Data!L$1</f>
        <v>0</v>
      </c>
      <c r="M48" s="77">
        <f>Sentinel_Data!M133*Sentinel_Data!M$1</f>
        <v>2.1110000000000002</v>
      </c>
      <c r="N48" s="80">
        <f>Sentinel_Data!N133*Sentinel_Data!N$1</f>
        <v>0</v>
      </c>
    </row>
    <row r="49" spans="1:14" x14ac:dyDescent="0.25">
      <c r="A49" s="79">
        <v>2018</v>
      </c>
      <c r="B49" s="77">
        <v>12</v>
      </c>
      <c r="C49" s="126">
        <f t="shared" si="0"/>
        <v>31.501100000000005</v>
      </c>
      <c r="D49" s="77">
        <f>Sentinel_Data!D134*Sentinel_Data!D$1</f>
        <v>29.593100000000003</v>
      </c>
      <c r="E49" s="77">
        <f>Sentinel_Data!E134*Sentinel_Data!E$1</f>
        <v>0</v>
      </c>
      <c r="F49" s="77">
        <f>Sentinel_Data!F134*Sentinel_Data!F$1</f>
        <v>0</v>
      </c>
      <c r="G49" s="77">
        <f>Sentinel_Data!G134*Sentinel_Data!G$1</f>
        <v>0</v>
      </c>
      <c r="H49" s="77">
        <f>Sentinel_Data!H134*Sentinel_Data!H$1</f>
        <v>0</v>
      </c>
      <c r="I49" s="77">
        <f>Sentinel_Data!I134*Sentinel_Data!I$1</f>
        <v>0</v>
      </c>
      <c r="J49" s="77">
        <f>Sentinel_Data!J134*Sentinel_Data!J$1</f>
        <v>0</v>
      </c>
      <c r="K49" s="77">
        <f>Sentinel_Data!K134*Sentinel_Data!K$1</f>
        <v>0</v>
      </c>
      <c r="L49" s="77">
        <f>Sentinel_Data!L134*Sentinel_Data!L$1</f>
        <v>0</v>
      </c>
      <c r="M49" s="77">
        <f>Sentinel_Data!M134*Sentinel_Data!M$1</f>
        <v>0</v>
      </c>
      <c r="N49" s="80">
        <f>Sentinel_Data!N134*Sentinel_Data!N$1</f>
        <v>1.9079999999999999</v>
      </c>
    </row>
    <row r="50" spans="1:14" x14ac:dyDescent="0.25">
      <c r="A50" s="79">
        <v>2019</v>
      </c>
      <c r="B50" s="77">
        <v>1</v>
      </c>
      <c r="C50" s="126">
        <f t="shared" si="0"/>
        <v>33.321100000000001</v>
      </c>
      <c r="D50" s="77">
        <f>Sentinel_Data!D135*Sentinel_Data!D$1</f>
        <v>29.593100000000003</v>
      </c>
      <c r="E50" s="77">
        <f>Sentinel_Data!E135*Sentinel_Data!E$1</f>
        <v>0</v>
      </c>
      <c r="F50" s="77">
        <f>Sentinel_Data!F135*Sentinel_Data!F$1</f>
        <v>0</v>
      </c>
      <c r="G50" s="77">
        <f>Sentinel_Data!G135*Sentinel_Data!G$1</f>
        <v>3.7280000000000002</v>
      </c>
      <c r="H50" s="77">
        <f>Sentinel_Data!H135*Sentinel_Data!H$1</f>
        <v>0</v>
      </c>
      <c r="I50" s="77">
        <f>Sentinel_Data!I135*Sentinel_Data!I$1</f>
        <v>0</v>
      </c>
      <c r="J50" s="77">
        <f>Sentinel_Data!J135*Sentinel_Data!J$1</f>
        <v>0</v>
      </c>
      <c r="K50" s="77">
        <f>Sentinel_Data!K135*Sentinel_Data!K$1</f>
        <v>0</v>
      </c>
      <c r="L50" s="77">
        <f>Sentinel_Data!L135*Sentinel_Data!L$1</f>
        <v>0</v>
      </c>
      <c r="M50" s="77">
        <f>Sentinel_Data!M135*Sentinel_Data!M$1</f>
        <v>0</v>
      </c>
      <c r="N50" s="80">
        <f>Sentinel_Data!N135*Sentinel_Data!N$1</f>
        <v>0</v>
      </c>
    </row>
    <row r="51" spans="1:14" x14ac:dyDescent="0.25">
      <c r="A51" s="79">
        <v>2019</v>
      </c>
      <c r="B51" s="77">
        <v>2</v>
      </c>
      <c r="C51" s="126">
        <f t="shared" si="0"/>
        <v>29.593100000000003</v>
      </c>
      <c r="D51" s="77">
        <f>Sentinel_Data!D136*Sentinel_Data!D$1</f>
        <v>29.593100000000003</v>
      </c>
      <c r="E51" s="77">
        <f>Sentinel_Data!E136*Sentinel_Data!E$1</f>
        <v>0</v>
      </c>
      <c r="F51" s="77">
        <f>Sentinel_Data!F136*Sentinel_Data!F$1</f>
        <v>0</v>
      </c>
      <c r="G51" s="77">
        <f>Sentinel_Data!G136*Sentinel_Data!G$1</f>
        <v>0</v>
      </c>
      <c r="H51" s="77">
        <f>Sentinel_Data!H136*Sentinel_Data!H$1</f>
        <v>0</v>
      </c>
      <c r="I51" s="77">
        <f>Sentinel_Data!I136*Sentinel_Data!I$1</f>
        <v>0</v>
      </c>
      <c r="J51" s="77">
        <f>Sentinel_Data!J136*Sentinel_Data!J$1</f>
        <v>0</v>
      </c>
      <c r="K51" s="77">
        <f>Sentinel_Data!K136*Sentinel_Data!K$1</f>
        <v>0</v>
      </c>
      <c r="L51" s="77">
        <f>Sentinel_Data!L136*Sentinel_Data!L$1</f>
        <v>0</v>
      </c>
      <c r="M51" s="77">
        <f>Sentinel_Data!M136*Sentinel_Data!M$1</f>
        <v>0</v>
      </c>
      <c r="N51" s="80">
        <f>Sentinel_Data!N136*Sentinel_Data!N$1</f>
        <v>0</v>
      </c>
    </row>
    <row r="52" spans="1:14" x14ac:dyDescent="0.25">
      <c r="A52" s="79">
        <v>2019</v>
      </c>
      <c r="B52" s="77">
        <v>3</v>
      </c>
      <c r="C52" s="126">
        <f t="shared" si="0"/>
        <v>34.167100000000005</v>
      </c>
      <c r="D52" s="77">
        <f>Sentinel_Data!D137*Sentinel_Data!D$1</f>
        <v>29.593100000000003</v>
      </c>
      <c r="E52" s="77">
        <f>Sentinel_Data!E137*Sentinel_Data!E$1</f>
        <v>0</v>
      </c>
      <c r="F52" s="77">
        <f>Sentinel_Data!F137*Sentinel_Data!F$1</f>
        <v>0</v>
      </c>
      <c r="G52" s="77">
        <f>Sentinel_Data!G137*Sentinel_Data!G$1</f>
        <v>0</v>
      </c>
      <c r="H52" s="77">
        <f>Sentinel_Data!H137*Sentinel_Data!H$1</f>
        <v>4.5739999999999998</v>
      </c>
      <c r="I52" s="77">
        <f>Sentinel_Data!I137*Sentinel_Data!I$1</f>
        <v>0</v>
      </c>
      <c r="J52" s="77">
        <f>Sentinel_Data!J137*Sentinel_Data!J$1</f>
        <v>0</v>
      </c>
      <c r="K52" s="77">
        <f>Sentinel_Data!K137*Sentinel_Data!K$1</f>
        <v>0</v>
      </c>
      <c r="L52" s="77">
        <f>Sentinel_Data!L137*Sentinel_Data!L$1</f>
        <v>0</v>
      </c>
      <c r="M52" s="77">
        <f>Sentinel_Data!M137*Sentinel_Data!M$1</f>
        <v>0</v>
      </c>
      <c r="N52" s="80">
        <f>Sentinel_Data!N137*Sentinel_Data!N$1</f>
        <v>0</v>
      </c>
    </row>
    <row r="53" spans="1:14" x14ac:dyDescent="0.25">
      <c r="A53" s="79">
        <v>2019</v>
      </c>
      <c r="B53" s="77">
        <v>4</v>
      </c>
      <c r="C53" s="126">
        <f t="shared" si="0"/>
        <v>29.593100000000003</v>
      </c>
      <c r="D53" s="77">
        <f>Sentinel_Data!D138*Sentinel_Data!D$1</f>
        <v>29.593100000000003</v>
      </c>
      <c r="E53" s="77">
        <f>Sentinel_Data!E138*Sentinel_Data!E$1</f>
        <v>0</v>
      </c>
      <c r="F53" s="77">
        <f>Sentinel_Data!F138*Sentinel_Data!F$1</f>
        <v>0</v>
      </c>
      <c r="G53" s="77">
        <f>Sentinel_Data!G138*Sentinel_Data!G$1</f>
        <v>0</v>
      </c>
      <c r="H53" s="77">
        <f>Sentinel_Data!H138*Sentinel_Data!H$1</f>
        <v>0</v>
      </c>
      <c r="I53" s="77">
        <f>Sentinel_Data!I138*Sentinel_Data!I$1</f>
        <v>0</v>
      </c>
      <c r="J53" s="77">
        <f>Sentinel_Data!J138*Sentinel_Data!J$1</f>
        <v>0</v>
      </c>
      <c r="K53" s="77">
        <f>Sentinel_Data!K138*Sentinel_Data!K$1</f>
        <v>0</v>
      </c>
      <c r="L53" s="77">
        <f>Sentinel_Data!L138*Sentinel_Data!L$1</f>
        <v>0</v>
      </c>
      <c r="M53" s="77">
        <f>Sentinel_Data!M138*Sentinel_Data!M$1</f>
        <v>0</v>
      </c>
      <c r="N53" s="80">
        <f>Sentinel_Data!N138*Sentinel_Data!N$1</f>
        <v>0</v>
      </c>
    </row>
    <row r="54" spans="1:14" x14ac:dyDescent="0.25">
      <c r="A54" s="79">
        <v>2019</v>
      </c>
      <c r="B54" s="77">
        <v>5</v>
      </c>
      <c r="C54" s="126">
        <f t="shared" si="0"/>
        <v>32.831100000000006</v>
      </c>
      <c r="D54" s="77">
        <f>Sentinel_Data!D139*Sentinel_Data!D$1</f>
        <v>29.593100000000003</v>
      </c>
      <c r="E54" s="77">
        <f>Sentinel_Data!E139*Sentinel_Data!E$1</f>
        <v>0</v>
      </c>
      <c r="F54" s="77">
        <f>Sentinel_Data!F139*Sentinel_Data!F$1</f>
        <v>0</v>
      </c>
      <c r="G54" s="77">
        <f>Sentinel_Data!G139*Sentinel_Data!G$1</f>
        <v>0</v>
      </c>
      <c r="H54" s="77">
        <f>Sentinel_Data!H139*Sentinel_Data!H$1</f>
        <v>0</v>
      </c>
      <c r="I54" s="77">
        <f>Sentinel_Data!I139*Sentinel_Data!I$1</f>
        <v>3.238</v>
      </c>
      <c r="J54" s="77">
        <f>Sentinel_Data!J139*Sentinel_Data!J$1</f>
        <v>0</v>
      </c>
      <c r="K54" s="77">
        <f>Sentinel_Data!K139*Sentinel_Data!K$1</f>
        <v>0</v>
      </c>
      <c r="L54" s="77">
        <f>Sentinel_Data!L139*Sentinel_Data!L$1</f>
        <v>0</v>
      </c>
      <c r="M54" s="77">
        <f>Sentinel_Data!M139*Sentinel_Data!M$1</f>
        <v>0</v>
      </c>
      <c r="N54" s="80">
        <f>Sentinel_Data!N139*Sentinel_Data!N$1</f>
        <v>0</v>
      </c>
    </row>
    <row r="55" spans="1:14" x14ac:dyDescent="0.25">
      <c r="A55" s="79">
        <v>2019</v>
      </c>
      <c r="B55" s="77">
        <v>6</v>
      </c>
      <c r="C55" s="126">
        <f t="shared" si="0"/>
        <v>29.593100000000003</v>
      </c>
      <c r="D55" s="77">
        <f>Sentinel_Data!D140*Sentinel_Data!D$1</f>
        <v>29.593100000000003</v>
      </c>
      <c r="E55" s="77">
        <f>Sentinel_Data!E140*Sentinel_Data!E$1</f>
        <v>0</v>
      </c>
      <c r="F55" s="77">
        <f>Sentinel_Data!F140*Sentinel_Data!F$1</f>
        <v>0</v>
      </c>
      <c r="G55" s="77">
        <f>Sentinel_Data!G140*Sentinel_Data!G$1</f>
        <v>0</v>
      </c>
      <c r="H55" s="77">
        <f>Sentinel_Data!H140*Sentinel_Data!H$1</f>
        <v>0</v>
      </c>
      <c r="I55" s="77">
        <f>Sentinel_Data!I140*Sentinel_Data!I$1</f>
        <v>0</v>
      </c>
      <c r="J55" s="77">
        <f>Sentinel_Data!J140*Sentinel_Data!J$1</f>
        <v>0</v>
      </c>
      <c r="K55" s="77">
        <f>Sentinel_Data!K140*Sentinel_Data!K$1</f>
        <v>0</v>
      </c>
      <c r="L55" s="77">
        <f>Sentinel_Data!L140*Sentinel_Data!L$1</f>
        <v>0</v>
      </c>
      <c r="M55" s="77">
        <f>Sentinel_Data!M140*Sentinel_Data!M$1</f>
        <v>0</v>
      </c>
      <c r="N55" s="80">
        <f>Sentinel_Data!N140*Sentinel_Data!N$1</f>
        <v>0</v>
      </c>
    </row>
    <row r="56" spans="1:14" x14ac:dyDescent="0.25">
      <c r="A56" s="79">
        <v>2019</v>
      </c>
      <c r="B56" s="77">
        <v>7</v>
      </c>
      <c r="C56" s="126">
        <f t="shared" si="0"/>
        <v>32.055100000000003</v>
      </c>
      <c r="D56" s="77">
        <f>Sentinel_Data!D141*Sentinel_Data!D$1</f>
        <v>29.593100000000003</v>
      </c>
      <c r="E56" s="77">
        <f>Sentinel_Data!E141*Sentinel_Data!E$1</f>
        <v>0</v>
      </c>
      <c r="F56" s="77">
        <f>Sentinel_Data!F141*Sentinel_Data!F$1</f>
        <v>0</v>
      </c>
      <c r="G56" s="77">
        <f>Sentinel_Data!G141*Sentinel_Data!G$1</f>
        <v>0</v>
      </c>
      <c r="H56" s="77">
        <f>Sentinel_Data!H141*Sentinel_Data!H$1</f>
        <v>0</v>
      </c>
      <c r="I56" s="77">
        <f>Sentinel_Data!I141*Sentinel_Data!I$1</f>
        <v>0</v>
      </c>
      <c r="J56" s="77">
        <f>Sentinel_Data!J141*Sentinel_Data!J$1</f>
        <v>2.4620000000000002</v>
      </c>
      <c r="K56" s="77">
        <f>Sentinel_Data!K141*Sentinel_Data!K$1</f>
        <v>0</v>
      </c>
      <c r="L56" s="77">
        <f>Sentinel_Data!L141*Sentinel_Data!L$1</f>
        <v>0</v>
      </c>
      <c r="M56" s="77">
        <f>Sentinel_Data!M141*Sentinel_Data!M$1</f>
        <v>0</v>
      </c>
      <c r="N56" s="80">
        <f>Sentinel_Data!N141*Sentinel_Data!N$1</f>
        <v>0</v>
      </c>
    </row>
    <row r="57" spans="1:14" x14ac:dyDescent="0.25">
      <c r="A57" s="79">
        <v>2019</v>
      </c>
      <c r="B57" s="77">
        <v>8</v>
      </c>
      <c r="C57" s="126">
        <f t="shared" si="0"/>
        <v>31.370100000000004</v>
      </c>
      <c r="D57" s="77">
        <f>Sentinel_Data!D142*Sentinel_Data!D$1</f>
        <v>29.593100000000003</v>
      </c>
      <c r="E57" s="77">
        <f>Sentinel_Data!E142*Sentinel_Data!E$1</f>
        <v>0</v>
      </c>
      <c r="F57" s="77">
        <f>Sentinel_Data!F142*Sentinel_Data!F$1</f>
        <v>0</v>
      </c>
      <c r="G57" s="77">
        <f>Sentinel_Data!G142*Sentinel_Data!G$1</f>
        <v>0</v>
      </c>
      <c r="H57" s="77">
        <f>Sentinel_Data!H142*Sentinel_Data!H$1</f>
        <v>0</v>
      </c>
      <c r="I57" s="77">
        <f>Sentinel_Data!I142*Sentinel_Data!I$1</f>
        <v>0</v>
      </c>
      <c r="J57" s="77">
        <f>Sentinel_Data!J142*Sentinel_Data!J$1</f>
        <v>0</v>
      </c>
      <c r="K57" s="77">
        <f>Sentinel_Data!K142*Sentinel_Data!K$1</f>
        <v>1.7769999999999999</v>
      </c>
      <c r="L57" s="77">
        <f>Sentinel_Data!L142*Sentinel_Data!L$1</f>
        <v>0</v>
      </c>
      <c r="M57" s="77">
        <f>Sentinel_Data!M142*Sentinel_Data!M$1</f>
        <v>0</v>
      </c>
      <c r="N57" s="80">
        <f>Sentinel_Data!N142*Sentinel_Data!N$1</f>
        <v>0</v>
      </c>
    </row>
    <row r="58" spans="1:14" x14ac:dyDescent="0.25">
      <c r="A58" s="79">
        <v>2019</v>
      </c>
      <c r="B58" s="77">
        <v>9</v>
      </c>
      <c r="C58" s="126">
        <f t="shared" si="0"/>
        <v>29.593100000000003</v>
      </c>
      <c r="D58" s="77">
        <f>Sentinel_Data!D143*Sentinel_Data!D$1</f>
        <v>29.593100000000003</v>
      </c>
      <c r="E58" s="77">
        <f>Sentinel_Data!E143*Sentinel_Data!E$1</f>
        <v>0</v>
      </c>
      <c r="F58" s="77">
        <f>Sentinel_Data!F143*Sentinel_Data!F$1</f>
        <v>0</v>
      </c>
      <c r="G58" s="77">
        <f>Sentinel_Data!G143*Sentinel_Data!G$1</f>
        <v>0</v>
      </c>
      <c r="H58" s="77">
        <f>Sentinel_Data!H143*Sentinel_Data!H$1</f>
        <v>0</v>
      </c>
      <c r="I58" s="77">
        <f>Sentinel_Data!I143*Sentinel_Data!I$1</f>
        <v>0</v>
      </c>
      <c r="J58" s="77">
        <f>Sentinel_Data!J143*Sentinel_Data!J$1</f>
        <v>0</v>
      </c>
      <c r="K58" s="77">
        <f>Sentinel_Data!K143*Sentinel_Data!K$1</f>
        <v>0</v>
      </c>
      <c r="L58" s="77">
        <f>Sentinel_Data!L143*Sentinel_Data!L$1</f>
        <v>0</v>
      </c>
      <c r="M58" s="77">
        <f>Sentinel_Data!M143*Sentinel_Data!M$1</f>
        <v>0</v>
      </c>
      <c r="N58" s="80">
        <f>Sentinel_Data!N143*Sentinel_Data!N$1</f>
        <v>0</v>
      </c>
    </row>
    <row r="59" spans="1:14" x14ac:dyDescent="0.25">
      <c r="A59" s="79">
        <v>2019</v>
      </c>
      <c r="B59" s="77">
        <v>10</v>
      </c>
      <c r="C59" s="126">
        <f t="shared" si="0"/>
        <v>33.017100000000006</v>
      </c>
      <c r="D59" s="77">
        <f>Sentinel_Data!D144*Sentinel_Data!D$1</f>
        <v>29.593100000000003</v>
      </c>
      <c r="E59" s="77">
        <f>Sentinel_Data!E144*Sentinel_Data!E$1</f>
        <v>0</v>
      </c>
      <c r="F59" s="77">
        <f>Sentinel_Data!F144*Sentinel_Data!F$1</f>
        <v>0</v>
      </c>
      <c r="G59" s="77">
        <f>Sentinel_Data!G144*Sentinel_Data!G$1</f>
        <v>0</v>
      </c>
      <c r="H59" s="77">
        <f>Sentinel_Data!H144*Sentinel_Data!H$1</f>
        <v>0</v>
      </c>
      <c r="I59" s="77">
        <f>Sentinel_Data!I144*Sentinel_Data!I$1</f>
        <v>0</v>
      </c>
      <c r="J59" s="77">
        <f>Sentinel_Data!J144*Sentinel_Data!J$1</f>
        <v>0</v>
      </c>
      <c r="K59" s="77">
        <f>Sentinel_Data!K144*Sentinel_Data!K$1</f>
        <v>0</v>
      </c>
      <c r="L59" s="77">
        <f>Sentinel_Data!L144*Sentinel_Data!L$1</f>
        <v>3.4239999999999999</v>
      </c>
      <c r="M59" s="77">
        <f>Sentinel_Data!M144*Sentinel_Data!M$1</f>
        <v>0</v>
      </c>
      <c r="N59" s="80">
        <f>Sentinel_Data!N144*Sentinel_Data!N$1</f>
        <v>0</v>
      </c>
    </row>
    <row r="60" spans="1:14" x14ac:dyDescent="0.25">
      <c r="A60" s="79">
        <v>2019</v>
      </c>
      <c r="B60" s="77">
        <v>11</v>
      </c>
      <c r="C60" s="126">
        <f t="shared" si="0"/>
        <v>31.704100000000004</v>
      </c>
      <c r="D60" s="77">
        <f>Sentinel_Data!D145*Sentinel_Data!D$1</f>
        <v>29.593100000000003</v>
      </c>
      <c r="E60" s="77">
        <f>Sentinel_Data!E145*Sentinel_Data!E$1</f>
        <v>0</v>
      </c>
      <c r="F60" s="77">
        <f>Sentinel_Data!F145*Sentinel_Data!F$1</f>
        <v>0</v>
      </c>
      <c r="G60" s="77">
        <f>Sentinel_Data!G145*Sentinel_Data!G$1</f>
        <v>0</v>
      </c>
      <c r="H60" s="77">
        <f>Sentinel_Data!H145*Sentinel_Data!H$1</f>
        <v>0</v>
      </c>
      <c r="I60" s="77">
        <f>Sentinel_Data!I145*Sentinel_Data!I$1</f>
        <v>0</v>
      </c>
      <c r="J60" s="77">
        <f>Sentinel_Data!J145*Sentinel_Data!J$1</f>
        <v>0</v>
      </c>
      <c r="K60" s="77">
        <f>Sentinel_Data!K145*Sentinel_Data!K$1</f>
        <v>0</v>
      </c>
      <c r="L60" s="77">
        <f>Sentinel_Data!L145*Sentinel_Data!L$1</f>
        <v>0</v>
      </c>
      <c r="M60" s="77">
        <f>Sentinel_Data!M145*Sentinel_Data!M$1</f>
        <v>2.1110000000000002</v>
      </c>
      <c r="N60" s="80">
        <f>Sentinel_Data!N145*Sentinel_Data!N$1</f>
        <v>0</v>
      </c>
    </row>
    <row r="61" spans="1:14" x14ac:dyDescent="0.25">
      <c r="A61" s="79">
        <v>2019</v>
      </c>
      <c r="B61" s="77">
        <v>12</v>
      </c>
      <c r="C61" s="126">
        <f t="shared" si="0"/>
        <v>31.501100000000005</v>
      </c>
      <c r="D61" s="77">
        <f>Sentinel_Data!D146*Sentinel_Data!D$1</f>
        <v>29.593100000000003</v>
      </c>
      <c r="E61" s="77">
        <f>Sentinel_Data!E146*Sentinel_Data!E$1</f>
        <v>0</v>
      </c>
      <c r="F61" s="77">
        <f>Sentinel_Data!F146*Sentinel_Data!F$1</f>
        <v>0</v>
      </c>
      <c r="G61" s="77">
        <f>Sentinel_Data!G146*Sentinel_Data!G$1</f>
        <v>0</v>
      </c>
      <c r="H61" s="77">
        <f>Sentinel_Data!H146*Sentinel_Data!H$1</f>
        <v>0</v>
      </c>
      <c r="I61" s="77">
        <f>Sentinel_Data!I146*Sentinel_Data!I$1</f>
        <v>0</v>
      </c>
      <c r="J61" s="77">
        <f>Sentinel_Data!J146*Sentinel_Data!J$1</f>
        <v>0</v>
      </c>
      <c r="K61" s="77">
        <f>Sentinel_Data!K146*Sentinel_Data!K$1</f>
        <v>0</v>
      </c>
      <c r="L61" s="77">
        <f>Sentinel_Data!L146*Sentinel_Data!L$1</f>
        <v>0</v>
      </c>
      <c r="M61" s="77">
        <f>Sentinel_Data!M146*Sentinel_Data!M$1</f>
        <v>0</v>
      </c>
      <c r="N61" s="80">
        <f>Sentinel_Data!N146*Sentinel_Data!N$1</f>
        <v>1.9079999999999999</v>
      </c>
    </row>
    <row r="62" spans="1:14" x14ac:dyDescent="0.25">
      <c r="A62" s="79">
        <v>2020</v>
      </c>
      <c r="B62" s="77">
        <v>1</v>
      </c>
      <c r="C62" s="126">
        <f t="shared" si="0"/>
        <v>33.321100000000001</v>
      </c>
      <c r="D62" s="77">
        <f>Sentinel_Data!D147*Sentinel_Data!D$1</f>
        <v>29.593100000000003</v>
      </c>
      <c r="E62" s="77">
        <f>Sentinel_Data!E147*Sentinel_Data!E$1</f>
        <v>0</v>
      </c>
      <c r="F62" s="77">
        <f>Sentinel_Data!F147*Sentinel_Data!F$1</f>
        <v>0</v>
      </c>
      <c r="G62" s="77">
        <f>Sentinel_Data!G147*Sentinel_Data!G$1</f>
        <v>3.7280000000000002</v>
      </c>
      <c r="H62" s="77">
        <f>Sentinel_Data!H147*Sentinel_Data!H$1</f>
        <v>0</v>
      </c>
      <c r="I62" s="77">
        <f>Sentinel_Data!I147*Sentinel_Data!I$1</f>
        <v>0</v>
      </c>
      <c r="J62" s="77">
        <f>Sentinel_Data!J147*Sentinel_Data!J$1</f>
        <v>0</v>
      </c>
      <c r="K62" s="77">
        <f>Sentinel_Data!K147*Sentinel_Data!K$1</f>
        <v>0</v>
      </c>
      <c r="L62" s="77">
        <f>Sentinel_Data!L147*Sentinel_Data!L$1</f>
        <v>0</v>
      </c>
      <c r="M62" s="77">
        <f>Sentinel_Data!M147*Sentinel_Data!M$1</f>
        <v>0</v>
      </c>
      <c r="N62" s="80">
        <f>Sentinel_Data!N147*Sentinel_Data!N$1</f>
        <v>0</v>
      </c>
    </row>
    <row r="63" spans="1:14" x14ac:dyDescent="0.25">
      <c r="A63" s="79">
        <v>2020</v>
      </c>
      <c r="B63" s="77">
        <v>2</v>
      </c>
      <c r="C63" s="126">
        <f t="shared" si="0"/>
        <v>29.593100000000003</v>
      </c>
      <c r="D63" s="77">
        <f>Sentinel_Data!D148*Sentinel_Data!D$1</f>
        <v>29.593100000000003</v>
      </c>
      <c r="E63" s="77">
        <f>Sentinel_Data!E148*Sentinel_Data!E$1</f>
        <v>0</v>
      </c>
      <c r="F63" s="77">
        <f>Sentinel_Data!F148*Sentinel_Data!F$1</f>
        <v>0</v>
      </c>
      <c r="G63" s="77">
        <f>Sentinel_Data!G148*Sentinel_Data!G$1</f>
        <v>0</v>
      </c>
      <c r="H63" s="77">
        <f>Sentinel_Data!H148*Sentinel_Data!H$1</f>
        <v>0</v>
      </c>
      <c r="I63" s="77">
        <f>Sentinel_Data!I148*Sentinel_Data!I$1</f>
        <v>0</v>
      </c>
      <c r="J63" s="77">
        <f>Sentinel_Data!J148*Sentinel_Data!J$1</f>
        <v>0</v>
      </c>
      <c r="K63" s="77">
        <f>Sentinel_Data!K148*Sentinel_Data!K$1</f>
        <v>0</v>
      </c>
      <c r="L63" s="77">
        <f>Sentinel_Data!L148*Sentinel_Data!L$1</f>
        <v>0</v>
      </c>
      <c r="M63" s="77">
        <f>Sentinel_Data!M148*Sentinel_Data!M$1</f>
        <v>0</v>
      </c>
      <c r="N63" s="80">
        <f>Sentinel_Data!N148*Sentinel_Data!N$1</f>
        <v>0</v>
      </c>
    </row>
    <row r="64" spans="1:14" x14ac:dyDescent="0.25">
      <c r="A64" s="79">
        <v>2020</v>
      </c>
      <c r="B64" s="77">
        <v>3</v>
      </c>
      <c r="C64" s="126">
        <f t="shared" si="0"/>
        <v>34.167100000000005</v>
      </c>
      <c r="D64" s="77">
        <f>Sentinel_Data!D149*Sentinel_Data!D$1</f>
        <v>29.593100000000003</v>
      </c>
      <c r="E64" s="77">
        <f>Sentinel_Data!E149*Sentinel_Data!E$1</f>
        <v>0</v>
      </c>
      <c r="F64" s="77">
        <f>Sentinel_Data!F149*Sentinel_Data!F$1</f>
        <v>0</v>
      </c>
      <c r="G64" s="77">
        <f>Sentinel_Data!G149*Sentinel_Data!G$1</f>
        <v>0</v>
      </c>
      <c r="H64" s="77">
        <f>Sentinel_Data!H149*Sentinel_Data!H$1</f>
        <v>4.5739999999999998</v>
      </c>
      <c r="I64" s="77">
        <f>Sentinel_Data!I149*Sentinel_Data!I$1</f>
        <v>0</v>
      </c>
      <c r="J64" s="77">
        <f>Sentinel_Data!J149*Sentinel_Data!J$1</f>
        <v>0</v>
      </c>
      <c r="K64" s="77">
        <f>Sentinel_Data!K149*Sentinel_Data!K$1</f>
        <v>0</v>
      </c>
      <c r="L64" s="77">
        <f>Sentinel_Data!L149*Sentinel_Data!L$1</f>
        <v>0</v>
      </c>
      <c r="M64" s="77">
        <f>Sentinel_Data!M149*Sentinel_Data!M$1</f>
        <v>0</v>
      </c>
      <c r="N64" s="80">
        <f>Sentinel_Data!N149*Sentinel_Data!N$1</f>
        <v>0</v>
      </c>
    </row>
    <row r="65" spans="1:14" x14ac:dyDescent="0.25">
      <c r="A65" s="79">
        <v>2020</v>
      </c>
      <c r="B65" s="77">
        <v>4</v>
      </c>
      <c r="C65" s="126">
        <f t="shared" si="0"/>
        <v>29.593100000000003</v>
      </c>
      <c r="D65" s="77">
        <f>Sentinel_Data!D150*Sentinel_Data!D$1</f>
        <v>29.593100000000003</v>
      </c>
      <c r="E65" s="77">
        <f>Sentinel_Data!E150*Sentinel_Data!E$1</f>
        <v>0</v>
      </c>
      <c r="F65" s="77">
        <f>Sentinel_Data!F150*Sentinel_Data!F$1</f>
        <v>0</v>
      </c>
      <c r="G65" s="77">
        <f>Sentinel_Data!G150*Sentinel_Data!G$1</f>
        <v>0</v>
      </c>
      <c r="H65" s="77">
        <f>Sentinel_Data!H150*Sentinel_Data!H$1</f>
        <v>0</v>
      </c>
      <c r="I65" s="77">
        <f>Sentinel_Data!I150*Sentinel_Data!I$1</f>
        <v>0</v>
      </c>
      <c r="J65" s="77">
        <f>Sentinel_Data!J150*Sentinel_Data!J$1</f>
        <v>0</v>
      </c>
      <c r="K65" s="77">
        <f>Sentinel_Data!K150*Sentinel_Data!K$1</f>
        <v>0</v>
      </c>
      <c r="L65" s="77">
        <f>Sentinel_Data!L150*Sentinel_Data!L$1</f>
        <v>0</v>
      </c>
      <c r="M65" s="77">
        <f>Sentinel_Data!M150*Sentinel_Data!M$1</f>
        <v>0</v>
      </c>
      <c r="N65" s="80">
        <f>Sentinel_Data!N150*Sentinel_Data!N$1</f>
        <v>0</v>
      </c>
    </row>
    <row r="66" spans="1:14" x14ac:dyDescent="0.25">
      <c r="A66" s="79">
        <v>2020</v>
      </c>
      <c r="B66" s="77">
        <v>5</v>
      </c>
      <c r="C66" s="126">
        <f t="shared" si="0"/>
        <v>32.831100000000006</v>
      </c>
      <c r="D66" s="77">
        <f>Sentinel_Data!D151*Sentinel_Data!D$1</f>
        <v>29.593100000000003</v>
      </c>
      <c r="E66" s="77">
        <f>Sentinel_Data!E151*Sentinel_Data!E$1</f>
        <v>0</v>
      </c>
      <c r="F66" s="77">
        <f>Sentinel_Data!F151*Sentinel_Data!F$1</f>
        <v>0</v>
      </c>
      <c r="G66" s="77">
        <f>Sentinel_Data!G151*Sentinel_Data!G$1</f>
        <v>0</v>
      </c>
      <c r="H66" s="77">
        <f>Sentinel_Data!H151*Sentinel_Data!H$1</f>
        <v>0</v>
      </c>
      <c r="I66" s="77">
        <f>Sentinel_Data!I151*Sentinel_Data!I$1</f>
        <v>3.238</v>
      </c>
      <c r="J66" s="77">
        <f>Sentinel_Data!J151*Sentinel_Data!J$1</f>
        <v>0</v>
      </c>
      <c r="K66" s="77">
        <f>Sentinel_Data!K151*Sentinel_Data!K$1</f>
        <v>0</v>
      </c>
      <c r="L66" s="77">
        <f>Sentinel_Data!L151*Sentinel_Data!L$1</f>
        <v>0</v>
      </c>
      <c r="M66" s="77">
        <f>Sentinel_Data!M151*Sentinel_Data!M$1</f>
        <v>0</v>
      </c>
      <c r="N66" s="80">
        <f>Sentinel_Data!N151*Sentinel_Data!N$1</f>
        <v>0</v>
      </c>
    </row>
    <row r="67" spans="1:14" x14ac:dyDescent="0.25">
      <c r="A67" s="79">
        <v>2020</v>
      </c>
      <c r="B67" s="77">
        <v>6</v>
      </c>
      <c r="C67" s="126">
        <f t="shared" ref="C67:C73" si="1">SUM(D67:N67)</f>
        <v>29.593100000000003</v>
      </c>
      <c r="D67" s="77">
        <f>Sentinel_Data!D152*Sentinel_Data!D$1</f>
        <v>29.593100000000003</v>
      </c>
      <c r="E67" s="77">
        <f>Sentinel_Data!E152*Sentinel_Data!E$1</f>
        <v>0</v>
      </c>
      <c r="F67" s="77">
        <f>Sentinel_Data!F152*Sentinel_Data!F$1</f>
        <v>0</v>
      </c>
      <c r="G67" s="77">
        <f>Sentinel_Data!G152*Sentinel_Data!G$1</f>
        <v>0</v>
      </c>
      <c r="H67" s="77">
        <f>Sentinel_Data!H152*Sentinel_Data!H$1</f>
        <v>0</v>
      </c>
      <c r="I67" s="77">
        <f>Sentinel_Data!I152*Sentinel_Data!I$1</f>
        <v>0</v>
      </c>
      <c r="J67" s="77">
        <f>Sentinel_Data!J152*Sentinel_Data!J$1</f>
        <v>0</v>
      </c>
      <c r="K67" s="77">
        <f>Sentinel_Data!K152*Sentinel_Data!K$1</f>
        <v>0</v>
      </c>
      <c r="L67" s="77">
        <f>Sentinel_Data!L152*Sentinel_Data!L$1</f>
        <v>0</v>
      </c>
      <c r="M67" s="77">
        <f>Sentinel_Data!M152*Sentinel_Data!M$1</f>
        <v>0</v>
      </c>
      <c r="N67" s="80">
        <f>Sentinel_Data!N152*Sentinel_Data!N$1</f>
        <v>0</v>
      </c>
    </row>
    <row r="68" spans="1:14" x14ac:dyDescent="0.25">
      <c r="A68" s="79">
        <v>2020</v>
      </c>
      <c r="B68" s="77">
        <v>7</v>
      </c>
      <c r="C68" s="126">
        <f t="shared" si="1"/>
        <v>32.055100000000003</v>
      </c>
      <c r="D68" s="77">
        <f>Sentinel_Data!D153*Sentinel_Data!D$1</f>
        <v>29.593100000000003</v>
      </c>
      <c r="E68" s="77">
        <f>Sentinel_Data!E153*Sentinel_Data!E$1</f>
        <v>0</v>
      </c>
      <c r="F68" s="77">
        <f>Sentinel_Data!F153*Sentinel_Data!F$1</f>
        <v>0</v>
      </c>
      <c r="G68" s="77">
        <f>Sentinel_Data!G153*Sentinel_Data!G$1</f>
        <v>0</v>
      </c>
      <c r="H68" s="77">
        <f>Sentinel_Data!H153*Sentinel_Data!H$1</f>
        <v>0</v>
      </c>
      <c r="I68" s="77">
        <f>Sentinel_Data!I153*Sentinel_Data!I$1</f>
        <v>0</v>
      </c>
      <c r="J68" s="77">
        <f>Sentinel_Data!J153*Sentinel_Data!J$1</f>
        <v>2.4620000000000002</v>
      </c>
      <c r="K68" s="77">
        <f>Sentinel_Data!K153*Sentinel_Data!K$1</f>
        <v>0</v>
      </c>
      <c r="L68" s="77">
        <f>Sentinel_Data!L153*Sentinel_Data!L$1</f>
        <v>0</v>
      </c>
      <c r="M68" s="77">
        <f>Sentinel_Data!M153*Sentinel_Data!M$1</f>
        <v>0</v>
      </c>
      <c r="N68" s="80">
        <f>Sentinel_Data!N153*Sentinel_Data!N$1</f>
        <v>0</v>
      </c>
    </row>
    <row r="69" spans="1:14" x14ac:dyDescent="0.25">
      <c r="A69" s="79">
        <v>2020</v>
      </c>
      <c r="B69" s="77">
        <v>8</v>
      </c>
      <c r="C69" s="126">
        <f t="shared" si="1"/>
        <v>31.370100000000004</v>
      </c>
      <c r="D69" s="77">
        <f>Sentinel_Data!D154*Sentinel_Data!D$1</f>
        <v>29.593100000000003</v>
      </c>
      <c r="E69" s="77">
        <f>Sentinel_Data!E154*Sentinel_Data!E$1</f>
        <v>0</v>
      </c>
      <c r="F69" s="77">
        <f>Sentinel_Data!F154*Sentinel_Data!F$1</f>
        <v>0</v>
      </c>
      <c r="G69" s="77">
        <f>Sentinel_Data!G154*Sentinel_Data!G$1</f>
        <v>0</v>
      </c>
      <c r="H69" s="77">
        <f>Sentinel_Data!H154*Sentinel_Data!H$1</f>
        <v>0</v>
      </c>
      <c r="I69" s="77">
        <f>Sentinel_Data!I154*Sentinel_Data!I$1</f>
        <v>0</v>
      </c>
      <c r="J69" s="77">
        <f>Sentinel_Data!J154*Sentinel_Data!J$1</f>
        <v>0</v>
      </c>
      <c r="K69" s="77">
        <f>Sentinel_Data!K154*Sentinel_Data!K$1</f>
        <v>1.7769999999999999</v>
      </c>
      <c r="L69" s="77">
        <f>Sentinel_Data!L154*Sentinel_Data!L$1</f>
        <v>0</v>
      </c>
      <c r="M69" s="77">
        <f>Sentinel_Data!M154*Sentinel_Data!M$1</f>
        <v>0</v>
      </c>
      <c r="N69" s="80">
        <f>Sentinel_Data!N154*Sentinel_Data!N$1</f>
        <v>0</v>
      </c>
    </row>
    <row r="70" spans="1:14" x14ac:dyDescent="0.25">
      <c r="A70" s="79">
        <v>2020</v>
      </c>
      <c r="B70" s="77">
        <v>9</v>
      </c>
      <c r="C70" s="126">
        <f t="shared" si="1"/>
        <v>29.593100000000003</v>
      </c>
      <c r="D70" s="77">
        <f>Sentinel_Data!D155*Sentinel_Data!D$1</f>
        <v>29.593100000000003</v>
      </c>
      <c r="E70" s="77">
        <f>Sentinel_Data!E155*Sentinel_Data!E$1</f>
        <v>0</v>
      </c>
      <c r="F70" s="77">
        <f>Sentinel_Data!F155*Sentinel_Data!F$1</f>
        <v>0</v>
      </c>
      <c r="G70" s="77">
        <f>Sentinel_Data!G155*Sentinel_Data!G$1</f>
        <v>0</v>
      </c>
      <c r="H70" s="77">
        <f>Sentinel_Data!H155*Sentinel_Data!H$1</f>
        <v>0</v>
      </c>
      <c r="I70" s="77">
        <f>Sentinel_Data!I155*Sentinel_Data!I$1</f>
        <v>0</v>
      </c>
      <c r="J70" s="77">
        <f>Sentinel_Data!J155*Sentinel_Data!J$1</f>
        <v>0</v>
      </c>
      <c r="K70" s="77">
        <f>Sentinel_Data!K155*Sentinel_Data!K$1</f>
        <v>0</v>
      </c>
      <c r="L70" s="77">
        <f>Sentinel_Data!L155*Sentinel_Data!L$1</f>
        <v>0</v>
      </c>
      <c r="M70" s="77">
        <f>Sentinel_Data!M155*Sentinel_Data!M$1</f>
        <v>0</v>
      </c>
      <c r="N70" s="80">
        <f>Sentinel_Data!N155*Sentinel_Data!N$1</f>
        <v>0</v>
      </c>
    </row>
    <row r="71" spans="1:14" x14ac:dyDescent="0.25">
      <c r="A71" s="79">
        <v>2020</v>
      </c>
      <c r="B71" s="77">
        <v>10</v>
      </c>
      <c r="C71" s="126">
        <f t="shared" si="1"/>
        <v>33.017100000000006</v>
      </c>
      <c r="D71" s="77">
        <f>Sentinel_Data!D156*Sentinel_Data!D$1</f>
        <v>29.593100000000003</v>
      </c>
      <c r="E71" s="77">
        <f>Sentinel_Data!E156*Sentinel_Data!E$1</f>
        <v>0</v>
      </c>
      <c r="F71" s="77">
        <f>Sentinel_Data!F156*Sentinel_Data!F$1</f>
        <v>0</v>
      </c>
      <c r="G71" s="77">
        <f>Sentinel_Data!G156*Sentinel_Data!G$1</f>
        <v>0</v>
      </c>
      <c r="H71" s="77">
        <f>Sentinel_Data!H156*Sentinel_Data!H$1</f>
        <v>0</v>
      </c>
      <c r="I71" s="77">
        <f>Sentinel_Data!I156*Sentinel_Data!I$1</f>
        <v>0</v>
      </c>
      <c r="J71" s="77">
        <f>Sentinel_Data!J156*Sentinel_Data!J$1</f>
        <v>0</v>
      </c>
      <c r="K71" s="77">
        <f>Sentinel_Data!K156*Sentinel_Data!K$1</f>
        <v>0</v>
      </c>
      <c r="L71" s="77">
        <f>Sentinel_Data!L156*Sentinel_Data!L$1</f>
        <v>3.4239999999999999</v>
      </c>
      <c r="M71" s="77">
        <f>Sentinel_Data!M156*Sentinel_Data!M$1</f>
        <v>0</v>
      </c>
      <c r="N71" s="80">
        <f>Sentinel_Data!N156*Sentinel_Data!N$1</f>
        <v>0</v>
      </c>
    </row>
    <row r="72" spans="1:14" x14ac:dyDescent="0.25">
      <c r="A72" s="79">
        <v>2020</v>
      </c>
      <c r="B72" s="77">
        <v>11</v>
      </c>
      <c r="C72" s="126">
        <f t="shared" si="1"/>
        <v>31.704100000000004</v>
      </c>
      <c r="D72" s="77">
        <f>Sentinel_Data!D157*Sentinel_Data!D$1</f>
        <v>29.593100000000003</v>
      </c>
      <c r="E72" s="77">
        <f>Sentinel_Data!E157*Sentinel_Data!E$1</f>
        <v>0</v>
      </c>
      <c r="F72" s="77">
        <f>Sentinel_Data!F157*Sentinel_Data!F$1</f>
        <v>0</v>
      </c>
      <c r="G72" s="77">
        <f>Sentinel_Data!G157*Sentinel_Data!G$1</f>
        <v>0</v>
      </c>
      <c r="H72" s="77">
        <f>Sentinel_Data!H157*Sentinel_Data!H$1</f>
        <v>0</v>
      </c>
      <c r="I72" s="77">
        <f>Sentinel_Data!I157*Sentinel_Data!I$1</f>
        <v>0</v>
      </c>
      <c r="J72" s="77">
        <f>Sentinel_Data!J157*Sentinel_Data!J$1</f>
        <v>0</v>
      </c>
      <c r="K72" s="77">
        <f>Sentinel_Data!K157*Sentinel_Data!K$1</f>
        <v>0</v>
      </c>
      <c r="L72" s="77">
        <f>Sentinel_Data!L157*Sentinel_Data!L$1</f>
        <v>0</v>
      </c>
      <c r="M72" s="77">
        <f>Sentinel_Data!M157*Sentinel_Data!M$1</f>
        <v>2.1110000000000002</v>
      </c>
      <c r="N72" s="80">
        <f>Sentinel_Data!N157*Sentinel_Data!N$1</f>
        <v>0</v>
      </c>
    </row>
    <row r="73" spans="1:14" x14ac:dyDescent="0.25">
      <c r="A73" s="83">
        <v>2020</v>
      </c>
      <c r="B73" s="78">
        <v>12</v>
      </c>
      <c r="C73" s="127">
        <f t="shared" si="1"/>
        <v>31.501100000000005</v>
      </c>
      <c r="D73" s="78">
        <f>Sentinel_Data!D158*Sentinel_Data!D$1</f>
        <v>29.593100000000003</v>
      </c>
      <c r="E73" s="78">
        <f>Sentinel_Data!E158*Sentinel_Data!E$1</f>
        <v>0</v>
      </c>
      <c r="F73" s="78">
        <f>Sentinel_Data!F158*Sentinel_Data!F$1</f>
        <v>0</v>
      </c>
      <c r="G73" s="78">
        <f>Sentinel_Data!G158*Sentinel_Data!G$1</f>
        <v>0</v>
      </c>
      <c r="H73" s="78">
        <f>Sentinel_Data!H158*Sentinel_Data!H$1</f>
        <v>0</v>
      </c>
      <c r="I73" s="78">
        <f>Sentinel_Data!I158*Sentinel_Data!I$1</f>
        <v>0</v>
      </c>
      <c r="J73" s="78">
        <f>Sentinel_Data!J158*Sentinel_Data!J$1</f>
        <v>0</v>
      </c>
      <c r="K73" s="78">
        <f>Sentinel_Data!K158*Sentinel_Data!K$1</f>
        <v>0</v>
      </c>
      <c r="L73" s="78">
        <f>Sentinel_Data!L158*Sentinel_Data!L$1</f>
        <v>0</v>
      </c>
      <c r="M73" s="78">
        <f>Sentinel_Data!M158*Sentinel_Data!M$1</f>
        <v>0</v>
      </c>
      <c r="N73" s="86">
        <f>Sentinel_Data!N158*Sentinel_Data!N$1</f>
        <v>1.9079999999999999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T158"/>
  <sheetViews>
    <sheetView zoomScale="80" zoomScaleNormal="80" workbookViewId="0">
      <selection activeCell="D87" sqref="D87:D158"/>
    </sheetView>
  </sheetViews>
  <sheetFormatPr defaultRowHeight="15" x14ac:dyDescent="0.25"/>
  <cols>
    <col min="3" max="3" width="9.85546875" bestFit="1" customWidth="1"/>
    <col min="4" max="4" width="9.42578125" bestFit="1" customWidth="1"/>
    <col min="5" max="9" width="11.28515625" bestFit="1" customWidth="1"/>
    <col min="10" max="10" width="9.5703125" bestFit="1" customWidth="1"/>
    <col min="11" max="12" width="11.28515625" bestFit="1" customWidth="1"/>
    <col min="13" max="13" width="9.5703125" bestFit="1" customWidth="1"/>
    <col min="14" max="14" width="11.28515625" bestFit="1" customWidth="1"/>
  </cols>
  <sheetData>
    <row r="1" spans="1:46" s="110" customFormat="1" x14ac:dyDescent="0.25">
      <c r="A1" s="130" t="s">
        <v>95</v>
      </c>
      <c r="B1" s="131"/>
      <c r="C1" s="131"/>
      <c r="D1" s="131">
        <f t="array" ref="D1:N1">TRANSPOSE('Street Lighting_Coef'!Y3:Y13)</f>
        <v>-17.111000000000001</v>
      </c>
      <c r="E1" s="131">
        <v>-2905.0039999999999</v>
      </c>
      <c r="F1" s="131">
        <v>-2620.212</v>
      </c>
      <c r="G1" s="131">
        <v>-2778.9409999999998</v>
      </c>
      <c r="H1" s="131">
        <v>-4489.2219999999998</v>
      </c>
      <c r="I1" s="131">
        <v>4618.6880000000001</v>
      </c>
      <c r="J1" s="131">
        <v>692.27300000000002</v>
      </c>
      <c r="K1" s="131">
        <v>1628.2280000000001</v>
      </c>
      <c r="L1" s="131">
        <v>1182.0150000000001</v>
      </c>
      <c r="M1" s="131">
        <v>902.12400000000002</v>
      </c>
      <c r="N1" s="132">
        <v>1166.6389999999999</v>
      </c>
    </row>
    <row r="2" spans="1:46" x14ac:dyDescent="0.25">
      <c r="A2" s="49" t="s">
        <v>0</v>
      </c>
      <c r="B2" s="50" t="s">
        <v>1</v>
      </c>
      <c r="C2" s="50" t="s">
        <v>77</v>
      </c>
      <c r="D2" s="50" t="s">
        <v>78</v>
      </c>
      <c r="E2" s="58">
        <v>39753</v>
      </c>
      <c r="F2" s="58">
        <v>39904</v>
      </c>
      <c r="G2" s="58">
        <v>40210</v>
      </c>
      <c r="H2" s="58">
        <v>41214</v>
      </c>
      <c r="I2" s="58">
        <v>41244</v>
      </c>
      <c r="J2" s="50" t="s">
        <v>65</v>
      </c>
      <c r="K2" s="50" t="s">
        <v>79</v>
      </c>
      <c r="L2" s="50" t="s">
        <v>67</v>
      </c>
      <c r="M2" s="50" t="s">
        <v>69</v>
      </c>
      <c r="N2" s="51" t="s">
        <v>6</v>
      </c>
    </row>
    <row r="3" spans="1:46" hidden="1" x14ac:dyDescent="0.25">
      <c r="A3" s="79">
        <v>2008</v>
      </c>
      <c r="B3" s="77">
        <v>1</v>
      </c>
      <c r="C3" s="81">
        <v>5837.92</v>
      </c>
      <c r="D3" s="77">
        <v>289.69</v>
      </c>
      <c r="E3" s="77">
        <v>0</v>
      </c>
      <c r="F3" s="77">
        <v>0</v>
      </c>
      <c r="G3" s="77">
        <v>0</v>
      </c>
      <c r="H3" s="77">
        <v>0</v>
      </c>
      <c r="I3" s="77">
        <v>0</v>
      </c>
      <c r="J3" s="77">
        <v>1</v>
      </c>
      <c r="K3" s="77">
        <v>0</v>
      </c>
      <c r="L3" s="77">
        <v>0</v>
      </c>
      <c r="M3" s="77">
        <v>0</v>
      </c>
      <c r="N3" s="80">
        <v>0</v>
      </c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</row>
    <row r="4" spans="1:46" hidden="1" x14ac:dyDescent="0.25">
      <c r="A4" s="79">
        <v>2008</v>
      </c>
      <c r="B4" s="77">
        <v>2</v>
      </c>
      <c r="C4" s="81">
        <v>4633.5600000000004</v>
      </c>
      <c r="D4" s="77">
        <v>304.52999999999997</v>
      </c>
      <c r="E4" s="77">
        <v>0</v>
      </c>
      <c r="F4" s="77">
        <v>0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</row>
    <row r="5" spans="1:46" hidden="1" x14ac:dyDescent="0.25">
      <c r="A5" s="79">
        <v>2008</v>
      </c>
      <c r="B5" s="77">
        <v>3</v>
      </c>
      <c r="C5" s="81">
        <v>3679.41</v>
      </c>
      <c r="D5" s="77">
        <v>370.92</v>
      </c>
      <c r="E5" s="77">
        <v>0</v>
      </c>
      <c r="F5" s="77">
        <v>0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80">
        <v>0</v>
      </c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</row>
    <row r="6" spans="1:46" hidden="1" x14ac:dyDescent="0.25">
      <c r="A6" s="79">
        <v>2008</v>
      </c>
      <c r="B6" s="77">
        <v>4</v>
      </c>
      <c r="C6" s="81">
        <v>6200.48</v>
      </c>
      <c r="D6" s="77">
        <v>404.03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1</v>
      </c>
      <c r="L6" s="77">
        <v>0</v>
      </c>
      <c r="M6" s="77">
        <v>0</v>
      </c>
      <c r="N6" s="80">
        <v>0</v>
      </c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</row>
    <row r="7" spans="1:46" hidden="1" x14ac:dyDescent="0.25">
      <c r="A7" s="79">
        <v>2008</v>
      </c>
      <c r="B7" s="77">
        <v>5</v>
      </c>
      <c r="C7" s="81">
        <v>4634.5600000000004</v>
      </c>
      <c r="D7" s="77">
        <v>457.07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1</v>
      </c>
      <c r="M7" s="77">
        <v>0</v>
      </c>
      <c r="N7" s="80">
        <v>0</v>
      </c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</row>
    <row r="8" spans="1:46" hidden="1" x14ac:dyDescent="0.25">
      <c r="A8" s="79">
        <v>2008</v>
      </c>
      <c r="B8" s="77">
        <v>6</v>
      </c>
      <c r="C8" s="81">
        <v>1726.48</v>
      </c>
      <c r="D8" s="77">
        <v>461.67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80">
        <v>0</v>
      </c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</row>
    <row r="9" spans="1:46" hidden="1" x14ac:dyDescent="0.25">
      <c r="A9" s="79">
        <v>2008</v>
      </c>
      <c r="B9" s="77">
        <v>7</v>
      </c>
      <c r="C9" s="81">
        <v>4053.18</v>
      </c>
      <c r="D9" s="77">
        <v>466.6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80">
        <v>0</v>
      </c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</row>
    <row r="10" spans="1:46" hidden="1" x14ac:dyDescent="0.25">
      <c r="A10" s="79">
        <v>2008</v>
      </c>
      <c r="B10" s="77">
        <v>8</v>
      </c>
      <c r="C10" s="81">
        <v>4003.77</v>
      </c>
      <c r="D10" s="77">
        <v>431.57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1</v>
      </c>
      <c r="N10" s="80">
        <v>0</v>
      </c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</row>
    <row r="11" spans="1:46" hidden="1" x14ac:dyDescent="0.25">
      <c r="A11" s="79">
        <v>2008</v>
      </c>
      <c r="B11" s="77">
        <v>9</v>
      </c>
      <c r="C11" s="81">
        <v>4231.55</v>
      </c>
      <c r="D11" s="77">
        <v>374.43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80">
        <v>0</v>
      </c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</row>
    <row r="12" spans="1:46" hidden="1" x14ac:dyDescent="0.25">
      <c r="A12" s="79">
        <v>2008</v>
      </c>
      <c r="B12" s="77">
        <v>10</v>
      </c>
      <c r="C12" s="81">
        <v>4632.84</v>
      </c>
      <c r="D12" s="77">
        <v>340.59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80">
        <v>0</v>
      </c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</row>
    <row r="13" spans="1:46" hidden="1" x14ac:dyDescent="0.25">
      <c r="A13" s="79">
        <v>2008</v>
      </c>
      <c r="B13" s="77">
        <v>11</v>
      </c>
      <c r="C13" s="81">
        <v>3036.77</v>
      </c>
      <c r="D13" s="77">
        <v>290.10000000000002</v>
      </c>
      <c r="E13" s="77">
        <v>1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80">
        <v>0</v>
      </c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</row>
    <row r="14" spans="1:46" hidden="1" x14ac:dyDescent="0.25">
      <c r="A14" s="79">
        <v>2008</v>
      </c>
      <c r="B14" s="77">
        <v>12</v>
      </c>
      <c r="C14" s="81">
        <v>9006.98</v>
      </c>
      <c r="D14" s="77">
        <v>278.60000000000002</v>
      </c>
      <c r="E14" s="77">
        <v>0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80">
        <v>1</v>
      </c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</row>
    <row r="15" spans="1:46" hidden="1" x14ac:dyDescent="0.25">
      <c r="A15" s="79">
        <v>2009</v>
      </c>
      <c r="B15" s="77">
        <v>1</v>
      </c>
      <c r="C15" s="81">
        <v>6236.88</v>
      </c>
      <c r="D15" s="77">
        <v>290.37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1</v>
      </c>
      <c r="K15" s="77">
        <v>0</v>
      </c>
      <c r="L15" s="77">
        <v>0</v>
      </c>
      <c r="M15" s="77">
        <v>0</v>
      </c>
      <c r="N15" s="80">
        <v>0</v>
      </c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</row>
    <row r="16" spans="1:46" hidden="1" x14ac:dyDescent="0.25">
      <c r="A16" s="79">
        <v>2009</v>
      </c>
      <c r="B16" s="77">
        <v>2</v>
      </c>
      <c r="C16" s="81">
        <v>5494.41</v>
      </c>
      <c r="D16" s="77">
        <v>294.33999999999997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</row>
    <row r="17" spans="1:46" hidden="1" x14ac:dyDescent="0.25">
      <c r="A17" s="79">
        <v>2009</v>
      </c>
      <c r="B17" s="77">
        <v>3</v>
      </c>
      <c r="C17" s="81">
        <v>4583.5</v>
      </c>
      <c r="D17" s="77">
        <v>370.55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80">
        <v>0</v>
      </c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</row>
    <row r="18" spans="1:46" hidden="1" x14ac:dyDescent="0.25">
      <c r="A18" s="79">
        <v>2009</v>
      </c>
      <c r="B18" s="77">
        <v>4</v>
      </c>
      <c r="C18" s="81">
        <v>3006.2</v>
      </c>
      <c r="D18" s="77">
        <v>403.68</v>
      </c>
      <c r="E18" s="77">
        <v>0</v>
      </c>
      <c r="F18" s="77">
        <v>1</v>
      </c>
      <c r="G18" s="77">
        <v>0</v>
      </c>
      <c r="H18" s="77">
        <v>0</v>
      </c>
      <c r="I18" s="77">
        <v>0</v>
      </c>
      <c r="J18" s="77">
        <v>0</v>
      </c>
      <c r="K18" s="77">
        <v>1</v>
      </c>
      <c r="L18" s="77">
        <v>0</v>
      </c>
      <c r="M18" s="77">
        <v>0</v>
      </c>
      <c r="N18" s="80">
        <v>0</v>
      </c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</row>
    <row r="19" spans="1:46" hidden="1" x14ac:dyDescent="0.25">
      <c r="A19" s="79">
        <v>2009</v>
      </c>
      <c r="B19" s="77">
        <v>5</v>
      </c>
      <c r="C19" s="81">
        <v>5966.15</v>
      </c>
      <c r="D19" s="77">
        <v>456.81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1</v>
      </c>
      <c r="M19" s="77">
        <v>0</v>
      </c>
      <c r="N19" s="80">
        <v>0</v>
      </c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</row>
    <row r="20" spans="1:46" hidden="1" x14ac:dyDescent="0.25">
      <c r="A20" s="79">
        <v>2009</v>
      </c>
      <c r="B20" s="77">
        <v>6</v>
      </c>
      <c r="C20" s="81">
        <v>3031.93</v>
      </c>
      <c r="D20" s="77">
        <v>461.63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80">
        <v>0</v>
      </c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</row>
    <row r="21" spans="1:46" hidden="1" x14ac:dyDescent="0.25">
      <c r="A21" s="79">
        <v>2009</v>
      </c>
      <c r="B21" s="77">
        <v>7</v>
      </c>
      <c r="C21" s="81">
        <v>3063.54</v>
      </c>
      <c r="D21" s="77">
        <v>466.79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80">
        <v>0</v>
      </c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</row>
    <row r="22" spans="1:46" hidden="1" x14ac:dyDescent="0.25">
      <c r="A22" s="79">
        <v>2009</v>
      </c>
      <c r="B22" s="77">
        <v>8</v>
      </c>
      <c r="C22" s="81">
        <v>4075.23</v>
      </c>
      <c r="D22" s="77">
        <v>431.89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1</v>
      </c>
      <c r="N22" s="80">
        <v>0</v>
      </c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</row>
    <row r="23" spans="1:46" hidden="1" x14ac:dyDescent="0.25">
      <c r="A23" s="79">
        <v>2009</v>
      </c>
      <c r="B23" s="77">
        <v>9</v>
      </c>
      <c r="C23" s="81">
        <v>4336.7</v>
      </c>
      <c r="D23" s="77">
        <v>374.79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80">
        <v>0</v>
      </c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</row>
    <row r="24" spans="1:46" hidden="1" x14ac:dyDescent="0.25">
      <c r="A24" s="79">
        <v>2009</v>
      </c>
      <c r="B24" s="77">
        <v>10</v>
      </c>
      <c r="C24" s="81">
        <v>4719.42</v>
      </c>
      <c r="D24" s="77">
        <v>340.95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80">
        <v>0</v>
      </c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</row>
    <row r="25" spans="1:46" hidden="1" x14ac:dyDescent="0.25">
      <c r="A25" s="79">
        <v>2009</v>
      </c>
      <c r="B25" s="77">
        <v>11</v>
      </c>
      <c r="C25" s="81">
        <v>6001.49</v>
      </c>
      <c r="D25" s="77">
        <v>290.36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80">
        <v>0</v>
      </c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</row>
    <row r="26" spans="1:46" hidden="1" x14ac:dyDescent="0.25">
      <c r="A26" s="79">
        <v>2009</v>
      </c>
      <c r="B26" s="77">
        <v>12</v>
      </c>
      <c r="C26" s="81">
        <v>6228.7</v>
      </c>
      <c r="D26" s="77">
        <v>278.64999999999998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80">
        <v>1</v>
      </c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</row>
    <row r="27" spans="1:46" hidden="1" x14ac:dyDescent="0.25">
      <c r="A27" s="79">
        <v>2010</v>
      </c>
      <c r="B27" s="77">
        <v>1</v>
      </c>
      <c r="C27" s="81">
        <v>6440.2</v>
      </c>
      <c r="D27" s="77">
        <v>290.16000000000003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1</v>
      </c>
      <c r="K27" s="77">
        <v>0</v>
      </c>
      <c r="L27" s="77">
        <v>0</v>
      </c>
      <c r="M27" s="77">
        <v>0</v>
      </c>
      <c r="N27" s="80">
        <v>0</v>
      </c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 hidden="1" x14ac:dyDescent="0.25">
      <c r="A28" s="79">
        <v>2010</v>
      </c>
      <c r="B28" s="77">
        <v>2</v>
      </c>
      <c r="C28" s="81">
        <v>3095.45</v>
      </c>
      <c r="D28" s="77">
        <v>294.02999999999997</v>
      </c>
      <c r="E28" s="77">
        <v>0</v>
      </c>
      <c r="F28" s="77">
        <v>0</v>
      </c>
      <c r="G28" s="77">
        <v>1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</row>
    <row r="29" spans="1:46" hidden="1" x14ac:dyDescent="0.25">
      <c r="A29" s="79">
        <v>2010</v>
      </c>
      <c r="B29" s="77">
        <v>3</v>
      </c>
      <c r="C29" s="81">
        <v>7419.26</v>
      </c>
      <c r="D29" s="77">
        <v>370.17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80">
        <v>0</v>
      </c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</row>
    <row r="30" spans="1:46" hidden="1" x14ac:dyDescent="0.25">
      <c r="A30" s="79">
        <v>2010</v>
      </c>
      <c r="B30" s="77">
        <v>4</v>
      </c>
      <c r="C30" s="81">
        <v>5400.67</v>
      </c>
      <c r="D30" s="77">
        <v>403.33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1</v>
      </c>
      <c r="L30" s="77">
        <v>0</v>
      </c>
      <c r="M30" s="77">
        <v>0</v>
      </c>
      <c r="N30" s="80">
        <v>0</v>
      </c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</row>
    <row r="31" spans="1:46" hidden="1" x14ac:dyDescent="0.25">
      <c r="A31" s="79">
        <v>2010</v>
      </c>
      <c r="B31" s="77">
        <v>5</v>
      </c>
      <c r="C31" s="81">
        <v>3595.9</v>
      </c>
      <c r="D31" s="77">
        <v>456.55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1</v>
      </c>
      <c r="M31" s="77">
        <v>0</v>
      </c>
      <c r="N31" s="80">
        <v>0</v>
      </c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</row>
    <row r="32" spans="1:46" hidden="1" x14ac:dyDescent="0.25">
      <c r="A32" s="79">
        <v>2010</v>
      </c>
      <c r="B32" s="77">
        <v>6</v>
      </c>
      <c r="C32" s="81">
        <v>2455.08</v>
      </c>
      <c r="D32" s="77">
        <v>461.58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80">
        <v>0</v>
      </c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</row>
    <row r="33" spans="1:46" hidden="1" x14ac:dyDescent="0.25">
      <c r="A33" s="79">
        <v>2010</v>
      </c>
      <c r="B33" s="77">
        <v>7</v>
      </c>
      <c r="C33" s="81">
        <v>1859.87</v>
      </c>
      <c r="D33" s="77">
        <v>466.98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80">
        <v>0</v>
      </c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</row>
    <row r="34" spans="1:46" hidden="1" x14ac:dyDescent="0.25">
      <c r="A34" s="79">
        <v>2010</v>
      </c>
      <c r="B34" s="77">
        <v>8</v>
      </c>
      <c r="C34" s="81">
        <v>5630.95</v>
      </c>
      <c r="D34" s="77">
        <v>432.22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1</v>
      </c>
      <c r="N34" s="80">
        <v>0</v>
      </c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</row>
    <row r="35" spans="1:46" hidden="1" x14ac:dyDescent="0.25">
      <c r="A35" s="79">
        <v>2010</v>
      </c>
      <c r="B35" s="77">
        <v>9</v>
      </c>
      <c r="C35" s="81">
        <v>4495.95</v>
      </c>
      <c r="D35" s="77">
        <v>375.15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80">
        <v>0</v>
      </c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</row>
    <row r="36" spans="1:46" hidden="1" x14ac:dyDescent="0.25">
      <c r="A36" s="79">
        <v>2010</v>
      </c>
      <c r="B36" s="77">
        <v>10</v>
      </c>
      <c r="C36" s="81">
        <v>5032.0600000000004</v>
      </c>
      <c r="D36" s="77">
        <v>341.31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80">
        <v>0</v>
      </c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</row>
    <row r="37" spans="1:46" hidden="1" x14ac:dyDescent="0.25">
      <c r="A37" s="79">
        <v>2010</v>
      </c>
      <c r="B37" s="77">
        <v>11</v>
      </c>
      <c r="C37" s="81">
        <v>4040.71</v>
      </c>
      <c r="D37" s="77">
        <v>290.63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80">
        <v>0</v>
      </c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</row>
    <row r="38" spans="1:46" hidden="1" x14ac:dyDescent="0.25">
      <c r="A38" s="79">
        <v>2010</v>
      </c>
      <c r="B38" s="77">
        <v>12</v>
      </c>
      <c r="C38" s="81">
        <v>8901.09</v>
      </c>
      <c r="D38" s="77">
        <v>278.70999999999998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80">
        <v>1</v>
      </c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</row>
    <row r="39" spans="1:46" hidden="1" x14ac:dyDescent="0.25">
      <c r="A39" s="79">
        <v>2011</v>
      </c>
      <c r="B39" s="77">
        <v>1</v>
      </c>
      <c r="C39" s="81">
        <v>6489.62</v>
      </c>
      <c r="D39" s="77">
        <v>289.95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1</v>
      </c>
      <c r="K39" s="77">
        <v>0</v>
      </c>
      <c r="L39" s="77">
        <v>0</v>
      </c>
      <c r="M39" s="77">
        <v>0</v>
      </c>
      <c r="N39" s="80">
        <v>0</v>
      </c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</row>
    <row r="40" spans="1:46" hidden="1" x14ac:dyDescent="0.25">
      <c r="A40" s="79">
        <v>2011</v>
      </c>
      <c r="B40" s="77">
        <v>2</v>
      </c>
      <c r="C40" s="81">
        <v>5707.33</v>
      </c>
      <c r="D40" s="77">
        <v>293.72000000000003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</row>
    <row r="41" spans="1:46" hidden="1" x14ac:dyDescent="0.25">
      <c r="A41" s="79">
        <v>2011</v>
      </c>
      <c r="B41" s="77">
        <v>3</v>
      </c>
      <c r="C41" s="81">
        <v>4582.55</v>
      </c>
      <c r="D41" s="77">
        <v>369.79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80">
        <v>0</v>
      </c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</row>
    <row r="42" spans="1:46" hidden="1" x14ac:dyDescent="0.25">
      <c r="A42" s="79">
        <v>2011</v>
      </c>
      <c r="B42" s="77">
        <v>4</v>
      </c>
      <c r="C42" s="81">
        <v>5248.89</v>
      </c>
      <c r="D42" s="77">
        <v>402.99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1</v>
      </c>
      <c r="L42" s="77">
        <v>0</v>
      </c>
      <c r="M42" s="77">
        <v>0</v>
      </c>
      <c r="N42" s="80">
        <v>0</v>
      </c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</row>
    <row r="43" spans="1:46" hidden="1" x14ac:dyDescent="0.25">
      <c r="A43" s="79">
        <v>2011</v>
      </c>
      <c r="B43" s="77">
        <v>5</v>
      </c>
      <c r="C43" s="81">
        <v>4304.33</v>
      </c>
      <c r="D43" s="77">
        <v>456.28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1</v>
      </c>
      <c r="M43" s="77">
        <v>0</v>
      </c>
      <c r="N43" s="80">
        <v>0</v>
      </c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</row>
    <row r="44" spans="1:46" hidden="1" x14ac:dyDescent="0.25">
      <c r="A44" s="79">
        <v>2011</v>
      </c>
      <c r="B44" s="77">
        <v>6</v>
      </c>
      <c r="C44" s="81">
        <v>2987.06</v>
      </c>
      <c r="D44" s="77">
        <v>461.52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80">
        <v>0</v>
      </c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</row>
    <row r="45" spans="1:46" hidden="1" x14ac:dyDescent="0.25">
      <c r="A45" s="79">
        <v>2011</v>
      </c>
      <c r="B45" s="77">
        <v>7</v>
      </c>
      <c r="C45" s="81">
        <v>2882.16</v>
      </c>
      <c r="D45" s="77">
        <v>467.17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80">
        <v>0</v>
      </c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46" hidden="1" x14ac:dyDescent="0.25">
      <c r="A46" s="79">
        <v>2011</v>
      </c>
      <c r="B46" s="77">
        <v>8</v>
      </c>
      <c r="C46" s="81">
        <v>4399.63</v>
      </c>
      <c r="D46" s="77">
        <v>432.54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1</v>
      </c>
      <c r="N46" s="80">
        <v>0</v>
      </c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</row>
    <row r="47" spans="1:46" hidden="1" x14ac:dyDescent="0.25">
      <c r="A47" s="79">
        <v>2011</v>
      </c>
      <c r="B47" s="77">
        <v>9</v>
      </c>
      <c r="C47" s="81">
        <v>3841.39</v>
      </c>
      <c r="D47" s="77">
        <v>375.5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80">
        <v>0</v>
      </c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</row>
    <row r="48" spans="1:46" hidden="1" x14ac:dyDescent="0.25">
      <c r="A48" s="79">
        <v>2011</v>
      </c>
      <c r="B48" s="77">
        <v>10</v>
      </c>
      <c r="C48" s="81">
        <v>5720.65</v>
      </c>
      <c r="D48" s="77">
        <v>341.68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80">
        <v>0</v>
      </c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</row>
    <row r="49" spans="1:46" hidden="1" x14ac:dyDescent="0.25">
      <c r="A49" s="79">
        <v>2011</v>
      </c>
      <c r="B49" s="77">
        <v>11</v>
      </c>
      <c r="C49" s="81">
        <v>6224.68</v>
      </c>
      <c r="D49" s="77">
        <v>290.89999999999998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80">
        <v>0</v>
      </c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</row>
    <row r="50" spans="1:46" hidden="1" x14ac:dyDescent="0.25">
      <c r="A50" s="79">
        <v>2011</v>
      </c>
      <c r="B50" s="77">
        <v>12</v>
      </c>
      <c r="C50" s="81">
        <v>6807.8</v>
      </c>
      <c r="D50" s="77">
        <v>278.77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80">
        <v>1</v>
      </c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</row>
    <row r="51" spans="1:46" hidden="1" x14ac:dyDescent="0.25">
      <c r="A51" s="79">
        <v>2012</v>
      </c>
      <c r="B51" s="77">
        <v>1</v>
      </c>
      <c r="C51" s="81">
        <v>6667.75</v>
      </c>
      <c r="D51" s="77">
        <v>289.74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1</v>
      </c>
      <c r="K51" s="77">
        <v>0</v>
      </c>
      <c r="L51" s="77">
        <v>0</v>
      </c>
      <c r="M51" s="77">
        <v>0</v>
      </c>
      <c r="N51" s="80">
        <v>0</v>
      </c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</row>
    <row r="52" spans="1:46" hidden="1" x14ac:dyDescent="0.25">
      <c r="A52" s="79">
        <v>2012</v>
      </c>
      <c r="B52" s="77">
        <v>2</v>
      </c>
      <c r="C52" s="81">
        <v>6044.31</v>
      </c>
      <c r="D52" s="77">
        <v>304.58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</row>
    <row r="53" spans="1:46" hidden="1" x14ac:dyDescent="0.25">
      <c r="A53" s="79">
        <v>2012</v>
      </c>
      <c r="B53" s="77">
        <v>3</v>
      </c>
      <c r="C53" s="81">
        <v>5267.48</v>
      </c>
      <c r="D53" s="77">
        <v>370.97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80">
        <v>0</v>
      </c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</row>
    <row r="54" spans="1:46" hidden="1" x14ac:dyDescent="0.25">
      <c r="A54" s="79">
        <v>2012</v>
      </c>
      <c r="B54" s="77">
        <v>4</v>
      </c>
      <c r="C54" s="81">
        <v>5413.61</v>
      </c>
      <c r="D54" s="77">
        <v>404.06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1</v>
      </c>
      <c r="L54" s="77">
        <v>0</v>
      </c>
      <c r="M54" s="77">
        <v>0</v>
      </c>
      <c r="N54" s="80">
        <v>0</v>
      </c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</row>
    <row r="55" spans="1:46" hidden="1" x14ac:dyDescent="0.25">
      <c r="A55" s="79">
        <v>2012</v>
      </c>
      <c r="B55" s="77">
        <v>5</v>
      </c>
      <c r="C55" s="81">
        <v>3752.72</v>
      </c>
      <c r="D55" s="77">
        <v>457.09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1</v>
      </c>
      <c r="M55" s="77">
        <v>0</v>
      </c>
      <c r="N55" s="80">
        <v>0</v>
      </c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</row>
    <row r="56" spans="1:46" hidden="1" x14ac:dyDescent="0.25">
      <c r="A56" s="79">
        <v>2012</v>
      </c>
      <c r="B56" s="77">
        <v>6</v>
      </c>
      <c r="C56" s="81">
        <v>3043.19</v>
      </c>
      <c r="D56" s="77">
        <v>461.65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80">
        <v>0</v>
      </c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</row>
    <row r="57" spans="1:46" hidden="1" x14ac:dyDescent="0.25">
      <c r="A57" s="79">
        <v>2012</v>
      </c>
      <c r="B57" s="77">
        <v>7</v>
      </c>
      <c r="C57" s="81">
        <v>2936.8</v>
      </c>
      <c r="D57" s="77">
        <v>466.55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80">
        <v>0</v>
      </c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idden="1" x14ac:dyDescent="0.25">
      <c r="A58" s="79">
        <v>2012</v>
      </c>
      <c r="B58" s="77">
        <v>8</v>
      </c>
      <c r="C58" s="81">
        <v>4483.68</v>
      </c>
      <c r="D58" s="77">
        <v>431.51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1</v>
      </c>
      <c r="N58" s="80">
        <v>0</v>
      </c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</row>
    <row r="59" spans="1:46" hidden="1" x14ac:dyDescent="0.25">
      <c r="A59" s="79">
        <v>2012</v>
      </c>
      <c r="B59" s="77">
        <v>9</v>
      </c>
      <c r="C59" s="81">
        <v>4661.84</v>
      </c>
      <c r="D59" s="77">
        <v>374.38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80">
        <v>0</v>
      </c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</row>
    <row r="60" spans="1:46" hidden="1" x14ac:dyDescent="0.25">
      <c r="A60" s="79">
        <v>2012</v>
      </c>
      <c r="B60" s="77">
        <v>10</v>
      </c>
      <c r="C60" s="81">
        <v>5086.99</v>
      </c>
      <c r="D60" s="77">
        <v>340.56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80">
        <v>0</v>
      </c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</row>
    <row r="61" spans="1:46" hidden="1" x14ac:dyDescent="0.25">
      <c r="A61" s="79">
        <v>2012</v>
      </c>
      <c r="B61" s="77">
        <v>11</v>
      </c>
      <c r="C61" s="81">
        <v>1452.79</v>
      </c>
      <c r="D61" s="77">
        <v>290.08</v>
      </c>
      <c r="E61" s="77">
        <v>0</v>
      </c>
      <c r="F61" s="77">
        <v>0</v>
      </c>
      <c r="G61" s="77">
        <v>0</v>
      </c>
      <c r="H61" s="77">
        <v>1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80">
        <v>0</v>
      </c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</row>
    <row r="62" spans="1:46" hidden="1" x14ac:dyDescent="0.25">
      <c r="A62" s="79">
        <v>2012</v>
      </c>
      <c r="B62" s="77">
        <v>12</v>
      </c>
      <c r="C62" s="81">
        <v>11923.45</v>
      </c>
      <c r="D62" s="77">
        <v>278.62</v>
      </c>
      <c r="E62" s="77">
        <v>0</v>
      </c>
      <c r="F62" s="77">
        <v>0</v>
      </c>
      <c r="G62" s="77">
        <v>0</v>
      </c>
      <c r="H62" s="77">
        <v>0</v>
      </c>
      <c r="I62" s="77">
        <v>1</v>
      </c>
      <c r="J62" s="77">
        <v>0</v>
      </c>
      <c r="K62" s="77">
        <v>0</v>
      </c>
      <c r="L62" s="77">
        <v>0</v>
      </c>
      <c r="M62" s="77">
        <v>0</v>
      </c>
      <c r="N62" s="80">
        <v>1</v>
      </c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</row>
    <row r="63" spans="1:46" hidden="1" x14ac:dyDescent="0.25">
      <c r="A63" s="79">
        <v>2013</v>
      </c>
      <c r="B63" s="77">
        <v>1</v>
      </c>
      <c r="C63" s="81">
        <v>6784.8</v>
      </c>
      <c r="D63" s="77">
        <v>290.41000000000003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1</v>
      </c>
      <c r="K63" s="77">
        <v>0</v>
      </c>
      <c r="L63" s="77">
        <v>0</v>
      </c>
      <c r="M63" s="77">
        <v>0</v>
      </c>
      <c r="N63" s="80">
        <v>0</v>
      </c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</row>
    <row r="64" spans="1:46" hidden="1" x14ac:dyDescent="0.25">
      <c r="A64" s="79">
        <v>2013</v>
      </c>
      <c r="B64" s="77">
        <v>2</v>
      </c>
      <c r="C64" s="81">
        <v>5904.1</v>
      </c>
      <c r="D64" s="77">
        <v>294.39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</row>
    <row r="65" spans="1:46" hidden="1" x14ac:dyDescent="0.25">
      <c r="A65" s="79">
        <v>2013</v>
      </c>
      <c r="B65" s="77">
        <v>3</v>
      </c>
      <c r="C65" s="81">
        <v>5175.41</v>
      </c>
      <c r="D65" s="77">
        <v>370.59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80">
        <v>0</v>
      </c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</row>
    <row r="66" spans="1:46" hidden="1" x14ac:dyDescent="0.25">
      <c r="A66" s="79">
        <v>2013</v>
      </c>
      <c r="B66" s="77">
        <v>4</v>
      </c>
      <c r="C66" s="81">
        <v>5695.41</v>
      </c>
      <c r="D66" s="77">
        <v>403.72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1</v>
      </c>
      <c r="L66" s="77">
        <v>0</v>
      </c>
      <c r="M66" s="77">
        <v>0</v>
      </c>
      <c r="N66" s="80">
        <v>0</v>
      </c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</row>
    <row r="67" spans="1:46" hidden="1" x14ac:dyDescent="0.25">
      <c r="A67" s="79">
        <v>2013</v>
      </c>
      <c r="B67" s="77">
        <v>5</v>
      </c>
      <c r="C67" s="81">
        <v>3826.93</v>
      </c>
      <c r="D67" s="77">
        <v>456.83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1</v>
      </c>
      <c r="M67" s="77">
        <v>0</v>
      </c>
      <c r="N67" s="80">
        <v>0</v>
      </c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</row>
    <row r="68" spans="1:46" hidden="1" x14ac:dyDescent="0.25">
      <c r="A68" s="79">
        <v>2013</v>
      </c>
      <c r="B68" s="77">
        <v>6</v>
      </c>
      <c r="C68" s="81">
        <v>3112.19</v>
      </c>
      <c r="D68" s="77">
        <v>461.61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80">
        <v>0</v>
      </c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</row>
    <row r="69" spans="1:46" hidden="1" x14ac:dyDescent="0.25">
      <c r="A69" s="79">
        <v>2013</v>
      </c>
      <c r="B69" s="77">
        <v>7</v>
      </c>
      <c r="C69" s="81">
        <v>3003.15</v>
      </c>
      <c r="D69" s="77">
        <v>466.74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80">
        <v>0</v>
      </c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</row>
    <row r="70" spans="1:46" hidden="1" x14ac:dyDescent="0.25">
      <c r="A70" s="79">
        <v>2013</v>
      </c>
      <c r="B70" s="77">
        <v>8</v>
      </c>
      <c r="C70" s="81">
        <v>4303.58</v>
      </c>
      <c r="D70" s="77">
        <v>431.84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1</v>
      </c>
      <c r="N70" s="80">
        <v>0</v>
      </c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</row>
    <row r="71" spans="1:46" hidden="1" x14ac:dyDescent="0.25">
      <c r="A71" s="79">
        <v>2013</v>
      </c>
      <c r="B71" s="77">
        <v>9</v>
      </c>
      <c r="C71" s="81">
        <v>5054.3999999999996</v>
      </c>
      <c r="D71" s="77">
        <v>374.74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80">
        <v>0</v>
      </c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</row>
    <row r="72" spans="1:46" hidden="1" x14ac:dyDescent="0.25">
      <c r="A72" s="79">
        <v>2013</v>
      </c>
      <c r="B72" s="77">
        <v>10</v>
      </c>
      <c r="C72" s="81">
        <v>5208.43</v>
      </c>
      <c r="D72" s="77">
        <v>340.92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80">
        <v>0</v>
      </c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</row>
    <row r="73" spans="1:46" hidden="1" x14ac:dyDescent="0.25">
      <c r="A73" s="79">
        <v>2013</v>
      </c>
      <c r="B73" s="77">
        <v>11</v>
      </c>
      <c r="C73" s="81">
        <v>6708.44</v>
      </c>
      <c r="D73" s="77">
        <v>290.35000000000002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80">
        <v>0</v>
      </c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</row>
    <row r="74" spans="1:46" hidden="1" x14ac:dyDescent="0.25">
      <c r="A74" s="79">
        <v>2013</v>
      </c>
      <c r="B74" s="77">
        <v>12</v>
      </c>
      <c r="C74" s="81">
        <v>6524.74</v>
      </c>
      <c r="D74" s="77">
        <v>278.67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80">
        <v>1</v>
      </c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</row>
    <row r="75" spans="1:46" hidden="1" x14ac:dyDescent="0.25">
      <c r="A75" s="79">
        <v>2014</v>
      </c>
      <c r="B75" s="77">
        <v>1</v>
      </c>
      <c r="C75" s="81">
        <v>7983.76</v>
      </c>
      <c r="D75" s="77">
        <v>290.2</v>
      </c>
      <c r="E75" s="77">
        <v>0</v>
      </c>
      <c r="F75" s="77">
        <v>0</v>
      </c>
      <c r="G75" s="77">
        <v>0</v>
      </c>
      <c r="H75" s="77">
        <v>0</v>
      </c>
      <c r="I75" s="77">
        <v>0</v>
      </c>
      <c r="J75" s="77">
        <v>1</v>
      </c>
      <c r="K75" s="77">
        <v>0</v>
      </c>
      <c r="L75" s="77">
        <v>0</v>
      </c>
      <c r="M75" s="77">
        <v>0</v>
      </c>
      <c r="N75" s="80">
        <v>0</v>
      </c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</row>
    <row r="76" spans="1:46" hidden="1" x14ac:dyDescent="0.25">
      <c r="A76" s="79">
        <v>2014</v>
      </c>
      <c r="B76" s="77">
        <v>2</v>
      </c>
      <c r="C76" s="81">
        <v>5699.37</v>
      </c>
      <c r="D76" s="77">
        <v>294.08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80">
        <v>0</v>
      </c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</row>
    <row r="77" spans="1:46" hidden="1" x14ac:dyDescent="0.25">
      <c r="A77" s="79">
        <v>2014</v>
      </c>
      <c r="B77" s="77">
        <v>3</v>
      </c>
      <c r="C77" s="81">
        <v>4281.42</v>
      </c>
      <c r="D77" s="77">
        <v>370.22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80">
        <v>0</v>
      </c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</row>
    <row r="78" spans="1:46" hidden="1" x14ac:dyDescent="0.25">
      <c r="A78" s="79">
        <v>2014</v>
      </c>
      <c r="B78" s="77">
        <v>4</v>
      </c>
      <c r="C78" s="81">
        <v>5809.43</v>
      </c>
      <c r="D78" s="77">
        <v>403.37</v>
      </c>
      <c r="E78" s="77">
        <v>0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1</v>
      </c>
      <c r="L78" s="77">
        <v>0</v>
      </c>
      <c r="M78" s="77">
        <v>0</v>
      </c>
      <c r="N78" s="80">
        <v>0</v>
      </c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</row>
    <row r="79" spans="1:46" hidden="1" x14ac:dyDescent="0.25">
      <c r="A79" s="79">
        <v>2014</v>
      </c>
      <c r="B79" s="77">
        <v>5</v>
      </c>
      <c r="C79" s="81">
        <v>3824.96</v>
      </c>
      <c r="D79" s="77">
        <v>456.56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77">
        <v>1</v>
      </c>
      <c r="M79" s="77">
        <v>0</v>
      </c>
      <c r="N79" s="80">
        <v>0</v>
      </c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</row>
    <row r="80" spans="1:46" hidden="1" x14ac:dyDescent="0.25">
      <c r="A80" s="79">
        <v>2014</v>
      </c>
      <c r="B80" s="77">
        <v>6</v>
      </c>
      <c r="C80" s="81">
        <v>3517.08</v>
      </c>
      <c r="D80" s="77">
        <v>461.56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80">
        <v>0</v>
      </c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</row>
    <row r="81" spans="1:46" hidden="1" x14ac:dyDescent="0.25">
      <c r="A81" s="79">
        <v>2014</v>
      </c>
      <c r="B81" s="77">
        <v>7</v>
      </c>
      <c r="C81" s="81">
        <v>2819.39</v>
      </c>
      <c r="D81" s="77">
        <v>466.93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80">
        <v>0</v>
      </c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</row>
    <row r="82" spans="1:46" hidden="1" x14ac:dyDescent="0.25">
      <c r="A82" s="79">
        <v>2014</v>
      </c>
      <c r="B82" s="77">
        <v>8</v>
      </c>
      <c r="C82" s="81">
        <v>4017.83</v>
      </c>
      <c r="D82" s="77">
        <v>432.16</v>
      </c>
      <c r="E82" s="77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1</v>
      </c>
      <c r="N82" s="80">
        <v>0</v>
      </c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</row>
    <row r="83" spans="1:46" hidden="1" x14ac:dyDescent="0.25">
      <c r="A83" s="79">
        <v>2014</v>
      </c>
      <c r="B83" s="77">
        <v>9</v>
      </c>
      <c r="C83" s="81">
        <v>4231.67</v>
      </c>
      <c r="D83" s="77">
        <v>375.1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80">
        <v>0</v>
      </c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</row>
    <row r="84" spans="1:46" hidden="1" x14ac:dyDescent="0.25">
      <c r="A84" s="79">
        <v>2014</v>
      </c>
      <c r="B84" s="77">
        <v>10</v>
      </c>
      <c r="C84" s="81">
        <v>4834.8</v>
      </c>
      <c r="D84" s="77">
        <v>341.28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80">
        <v>0</v>
      </c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</row>
    <row r="85" spans="1:46" hidden="1" x14ac:dyDescent="0.25">
      <c r="A85" s="79">
        <v>2014</v>
      </c>
      <c r="B85" s="77">
        <v>11</v>
      </c>
      <c r="C85" s="81">
        <v>6888.19</v>
      </c>
      <c r="D85" s="77">
        <v>290.62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80">
        <v>0</v>
      </c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</row>
    <row r="86" spans="1:46" hidden="1" x14ac:dyDescent="0.25">
      <c r="A86" s="79">
        <v>2014</v>
      </c>
      <c r="B86" s="77">
        <v>12</v>
      </c>
      <c r="C86" s="81">
        <v>6352.24</v>
      </c>
      <c r="D86" s="77">
        <v>278.73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80">
        <v>1</v>
      </c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</row>
    <row r="87" spans="1:46" x14ac:dyDescent="0.25">
      <c r="A87" s="79">
        <v>2015</v>
      </c>
      <c r="B87" s="77">
        <v>1</v>
      </c>
      <c r="C87" s="77"/>
      <c r="D87" s="77">
        <v>289.99420400000002</v>
      </c>
      <c r="E87" s="77">
        <v>0</v>
      </c>
      <c r="F87" s="77">
        <v>0</v>
      </c>
      <c r="G87" s="77">
        <v>0</v>
      </c>
      <c r="H87" s="77">
        <v>0</v>
      </c>
      <c r="I87" s="77">
        <v>0</v>
      </c>
      <c r="J87" s="77">
        <v>1</v>
      </c>
      <c r="K87" s="77">
        <v>0</v>
      </c>
      <c r="L87" s="77">
        <v>0</v>
      </c>
      <c r="M87" s="77">
        <v>0</v>
      </c>
      <c r="N87" s="80">
        <v>0</v>
      </c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</row>
    <row r="88" spans="1:46" x14ac:dyDescent="0.25">
      <c r="A88" s="79">
        <v>2015</v>
      </c>
      <c r="B88" s="77">
        <v>2</v>
      </c>
      <c r="C88" s="77"/>
      <c r="D88" s="77">
        <v>293.77236699999997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80">
        <v>0</v>
      </c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</row>
    <row r="89" spans="1:46" x14ac:dyDescent="0.25">
      <c r="A89" s="79">
        <v>2015</v>
      </c>
      <c r="B89" s="77">
        <v>3</v>
      </c>
      <c r="C89" s="77"/>
      <c r="D89" s="77">
        <v>369.842759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80">
        <v>0</v>
      </c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</row>
    <row r="90" spans="1:46" x14ac:dyDescent="0.25">
      <c r="A90" s="79">
        <v>2015</v>
      </c>
      <c r="B90" s="77">
        <v>4</v>
      </c>
      <c r="C90" s="77"/>
      <c r="D90" s="77">
        <v>403.02424200000002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1</v>
      </c>
      <c r="L90" s="77">
        <v>0</v>
      </c>
      <c r="M90" s="77">
        <v>0</v>
      </c>
      <c r="N90" s="80">
        <v>0</v>
      </c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</row>
    <row r="91" spans="1:46" x14ac:dyDescent="0.25">
      <c r="A91" s="79">
        <v>2015</v>
      </c>
      <c r="B91" s="77">
        <v>5</v>
      </c>
      <c r="C91" s="77"/>
      <c r="D91" s="77">
        <v>456.30006600000002</v>
      </c>
      <c r="E91" s="77">
        <v>0</v>
      </c>
      <c r="F91" s="77">
        <v>0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77">
        <v>1</v>
      </c>
      <c r="M91" s="77">
        <v>0</v>
      </c>
      <c r="N91" s="80">
        <v>0</v>
      </c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</row>
    <row r="92" spans="1:46" x14ac:dyDescent="0.25">
      <c r="A92" s="79">
        <v>2015</v>
      </c>
      <c r="B92" s="77">
        <v>6</v>
      </c>
      <c r="C92" s="77"/>
      <c r="D92" s="77">
        <v>461.50425100000001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80">
        <v>0</v>
      </c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</row>
    <row r="93" spans="1:46" x14ac:dyDescent="0.25">
      <c r="A93" s="79">
        <v>2015</v>
      </c>
      <c r="B93" s="77">
        <v>7</v>
      </c>
      <c r="C93" s="77"/>
      <c r="D93" s="77">
        <v>467.11632400000002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0</v>
      </c>
      <c r="N93" s="80">
        <v>0</v>
      </c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</row>
    <row r="94" spans="1:46" x14ac:dyDescent="0.25">
      <c r="A94" s="79">
        <v>2015</v>
      </c>
      <c r="B94" s="77">
        <v>8</v>
      </c>
      <c r="C94" s="77"/>
      <c r="D94" s="77">
        <v>432.48514599999999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1</v>
      </c>
      <c r="N94" s="80">
        <v>0</v>
      </c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</row>
    <row r="95" spans="1:46" x14ac:dyDescent="0.25">
      <c r="A95" s="79">
        <v>2015</v>
      </c>
      <c r="B95" s="77">
        <v>9</v>
      </c>
      <c r="C95" s="77"/>
      <c r="D95" s="77">
        <v>375.45300800000001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80">
        <v>0</v>
      </c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</row>
    <row r="96" spans="1:46" x14ac:dyDescent="0.25">
      <c r="A96" s="79">
        <v>2015</v>
      </c>
      <c r="B96" s="77">
        <v>10</v>
      </c>
      <c r="C96" s="77"/>
      <c r="D96" s="77">
        <v>341.63809300000003</v>
      </c>
      <c r="E96" s="77">
        <v>0</v>
      </c>
      <c r="F96" s="77">
        <v>0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80">
        <v>0</v>
      </c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</row>
    <row r="97" spans="1:46" x14ac:dyDescent="0.25">
      <c r="A97" s="79">
        <v>2015</v>
      </c>
      <c r="B97" s="77">
        <v>11</v>
      </c>
      <c r="C97" s="77"/>
      <c r="D97" s="77">
        <v>290.88556799999998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80">
        <v>0</v>
      </c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</row>
    <row r="98" spans="1:46" x14ac:dyDescent="0.25">
      <c r="A98" s="79">
        <v>2015</v>
      </c>
      <c r="B98" s="77">
        <v>12</v>
      </c>
      <c r="C98" s="77"/>
      <c r="D98" s="77">
        <v>278.78711900000002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80">
        <v>1</v>
      </c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</row>
    <row r="99" spans="1:46" x14ac:dyDescent="0.25">
      <c r="A99" s="79">
        <v>2016</v>
      </c>
      <c r="B99" s="77">
        <v>1</v>
      </c>
      <c r="C99" s="77"/>
      <c r="D99" s="77">
        <v>289.78650599999997</v>
      </c>
      <c r="E99" s="77">
        <v>0</v>
      </c>
      <c r="F99" s="77">
        <v>0</v>
      </c>
      <c r="G99" s="77">
        <v>0</v>
      </c>
      <c r="H99" s="77">
        <v>0</v>
      </c>
      <c r="I99" s="77">
        <v>0</v>
      </c>
      <c r="J99" s="77">
        <v>1</v>
      </c>
      <c r="K99" s="77">
        <v>0</v>
      </c>
      <c r="L99" s="77">
        <v>0</v>
      </c>
      <c r="M99" s="77">
        <v>0</v>
      </c>
      <c r="N99" s="80">
        <v>0</v>
      </c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</row>
    <row r="100" spans="1:46" x14ac:dyDescent="0.25">
      <c r="A100" s="79">
        <v>2016</v>
      </c>
      <c r="B100" s="77">
        <v>2</v>
      </c>
      <c r="C100" s="77"/>
      <c r="D100" s="77">
        <v>304.63102300000003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80">
        <v>0</v>
      </c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</row>
    <row r="101" spans="1:46" x14ac:dyDescent="0.25">
      <c r="A101" s="79">
        <v>2016</v>
      </c>
      <c r="B101" s="77">
        <v>3</v>
      </c>
      <c r="C101" s="77"/>
      <c r="D101" s="77">
        <v>371.01945499999999</v>
      </c>
      <c r="E101" s="77">
        <v>0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80">
        <v>0</v>
      </c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</row>
    <row r="102" spans="1:46" x14ac:dyDescent="0.25">
      <c r="A102" s="79">
        <v>2016</v>
      </c>
      <c r="B102" s="77">
        <v>4</v>
      </c>
      <c r="C102" s="77"/>
      <c r="D102" s="77">
        <v>404.09761400000002</v>
      </c>
      <c r="E102" s="77">
        <v>0</v>
      </c>
      <c r="F102" s="77">
        <v>0</v>
      </c>
      <c r="G102" s="77">
        <v>0</v>
      </c>
      <c r="H102" s="77">
        <v>0</v>
      </c>
      <c r="I102" s="77">
        <v>0</v>
      </c>
      <c r="J102" s="77">
        <v>0</v>
      </c>
      <c r="K102" s="77">
        <v>1</v>
      </c>
      <c r="L102" s="77">
        <v>0</v>
      </c>
      <c r="M102" s="77">
        <v>0</v>
      </c>
      <c r="N102" s="80">
        <v>0</v>
      </c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</row>
    <row r="103" spans="1:46" x14ac:dyDescent="0.25">
      <c r="A103" s="79">
        <v>2016</v>
      </c>
      <c r="B103" s="77">
        <v>5</v>
      </c>
      <c r="C103" s="77"/>
      <c r="D103" s="77">
        <v>457.10285099999999</v>
      </c>
      <c r="E103" s="77">
        <v>0</v>
      </c>
      <c r="F103" s="77">
        <v>0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77">
        <v>1</v>
      </c>
      <c r="M103" s="77">
        <v>0</v>
      </c>
      <c r="N103" s="80">
        <v>0</v>
      </c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</row>
    <row r="104" spans="1:46" x14ac:dyDescent="0.25">
      <c r="A104" s="79">
        <v>2016</v>
      </c>
      <c r="B104" s="77">
        <v>6</v>
      </c>
      <c r="C104" s="77"/>
      <c r="D104" s="77">
        <v>461.63403599999998</v>
      </c>
      <c r="E104" s="77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80">
        <v>0</v>
      </c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</row>
    <row r="105" spans="1:46" x14ac:dyDescent="0.25">
      <c r="A105" s="79">
        <v>2016</v>
      </c>
      <c r="B105" s="77">
        <v>7</v>
      </c>
      <c r="C105" s="77"/>
      <c r="D105" s="77">
        <v>466.50194199999999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80">
        <v>0</v>
      </c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</row>
    <row r="106" spans="1:46" x14ac:dyDescent="0.25">
      <c r="A106" s="79">
        <v>2016</v>
      </c>
      <c r="B106" s="77">
        <v>8</v>
      </c>
      <c r="C106" s="77"/>
      <c r="D106" s="77">
        <v>431.45158199999997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1</v>
      </c>
      <c r="N106" s="80">
        <v>0</v>
      </c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</row>
    <row r="107" spans="1:46" x14ac:dyDescent="0.25">
      <c r="A107" s="79">
        <v>2016</v>
      </c>
      <c r="B107" s="77">
        <v>9</v>
      </c>
      <c r="C107" s="77"/>
      <c r="D107" s="77">
        <v>374.33549399999998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80">
        <v>0</v>
      </c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</row>
    <row r="108" spans="1:46" x14ac:dyDescent="0.25">
      <c r="A108" s="79">
        <v>2016</v>
      </c>
      <c r="B108" s="77">
        <v>10</v>
      </c>
      <c r="C108" s="77"/>
      <c r="D108" s="77">
        <v>340.517832</v>
      </c>
      <c r="E108" s="77">
        <v>0</v>
      </c>
      <c r="F108" s="77">
        <v>0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0</v>
      </c>
      <c r="N108" s="80">
        <v>0</v>
      </c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</row>
    <row r="109" spans="1:46" x14ac:dyDescent="0.25">
      <c r="A109" s="79">
        <v>2016</v>
      </c>
      <c r="B109" s="77">
        <v>11</v>
      </c>
      <c r="C109" s="77"/>
      <c r="D109" s="77">
        <v>290.06782600000003</v>
      </c>
      <c r="E109" s="77">
        <v>0</v>
      </c>
      <c r="F109" s="77">
        <v>0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80">
        <v>0</v>
      </c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</row>
    <row r="110" spans="1:46" x14ac:dyDescent="0.25">
      <c r="A110" s="79">
        <v>2016</v>
      </c>
      <c r="B110" s="77">
        <v>12</v>
      </c>
      <c r="C110" s="77"/>
      <c r="D110" s="77">
        <v>278.64172500000001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80">
        <v>1</v>
      </c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</row>
    <row r="111" spans="1:46" x14ac:dyDescent="0.25">
      <c r="A111" s="79">
        <v>2017</v>
      </c>
      <c r="B111" s="77">
        <v>1</v>
      </c>
      <c r="C111" s="77"/>
      <c r="D111" s="77">
        <v>290.46220099999999</v>
      </c>
      <c r="E111" s="77">
        <v>0</v>
      </c>
      <c r="F111" s="77">
        <v>0</v>
      </c>
      <c r="G111" s="77">
        <v>0</v>
      </c>
      <c r="H111" s="77">
        <v>0</v>
      </c>
      <c r="I111" s="77">
        <v>0</v>
      </c>
      <c r="J111" s="77">
        <v>1</v>
      </c>
      <c r="K111" s="77">
        <v>0</v>
      </c>
      <c r="L111" s="77">
        <v>0</v>
      </c>
      <c r="M111" s="77">
        <v>0</v>
      </c>
      <c r="N111" s="80">
        <v>0</v>
      </c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</row>
    <row r="112" spans="1:46" x14ac:dyDescent="0.25">
      <c r="A112" s="79">
        <v>2017</v>
      </c>
      <c r="B112" s="77">
        <v>2</v>
      </c>
      <c r="C112" s="77"/>
      <c r="D112" s="77">
        <v>294.44129400000003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80">
        <v>0</v>
      </c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</row>
    <row r="113" spans="1:46" x14ac:dyDescent="0.25">
      <c r="A113" s="79">
        <v>2017</v>
      </c>
      <c r="B113" s="77">
        <v>3</v>
      </c>
      <c r="C113" s="77"/>
      <c r="D113" s="77">
        <v>370.64345200000002</v>
      </c>
      <c r="E113" s="77">
        <v>0</v>
      </c>
      <c r="F113" s="77">
        <v>0</v>
      </c>
      <c r="G113" s="77">
        <v>0</v>
      </c>
      <c r="H113" s="77">
        <v>0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80">
        <v>0</v>
      </c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</row>
    <row r="114" spans="1:46" x14ac:dyDescent="0.25">
      <c r="A114" s="79">
        <v>2017</v>
      </c>
      <c r="B114" s="77">
        <v>4</v>
      </c>
      <c r="C114" s="77"/>
      <c r="D114" s="77">
        <v>403.75235600000002</v>
      </c>
      <c r="E114" s="77">
        <v>0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1</v>
      </c>
      <c r="L114" s="77">
        <v>0</v>
      </c>
      <c r="M114" s="77">
        <v>0</v>
      </c>
      <c r="N114" s="80">
        <v>0</v>
      </c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</row>
    <row r="115" spans="1:46" x14ac:dyDescent="0.25">
      <c r="A115" s="79">
        <v>2017</v>
      </c>
      <c r="B115" s="77">
        <v>5</v>
      </c>
      <c r="C115" s="77"/>
      <c r="D115" s="77">
        <v>456.84161699999999</v>
      </c>
      <c r="E115" s="77">
        <v>0</v>
      </c>
      <c r="F115" s="77">
        <v>0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77">
        <v>1</v>
      </c>
      <c r="M115" s="77">
        <v>0</v>
      </c>
      <c r="N115" s="80">
        <v>0</v>
      </c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</row>
    <row r="116" spans="1:46" x14ac:dyDescent="0.25">
      <c r="A116" s="79">
        <v>2017</v>
      </c>
      <c r="B116" s="77">
        <v>6</v>
      </c>
      <c r="C116" s="77"/>
      <c r="D116" s="77">
        <v>461.58626700000002</v>
      </c>
      <c r="E116" s="77">
        <v>0</v>
      </c>
      <c r="F116" s="77"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80">
        <v>0</v>
      </c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</row>
    <row r="117" spans="1:46" x14ac:dyDescent="0.25">
      <c r="A117" s="79">
        <v>2017</v>
      </c>
      <c r="B117" s="77">
        <v>7</v>
      </c>
      <c r="C117" s="77"/>
      <c r="D117" s="77">
        <v>466.69174900000002</v>
      </c>
      <c r="E117" s="77">
        <v>0</v>
      </c>
      <c r="F117" s="77">
        <v>0</v>
      </c>
      <c r="G117" s="77">
        <v>0</v>
      </c>
      <c r="H117" s="77">
        <v>0</v>
      </c>
      <c r="I117" s="77">
        <v>0</v>
      </c>
      <c r="J117" s="77">
        <v>0</v>
      </c>
      <c r="K117" s="77">
        <v>0</v>
      </c>
      <c r="L117" s="77">
        <v>0</v>
      </c>
      <c r="M117" s="77">
        <v>0</v>
      </c>
      <c r="N117" s="80">
        <v>0</v>
      </c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</row>
    <row r="118" spans="1:46" x14ac:dyDescent="0.25">
      <c r="A118" s="79">
        <v>2017</v>
      </c>
      <c r="B118" s="77">
        <v>8</v>
      </c>
      <c r="C118" s="77"/>
      <c r="D118" s="77">
        <v>431.77757300000002</v>
      </c>
      <c r="E118" s="77">
        <v>0</v>
      </c>
      <c r="F118" s="77">
        <v>0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1</v>
      </c>
      <c r="N118" s="80">
        <v>0</v>
      </c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</row>
    <row r="119" spans="1:46" x14ac:dyDescent="0.25">
      <c r="A119" s="79">
        <v>2017</v>
      </c>
      <c r="B119" s="77">
        <v>9</v>
      </c>
      <c r="C119" s="77"/>
      <c r="D119" s="77">
        <v>374.69164499999999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80">
        <v>0</v>
      </c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</row>
    <row r="120" spans="1:46" x14ac:dyDescent="0.25">
      <c r="A120" s="79">
        <v>2017</v>
      </c>
      <c r="B120" s="77">
        <v>10</v>
      </c>
      <c r="C120" s="77"/>
      <c r="D120" s="77">
        <v>340.87831299999999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80">
        <v>0</v>
      </c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</row>
    <row r="121" spans="1:46" x14ac:dyDescent="0.25">
      <c r="A121" s="79">
        <v>2017</v>
      </c>
      <c r="B121" s="77">
        <v>11</v>
      </c>
      <c r="C121" s="77"/>
      <c r="D121" s="77">
        <v>290.33435600000001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80">
        <v>0</v>
      </c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</row>
    <row r="122" spans="1:46" x14ac:dyDescent="0.25">
      <c r="A122" s="79">
        <v>2017</v>
      </c>
      <c r="B122" s="77">
        <v>12</v>
      </c>
      <c r="C122" s="77"/>
      <c r="D122" s="77">
        <v>278.69440700000001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80">
        <v>1</v>
      </c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</row>
    <row r="123" spans="1:46" x14ac:dyDescent="0.25">
      <c r="A123" s="79">
        <v>2018</v>
      </c>
      <c r="B123" s="77">
        <v>1</v>
      </c>
      <c r="C123" s="77"/>
      <c r="D123" s="77">
        <v>290.251012</v>
      </c>
      <c r="E123" s="77">
        <v>0</v>
      </c>
      <c r="F123" s="77">
        <v>0</v>
      </c>
      <c r="G123" s="77">
        <v>0</v>
      </c>
      <c r="H123" s="77">
        <v>0</v>
      </c>
      <c r="I123" s="77">
        <v>0</v>
      </c>
      <c r="J123" s="77">
        <v>1</v>
      </c>
      <c r="K123" s="77">
        <v>0</v>
      </c>
      <c r="L123" s="77">
        <v>0</v>
      </c>
      <c r="M123" s="77">
        <v>0</v>
      </c>
      <c r="N123" s="80">
        <v>0</v>
      </c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</row>
    <row r="124" spans="1:46" x14ac:dyDescent="0.25">
      <c r="A124" s="79">
        <v>2018</v>
      </c>
      <c r="B124" s="77">
        <v>2</v>
      </c>
      <c r="C124" s="77"/>
      <c r="D124" s="77">
        <v>294.13082100000003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80">
        <v>0</v>
      </c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</row>
    <row r="125" spans="1:46" x14ac:dyDescent="0.25">
      <c r="A125" s="79">
        <v>2018</v>
      </c>
      <c r="B125" s="77">
        <v>3</v>
      </c>
      <c r="C125" s="77"/>
      <c r="D125" s="77">
        <v>370.26750299999998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80">
        <v>0</v>
      </c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</row>
    <row r="126" spans="1:46" x14ac:dyDescent="0.25">
      <c r="A126" s="79">
        <v>2018</v>
      </c>
      <c r="B126" s="77">
        <v>4</v>
      </c>
      <c r="C126" s="77"/>
      <c r="D126" s="77">
        <v>403.40674899999999</v>
      </c>
      <c r="E126" s="77">
        <v>0</v>
      </c>
      <c r="F126" s="77">
        <v>0</v>
      </c>
      <c r="G126" s="77">
        <v>0</v>
      </c>
      <c r="H126" s="77">
        <v>0</v>
      </c>
      <c r="I126" s="77">
        <v>0</v>
      </c>
      <c r="J126" s="77">
        <v>0</v>
      </c>
      <c r="K126" s="77">
        <v>1</v>
      </c>
      <c r="L126" s="77">
        <v>0</v>
      </c>
      <c r="M126" s="77">
        <v>0</v>
      </c>
      <c r="N126" s="80">
        <v>0</v>
      </c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</row>
    <row r="127" spans="1:46" x14ac:dyDescent="0.25">
      <c r="A127" s="79">
        <v>2018</v>
      </c>
      <c r="B127" s="77">
        <v>5</v>
      </c>
      <c r="C127" s="77"/>
      <c r="D127" s="77">
        <v>456.57918999999998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1</v>
      </c>
      <c r="M127" s="77">
        <v>0</v>
      </c>
      <c r="N127" s="80">
        <v>0</v>
      </c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</row>
    <row r="128" spans="1:46" x14ac:dyDescent="0.25">
      <c r="A128" s="79">
        <v>2018</v>
      </c>
      <c r="B128" s="77">
        <v>6</v>
      </c>
      <c r="C128" s="77"/>
      <c r="D128" s="77">
        <v>461.53654899999998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80">
        <v>0</v>
      </c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</row>
    <row r="129" spans="1:46" x14ac:dyDescent="0.25">
      <c r="A129" s="79">
        <v>2018</v>
      </c>
      <c r="B129" s="77">
        <v>7</v>
      </c>
      <c r="C129" s="77"/>
      <c r="D129" s="77">
        <v>466.879974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80">
        <v>0</v>
      </c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</row>
    <row r="130" spans="1:46" x14ac:dyDescent="0.25">
      <c r="A130" s="79">
        <v>2018</v>
      </c>
      <c r="B130" s="77">
        <v>8</v>
      </c>
      <c r="C130" s="77"/>
      <c r="D130" s="77">
        <v>432.10292700000002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1</v>
      </c>
      <c r="N130" s="80">
        <v>0</v>
      </c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</row>
    <row r="131" spans="1:46" x14ac:dyDescent="0.25">
      <c r="A131" s="79">
        <v>2018</v>
      </c>
      <c r="B131" s="77">
        <v>9</v>
      </c>
      <c r="C131" s="77"/>
      <c r="D131" s="77">
        <v>375.04765700000002</v>
      </c>
      <c r="E131" s="77">
        <v>0</v>
      </c>
      <c r="F131" s="77">
        <v>0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80">
        <v>0</v>
      </c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</row>
    <row r="132" spans="1:46" x14ac:dyDescent="0.25">
      <c r="A132" s="79">
        <v>2018</v>
      </c>
      <c r="B132" s="77">
        <v>10</v>
      </c>
      <c r="C132" s="77"/>
      <c r="D132" s="77">
        <v>341.23904599999997</v>
      </c>
      <c r="E132" s="77">
        <v>0</v>
      </c>
      <c r="F132" s="77">
        <v>0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0</v>
      </c>
      <c r="N132" s="80">
        <v>0</v>
      </c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</row>
    <row r="133" spans="1:46" x14ac:dyDescent="0.25">
      <c r="A133" s="79">
        <v>2018</v>
      </c>
      <c r="B133" s="77">
        <v>11</v>
      </c>
      <c r="C133" s="77"/>
      <c r="D133" s="77">
        <v>290.60201499999999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80">
        <v>0</v>
      </c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</row>
    <row r="134" spans="1:46" x14ac:dyDescent="0.25">
      <c r="A134" s="79">
        <v>2018</v>
      </c>
      <c r="B134" s="77">
        <v>12</v>
      </c>
      <c r="C134" s="77"/>
      <c r="D134" s="77">
        <v>278.74928399999999</v>
      </c>
      <c r="E134" s="77">
        <v>0</v>
      </c>
      <c r="F134" s="77">
        <v>0</v>
      </c>
      <c r="G134" s="77">
        <v>0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80">
        <v>1</v>
      </c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</row>
    <row r="135" spans="1:46" x14ac:dyDescent="0.25">
      <c r="A135" s="79">
        <v>2019</v>
      </c>
      <c r="B135" s="77">
        <v>1</v>
      </c>
      <c r="C135" s="77"/>
      <c r="D135" s="77">
        <v>290.04149699999999</v>
      </c>
      <c r="E135" s="77">
        <v>0</v>
      </c>
      <c r="F135" s="77">
        <v>0</v>
      </c>
      <c r="G135" s="77">
        <v>0</v>
      </c>
      <c r="H135" s="77">
        <v>0</v>
      </c>
      <c r="I135" s="77">
        <v>0</v>
      </c>
      <c r="J135" s="77">
        <v>1</v>
      </c>
      <c r="K135" s="77">
        <v>0</v>
      </c>
      <c r="L135" s="77">
        <v>0</v>
      </c>
      <c r="M135" s="77">
        <v>0</v>
      </c>
      <c r="N135" s="80">
        <v>0</v>
      </c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</row>
    <row r="136" spans="1:46" x14ac:dyDescent="0.25">
      <c r="A136" s="79">
        <v>2019</v>
      </c>
      <c r="B136" s="77">
        <v>2</v>
      </c>
      <c r="C136" s="77"/>
      <c r="D136" s="77">
        <v>293.82088599999997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80">
        <v>0</v>
      </c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</row>
    <row r="137" spans="1:46" x14ac:dyDescent="0.25">
      <c r="A137" s="79">
        <v>2019</v>
      </c>
      <c r="B137" s="77">
        <v>3</v>
      </c>
      <c r="C137" s="77"/>
      <c r="D137" s="77">
        <v>369.89161300000001</v>
      </c>
      <c r="E137" s="77">
        <v>0</v>
      </c>
      <c r="F137" s="77">
        <v>0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80">
        <v>0</v>
      </c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</row>
    <row r="138" spans="1:46" x14ac:dyDescent="0.25">
      <c r="A138" s="79">
        <v>2019</v>
      </c>
      <c r="B138" s="77">
        <v>4</v>
      </c>
      <c r="C138" s="77"/>
      <c r="D138" s="77">
        <v>403.06079999999997</v>
      </c>
      <c r="E138" s="77">
        <v>0</v>
      </c>
      <c r="F138" s="77">
        <v>0</v>
      </c>
      <c r="G138" s="77">
        <v>0</v>
      </c>
      <c r="H138" s="77">
        <v>0</v>
      </c>
      <c r="I138" s="77">
        <v>0</v>
      </c>
      <c r="J138" s="77">
        <v>0</v>
      </c>
      <c r="K138" s="77">
        <v>1</v>
      </c>
      <c r="L138" s="77">
        <v>0</v>
      </c>
      <c r="M138" s="77">
        <v>0</v>
      </c>
      <c r="N138" s="80">
        <v>0</v>
      </c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</row>
    <row r="139" spans="1:46" x14ac:dyDescent="0.25">
      <c r="A139" s="79">
        <v>2019</v>
      </c>
      <c r="B139" s="77">
        <v>5</v>
      </c>
      <c r="C139" s="77"/>
      <c r="D139" s="77">
        <v>456.31557900000001</v>
      </c>
      <c r="E139" s="77">
        <v>0</v>
      </c>
      <c r="F139" s="77">
        <v>0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77">
        <v>1</v>
      </c>
      <c r="M139" s="77">
        <v>0</v>
      </c>
      <c r="N139" s="80">
        <v>0</v>
      </c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</row>
    <row r="140" spans="1:46" x14ac:dyDescent="0.25">
      <c r="A140" s="79">
        <v>2019</v>
      </c>
      <c r="B140" s="77">
        <v>6</v>
      </c>
      <c r="C140" s="77"/>
      <c r="D140" s="77">
        <v>461.48488500000002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80">
        <v>0</v>
      </c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</row>
    <row r="141" spans="1:46" x14ac:dyDescent="0.25">
      <c r="A141" s="79">
        <v>2019</v>
      </c>
      <c r="B141" s="77">
        <v>7</v>
      </c>
      <c r="C141" s="77"/>
      <c r="D141" s="77">
        <v>467.06661200000002</v>
      </c>
      <c r="E141" s="77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0</v>
      </c>
      <c r="K141" s="77">
        <v>0</v>
      </c>
      <c r="L141" s="77">
        <v>0</v>
      </c>
      <c r="M141" s="77">
        <v>0</v>
      </c>
      <c r="N141" s="80">
        <v>0</v>
      </c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</row>
    <row r="142" spans="1:46" x14ac:dyDescent="0.25">
      <c r="A142" s="79">
        <v>2019</v>
      </c>
      <c r="B142" s="77">
        <v>8</v>
      </c>
      <c r="C142" s="77"/>
      <c r="D142" s="77">
        <v>432.427637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1</v>
      </c>
      <c r="N142" s="80">
        <v>0</v>
      </c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</row>
    <row r="143" spans="1:46" x14ac:dyDescent="0.25">
      <c r="A143" s="79">
        <v>2019</v>
      </c>
      <c r="B143" s="77">
        <v>9</v>
      </c>
      <c r="C143" s="77"/>
      <c r="D143" s="77">
        <v>375.403526</v>
      </c>
      <c r="E143" s="77">
        <v>0</v>
      </c>
      <c r="F143" s="77">
        <v>0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80">
        <v>0</v>
      </c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</row>
    <row r="144" spans="1:46" x14ac:dyDescent="0.25">
      <c r="A144" s="79">
        <v>2019</v>
      </c>
      <c r="B144" s="77">
        <v>10</v>
      </c>
      <c r="C144" s="77"/>
      <c r="D144" s="77">
        <v>341.60002600000001</v>
      </c>
      <c r="E144" s="77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80">
        <v>0</v>
      </c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</row>
    <row r="145" spans="1:46" x14ac:dyDescent="0.25">
      <c r="A145" s="79">
        <v>2019</v>
      </c>
      <c r="B145" s="77">
        <v>11</v>
      </c>
      <c r="C145" s="77"/>
      <c r="D145" s="77">
        <v>290.87079399999999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80">
        <v>0</v>
      </c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</row>
    <row r="146" spans="1:46" x14ac:dyDescent="0.25">
      <c r="A146" s="79">
        <v>2019</v>
      </c>
      <c r="B146" s="77">
        <v>12</v>
      </c>
      <c r="C146" s="77"/>
      <c r="D146" s="77">
        <v>278.806353</v>
      </c>
      <c r="E146" s="77">
        <v>0</v>
      </c>
      <c r="F146" s="77">
        <v>0</v>
      </c>
      <c r="G146" s="77">
        <v>0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80">
        <v>1</v>
      </c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</row>
    <row r="147" spans="1:46" x14ac:dyDescent="0.25">
      <c r="A147" s="79">
        <v>2020</v>
      </c>
      <c r="B147" s="77">
        <v>1</v>
      </c>
      <c r="C147" s="77"/>
      <c r="D147" s="77">
        <v>289.833665</v>
      </c>
      <c r="E147" s="77">
        <v>0</v>
      </c>
      <c r="F147" s="77">
        <v>0</v>
      </c>
      <c r="G147" s="77">
        <v>0</v>
      </c>
      <c r="H147" s="77">
        <v>0</v>
      </c>
      <c r="I147" s="77">
        <v>0</v>
      </c>
      <c r="J147" s="77">
        <v>1</v>
      </c>
      <c r="K147" s="77">
        <v>0</v>
      </c>
      <c r="L147" s="77">
        <v>0</v>
      </c>
      <c r="M147" s="77">
        <v>0</v>
      </c>
      <c r="N147" s="80">
        <v>0</v>
      </c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</row>
    <row r="148" spans="1:46" x14ac:dyDescent="0.25">
      <c r="A148" s="79">
        <v>2020</v>
      </c>
      <c r="B148" s="77">
        <v>2</v>
      </c>
      <c r="C148" s="77"/>
      <c r="D148" s="77">
        <v>304.68123700000001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80">
        <v>0</v>
      </c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</row>
    <row r="149" spans="1:46" x14ac:dyDescent="0.25">
      <c r="A149" s="79">
        <v>2020</v>
      </c>
      <c r="B149" s="77">
        <v>3</v>
      </c>
      <c r="C149" s="77"/>
      <c r="D149" s="77">
        <v>371.06810899999999</v>
      </c>
      <c r="E149" s="77">
        <v>0</v>
      </c>
      <c r="F149" s="77">
        <v>0</v>
      </c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80">
        <v>0</v>
      </c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</row>
    <row r="150" spans="1:46" x14ac:dyDescent="0.25">
      <c r="A150" s="79">
        <v>2020</v>
      </c>
      <c r="B150" s="77">
        <v>4</v>
      </c>
      <c r="C150" s="77"/>
      <c r="D150" s="77">
        <v>404.13379700000002</v>
      </c>
      <c r="E150" s="77">
        <v>0</v>
      </c>
      <c r="F150" s="77">
        <v>0</v>
      </c>
      <c r="G150" s="77">
        <v>0</v>
      </c>
      <c r="H150" s="77">
        <v>0</v>
      </c>
      <c r="I150" s="77">
        <v>0</v>
      </c>
      <c r="J150" s="77">
        <v>0</v>
      </c>
      <c r="K150" s="77">
        <v>1</v>
      </c>
      <c r="L150" s="77">
        <v>0</v>
      </c>
      <c r="M150" s="77">
        <v>0</v>
      </c>
      <c r="N150" s="80">
        <v>0</v>
      </c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</row>
    <row r="151" spans="1:46" x14ac:dyDescent="0.25">
      <c r="A151" s="79">
        <v>2020</v>
      </c>
      <c r="B151" s="77">
        <v>5</v>
      </c>
      <c r="C151" s="77"/>
      <c r="D151" s="77">
        <v>457.11761000000001</v>
      </c>
      <c r="E151" s="77">
        <v>0</v>
      </c>
      <c r="F151" s="77">
        <v>0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77">
        <v>1</v>
      </c>
      <c r="M151" s="77">
        <v>0</v>
      </c>
      <c r="N151" s="80">
        <v>0</v>
      </c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</row>
    <row r="152" spans="1:46" x14ac:dyDescent="0.25">
      <c r="A152" s="79">
        <v>2020</v>
      </c>
      <c r="B152" s="77">
        <v>6</v>
      </c>
      <c r="C152" s="77"/>
      <c r="D152" s="77">
        <v>461.61377399999998</v>
      </c>
      <c r="E152" s="77">
        <v>0</v>
      </c>
      <c r="F152" s="77">
        <v>0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80">
        <v>0</v>
      </c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</row>
    <row r="153" spans="1:46" x14ac:dyDescent="0.25">
      <c r="A153" s="79">
        <v>2020</v>
      </c>
      <c r="B153" s="77">
        <v>7</v>
      </c>
      <c r="C153" s="77"/>
      <c r="D153" s="77">
        <v>466.45176900000001</v>
      </c>
      <c r="E153" s="77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0</v>
      </c>
      <c r="K153" s="77">
        <v>0</v>
      </c>
      <c r="L153" s="77">
        <v>0</v>
      </c>
      <c r="M153" s="77">
        <v>0</v>
      </c>
      <c r="N153" s="80">
        <v>0</v>
      </c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</row>
    <row r="154" spans="1:46" x14ac:dyDescent="0.25">
      <c r="A154" s="79">
        <v>2020</v>
      </c>
      <c r="B154" s="77">
        <v>8</v>
      </c>
      <c r="C154" s="77"/>
      <c r="D154" s="77">
        <v>431.394116</v>
      </c>
      <c r="E154" s="77">
        <v>0</v>
      </c>
      <c r="F154" s="77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1</v>
      </c>
      <c r="N154" s="80">
        <v>0</v>
      </c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</row>
    <row r="155" spans="1:46" x14ac:dyDescent="0.25">
      <c r="A155" s="79">
        <v>2020</v>
      </c>
      <c r="B155" s="77">
        <v>9</v>
      </c>
      <c r="C155" s="77"/>
      <c r="D155" s="77">
        <v>374.28625499999998</v>
      </c>
      <c r="E155" s="77">
        <v>0</v>
      </c>
      <c r="F155" s="77">
        <v>0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80">
        <v>0</v>
      </c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</row>
    <row r="156" spans="1:46" x14ac:dyDescent="0.25">
      <c r="A156" s="79">
        <v>2020</v>
      </c>
      <c r="B156" s="77">
        <v>10</v>
      </c>
      <c r="C156" s="77"/>
      <c r="D156" s="77">
        <v>340.480188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0</v>
      </c>
      <c r="N156" s="80">
        <v>0</v>
      </c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</row>
    <row r="157" spans="1:46" x14ac:dyDescent="0.25">
      <c r="A157" s="79">
        <v>2020</v>
      </c>
      <c r="B157" s="77">
        <v>11</v>
      </c>
      <c r="C157" s="77"/>
      <c r="D157" s="77">
        <v>290.05377199999998</v>
      </c>
      <c r="E157" s="77">
        <v>0</v>
      </c>
      <c r="F157" s="77">
        <v>0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  <c r="M157" s="77">
        <v>0</v>
      </c>
      <c r="N157" s="80">
        <v>0</v>
      </c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</row>
    <row r="158" spans="1:46" x14ac:dyDescent="0.25">
      <c r="A158" s="83">
        <v>2020</v>
      </c>
      <c r="B158" s="78">
        <v>12</v>
      </c>
      <c r="C158" s="78"/>
      <c r="D158" s="78">
        <v>278.66183899999999</v>
      </c>
      <c r="E158" s="78">
        <v>0</v>
      </c>
      <c r="F158" s="78">
        <v>0</v>
      </c>
      <c r="G158" s="78">
        <v>0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86">
        <v>1</v>
      </c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B13"/>
  <sheetViews>
    <sheetView topLeftCell="X1" zoomScale="80" zoomScaleNormal="80" workbookViewId="0">
      <selection activeCell="AF9" sqref="AF9"/>
    </sheetView>
  </sheetViews>
  <sheetFormatPr defaultRowHeight="15" x14ac:dyDescent="0.25"/>
  <cols>
    <col min="1" max="1" width="15.140625" bestFit="1" customWidth="1"/>
    <col min="2" max="2" width="11.7109375" bestFit="1" customWidth="1"/>
    <col min="24" max="24" width="15.140625" bestFit="1" customWidth="1"/>
    <col min="25" max="25" width="11.7109375" bestFit="1" customWidth="1"/>
  </cols>
  <sheetData>
    <row r="1" spans="1:28" x14ac:dyDescent="0.25">
      <c r="A1" s="52" t="s">
        <v>7</v>
      </c>
      <c r="B1" s="61" t="s">
        <v>8</v>
      </c>
      <c r="C1" s="61" t="s">
        <v>9</v>
      </c>
      <c r="D1" s="61" t="s">
        <v>10</v>
      </c>
      <c r="E1" s="63" t="s">
        <v>11</v>
      </c>
      <c r="X1" s="34" t="s">
        <v>7</v>
      </c>
      <c r="Y1" s="6" t="s">
        <v>8</v>
      </c>
      <c r="Z1" s="6" t="s">
        <v>9</v>
      </c>
      <c r="AA1" s="6" t="s">
        <v>10</v>
      </c>
      <c r="AB1" s="31" t="s">
        <v>11</v>
      </c>
    </row>
    <row r="2" spans="1:28" x14ac:dyDescent="0.25">
      <c r="A2" s="64" t="s">
        <v>80</v>
      </c>
      <c r="B2" s="46">
        <v>10905.752</v>
      </c>
      <c r="C2" s="46">
        <v>657.03499999999997</v>
      </c>
      <c r="D2" s="46">
        <v>16.597999999999999</v>
      </c>
      <c r="E2" s="59">
        <v>0</v>
      </c>
      <c r="X2" s="79" t="s">
        <v>80</v>
      </c>
      <c r="Y2" s="77">
        <v>10905.752</v>
      </c>
      <c r="Z2" s="77">
        <v>657.03499999999997</v>
      </c>
      <c r="AA2" s="77">
        <v>16.597999999999999</v>
      </c>
      <c r="AB2" s="82">
        <v>0</v>
      </c>
    </row>
    <row r="3" spans="1:28" x14ac:dyDescent="0.25">
      <c r="A3" s="64" t="s">
        <v>81</v>
      </c>
      <c r="B3" s="46">
        <v>-17.111000000000001</v>
      </c>
      <c r="C3" s="46">
        <v>1.718</v>
      </c>
      <c r="D3" s="46">
        <v>-9.9610000000000003</v>
      </c>
      <c r="E3" s="59">
        <v>0</v>
      </c>
      <c r="X3" s="79" t="s">
        <v>81</v>
      </c>
      <c r="Y3" s="77">
        <v>-17.111000000000001</v>
      </c>
      <c r="Z3" s="77">
        <v>1.718</v>
      </c>
      <c r="AA3" s="77">
        <v>-9.9610000000000003</v>
      </c>
      <c r="AB3" s="82">
        <v>0</v>
      </c>
    </row>
    <row r="4" spans="1:28" x14ac:dyDescent="0.25">
      <c r="A4" s="64" t="s">
        <v>82</v>
      </c>
      <c r="B4" s="46">
        <v>-2905.0039999999999</v>
      </c>
      <c r="C4" s="46">
        <v>773.96600000000001</v>
      </c>
      <c r="D4" s="46">
        <v>-3.7530000000000001</v>
      </c>
      <c r="E4" s="59">
        <v>4.0000000000000002E-4</v>
      </c>
      <c r="X4" s="79" t="s">
        <v>82</v>
      </c>
      <c r="Y4" s="77">
        <v>-2905.0039999999999</v>
      </c>
      <c r="Z4" s="77">
        <v>773.96600000000001</v>
      </c>
      <c r="AA4" s="77">
        <v>-3.7530000000000001</v>
      </c>
      <c r="AB4" s="82">
        <v>4.0000000000000002E-4</v>
      </c>
    </row>
    <row r="5" spans="1:28" x14ac:dyDescent="0.25">
      <c r="A5" s="64" t="s">
        <v>83</v>
      </c>
      <c r="B5" s="46">
        <v>-2620.212</v>
      </c>
      <c r="C5" s="46">
        <v>811.50699999999995</v>
      </c>
      <c r="D5" s="46">
        <v>-3.2290000000000001</v>
      </c>
      <c r="E5" s="59">
        <v>1.9E-3</v>
      </c>
      <c r="X5" s="79" t="s">
        <v>83</v>
      </c>
      <c r="Y5" s="77">
        <v>-2620.212</v>
      </c>
      <c r="Z5" s="77">
        <v>811.50699999999995</v>
      </c>
      <c r="AA5" s="77">
        <v>-3.2290000000000001</v>
      </c>
      <c r="AB5" s="82">
        <v>1.9E-3</v>
      </c>
    </row>
    <row r="6" spans="1:28" x14ac:dyDescent="0.25">
      <c r="A6" s="64" t="s">
        <v>84</v>
      </c>
      <c r="B6" s="46">
        <v>-2778.9409999999998</v>
      </c>
      <c r="C6" s="46">
        <v>772.69</v>
      </c>
      <c r="D6" s="46">
        <v>-3.5960000000000001</v>
      </c>
      <c r="E6" s="59">
        <v>5.9999999999999995E-4</v>
      </c>
      <c r="X6" s="79" t="s">
        <v>84</v>
      </c>
      <c r="Y6" s="77">
        <v>-2778.9409999999998</v>
      </c>
      <c r="Z6" s="77">
        <v>772.69</v>
      </c>
      <c r="AA6" s="77">
        <v>-3.5960000000000001</v>
      </c>
      <c r="AB6" s="82">
        <v>5.9999999999999995E-4</v>
      </c>
    </row>
    <row r="7" spans="1:28" x14ac:dyDescent="0.25">
      <c r="A7" s="64" t="s">
        <v>85</v>
      </c>
      <c r="B7" s="46">
        <v>-4489.2219999999998</v>
      </c>
      <c r="C7" s="46">
        <v>773.971</v>
      </c>
      <c r="D7" s="46">
        <v>-5.8</v>
      </c>
      <c r="E7" s="59">
        <v>0</v>
      </c>
      <c r="X7" s="79" t="s">
        <v>85</v>
      </c>
      <c r="Y7" s="77">
        <v>-4489.2219999999998</v>
      </c>
      <c r="Z7" s="77">
        <v>773.971</v>
      </c>
      <c r="AA7" s="77">
        <v>-5.8</v>
      </c>
      <c r="AB7" s="82">
        <v>0</v>
      </c>
    </row>
    <row r="8" spans="1:28" x14ac:dyDescent="0.25">
      <c r="A8" s="64" t="s">
        <v>86</v>
      </c>
      <c r="B8" s="46">
        <v>4618.6880000000001</v>
      </c>
      <c r="C8" s="46">
        <v>811.50699999999995</v>
      </c>
      <c r="D8" s="46">
        <v>5.6909999999999998</v>
      </c>
      <c r="E8" s="59">
        <v>0</v>
      </c>
      <c r="X8" s="79" t="s">
        <v>86</v>
      </c>
      <c r="Y8" s="77">
        <v>4618.6880000000001</v>
      </c>
      <c r="Z8" s="77">
        <v>811.50699999999995</v>
      </c>
      <c r="AA8" s="77">
        <v>5.6909999999999998</v>
      </c>
      <c r="AB8" s="82">
        <v>0</v>
      </c>
    </row>
    <row r="9" spans="1:28" x14ac:dyDescent="0.25">
      <c r="A9" s="64" t="s">
        <v>72</v>
      </c>
      <c r="B9" s="46">
        <v>692.27300000000002</v>
      </c>
      <c r="C9" s="46">
        <v>339.423</v>
      </c>
      <c r="D9" s="46">
        <v>2.04</v>
      </c>
      <c r="E9" s="59">
        <v>4.5100000000000001E-2</v>
      </c>
      <c r="X9" s="79" t="s">
        <v>72</v>
      </c>
      <c r="Y9" s="77">
        <v>692.27300000000002</v>
      </c>
      <c r="Z9" s="77">
        <v>339.423</v>
      </c>
      <c r="AA9" s="77">
        <v>2.04</v>
      </c>
      <c r="AB9" s="82">
        <v>4.5100000000000001E-2</v>
      </c>
    </row>
    <row r="10" spans="1:28" x14ac:dyDescent="0.25">
      <c r="A10" s="64" t="s">
        <v>87</v>
      </c>
      <c r="B10" s="46">
        <v>1628.2280000000001</v>
      </c>
      <c r="C10" s="46">
        <v>329.29199999999997</v>
      </c>
      <c r="D10" s="46">
        <v>4.9450000000000003</v>
      </c>
      <c r="E10" s="59">
        <v>0</v>
      </c>
      <c r="X10" s="79" t="s">
        <v>87</v>
      </c>
      <c r="Y10" s="77">
        <v>1628.2280000000001</v>
      </c>
      <c r="Z10" s="77">
        <v>329.29199999999997</v>
      </c>
      <c r="AA10" s="77">
        <v>4.9450000000000003</v>
      </c>
      <c r="AB10" s="82">
        <v>0</v>
      </c>
    </row>
    <row r="11" spans="1:28" x14ac:dyDescent="0.25">
      <c r="A11" s="64" t="s">
        <v>74</v>
      </c>
      <c r="B11" s="46">
        <v>1182.0150000000001</v>
      </c>
      <c r="C11" s="46">
        <v>334.17500000000001</v>
      </c>
      <c r="D11" s="46">
        <v>3.5369999999999999</v>
      </c>
      <c r="E11" s="59">
        <v>6.9999999999999999E-4</v>
      </c>
      <c r="X11" s="79" t="s">
        <v>74</v>
      </c>
      <c r="Y11" s="77">
        <v>1182.0150000000001</v>
      </c>
      <c r="Z11" s="77">
        <v>334.17500000000001</v>
      </c>
      <c r="AA11" s="77">
        <v>3.5369999999999999</v>
      </c>
      <c r="AB11" s="82">
        <v>6.9999999999999999E-4</v>
      </c>
    </row>
    <row r="12" spans="1:28" x14ac:dyDescent="0.25">
      <c r="A12" s="64" t="s">
        <v>76</v>
      </c>
      <c r="B12" s="46">
        <v>902.12400000000002</v>
      </c>
      <c r="C12" s="46">
        <v>319.096</v>
      </c>
      <c r="D12" s="46">
        <v>2.827</v>
      </c>
      <c r="E12" s="59">
        <v>6.1000000000000004E-3</v>
      </c>
      <c r="X12" s="79" t="s">
        <v>76</v>
      </c>
      <c r="Y12" s="77">
        <v>902.12400000000002</v>
      </c>
      <c r="Z12" s="77">
        <v>319.096</v>
      </c>
      <c r="AA12" s="77">
        <v>2.827</v>
      </c>
      <c r="AB12" s="82">
        <v>6.1000000000000004E-3</v>
      </c>
    </row>
    <row r="13" spans="1:28" x14ac:dyDescent="0.25">
      <c r="A13" s="47" t="s">
        <v>19</v>
      </c>
      <c r="B13" s="48">
        <v>1166.6389999999999</v>
      </c>
      <c r="C13" s="48">
        <v>367.24700000000001</v>
      </c>
      <c r="D13" s="48">
        <v>3.177</v>
      </c>
      <c r="E13" s="60">
        <v>2.2000000000000001E-3</v>
      </c>
      <c r="X13" s="83" t="s">
        <v>19</v>
      </c>
      <c r="Y13" s="78">
        <v>1166.6389999999999</v>
      </c>
      <c r="Z13" s="78">
        <v>367.24700000000001</v>
      </c>
      <c r="AA13" s="78">
        <v>3.177</v>
      </c>
      <c r="AB13" s="84">
        <v>2.2000000000000001E-3</v>
      </c>
    </row>
  </sheetData>
  <pageMargins left="0.7" right="0.7" top="0.75" bottom="0.75" header="0.3" footer="0.3"/>
  <pageSetup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12"/>
  <sheetViews>
    <sheetView zoomScale="80" zoomScaleNormal="80" workbookViewId="0">
      <selection activeCell="P40" sqref="P40"/>
    </sheetView>
  </sheetViews>
  <sheetFormatPr defaultRowHeight="15" x14ac:dyDescent="0.25"/>
  <cols>
    <col min="1" max="1" width="25.85546875" bestFit="1" customWidth="1"/>
    <col min="2" max="2" width="14.85546875" bestFit="1" customWidth="1"/>
  </cols>
  <sheetData>
    <row r="1" spans="1:5" ht="14.45" x14ac:dyDescent="0.25">
      <c r="A1" s="55" t="s">
        <v>20</v>
      </c>
      <c r="B1" s="56"/>
    </row>
    <row r="2" spans="1:5" ht="14.45" x14ac:dyDescent="0.25">
      <c r="A2" s="79" t="s">
        <v>21</v>
      </c>
      <c r="B2" s="80">
        <v>84</v>
      </c>
    </row>
    <row r="3" spans="1:5" ht="14.45" x14ac:dyDescent="0.25">
      <c r="A3" s="79" t="s">
        <v>23</v>
      </c>
      <c r="B3" s="80">
        <v>72</v>
      </c>
      <c r="E3" s="16"/>
    </row>
    <row r="4" spans="1:5" ht="14.45" x14ac:dyDescent="0.25">
      <c r="A4" s="79" t="s">
        <v>25</v>
      </c>
      <c r="B4" s="80">
        <v>0.83099999999999996</v>
      </c>
    </row>
    <row r="5" spans="1:5" ht="14.45" x14ac:dyDescent="0.25">
      <c r="A5" s="79" t="s">
        <v>26</v>
      </c>
      <c r="B5" s="80">
        <v>0.80500000000000005</v>
      </c>
      <c r="E5" s="16"/>
    </row>
    <row r="6" spans="1:5" ht="14.45" x14ac:dyDescent="0.25">
      <c r="A6" s="79" t="s">
        <v>27</v>
      </c>
      <c r="B6" s="9">
        <v>199948385.62</v>
      </c>
    </row>
    <row r="7" spans="1:5" ht="14.45" x14ac:dyDescent="0.25">
      <c r="A7" s="79" t="s">
        <v>28</v>
      </c>
      <c r="B7" s="9">
        <v>40641504.799999997</v>
      </c>
    </row>
    <row r="8" spans="1:5" ht="14.45" x14ac:dyDescent="0.25">
      <c r="A8" s="79" t="s">
        <v>29</v>
      </c>
      <c r="B8" s="9">
        <v>564465.34</v>
      </c>
    </row>
    <row r="9" spans="1:5" ht="14.45" x14ac:dyDescent="0.25">
      <c r="A9" s="79" t="s">
        <v>30</v>
      </c>
      <c r="B9" s="80">
        <v>751.31</v>
      </c>
    </row>
    <row r="10" spans="1:5" ht="14.45" x14ac:dyDescent="0.25">
      <c r="A10" s="79" t="s">
        <v>22</v>
      </c>
      <c r="B10" s="80">
        <v>459.16</v>
      </c>
    </row>
    <row r="11" spans="1:5" ht="14.45" x14ac:dyDescent="0.25">
      <c r="A11" s="79" t="s">
        <v>24</v>
      </c>
      <c r="B11" s="82">
        <v>9.8000000000000004E-2</v>
      </c>
    </row>
    <row r="12" spans="1:5" x14ac:dyDescent="0.25">
      <c r="A12" s="83" t="s">
        <v>31</v>
      </c>
      <c r="B12" s="86">
        <v>2.367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92"/>
  <sheetViews>
    <sheetView topLeftCell="A46" zoomScale="80" zoomScaleNormal="80" workbookViewId="0">
      <selection activeCell="I86" sqref="I86"/>
    </sheetView>
  </sheetViews>
  <sheetFormatPr defaultRowHeight="15" x14ac:dyDescent="0.25"/>
  <cols>
    <col min="2" max="2" width="13.85546875" bestFit="1" customWidth="1"/>
    <col min="3" max="3" width="13.140625" customWidth="1"/>
    <col min="4" max="4" width="12.28515625" customWidth="1"/>
    <col min="9" max="9" width="25.5703125" customWidth="1"/>
    <col min="10" max="10" width="23.7109375" bestFit="1" customWidth="1"/>
    <col min="11" max="11" width="22.140625" bestFit="1" customWidth="1"/>
  </cols>
  <sheetData>
    <row r="1" spans="1:9" x14ac:dyDescent="0.25">
      <c r="A1" s="52" t="s">
        <v>0</v>
      </c>
      <c r="B1" s="61" t="s">
        <v>1</v>
      </c>
      <c r="C1" s="61" t="s">
        <v>32</v>
      </c>
      <c r="D1" s="63" t="s">
        <v>33</v>
      </c>
    </row>
    <row r="2" spans="1:9" x14ac:dyDescent="0.25">
      <c r="A2" s="79">
        <v>2015</v>
      </c>
      <c r="B2" s="77">
        <v>1</v>
      </c>
      <c r="C2" s="77"/>
      <c r="D2" s="133">
        <f>+'Street Lighting_Equation'!C2</f>
        <v>6635.9341753560002</v>
      </c>
      <c r="G2" s="66"/>
      <c r="H2" s="66"/>
      <c r="I2" s="66"/>
    </row>
    <row r="3" spans="1:9" x14ac:dyDescent="0.25">
      <c r="A3" s="79">
        <v>2015</v>
      </c>
      <c r="B3" s="77">
        <v>2</v>
      </c>
      <c r="C3" s="77"/>
      <c r="D3" s="9">
        <f>+'Street Lighting_Equation'!C3</f>
        <v>5879.0130282630007</v>
      </c>
      <c r="G3" s="66"/>
      <c r="H3" s="66"/>
      <c r="I3" s="66"/>
    </row>
    <row r="4" spans="1:9" x14ac:dyDescent="0.25">
      <c r="A4" s="79">
        <v>2015</v>
      </c>
      <c r="B4" s="77">
        <v>3</v>
      </c>
      <c r="C4" s="77"/>
      <c r="D4" s="9">
        <f>+'Street Lighting_Equation'!C4</f>
        <v>4577.3725507509998</v>
      </c>
      <c r="G4" s="66"/>
      <c r="H4" s="66"/>
      <c r="I4" s="66"/>
    </row>
    <row r="5" spans="1:9" x14ac:dyDescent="0.25">
      <c r="A5" s="79">
        <v>2015</v>
      </c>
      <c r="B5" s="77">
        <v>4</v>
      </c>
      <c r="C5" s="77"/>
      <c r="D5" s="9">
        <f>+'Street Lighting_Equation'!C5</f>
        <v>5637.8321951380003</v>
      </c>
      <c r="G5" s="66"/>
      <c r="H5" s="66"/>
      <c r="I5" s="66"/>
    </row>
    <row r="6" spans="1:9" x14ac:dyDescent="0.25">
      <c r="A6" s="79">
        <v>2015</v>
      </c>
      <c r="B6" s="77">
        <v>5</v>
      </c>
      <c r="C6" s="77"/>
      <c r="D6" s="9">
        <f>+'Street Lighting_Equation'!C6</f>
        <v>4280.0165706739999</v>
      </c>
      <c r="G6" s="66"/>
      <c r="H6" s="66"/>
      <c r="I6" s="66"/>
    </row>
    <row r="7" spans="1:9" x14ac:dyDescent="0.25">
      <c r="A7" s="79">
        <v>2015</v>
      </c>
      <c r="B7" s="77">
        <v>6</v>
      </c>
      <c r="C7" s="77"/>
      <c r="D7" s="9">
        <f>+'Street Lighting_Equation'!C7</f>
        <v>3008.9527611390004</v>
      </c>
      <c r="G7" s="66"/>
      <c r="H7" s="66"/>
      <c r="I7" s="66"/>
    </row>
    <row r="8" spans="1:9" x14ac:dyDescent="0.25">
      <c r="A8" s="79">
        <v>2015</v>
      </c>
      <c r="B8" s="77">
        <v>7</v>
      </c>
      <c r="C8" s="77"/>
      <c r="D8" s="9">
        <f>+'Street Lighting_Equation'!C8</f>
        <v>2912.9245800359995</v>
      </c>
      <c r="G8" s="66"/>
      <c r="H8" s="66"/>
      <c r="I8" s="66"/>
    </row>
    <row r="9" spans="1:9" x14ac:dyDescent="0.25">
      <c r="A9" s="79">
        <v>2015</v>
      </c>
      <c r="B9" s="77">
        <v>8</v>
      </c>
      <c r="C9" s="77"/>
      <c r="D9" s="9">
        <f>+'Street Lighting_Equation'!C9</f>
        <v>4407.622666794</v>
      </c>
      <c r="G9" s="66"/>
      <c r="H9" s="66"/>
      <c r="I9" s="66"/>
    </row>
    <row r="10" spans="1:9" x14ac:dyDescent="0.25">
      <c r="A10" s="79">
        <v>2015</v>
      </c>
      <c r="B10" s="77">
        <v>9</v>
      </c>
      <c r="C10" s="77"/>
      <c r="D10" s="9">
        <f>+'Street Lighting_Equation'!C10</f>
        <v>4481.3755801119996</v>
      </c>
      <c r="G10" s="66"/>
      <c r="H10" s="66"/>
      <c r="I10" s="66"/>
    </row>
    <row r="11" spans="1:9" x14ac:dyDescent="0.25">
      <c r="A11" s="79">
        <v>2015</v>
      </c>
      <c r="B11" s="77">
        <v>10</v>
      </c>
      <c r="C11" s="77"/>
      <c r="D11" s="9">
        <f>+'Street Lighting_Equation'!C11</f>
        <v>5059.9825906770002</v>
      </c>
      <c r="G11" s="66"/>
      <c r="H11" s="66"/>
      <c r="I11" s="66"/>
    </row>
    <row r="12" spans="1:9" x14ac:dyDescent="0.25">
      <c r="A12" s="79">
        <v>2015</v>
      </c>
      <c r="B12" s="77">
        <v>11</v>
      </c>
      <c r="C12" s="77"/>
      <c r="D12" s="9">
        <f>+'Street Lighting_Equation'!C12</f>
        <v>5928.4090459520003</v>
      </c>
      <c r="G12" s="66"/>
      <c r="H12" s="66"/>
      <c r="I12" s="66"/>
    </row>
    <row r="13" spans="1:9" x14ac:dyDescent="0.25">
      <c r="A13" s="79">
        <v>2015</v>
      </c>
      <c r="B13" s="77">
        <v>12</v>
      </c>
      <c r="C13" s="77"/>
      <c r="D13" s="9">
        <f>+'Street Lighting_Equation'!C13</f>
        <v>7302.0646067910002</v>
      </c>
      <c r="G13" s="66"/>
      <c r="H13" s="66"/>
      <c r="I13" s="66"/>
    </row>
    <row r="14" spans="1:9" x14ac:dyDescent="0.25">
      <c r="A14" s="79">
        <v>2016</v>
      </c>
      <c r="B14" s="77">
        <v>1</v>
      </c>
      <c r="C14" s="77"/>
      <c r="D14" s="9">
        <f>+'Street Lighting_Equation'!C14</f>
        <v>6639.4880958340009</v>
      </c>
      <c r="G14" s="66"/>
      <c r="H14" s="66"/>
      <c r="I14" s="66"/>
    </row>
    <row r="15" spans="1:9" x14ac:dyDescent="0.25">
      <c r="A15" s="79">
        <v>2016</v>
      </c>
      <c r="B15" s="77">
        <v>2</v>
      </c>
      <c r="C15" s="77"/>
      <c r="D15" s="9">
        <f>+'Street Lighting_Equation'!C15</f>
        <v>5693.2105654469997</v>
      </c>
      <c r="G15" s="66"/>
      <c r="H15" s="66"/>
      <c r="I15" s="66"/>
    </row>
    <row r="16" spans="1:9" x14ac:dyDescent="0.25">
      <c r="A16" s="79">
        <v>2016</v>
      </c>
      <c r="B16" s="77">
        <v>3</v>
      </c>
      <c r="C16" s="77"/>
      <c r="D16" s="9">
        <f>+'Street Lighting_Equation'!C16</f>
        <v>4557.2381054950001</v>
      </c>
      <c r="G16" s="66"/>
      <c r="H16" s="66"/>
      <c r="I16" s="66"/>
    </row>
    <row r="17" spans="1:9" x14ac:dyDescent="0.25">
      <c r="A17" s="79">
        <v>2016</v>
      </c>
      <c r="B17" s="77">
        <v>4</v>
      </c>
      <c r="C17" s="77"/>
      <c r="D17" s="9">
        <f>+'Street Lighting_Equation'!C17</f>
        <v>5619.4657268459996</v>
      </c>
      <c r="G17" s="66"/>
      <c r="H17" s="66"/>
      <c r="I17" s="66"/>
    </row>
    <row r="18" spans="1:9" x14ac:dyDescent="0.25">
      <c r="A18" s="79">
        <v>2016</v>
      </c>
      <c r="B18" s="77">
        <v>5</v>
      </c>
      <c r="C18" s="77"/>
      <c r="D18" s="9">
        <f>+'Street Lighting_Equation'!C18</f>
        <v>4266.280116539001</v>
      </c>
      <c r="G18" s="66"/>
      <c r="H18" s="66"/>
      <c r="I18" s="66"/>
    </row>
    <row r="19" spans="1:9" x14ac:dyDescent="0.25">
      <c r="A19" s="79">
        <v>2016</v>
      </c>
      <c r="B19" s="77">
        <v>6</v>
      </c>
      <c r="C19" s="77"/>
      <c r="D19" s="9">
        <f>+'Street Lighting_Equation'!C19</f>
        <v>3006.7320100040006</v>
      </c>
      <c r="G19" s="66"/>
      <c r="H19" s="66"/>
      <c r="I19" s="66"/>
    </row>
    <row r="20" spans="1:9" x14ac:dyDescent="0.25">
      <c r="A20" s="79">
        <v>2016</v>
      </c>
      <c r="B20" s="77">
        <v>7</v>
      </c>
      <c r="C20" s="77"/>
      <c r="D20" s="9">
        <f>+'Street Lighting_Equation'!C20</f>
        <v>2923.4372704380003</v>
      </c>
      <c r="G20" s="66"/>
      <c r="H20" s="66"/>
      <c r="I20" s="66"/>
    </row>
    <row r="21" spans="1:9" x14ac:dyDescent="0.25">
      <c r="A21" s="79">
        <v>2016</v>
      </c>
      <c r="B21" s="77">
        <v>8</v>
      </c>
      <c r="C21" s="77"/>
      <c r="D21" s="9">
        <f>+'Street Lighting_Equation'!C21</f>
        <v>4425.3079803979999</v>
      </c>
      <c r="G21" s="66"/>
      <c r="H21" s="66"/>
      <c r="I21" s="66"/>
    </row>
    <row r="22" spans="1:9" x14ac:dyDescent="0.25">
      <c r="A22" s="79">
        <v>2016</v>
      </c>
      <c r="B22" s="77">
        <v>9</v>
      </c>
      <c r="C22" s="77"/>
      <c r="D22" s="9">
        <f>+'Street Lighting_Equation'!C22</f>
        <v>4500.4973621660001</v>
      </c>
      <c r="G22" s="66"/>
      <c r="H22" s="66"/>
      <c r="I22" s="66"/>
    </row>
    <row r="23" spans="1:9" x14ac:dyDescent="0.25">
      <c r="A23" s="79">
        <v>2016</v>
      </c>
      <c r="B23" s="77">
        <v>10</v>
      </c>
      <c r="C23" s="77"/>
      <c r="D23" s="9">
        <f>+'Street Lighting_Equation'!C23</f>
        <v>5079.1513766480002</v>
      </c>
      <c r="G23" s="66"/>
      <c r="H23" s="66"/>
      <c r="I23" s="66"/>
    </row>
    <row r="24" spans="1:9" x14ac:dyDescent="0.25">
      <c r="A24" s="79">
        <v>2016</v>
      </c>
      <c r="B24" s="77">
        <v>11</v>
      </c>
      <c r="C24" s="77"/>
      <c r="D24" s="9">
        <f>+'Street Lighting_Equation'!C24</f>
        <v>5942.4014293139999</v>
      </c>
      <c r="G24" s="66"/>
      <c r="H24" s="66"/>
      <c r="I24" s="66"/>
    </row>
    <row r="25" spans="1:9" x14ac:dyDescent="0.25">
      <c r="A25" s="79">
        <v>2016</v>
      </c>
      <c r="B25" s="77">
        <v>12</v>
      </c>
      <c r="C25" s="77"/>
      <c r="D25" s="9">
        <f>+'Street Lighting_Equation'!C25</f>
        <v>7304.5524435249999</v>
      </c>
      <c r="G25" s="66"/>
      <c r="H25" s="66"/>
      <c r="I25" s="66"/>
    </row>
    <row r="26" spans="1:9" x14ac:dyDescent="0.25">
      <c r="A26" s="79">
        <v>2017</v>
      </c>
      <c r="B26" s="77">
        <v>1</v>
      </c>
      <c r="C26" s="77"/>
      <c r="D26" s="9">
        <f>+'Street Lighting_Equation'!C26</f>
        <v>6627.9262786890004</v>
      </c>
      <c r="G26" s="66"/>
      <c r="H26" s="66"/>
      <c r="I26" s="66"/>
    </row>
    <row r="27" spans="1:9" x14ac:dyDescent="0.25">
      <c r="A27" s="79">
        <v>2017</v>
      </c>
      <c r="B27" s="77">
        <v>2</v>
      </c>
      <c r="C27" s="77"/>
      <c r="D27" s="9">
        <f>+'Street Lighting_Equation'!C27</f>
        <v>5867.5670183659995</v>
      </c>
      <c r="G27" s="66"/>
      <c r="H27" s="66"/>
      <c r="I27" s="66"/>
    </row>
    <row r="28" spans="1:9" x14ac:dyDescent="0.25">
      <c r="A28" s="79">
        <v>2017</v>
      </c>
      <c r="B28" s="77">
        <v>3</v>
      </c>
      <c r="C28" s="77"/>
      <c r="D28" s="9">
        <f>+'Street Lighting_Equation'!C28</f>
        <v>4563.6718928279997</v>
      </c>
      <c r="G28" s="66"/>
      <c r="H28" s="66"/>
      <c r="I28" s="66"/>
    </row>
    <row r="29" spans="1:9" x14ac:dyDescent="0.25">
      <c r="A29" s="79">
        <v>2017</v>
      </c>
      <c r="B29" s="77">
        <v>4</v>
      </c>
      <c r="C29" s="77"/>
      <c r="D29" s="9">
        <f>+'Street Lighting_Equation'!C29</f>
        <v>5625.3734364840002</v>
      </c>
      <c r="G29" s="66"/>
      <c r="H29" s="66"/>
      <c r="I29" s="66"/>
    </row>
    <row r="30" spans="1:9" x14ac:dyDescent="0.25">
      <c r="A30" s="79">
        <v>2017</v>
      </c>
      <c r="B30" s="77">
        <v>5</v>
      </c>
      <c r="C30" s="77"/>
      <c r="D30" s="9">
        <f>+'Street Lighting_Equation'!C30</f>
        <v>4270.7500915130004</v>
      </c>
      <c r="G30" s="66"/>
      <c r="H30" s="66"/>
      <c r="I30" s="66"/>
    </row>
    <row r="31" spans="1:9" x14ac:dyDescent="0.25">
      <c r="A31" s="79">
        <v>2017</v>
      </c>
      <c r="B31" s="77">
        <v>6</v>
      </c>
      <c r="C31" s="77"/>
      <c r="D31" s="9">
        <f>+'Street Lighting_Equation'!C31</f>
        <v>3007.5493853629996</v>
      </c>
      <c r="G31" s="66"/>
      <c r="H31" s="66"/>
      <c r="I31" s="66"/>
    </row>
    <row r="32" spans="1:9" x14ac:dyDescent="0.25">
      <c r="A32" s="79">
        <v>2017</v>
      </c>
      <c r="B32" s="77">
        <v>7</v>
      </c>
      <c r="C32" s="77"/>
      <c r="D32" s="9">
        <f>+'Street Lighting_Equation'!C32</f>
        <v>2920.1894828610002</v>
      </c>
      <c r="G32" s="66"/>
      <c r="H32" s="66"/>
      <c r="I32" s="66"/>
    </row>
    <row r="33" spans="1:9" x14ac:dyDescent="0.25">
      <c r="A33" s="79">
        <v>2017</v>
      </c>
      <c r="B33" s="77">
        <v>8</v>
      </c>
      <c r="C33" s="77"/>
      <c r="D33" s="9">
        <f>+'Street Lighting_Equation'!C33</f>
        <v>4419.729948397</v>
      </c>
      <c r="G33" s="66"/>
      <c r="H33" s="66"/>
      <c r="I33" s="66"/>
    </row>
    <row r="34" spans="1:9" x14ac:dyDescent="0.25">
      <c r="A34" s="79">
        <v>2017</v>
      </c>
      <c r="B34" s="77">
        <v>9</v>
      </c>
      <c r="C34" s="77"/>
      <c r="D34" s="9">
        <f>+'Street Lighting_Equation'!C34</f>
        <v>4494.4032624050005</v>
      </c>
      <c r="G34" s="66"/>
      <c r="H34" s="66"/>
      <c r="I34" s="66"/>
    </row>
    <row r="35" spans="1:9" x14ac:dyDescent="0.25">
      <c r="A35" s="79">
        <v>2017</v>
      </c>
      <c r="B35" s="77">
        <v>10</v>
      </c>
      <c r="C35" s="77"/>
      <c r="D35" s="9">
        <f>+'Street Lighting_Equation'!C35</f>
        <v>5072.9831862569999</v>
      </c>
      <c r="G35" s="66"/>
      <c r="H35" s="66"/>
      <c r="I35" s="66"/>
    </row>
    <row r="36" spans="1:9" x14ac:dyDescent="0.25">
      <c r="A36" s="79">
        <v>2017</v>
      </c>
      <c r="B36" s="77">
        <v>11</v>
      </c>
      <c r="C36" s="77"/>
      <c r="D36" s="9">
        <f>+'Street Lighting_Equation'!C36</f>
        <v>5937.840834484</v>
      </c>
      <c r="G36" s="66"/>
      <c r="H36" s="66"/>
      <c r="I36" s="66"/>
    </row>
    <row r="37" spans="1:9" x14ac:dyDescent="0.25">
      <c r="A37" s="79">
        <v>2017</v>
      </c>
      <c r="B37" s="77">
        <v>12</v>
      </c>
      <c r="C37" s="77"/>
      <c r="D37" s="9">
        <f>+'Street Lighting_Equation'!C37</f>
        <v>7303.6510018230001</v>
      </c>
      <c r="G37" s="66"/>
      <c r="H37" s="66"/>
      <c r="I37" s="66"/>
    </row>
    <row r="38" spans="1:9" x14ac:dyDescent="0.25">
      <c r="A38" s="79">
        <v>2018</v>
      </c>
      <c r="B38" s="77">
        <v>1</v>
      </c>
      <c r="C38" s="77"/>
      <c r="D38" s="9">
        <f>+'Street Lighting_Equation'!C38</f>
        <v>6631.5399336680002</v>
      </c>
      <c r="G38" s="66"/>
      <c r="H38" s="66"/>
      <c r="I38" s="66"/>
    </row>
    <row r="39" spans="1:9" x14ac:dyDescent="0.25">
      <c r="A39" s="79">
        <v>2018</v>
      </c>
      <c r="B39" s="77">
        <v>2</v>
      </c>
      <c r="C39" s="77"/>
      <c r="D39" s="9">
        <f>+'Street Lighting_Equation'!C39</f>
        <v>5872.8795218690002</v>
      </c>
      <c r="G39" s="66"/>
      <c r="H39" s="66"/>
      <c r="I39" s="66"/>
    </row>
    <row r="40" spans="1:9" x14ac:dyDescent="0.25">
      <c r="A40" s="79">
        <v>2018</v>
      </c>
      <c r="B40" s="77">
        <v>3</v>
      </c>
      <c r="C40" s="77"/>
      <c r="D40" s="9">
        <f>+'Street Lighting_Equation'!C40</f>
        <v>4570.1047561670002</v>
      </c>
      <c r="G40" s="66"/>
      <c r="H40" s="66"/>
      <c r="I40" s="66"/>
    </row>
    <row r="41" spans="1:9" x14ac:dyDescent="0.25">
      <c r="A41" s="79">
        <v>2018</v>
      </c>
      <c r="B41" s="77">
        <v>4</v>
      </c>
      <c r="C41" s="77"/>
      <c r="D41" s="9">
        <f>+'Street Lighting_Equation'!C41</f>
        <v>5631.2871178610003</v>
      </c>
      <c r="G41" s="66"/>
      <c r="H41" s="66"/>
      <c r="I41" s="66"/>
    </row>
    <row r="42" spans="1:9" x14ac:dyDescent="0.25">
      <c r="A42" s="79">
        <v>2018</v>
      </c>
      <c r="B42" s="77">
        <v>5</v>
      </c>
      <c r="C42" s="77"/>
      <c r="D42" s="9">
        <f>+'Street Lighting_Equation'!C42</f>
        <v>4275.2404799100004</v>
      </c>
      <c r="G42" s="66"/>
      <c r="H42" s="66"/>
      <c r="I42" s="66"/>
    </row>
    <row r="43" spans="1:9" x14ac:dyDescent="0.25">
      <c r="A43" s="79">
        <v>2018</v>
      </c>
      <c r="B43" s="77">
        <v>6</v>
      </c>
      <c r="C43" s="77"/>
      <c r="D43" s="9">
        <f>+'Street Lighting_Equation'!C43</f>
        <v>3008.4001100610003</v>
      </c>
      <c r="G43" s="66"/>
      <c r="H43" s="66"/>
      <c r="I43" s="66"/>
    </row>
    <row r="44" spans="1:9" x14ac:dyDescent="0.25">
      <c r="A44" s="79">
        <v>2018</v>
      </c>
      <c r="B44" s="77">
        <v>7</v>
      </c>
      <c r="C44" s="77"/>
      <c r="D44" s="9">
        <f>+'Street Lighting_Equation'!C44</f>
        <v>2916.9687648859999</v>
      </c>
      <c r="G44" s="66"/>
      <c r="H44" s="66"/>
      <c r="I44" s="66"/>
    </row>
    <row r="45" spans="1:9" x14ac:dyDescent="0.25">
      <c r="A45" s="79">
        <v>2018</v>
      </c>
      <c r="B45" s="77">
        <v>8</v>
      </c>
      <c r="C45" s="77"/>
      <c r="D45" s="9">
        <f>+'Street Lighting_Equation'!C45</f>
        <v>4414.1628161029994</v>
      </c>
      <c r="G45" s="66"/>
      <c r="H45" s="66"/>
      <c r="I45" s="66"/>
    </row>
    <row r="46" spans="1:9" x14ac:dyDescent="0.25">
      <c r="A46" s="79">
        <v>2018</v>
      </c>
      <c r="B46" s="77">
        <v>9</v>
      </c>
      <c r="C46" s="77"/>
      <c r="D46" s="9">
        <f>+'Street Lighting_Equation'!C46</f>
        <v>4488.3115410729997</v>
      </c>
      <c r="G46" s="66"/>
      <c r="H46" s="66"/>
      <c r="I46" s="66"/>
    </row>
    <row r="47" spans="1:9" x14ac:dyDescent="0.25">
      <c r="A47" s="79">
        <v>2018</v>
      </c>
      <c r="B47" s="77">
        <v>10</v>
      </c>
      <c r="C47" s="77"/>
      <c r="D47" s="9">
        <f>+'Street Lighting_Equation'!C47</f>
        <v>5066.8106838940002</v>
      </c>
      <c r="G47" s="66"/>
      <c r="H47" s="66"/>
      <c r="I47" s="66"/>
    </row>
    <row r="48" spans="1:9" x14ac:dyDescent="0.25">
      <c r="A48" s="79">
        <v>2018</v>
      </c>
      <c r="B48" s="77">
        <v>11</v>
      </c>
      <c r="C48" s="77"/>
      <c r="D48" s="9">
        <f>+'Street Lighting_Equation'!C48</f>
        <v>5933.2609213350006</v>
      </c>
      <c r="G48" s="66"/>
      <c r="H48" s="66"/>
      <c r="I48" s="66"/>
    </row>
    <row r="49" spans="1:9" x14ac:dyDescent="0.25">
      <c r="A49" s="79">
        <v>2018</v>
      </c>
      <c r="B49" s="77">
        <v>12</v>
      </c>
      <c r="C49" s="77"/>
      <c r="D49" s="9">
        <f>+'Street Lighting_Equation'!C49</f>
        <v>7302.7120014760003</v>
      </c>
      <c r="G49" s="66"/>
      <c r="H49" s="66"/>
      <c r="I49" s="66"/>
    </row>
    <row r="50" spans="1:9" x14ac:dyDescent="0.25">
      <c r="A50" s="79">
        <v>2019</v>
      </c>
      <c r="B50" s="77">
        <v>1</v>
      </c>
      <c r="C50" s="77"/>
      <c r="D50" s="9">
        <f>+'Street Lighting_Equation'!C50</f>
        <v>6635.1249448330009</v>
      </c>
      <c r="G50" s="66"/>
      <c r="H50" s="66"/>
      <c r="I50" s="66"/>
    </row>
    <row r="51" spans="1:9" x14ac:dyDescent="0.25">
      <c r="A51" s="79">
        <v>2019</v>
      </c>
      <c r="B51" s="77">
        <v>2</v>
      </c>
      <c r="C51" s="77"/>
      <c r="D51" s="9">
        <f>+'Street Lighting_Equation'!C51</f>
        <v>5878.1828196540009</v>
      </c>
      <c r="G51" s="66"/>
      <c r="H51" s="66"/>
      <c r="I51" s="66"/>
    </row>
    <row r="52" spans="1:9" x14ac:dyDescent="0.25">
      <c r="A52" s="79">
        <v>2019</v>
      </c>
      <c r="B52" s="77">
        <v>3</v>
      </c>
      <c r="C52" s="77"/>
      <c r="D52" s="9">
        <f>+'Street Lighting_Equation'!C52</f>
        <v>4576.5366099570001</v>
      </c>
      <c r="G52" s="66"/>
      <c r="H52" s="66"/>
      <c r="I52" s="66"/>
    </row>
    <row r="53" spans="1:9" x14ac:dyDescent="0.25">
      <c r="A53" s="79">
        <v>2019</v>
      </c>
      <c r="B53" s="77">
        <v>4</v>
      </c>
      <c r="C53" s="77"/>
      <c r="D53" s="9">
        <f>+'Street Lighting_Equation'!C53</f>
        <v>5637.206651200001</v>
      </c>
      <c r="G53" s="66"/>
      <c r="H53" s="66"/>
      <c r="I53" s="66"/>
    </row>
    <row r="54" spans="1:9" x14ac:dyDescent="0.25">
      <c r="A54" s="79">
        <v>2019</v>
      </c>
      <c r="B54" s="77">
        <v>5</v>
      </c>
      <c r="C54" s="77"/>
      <c r="D54" s="9">
        <f>+'Street Lighting_Equation'!C54</f>
        <v>4279.7511277310005</v>
      </c>
      <c r="G54" s="66"/>
      <c r="H54" s="66"/>
      <c r="I54" s="66"/>
    </row>
    <row r="55" spans="1:9" x14ac:dyDescent="0.25">
      <c r="A55" s="79">
        <v>2019</v>
      </c>
      <c r="B55" s="77">
        <v>6</v>
      </c>
      <c r="C55" s="77"/>
      <c r="D55" s="9">
        <f>+'Street Lighting_Equation'!C55</f>
        <v>3009.2841327649994</v>
      </c>
      <c r="G55" s="66"/>
      <c r="H55" s="66"/>
      <c r="I55" s="66"/>
    </row>
    <row r="56" spans="1:9" x14ac:dyDescent="0.25">
      <c r="A56" s="79">
        <v>2019</v>
      </c>
      <c r="B56" s="77">
        <v>7</v>
      </c>
      <c r="C56" s="77"/>
      <c r="D56" s="9">
        <f>+'Street Lighting_Equation'!C56</f>
        <v>2913.775202068</v>
      </c>
      <c r="G56" s="66"/>
      <c r="H56" s="66"/>
      <c r="I56" s="66"/>
    </row>
    <row r="57" spans="1:9" x14ac:dyDescent="0.25">
      <c r="A57" s="79">
        <v>2019</v>
      </c>
      <c r="B57" s="77">
        <v>8</v>
      </c>
      <c r="C57" s="77"/>
      <c r="D57" s="9">
        <f>+'Street Lighting_Equation'!C57</f>
        <v>4408.6067032929996</v>
      </c>
      <c r="G57" s="66"/>
      <c r="H57" s="66"/>
      <c r="I57" s="66"/>
    </row>
    <row r="58" spans="1:9" x14ac:dyDescent="0.25">
      <c r="A58" s="79">
        <v>2019</v>
      </c>
      <c r="B58" s="77">
        <v>9</v>
      </c>
      <c r="C58" s="77"/>
      <c r="D58" s="9">
        <f>+'Street Lighting_Equation'!C58</f>
        <v>4482.2222666140005</v>
      </c>
      <c r="G58" s="66"/>
      <c r="H58" s="66"/>
      <c r="I58" s="66"/>
    </row>
    <row r="59" spans="1:9" x14ac:dyDescent="0.25">
      <c r="A59" s="79">
        <v>2019</v>
      </c>
      <c r="B59" s="77">
        <v>10</v>
      </c>
      <c r="C59" s="77"/>
      <c r="D59" s="9">
        <f>+'Street Lighting_Equation'!C59</f>
        <v>5060.6339551139999</v>
      </c>
      <c r="G59" s="66"/>
      <c r="H59" s="66"/>
      <c r="I59" s="66"/>
    </row>
    <row r="60" spans="1:9" x14ac:dyDescent="0.25">
      <c r="A60" s="79">
        <v>2019</v>
      </c>
      <c r="B60" s="77">
        <v>11</v>
      </c>
      <c r="C60" s="77"/>
      <c r="D60" s="9">
        <f>+'Street Lighting_Equation'!C60</f>
        <v>5928.6618438660007</v>
      </c>
      <c r="G60" s="66"/>
      <c r="H60" s="66"/>
      <c r="I60" s="66"/>
    </row>
    <row r="61" spans="1:9" x14ac:dyDescent="0.25">
      <c r="A61" s="79">
        <v>2019</v>
      </c>
      <c r="B61" s="77">
        <v>12</v>
      </c>
      <c r="C61" s="77"/>
      <c r="D61" s="9">
        <f>+'Street Lighting_Equation'!C61</f>
        <v>7301.7354938170001</v>
      </c>
      <c r="G61" s="66"/>
      <c r="H61" s="66"/>
      <c r="I61" s="66"/>
    </row>
    <row r="62" spans="1:9" x14ac:dyDescent="0.25">
      <c r="A62" s="79">
        <v>2020</v>
      </c>
      <c r="B62" s="77">
        <v>1</v>
      </c>
      <c r="C62" s="77"/>
      <c r="D62" s="9">
        <f>+'Street Lighting_Equation'!C62</f>
        <v>6638.6811581850006</v>
      </c>
      <c r="G62" s="66"/>
      <c r="H62" s="66"/>
      <c r="I62" s="66"/>
    </row>
    <row r="63" spans="1:9" x14ac:dyDescent="0.25">
      <c r="A63" s="79">
        <v>2020</v>
      </c>
      <c r="B63" s="77">
        <v>2</v>
      </c>
      <c r="C63" s="77"/>
      <c r="D63" s="9">
        <f>+'Street Lighting_Equation'!C63</f>
        <v>5692.3513536930004</v>
      </c>
      <c r="G63" s="66"/>
      <c r="H63" s="66"/>
      <c r="I63" s="66"/>
    </row>
    <row r="64" spans="1:9" x14ac:dyDescent="0.25">
      <c r="A64" s="79">
        <v>2020</v>
      </c>
      <c r="B64" s="77">
        <v>3</v>
      </c>
      <c r="C64" s="77"/>
      <c r="D64" s="9">
        <f>+'Street Lighting_Equation'!C64</f>
        <v>4556.4055869009999</v>
      </c>
      <c r="G64" s="66"/>
      <c r="H64" s="66"/>
      <c r="I64" s="66"/>
    </row>
    <row r="65" spans="1:15" x14ac:dyDescent="0.25">
      <c r="A65" s="79">
        <v>2020</v>
      </c>
      <c r="B65" s="77">
        <v>4</v>
      </c>
      <c r="C65" s="77"/>
      <c r="D65" s="9">
        <f>+'Street Lighting_Equation'!C65</f>
        <v>5618.8465995329998</v>
      </c>
      <c r="G65" s="66"/>
      <c r="H65" s="66"/>
      <c r="I65" s="66"/>
    </row>
    <row r="66" spans="1:15" x14ac:dyDescent="0.25">
      <c r="A66" s="79">
        <v>2020</v>
      </c>
      <c r="B66" s="77">
        <v>5</v>
      </c>
      <c r="C66" s="77"/>
      <c r="D66" s="9">
        <f>+'Street Lighting_Equation'!C66</f>
        <v>4266.0275752900006</v>
      </c>
      <c r="G66" s="66"/>
      <c r="H66" s="66"/>
      <c r="I66" s="66"/>
    </row>
    <row r="67" spans="1:15" x14ac:dyDescent="0.25">
      <c r="A67" s="79">
        <v>2020</v>
      </c>
      <c r="B67" s="77">
        <v>6</v>
      </c>
      <c r="C67" s="77"/>
      <c r="D67" s="9">
        <f>+'Street Lighting_Equation'!C67</f>
        <v>3007.0787130860008</v>
      </c>
      <c r="G67" s="66"/>
      <c r="H67" s="66"/>
      <c r="I67" s="66"/>
    </row>
    <row r="68" spans="1:15" x14ac:dyDescent="0.25">
      <c r="A68" s="79">
        <v>2020</v>
      </c>
      <c r="B68" s="77">
        <v>7</v>
      </c>
      <c r="C68" s="77"/>
      <c r="D68" s="9">
        <f>+'Street Lighting_Equation'!C68</f>
        <v>2924.2957806409995</v>
      </c>
      <c r="G68" s="66"/>
      <c r="H68" s="66"/>
      <c r="I68" s="66"/>
    </row>
    <row r="69" spans="1:15" x14ac:dyDescent="0.25">
      <c r="A69" s="79">
        <v>2020</v>
      </c>
      <c r="B69" s="77">
        <v>8</v>
      </c>
      <c r="C69" s="77"/>
      <c r="D69" s="9">
        <f>+'Street Lighting_Equation'!C69</f>
        <v>4426.2912811240003</v>
      </c>
      <c r="G69" s="66"/>
      <c r="H69" s="66"/>
      <c r="I69" s="66"/>
    </row>
    <row r="70" spans="1:15" x14ac:dyDescent="0.25">
      <c r="A70" s="79">
        <v>2020</v>
      </c>
      <c r="B70" s="77">
        <v>9</v>
      </c>
      <c r="C70" s="77"/>
      <c r="D70" s="9">
        <f>+'Street Lighting_Equation'!C70</f>
        <v>4501.3398906950006</v>
      </c>
      <c r="G70" s="66"/>
      <c r="H70" s="66"/>
      <c r="I70" s="66"/>
    </row>
    <row r="71" spans="1:15" x14ac:dyDescent="0.25">
      <c r="A71" s="79">
        <v>2020</v>
      </c>
      <c r="B71" s="77">
        <v>10</v>
      </c>
      <c r="C71" s="77"/>
      <c r="D71" s="9">
        <f>+'Street Lighting_Equation'!C71</f>
        <v>5079.7955031319998</v>
      </c>
      <c r="G71" s="104"/>
      <c r="H71" s="104"/>
      <c r="I71" s="104"/>
      <c r="J71" s="105"/>
      <c r="K71" s="105"/>
      <c r="L71" s="105"/>
      <c r="M71" s="105"/>
      <c r="N71" s="105"/>
      <c r="O71" s="105"/>
    </row>
    <row r="72" spans="1:15" x14ac:dyDescent="0.25">
      <c r="A72" s="79">
        <v>2020</v>
      </c>
      <c r="B72" s="77">
        <v>11</v>
      </c>
      <c r="C72" s="77"/>
      <c r="D72" s="9">
        <f>+'Street Lighting_Equation'!C72</f>
        <v>5942.6419073080006</v>
      </c>
      <c r="G72" s="104"/>
      <c r="H72" s="104"/>
      <c r="I72" s="104"/>
      <c r="J72" s="105"/>
      <c r="K72" s="105"/>
      <c r="L72" s="105"/>
      <c r="M72" s="105"/>
      <c r="N72" s="105"/>
      <c r="O72" s="105"/>
    </row>
    <row r="73" spans="1:15" x14ac:dyDescent="0.25">
      <c r="A73" s="83">
        <v>2020</v>
      </c>
      <c r="B73" s="78">
        <v>12</v>
      </c>
      <c r="C73" s="78"/>
      <c r="D73" s="87">
        <f>+'Street Lighting_Equation'!C73</f>
        <v>7304.2082728710002</v>
      </c>
      <c r="G73" s="104"/>
      <c r="H73" s="104"/>
      <c r="I73" s="104"/>
      <c r="J73" s="105"/>
      <c r="K73" s="105"/>
      <c r="L73" s="105"/>
      <c r="M73" s="105"/>
      <c r="N73" s="105"/>
      <c r="O73" s="105"/>
    </row>
    <row r="74" spans="1:15" x14ac:dyDescent="0.25">
      <c r="G74" s="105"/>
      <c r="H74" s="105"/>
      <c r="I74" s="105"/>
      <c r="J74" s="105"/>
      <c r="K74" s="105"/>
      <c r="L74" s="105"/>
      <c r="M74" s="105"/>
      <c r="N74" s="105"/>
      <c r="O74" s="105"/>
    </row>
    <row r="75" spans="1:15" ht="60" x14ac:dyDescent="0.25">
      <c r="A75" s="35" t="s">
        <v>0</v>
      </c>
      <c r="B75" s="36" t="s">
        <v>34</v>
      </c>
      <c r="C75" s="37" t="s">
        <v>88</v>
      </c>
      <c r="D75" s="38" t="s">
        <v>35</v>
      </c>
      <c r="G75" s="105"/>
      <c r="H75" s="106"/>
      <c r="I75" s="39"/>
      <c r="J75" s="106"/>
      <c r="K75" s="106"/>
      <c r="L75" s="105"/>
      <c r="M75" s="105"/>
      <c r="N75" s="105"/>
      <c r="O75" s="105"/>
    </row>
    <row r="76" spans="1:15" x14ac:dyDescent="0.25">
      <c r="A76" s="72">
        <v>2015</v>
      </c>
      <c r="B76" s="70">
        <f>SUMIF($A$2:$A$73,$A$76:$A$81,$D$2:$D$73)</f>
        <v>60111.500351682997</v>
      </c>
      <c r="C76" s="69"/>
      <c r="D76" s="74">
        <f>B76-C76</f>
        <v>60111.500351682997</v>
      </c>
      <c r="E76" s="67"/>
      <c r="G76" s="105"/>
      <c r="H76" s="105"/>
      <c r="I76" s="20"/>
      <c r="J76" s="20"/>
      <c r="K76" s="105"/>
      <c r="L76" s="105"/>
      <c r="M76" s="105"/>
      <c r="N76" s="105"/>
      <c r="O76" s="105"/>
    </row>
    <row r="77" spans="1:15" x14ac:dyDescent="0.25">
      <c r="A77" s="72">
        <v>2016</v>
      </c>
      <c r="B77" s="70">
        <f t="shared" ref="B77:B80" si="0">SUMIF($A$2:$A$73,$A$76:$A$81,$D$2:$D$73)</f>
        <v>59957.762482653998</v>
      </c>
      <c r="C77" s="76">
        <v>6947.8236308457863</v>
      </c>
      <c r="D77" s="74">
        <f t="shared" ref="D77:D81" si="1">B77-C77</f>
        <v>53009.938851808212</v>
      </c>
      <c r="E77" s="67"/>
      <c r="G77" s="105"/>
      <c r="H77" s="105"/>
      <c r="I77" s="103"/>
      <c r="J77" s="20"/>
      <c r="K77" s="20"/>
      <c r="L77" s="105"/>
      <c r="M77" s="105"/>
      <c r="N77" s="105"/>
      <c r="O77" s="105"/>
    </row>
    <row r="78" spans="1:15" x14ac:dyDescent="0.25">
      <c r="A78" s="72">
        <v>2017</v>
      </c>
      <c r="B78" s="70">
        <f t="shared" si="0"/>
        <v>60111.635819470001</v>
      </c>
      <c r="C78" s="76">
        <v>14148.129159492953</v>
      </c>
      <c r="D78" s="74">
        <f t="shared" si="1"/>
        <v>45963.506659977051</v>
      </c>
      <c r="E78" s="67"/>
      <c r="G78" s="105"/>
      <c r="H78" s="105"/>
      <c r="I78" s="20"/>
      <c r="J78" s="20"/>
      <c r="K78" s="20"/>
      <c r="L78" s="105"/>
      <c r="M78" s="105"/>
      <c r="N78" s="105"/>
      <c r="O78" s="105"/>
    </row>
    <row r="79" spans="1:15" x14ac:dyDescent="0.25">
      <c r="A79" s="72">
        <v>2018</v>
      </c>
      <c r="B79" s="70">
        <f t="shared" si="0"/>
        <v>60111.678648303008</v>
      </c>
      <c r="C79" s="76">
        <v>21607.38590383004</v>
      </c>
      <c r="D79" s="74">
        <f t="shared" si="1"/>
        <v>38504.292744472972</v>
      </c>
      <c r="E79" s="67"/>
      <c r="G79" s="105"/>
      <c r="H79" s="105"/>
      <c r="I79" s="20"/>
      <c r="J79" s="20"/>
      <c r="K79" s="20"/>
      <c r="L79" s="105"/>
      <c r="M79" s="105"/>
      <c r="N79" s="105"/>
      <c r="O79" s="105"/>
    </row>
    <row r="80" spans="1:15" x14ac:dyDescent="0.25">
      <c r="A80" s="72">
        <v>2019</v>
      </c>
      <c r="B80" s="70">
        <f t="shared" si="0"/>
        <v>60111.721750912002</v>
      </c>
      <c r="C80" s="76">
        <v>21994.371601164545</v>
      </c>
      <c r="D80" s="74">
        <f t="shared" si="1"/>
        <v>38117.350149747457</v>
      </c>
      <c r="E80" s="67"/>
      <c r="G80" s="105"/>
      <c r="H80" s="105"/>
      <c r="I80" s="20"/>
      <c r="J80" s="20"/>
      <c r="K80" s="20"/>
      <c r="L80" s="105"/>
      <c r="M80" s="105"/>
      <c r="N80" s="105"/>
      <c r="O80" s="105"/>
    </row>
    <row r="81" spans="1:15" x14ac:dyDescent="0.25">
      <c r="A81" s="73">
        <v>2020</v>
      </c>
      <c r="B81" s="71">
        <f>SUMIF($A$2:$A$73,$A$76:$A$81,$D$2:$D$73)</f>
        <v>59957.963622459014</v>
      </c>
      <c r="C81" s="62">
        <v>22389.466586503575</v>
      </c>
      <c r="D81" s="75">
        <f t="shared" si="1"/>
        <v>37568.497035955443</v>
      </c>
      <c r="E81" s="67"/>
      <c r="G81" s="105"/>
      <c r="H81" s="105"/>
      <c r="I81" s="20"/>
      <c r="J81" s="20"/>
      <c r="K81" s="20"/>
      <c r="L81" s="105"/>
      <c r="M81" s="105"/>
      <c r="N81" s="105"/>
      <c r="O81" s="105"/>
    </row>
    <row r="82" spans="1:15" x14ac:dyDescent="0.25">
      <c r="G82" s="105"/>
      <c r="H82" s="105"/>
      <c r="I82" s="105"/>
      <c r="J82" s="105"/>
      <c r="K82" s="105"/>
      <c r="L82" s="105"/>
      <c r="M82" s="105"/>
      <c r="N82" s="105"/>
      <c r="O82" s="105"/>
    </row>
    <row r="83" spans="1:15" x14ac:dyDescent="0.25">
      <c r="G83" s="105"/>
      <c r="H83" s="105"/>
      <c r="I83" s="105"/>
      <c r="J83" s="105"/>
      <c r="K83" s="105"/>
      <c r="L83" s="105"/>
      <c r="M83" s="105"/>
      <c r="N83" s="105"/>
      <c r="O83" s="105"/>
    </row>
    <row r="84" spans="1:15" x14ac:dyDescent="0.25">
      <c r="G84" s="105"/>
      <c r="H84" s="105"/>
      <c r="I84" s="105"/>
      <c r="J84" s="105"/>
      <c r="K84" s="105"/>
      <c r="L84" s="105"/>
      <c r="M84" s="105"/>
      <c r="N84" s="105"/>
      <c r="O84" s="105"/>
    </row>
    <row r="85" spans="1:15" x14ac:dyDescent="0.25">
      <c r="G85" s="105"/>
      <c r="H85" s="105"/>
      <c r="I85" s="105"/>
      <c r="J85" s="105"/>
      <c r="K85" s="105"/>
      <c r="L85" s="105"/>
      <c r="M85" s="105"/>
      <c r="N85" s="105"/>
      <c r="O85" s="105"/>
    </row>
    <row r="86" spans="1:15" x14ac:dyDescent="0.25"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5" x14ac:dyDescent="0.25">
      <c r="G87" s="105"/>
      <c r="H87" s="105"/>
      <c r="I87" s="105"/>
      <c r="J87" s="105"/>
      <c r="K87" s="105"/>
      <c r="L87" s="105"/>
      <c r="M87" s="105"/>
      <c r="N87" s="105"/>
      <c r="O87" s="105"/>
    </row>
    <row r="88" spans="1:15" x14ac:dyDescent="0.25">
      <c r="G88" s="105"/>
      <c r="H88" s="105"/>
      <c r="I88" s="105"/>
      <c r="J88" s="105"/>
      <c r="K88" s="105"/>
      <c r="L88" s="105"/>
      <c r="M88" s="105"/>
      <c r="N88" s="105"/>
      <c r="O88" s="105"/>
    </row>
    <row r="89" spans="1:15" x14ac:dyDescent="0.25">
      <c r="G89" s="105"/>
      <c r="H89" s="105"/>
      <c r="I89" s="105"/>
      <c r="J89" s="105"/>
      <c r="K89" s="105"/>
      <c r="L89" s="105"/>
      <c r="M89" s="105"/>
      <c r="N89" s="105"/>
      <c r="O89" s="105"/>
    </row>
    <row r="90" spans="1:15" x14ac:dyDescent="0.25">
      <c r="G90" s="105"/>
      <c r="H90" s="105"/>
      <c r="I90" s="105"/>
      <c r="J90" s="105"/>
      <c r="K90" s="105"/>
      <c r="L90" s="105"/>
      <c r="M90" s="105"/>
      <c r="N90" s="105"/>
      <c r="O90" s="105"/>
    </row>
    <row r="91" spans="1:15" x14ac:dyDescent="0.25">
      <c r="G91" s="105"/>
      <c r="H91" s="105"/>
      <c r="I91" s="105"/>
      <c r="J91" s="105"/>
      <c r="K91" s="105"/>
      <c r="L91" s="105"/>
      <c r="M91" s="105"/>
      <c r="N91" s="105"/>
      <c r="O91" s="105"/>
    </row>
    <row r="92" spans="1:15" x14ac:dyDescent="0.25">
      <c r="G92" s="105"/>
      <c r="H92" s="105"/>
      <c r="I92" s="105"/>
      <c r="J92" s="105"/>
      <c r="K92" s="105"/>
      <c r="L92" s="105"/>
      <c r="M92" s="105"/>
      <c r="N92" s="105"/>
      <c r="O92" s="105"/>
    </row>
  </sheetData>
  <pageMargins left="0.7" right="0.7" top="0.75" bottom="0.75" header="0.3" footer="0.3"/>
  <pageSetup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U73"/>
  <sheetViews>
    <sheetView tabSelected="1" topLeftCell="A58" zoomScale="80" zoomScaleNormal="80" workbookViewId="0">
      <selection activeCell="AH13" sqref="AH13:AS13"/>
    </sheetView>
  </sheetViews>
  <sheetFormatPr defaultRowHeight="15" x14ac:dyDescent="0.25"/>
  <cols>
    <col min="3" max="4" width="9.85546875" bestFit="1" customWidth="1"/>
    <col min="5" max="5" width="9.42578125" bestFit="1" customWidth="1"/>
    <col min="20" max="20" width="9.85546875" bestFit="1" customWidth="1"/>
  </cols>
  <sheetData>
    <row r="1" spans="1:47" x14ac:dyDescent="0.25">
      <c r="A1" s="49" t="s">
        <v>0</v>
      </c>
      <c r="B1" s="50" t="s">
        <v>1</v>
      </c>
      <c r="C1" s="50" t="s">
        <v>33</v>
      </c>
      <c r="D1" s="50" t="s">
        <v>80</v>
      </c>
      <c r="E1" s="50" t="s">
        <v>78</v>
      </c>
      <c r="F1" s="58">
        <v>39753</v>
      </c>
      <c r="G1" s="58">
        <v>39904</v>
      </c>
      <c r="H1" s="58">
        <v>40210</v>
      </c>
      <c r="I1" s="58">
        <v>41214</v>
      </c>
      <c r="J1" s="58">
        <v>41244</v>
      </c>
      <c r="K1" s="50" t="s">
        <v>65</v>
      </c>
      <c r="L1" s="50" t="s">
        <v>79</v>
      </c>
      <c r="M1" s="50" t="s">
        <v>67</v>
      </c>
      <c r="N1" s="50" t="s">
        <v>69</v>
      </c>
      <c r="O1" s="51" t="s">
        <v>6</v>
      </c>
    </row>
    <row r="2" spans="1:47" x14ac:dyDescent="0.25">
      <c r="A2" s="79">
        <v>2015</v>
      </c>
      <c r="B2" s="77">
        <v>1</v>
      </c>
      <c r="C2" s="81">
        <f>SUM(D2:O2)</f>
        <v>6635.9341753560002</v>
      </c>
      <c r="D2" s="81">
        <f>+'Street Lighting_Coef'!$Y$2</f>
        <v>10905.752</v>
      </c>
      <c r="E2" s="81">
        <f>'Street Lighting_Data'!D87*'Street Lighting_Data'!D$1</f>
        <v>-4962.0908246440003</v>
      </c>
      <c r="F2" s="77">
        <f>'Street Lighting_Data'!E87*'Street Lighting_Data'!E$1</f>
        <v>0</v>
      </c>
      <c r="G2" s="77">
        <f>'Street Lighting_Data'!F87*'Street Lighting_Data'!F$1</f>
        <v>0</v>
      </c>
      <c r="H2" s="77">
        <f>'Street Lighting_Data'!G87*'Street Lighting_Data'!G$1</f>
        <v>0</v>
      </c>
      <c r="I2" s="77">
        <f>'Street Lighting_Data'!H87*'Street Lighting_Data'!H$1</f>
        <v>0</v>
      </c>
      <c r="J2" s="77">
        <f>'Street Lighting_Data'!I87*'Street Lighting_Data'!I$1</f>
        <v>0</v>
      </c>
      <c r="K2" s="77">
        <f>'Street Lighting_Data'!J87*'Street Lighting_Data'!J$1</f>
        <v>692.27300000000002</v>
      </c>
      <c r="L2" s="77">
        <f>'Street Lighting_Data'!K87*'Street Lighting_Data'!K$1</f>
        <v>0</v>
      </c>
      <c r="M2" s="77">
        <f>'Street Lighting_Data'!L87*'Street Lighting_Data'!L$1</f>
        <v>0</v>
      </c>
      <c r="N2" s="77">
        <f>'Street Lighting_Data'!M87*'Street Lighting_Data'!M$1</f>
        <v>0</v>
      </c>
      <c r="O2" s="80">
        <f>'Street Lighting_Data'!N87*'Street Lighting_Data'!N$1</f>
        <v>0</v>
      </c>
      <c r="S2" s="111"/>
      <c r="T2" s="111"/>
      <c r="U2" s="111"/>
      <c r="AG2" s="111"/>
    </row>
    <row r="3" spans="1:47" x14ac:dyDescent="0.25">
      <c r="A3" s="79">
        <v>2015</v>
      </c>
      <c r="B3" s="77">
        <v>2</v>
      </c>
      <c r="C3" s="81">
        <f t="shared" ref="C3:C66" si="0">SUM(D3:O3)</f>
        <v>5879.0130282630007</v>
      </c>
      <c r="D3" s="81">
        <f>+'Street Lighting_Coef'!$Y$2</f>
        <v>10905.752</v>
      </c>
      <c r="E3" s="81">
        <f>'Street Lighting_Data'!D88*'Street Lighting_Data'!D$1</f>
        <v>-5026.7389717369997</v>
      </c>
      <c r="F3" s="77">
        <f>'Street Lighting_Data'!E88*'Street Lighting_Data'!E$1</f>
        <v>0</v>
      </c>
      <c r="G3" s="77">
        <f>'Street Lighting_Data'!F88*'Street Lighting_Data'!F$1</f>
        <v>0</v>
      </c>
      <c r="H3" s="77">
        <f>'Street Lighting_Data'!G88*'Street Lighting_Data'!G$1</f>
        <v>0</v>
      </c>
      <c r="I3" s="77">
        <f>'Street Lighting_Data'!H88*'Street Lighting_Data'!H$1</f>
        <v>0</v>
      </c>
      <c r="J3" s="77">
        <f>'Street Lighting_Data'!I88*'Street Lighting_Data'!I$1</f>
        <v>0</v>
      </c>
      <c r="K3" s="77">
        <f>'Street Lighting_Data'!J88*'Street Lighting_Data'!J$1</f>
        <v>0</v>
      </c>
      <c r="L3" s="77">
        <f>'Street Lighting_Data'!K88*'Street Lighting_Data'!K$1</f>
        <v>0</v>
      </c>
      <c r="M3" s="77">
        <f>'Street Lighting_Data'!L88*'Street Lighting_Data'!L$1</f>
        <v>0</v>
      </c>
      <c r="N3" s="77">
        <f>'Street Lighting_Data'!M88*'Street Lighting_Data'!M$1</f>
        <v>0</v>
      </c>
      <c r="O3" s="80">
        <f>'Street Lighting_Data'!N88*'Street Lighting_Data'!N$1</f>
        <v>0</v>
      </c>
      <c r="S3" s="111"/>
      <c r="T3" s="111"/>
      <c r="U3" s="111"/>
      <c r="AG3" s="111"/>
    </row>
    <row r="4" spans="1:47" x14ac:dyDescent="0.25">
      <c r="A4" s="79">
        <v>2015</v>
      </c>
      <c r="B4" s="77">
        <v>3</v>
      </c>
      <c r="C4" s="81">
        <f t="shared" si="0"/>
        <v>4577.3725507509998</v>
      </c>
      <c r="D4" s="81">
        <f>+'Street Lighting_Coef'!$Y$2</f>
        <v>10905.752</v>
      </c>
      <c r="E4" s="81">
        <f>'Street Lighting_Data'!D89*'Street Lighting_Data'!D$1</f>
        <v>-6328.3794492490006</v>
      </c>
      <c r="F4" s="77">
        <f>'Street Lighting_Data'!E89*'Street Lighting_Data'!E$1</f>
        <v>0</v>
      </c>
      <c r="G4" s="77">
        <f>'Street Lighting_Data'!F89*'Street Lighting_Data'!F$1</f>
        <v>0</v>
      </c>
      <c r="H4" s="77">
        <f>'Street Lighting_Data'!G89*'Street Lighting_Data'!G$1</f>
        <v>0</v>
      </c>
      <c r="I4" s="77">
        <f>'Street Lighting_Data'!H89*'Street Lighting_Data'!H$1</f>
        <v>0</v>
      </c>
      <c r="J4" s="77">
        <f>'Street Lighting_Data'!I89*'Street Lighting_Data'!I$1</f>
        <v>0</v>
      </c>
      <c r="K4" s="77">
        <f>'Street Lighting_Data'!J89*'Street Lighting_Data'!J$1</f>
        <v>0</v>
      </c>
      <c r="L4" s="77">
        <f>'Street Lighting_Data'!K89*'Street Lighting_Data'!K$1</f>
        <v>0</v>
      </c>
      <c r="M4" s="77">
        <f>'Street Lighting_Data'!L89*'Street Lighting_Data'!L$1</f>
        <v>0</v>
      </c>
      <c r="N4" s="77">
        <f>'Street Lighting_Data'!M89*'Street Lighting_Data'!M$1</f>
        <v>0</v>
      </c>
      <c r="O4" s="80">
        <f>'Street Lighting_Data'!N89*'Street Lighting_Data'!N$1</f>
        <v>0</v>
      </c>
      <c r="S4" s="111"/>
      <c r="T4" s="111"/>
      <c r="U4" s="111"/>
      <c r="AG4" s="111"/>
    </row>
    <row r="5" spans="1:47" x14ac:dyDescent="0.25">
      <c r="A5" s="79">
        <v>2015</v>
      </c>
      <c r="B5" s="77">
        <v>4</v>
      </c>
      <c r="C5" s="81">
        <f t="shared" si="0"/>
        <v>5637.8321951380003</v>
      </c>
      <c r="D5" s="81">
        <f>+'Street Lighting_Coef'!$Y$2</f>
        <v>10905.752</v>
      </c>
      <c r="E5" s="81">
        <f>'Street Lighting_Data'!D90*'Street Lighting_Data'!D$1</f>
        <v>-6896.1478048620002</v>
      </c>
      <c r="F5" s="77">
        <f>'Street Lighting_Data'!E90*'Street Lighting_Data'!E$1</f>
        <v>0</v>
      </c>
      <c r="G5" s="77">
        <f>'Street Lighting_Data'!F90*'Street Lighting_Data'!F$1</f>
        <v>0</v>
      </c>
      <c r="H5" s="77">
        <f>'Street Lighting_Data'!G90*'Street Lighting_Data'!G$1</f>
        <v>0</v>
      </c>
      <c r="I5" s="77">
        <f>'Street Lighting_Data'!H90*'Street Lighting_Data'!H$1</f>
        <v>0</v>
      </c>
      <c r="J5" s="77">
        <f>'Street Lighting_Data'!I90*'Street Lighting_Data'!I$1</f>
        <v>0</v>
      </c>
      <c r="K5" s="77">
        <f>'Street Lighting_Data'!J90*'Street Lighting_Data'!J$1</f>
        <v>0</v>
      </c>
      <c r="L5" s="81">
        <f>'Street Lighting_Data'!K90*'Street Lighting_Data'!K$1</f>
        <v>1628.2280000000001</v>
      </c>
      <c r="M5" s="77">
        <f>'Street Lighting_Data'!L90*'Street Lighting_Data'!L$1</f>
        <v>0</v>
      </c>
      <c r="N5" s="77">
        <f>'Street Lighting_Data'!M90*'Street Lighting_Data'!M$1</f>
        <v>0</v>
      </c>
      <c r="O5" s="80">
        <f>'Street Lighting_Data'!N90*'Street Lighting_Data'!N$1</f>
        <v>0</v>
      </c>
      <c r="S5" s="111"/>
      <c r="T5" s="111"/>
      <c r="U5" s="111"/>
      <c r="AB5" s="111"/>
      <c r="AG5" s="111"/>
    </row>
    <row r="6" spans="1:47" x14ac:dyDescent="0.25">
      <c r="A6" s="79">
        <v>2015</v>
      </c>
      <c r="B6" s="77">
        <v>5</v>
      </c>
      <c r="C6" s="81">
        <f t="shared" si="0"/>
        <v>4280.0165706739999</v>
      </c>
      <c r="D6" s="81">
        <f>+'Street Lighting_Coef'!$Y$2</f>
        <v>10905.752</v>
      </c>
      <c r="E6" s="81">
        <f>'Street Lighting_Data'!D91*'Street Lighting_Data'!D$1</f>
        <v>-7807.7504293260008</v>
      </c>
      <c r="F6" s="77">
        <f>'Street Lighting_Data'!E91*'Street Lighting_Data'!E$1</f>
        <v>0</v>
      </c>
      <c r="G6" s="77">
        <f>'Street Lighting_Data'!F91*'Street Lighting_Data'!F$1</f>
        <v>0</v>
      </c>
      <c r="H6" s="77">
        <f>'Street Lighting_Data'!G91*'Street Lighting_Data'!G$1</f>
        <v>0</v>
      </c>
      <c r="I6" s="77">
        <f>'Street Lighting_Data'!H91*'Street Lighting_Data'!H$1</f>
        <v>0</v>
      </c>
      <c r="J6" s="77">
        <f>'Street Lighting_Data'!I91*'Street Lighting_Data'!I$1</f>
        <v>0</v>
      </c>
      <c r="K6" s="77">
        <f>'Street Lighting_Data'!J91*'Street Lighting_Data'!J$1</f>
        <v>0</v>
      </c>
      <c r="L6" s="77">
        <f>'Street Lighting_Data'!K91*'Street Lighting_Data'!K$1</f>
        <v>0</v>
      </c>
      <c r="M6" s="81">
        <f>'Street Lighting_Data'!L91*'Street Lighting_Data'!L$1</f>
        <v>1182.0150000000001</v>
      </c>
      <c r="N6" s="77">
        <f>'Street Lighting_Data'!M91*'Street Lighting_Data'!M$1</f>
        <v>0</v>
      </c>
      <c r="O6" s="80">
        <f>'Street Lighting_Data'!N91*'Street Lighting_Data'!N$1</f>
        <v>0</v>
      </c>
      <c r="S6" s="111"/>
      <c r="T6" s="111"/>
      <c r="U6" s="111"/>
      <c r="AC6" s="111"/>
      <c r="AG6" s="111"/>
    </row>
    <row r="7" spans="1:47" x14ac:dyDescent="0.25">
      <c r="A7" s="79">
        <v>2015</v>
      </c>
      <c r="B7" s="77">
        <v>6</v>
      </c>
      <c r="C7" s="81">
        <f t="shared" si="0"/>
        <v>3008.9527611390004</v>
      </c>
      <c r="D7" s="81">
        <f>+'Street Lighting_Coef'!$Y$2</f>
        <v>10905.752</v>
      </c>
      <c r="E7" s="81">
        <f>'Street Lighting_Data'!D92*'Street Lighting_Data'!D$1</f>
        <v>-7896.799238861</v>
      </c>
      <c r="F7" s="77">
        <f>'Street Lighting_Data'!E92*'Street Lighting_Data'!E$1</f>
        <v>0</v>
      </c>
      <c r="G7" s="77">
        <f>'Street Lighting_Data'!F92*'Street Lighting_Data'!F$1</f>
        <v>0</v>
      </c>
      <c r="H7" s="77">
        <f>'Street Lighting_Data'!G92*'Street Lighting_Data'!G$1</f>
        <v>0</v>
      </c>
      <c r="I7" s="77">
        <f>'Street Lighting_Data'!H92*'Street Lighting_Data'!H$1</f>
        <v>0</v>
      </c>
      <c r="J7" s="77">
        <f>'Street Lighting_Data'!I92*'Street Lighting_Data'!I$1</f>
        <v>0</v>
      </c>
      <c r="K7" s="77">
        <f>'Street Lighting_Data'!J92*'Street Lighting_Data'!J$1</f>
        <v>0</v>
      </c>
      <c r="L7" s="77">
        <f>'Street Lighting_Data'!K92*'Street Lighting_Data'!K$1</f>
        <v>0</v>
      </c>
      <c r="M7" s="77">
        <f>'Street Lighting_Data'!L92*'Street Lighting_Data'!L$1</f>
        <v>0</v>
      </c>
      <c r="N7" s="77">
        <f>'Street Lighting_Data'!M92*'Street Lighting_Data'!M$1</f>
        <v>0</v>
      </c>
      <c r="O7" s="80">
        <f>'Street Lighting_Data'!N92*'Street Lighting_Data'!N$1</f>
        <v>0</v>
      </c>
      <c r="S7" s="111"/>
      <c r="T7" s="111"/>
      <c r="U7" s="111"/>
      <c r="AG7" s="111"/>
    </row>
    <row r="8" spans="1:47" x14ac:dyDescent="0.25">
      <c r="A8" s="79">
        <v>2015</v>
      </c>
      <c r="B8" s="77">
        <v>7</v>
      </c>
      <c r="C8" s="81">
        <f t="shared" si="0"/>
        <v>2912.9245800359995</v>
      </c>
      <c r="D8" s="81">
        <f>+'Street Lighting_Coef'!$Y$2</f>
        <v>10905.752</v>
      </c>
      <c r="E8" s="81">
        <f>'Street Lighting_Data'!D93*'Street Lighting_Data'!D$1</f>
        <v>-7992.8274199640009</v>
      </c>
      <c r="F8" s="77">
        <f>'Street Lighting_Data'!E93*'Street Lighting_Data'!E$1</f>
        <v>0</v>
      </c>
      <c r="G8" s="77">
        <f>'Street Lighting_Data'!F93*'Street Lighting_Data'!F$1</f>
        <v>0</v>
      </c>
      <c r="H8" s="77">
        <f>'Street Lighting_Data'!G93*'Street Lighting_Data'!G$1</f>
        <v>0</v>
      </c>
      <c r="I8" s="77">
        <f>'Street Lighting_Data'!H93*'Street Lighting_Data'!H$1</f>
        <v>0</v>
      </c>
      <c r="J8" s="77">
        <f>'Street Lighting_Data'!I93*'Street Lighting_Data'!I$1</f>
        <v>0</v>
      </c>
      <c r="K8" s="77">
        <f>'Street Lighting_Data'!J93*'Street Lighting_Data'!J$1</f>
        <v>0</v>
      </c>
      <c r="L8" s="77">
        <f>'Street Lighting_Data'!K93*'Street Lighting_Data'!K$1</f>
        <v>0</v>
      </c>
      <c r="M8" s="77">
        <f>'Street Lighting_Data'!L93*'Street Lighting_Data'!L$1</f>
        <v>0</v>
      </c>
      <c r="N8" s="77">
        <f>'Street Lighting_Data'!M93*'Street Lighting_Data'!M$1</f>
        <v>0</v>
      </c>
      <c r="O8" s="80">
        <f>'Street Lighting_Data'!N93*'Street Lighting_Data'!N$1</f>
        <v>0</v>
      </c>
      <c r="S8" s="111"/>
      <c r="T8" s="111"/>
      <c r="U8" s="111"/>
      <c r="AG8" s="111"/>
    </row>
    <row r="9" spans="1:47" x14ac:dyDescent="0.25">
      <c r="A9" s="79">
        <v>2015</v>
      </c>
      <c r="B9" s="77">
        <v>8</v>
      </c>
      <c r="C9" s="81">
        <f t="shared" si="0"/>
        <v>4407.622666794</v>
      </c>
      <c r="D9" s="81">
        <f>+'Street Lighting_Coef'!$Y$2</f>
        <v>10905.752</v>
      </c>
      <c r="E9" s="81">
        <f>'Street Lighting_Data'!D94*'Street Lighting_Data'!D$1</f>
        <v>-7400.2533332060002</v>
      </c>
      <c r="F9" s="77">
        <f>'Street Lighting_Data'!E94*'Street Lighting_Data'!E$1</f>
        <v>0</v>
      </c>
      <c r="G9" s="77">
        <f>'Street Lighting_Data'!F94*'Street Lighting_Data'!F$1</f>
        <v>0</v>
      </c>
      <c r="H9" s="77">
        <f>'Street Lighting_Data'!G94*'Street Lighting_Data'!G$1</f>
        <v>0</v>
      </c>
      <c r="I9" s="77">
        <f>'Street Lighting_Data'!H94*'Street Lighting_Data'!H$1</f>
        <v>0</v>
      </c>
      <c r="J9" s="77">
        <f>'Street Lighting_Data'!I94*'Street Lighting_Data'!I$1</f>
        <v>0</v>
      </c>
      <c r="K9" s="77">
        <f>'Street Lighting_Data'!J94*'Street Lighting_Data'!J$1</f>
        <v>0</v>
      </c>
      <c r="L9" s="77">
        <f>'Street Lighting_Data'!K94*'Street Lighting_Data'!K$1</f>
        <v>0</v>
      </c>
      <c r="M9" s="77">
        <f>'Street Lighting_Data'!L94*'Street Lighting_Data'!L$1</f>
        <v>0</v>
      </c>
      <c r="N9" s="77">
        <f>'Street Lighting_Data'!M94*'Street Lighting_Data'!M$1</f>
        <v>902.12400000000002</v>
      </c>
      <c r="O9" s="80">
        <f>'Street Lighting_Data'!N94*'Street Lighting_Data'!N$1</f>
        <v>0</v>
      </c>
      <c r="S9" s="111"/>
      <c r="T9" s="111"/>
      <c r="U9" s="111"/>
      <c r="AG9" s="111"/>
    </row>
    <row r="10" spans="1:47" x14ac:dyDescent="0.25">
      <c r="A10" s="79">
        <v>2015</v>
      </c>
      <c r="B10" s="77">
        <v>9</v>
      </c>
      <c r="C10" s="81">
        <f t="shared" si="0"/>
        <v>4481.3755801119996</v>
      </c>
      <c r="D10" s="81">
        <f>+'Street Lighting_Coef'!$Y$2</f>
        <v>10905.752</v>
      </c>
      <c r="E10" s="81">
        <f>'Street Lighting_Data'!D95*'Street Lighting_Data'!D$1</f>
        <v>-6424.3764198880008</v>
      </c>
      <c r="F10" s="77">
        <f>'Street Lighting_Data'!E95*'Street Lighting_Data'!E$1</f>
        <v>0</v>
      </c>
      <c r="G10" s="77">
        <f>'Street Lighting_Data'!F95*'Street Lighting_Data'!F$1</f>
        <v>0</v>
      </c>
      <c r="H10" s="77">
        <f>'Street Lighting_Data'!G95*'Street Lighting_Data'!G$1</f>
        <v>0</v>
      </c>
      <c r="I10" s="77">
        <f>'Street Lighting_Data'!H95*'Street Lighting_Data'!H$1</f>
        <v>0</v>
      </c>
      <c r="J10" s="77">
        <f>'Street Lighting_Data'!I95*'Street Lighting_Data'!I$1</f>
        <v>0</v>
      </c>
      <c r="K10" s="77">
        <f>'Street Lighting_Data'!J95*'Street Lighting_Data'!J$1</f>
        <v>0</v>
      </c>
      <c r="L10" s="77">
        <f>'Street Lighting_Data'!K95*'Street Lighting_Data'!K$1</f>
        <v>0</v>
      </c>
      <c r="M10" s="77">
        <f>'Street Lighting_Data'!L95*'Street Lighting_Data'!L$1</f>
        <v>0</v>
      </c>
      <c r="N10" s="77">
        <f>'Street Lighting_Data'!M95*'Street Lighting_Data'!M$1</f>
        <v>0</v>
      </c>
      <c r="O10" s="80">
        <f>'Street Lighting_Data'!N95*'Street Lighting_Data'!N$1</f>
        <v>0</v>
      </c>
      <c r="S10" s="111"/>
      <c r="T10" s="111"/>
      <c r="U10" s="111"/>
      <c r="AG10" s="111"/>
    </row>
    <row r="11" spans="1:47" x14ac:dyDescent="0.25">
      <c r="A11" s="79">
        <v>2015</v>
      </c>
      <c r="B11" s="77">
        <v>10</v>
      </c>
      <c r="C11" s="81">
        <f t="shared" si="0"/>
        <v>5059.9825906770002</v>
      </c>
      <c r="D11" s="81">
        <f>+'Street Lighting_Coef'!$Y$2</f>
        <v>10905.752</v>
      </c>
      <c r="E11" s="81">
        <f>'Street Lighting_Data'!D96*'Street Lighting_Data'!D$1</f>
        <v>-5845.7694093230002</v>
      </c>
      <c r="F11" s="77">
        <f>'Street Lighting_Data'!E96*'Street Lighting_Data'!E$1</f>
        <v>0</v>
      </c>
      <c r="G11" s="77">
        <f>'Street Lighting_Data'!F96*'Street Lighting_Data'!F$1</f>
        <v>0</v>
      </c>
      <c r="H11" s="77">
        <f>'Street Lighting_Data'!G96*'Street Lighting_Data'!G$1</f>
        <v>0</v>
      </c>
      <c r="I11" s="77">
        <f>'Street Lighting_Data'!H96*'Street Lighting_Data'!H$1</f>
        <v>0</v>
      </c>
      <c r="J11" s="77">
        <f>'Street Lighting_Data'!I96*'Street Lighting_Data'!I$1</f>
        <v>0</v>
      </c>
      <c r="K11" s="77">
        <f>'Street Lighting_Data'!J96*'Street Lighting_Data'!J$1</f>
        <v>0</v>
      </c>
      <c r="L11" s="77">
        <f>'Street Lighting_Data'!K96*'Street Lighting_Data'!K$1</f>
        <v>0</v>
      </c>
      <c r="M11" s="77">
        <f>'Street Lighting_Data'!L96*'Street Lighting_Data'!L$1</f>
        <v>0</v>
      </c>
      <c r="N11" s="77">
        <f>'Street Lighting_Data'!M96*'Street Lighting_Data'!M$1</f>
        <v>0</v>
      </c>
      <c r="O11" s="80">
        <f>'Street Lighting_Data'!N96*'Street Lighting_Data'!N$1</f>
        <v>0</v>
      </c>
      <c r="S11" s="111"/>
      <c r="T11" s="111"/>
      <c r="U11" s="111"/>
      <c r="AG11" s="111"/>
    </row>
    <row r="12" spans="1:47" x14ac:dyDescent="0.25">
      <c r="A12" s="79">
        <v>2015</v>
      </c>
      <c r="B12" s="77">
        <v>11</v>
      </c>
      <c r="C12" s="81">
        <f t="shared" si="0"/>
        <v>5928.4090459520003</v>
      </c>
      <c r="D12" s="81">
        <f>+'Street Lighting_Coef'!$Y$2</f>
        <v>10905.752</v>
      </c>
      <c r="E12" s="81">
        <f>'Street Lighting_Data'!D97*'Street Lighting_Data'!D$1</f>
        <v>-4977.3429540480001</v>
      </c>
      <c r="F12" s="77">
        <f>'Street Lighting_Data'!E97*'Street Lighting_Data'!E$1</f>
        <v>0</v>
      </c>
      <c r="G12" s="77">
        <f>'Street Lighting_Data'!F97*'Street Lighting_Data'!F$1</f>
        <v>0</v>
      </c>
      <c r="H12" s="77">
        <f>'Street Lighting_Data'!G97*'Street Lighting_Data'!G$1</f>
        <v>0</v>
      </c>
      <c r="I12" s="77">
        <f>'Street Lighting_Data'!H97*'Street Lighting_Data'!H$1</f>
        <v>0</v>
      </c>
      <c r="J12" s="77">
        <f>'Street Lighting_Data'!I97*'Street Lighting_Data'!I$1</f>
        <v>0</v>
      </c>
      <c r="K12" s="77">
        <f>'Street Lighting_Data'!J97*'Street Lighting_Data'!J$1</f>
        <v>0</v>
      </c>
      <c r="L12" s="77">
        <f>'Street Lighting_Data'!K97*'Street Lighting_Data'!K$1</f>
        <v>0</v>
      </c>
      <c r="M12" s="77">
        <f>'Street Lighting_Data'!L97*'Street Lighting_Data'!L$1</f>
        <v>0</v>
      </c>
      <c r="N12" s="77">
        <f>'Street Lighting_Data'!M97*'Street Lighting_Data'!M$1</f>
        <v>0</v>
      </c>
      <c r="O12" s="80">
        <f>'Street Lighting_Data'!N97*'Street Lighting_Data'!N$1</f>
        <v>0</v>
      </c>
      <c r="S12" s="111"/>
      <c r="T12" s="111"/>
      <c r="U12" s="111"/>
      <c r="AG12" s="111"/>
    </row>
    <row r="13" spans="1:47" x14ac:dyDescent="0.25">
      <c r="A13" s="79">
        <v>2015</v>
      </c>
      <c r="B13" s="77">
        <v>12</v>
      </c>
      <c r="C13" s="81">
        <f t="shared" si="0"/>
        <v>7302.0646067910002</v>
      </c>
      <c r="D13" s="81">
        <f>+'Street Lighting_Coef'!$Y$2</f>
        <v>10905.752</v>
      </c>
      <c r="E13" s="81">
        <f>'Street Lighting_Data'!D98*'Street Lighting_Data'!D$1</f>
        <v>-4770.3263932090003</v>
      </c>
      <c r="F13" s="77">
        <f>'Street Lighting_Data'!E98*'Street Lighting_Data'!E$1</f>
        <v>0</v>
      </c>
      <c r="G13" s="77">
        <f>'Street Lighting_Data'!F98*'Street Lighting_Data'!F$1</f>
        <v>0</v>
      </c>
      <c r="H13" s="77">
        <f>'Street Lighting_Data'!G98*'Street Lighting_Data'!G$1</f>
        <v>0</v>
      </c>
      <c r="I13" s="77">
        <f>'Street Lighting_Data'!H98*'Street Lighting_Data'!H$1</f>
        <v>0</v>
      </c>
      <c r="J13" s="77">
        <f>'Street Lighting_Data'!I98*'Street Lighting_Data'!I$1</f>
        <v>0</v>
      </c>
      <c r="K13" s="77">
        <f>'Street Lighting_Data'!J98*'Street Lighting_Data'!J$1</f>
        <v>0</v>
      </c>
      <c r="L13" s="77">
        <f>'Street Lighting_Data'!K98*'Street Lighting_Data'!K$1</f>
        <v>0</v>
      </c>
      <c r="M13" s="77">
        <f>'Street Lighting_Data'!L98*'Street Lighting_Data'!L$1</f>
        <v>0</v>
      </c>
      <c r="N13" s="77">
        <f>'Street Lighting_Data'!M98*'Street Lighting_Data'!M$1</f>
        <v>0</v>
      </c>
      <c r="O13" s="9">
        <f>'Street Lighting_Data'!N98*'Street Lighting_Data'!N$1</f>
        <v>1166.6389999999999</v>
      </c>
      <c r="S13" s="111"/>
      <c r="T13" s="111"/>
      <c r="U13" s="111"/>
      <c r="AE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</row>
    <row r="14" spans="1:47" x14ac:dyDescent="0.25">
      <c r="A14" s="79">
        <v>2016</v>
      </c>
      <c r="B14" s="77">
        <v>1</v>
      </c>
      <c r="C14" s="81">
        <f t="shared" si="0"/>
        <v>6639.4880958340009</v>
      </c>
      <c r="D14" s="81">
        <f>+'Street Lighting_Coef'!$Y$2</f>
        <v>10905.752</v>
      </c>
      <c r="E14" s="81">
        <f>'Street Lighting_Data'!D99*'Street Lighting_Data'!D$1</f>
        <v>-4958.5369041659997</v>
      </c>
      <c r="F14" s="77">
        <f>'Street Lighting_Data'!E99*'Street Lighting_Data'!E$1</f>
        <v>0</v>
      </c>
      <c r="G14" s="77">
        <f>'Street Lighting_Data'!F99*'Street Lighting_Data'!F$1</f>
        <v>0</v>
      </c>
      <c r="H14" s="77">
        <f>'Street Lighting_Data'!G99*'Street Lighting_Data'!G$1</f>
        <v>0</v>
      </c>
      <c r="I14" s="77">
        <f>'Street Lighting_Data'!H99*'Street Lighting_Data'!H$1</f>
        <v>0</v>
      </c>
      <c r="J14" s="77">
        <f>'Street Lighting_Data'!I99*'Street Lighting_Data'!I$1</f>
        <v>0</v>
      </c>
      <c r="K14" s="77">
        <f>'Street Lighting_Data'!J99*'Street Lighting_Data'!J$1</f>
        <v>692.27300000000002</v>
      </c>
      <c r="L14" s="77">
        <f>'Street Lighting_Data'!K99*'Street Lighting_Data'!K$1</f>
        <v>0</v>
      </c>
      <c r="M14" s="77">
        <f>'Street Lighting_Data'!L99*'Street Lighting_Data'!L$1</f>
        <v>0</v>
      </c>
      <c r="N14" s="77">
        <f>'Street Lighting_Data'!M99*'Street Lighting_Data'!M$1</f>
        <v>0</v>
      </c>
      <c r="O14" s="80">
        <f>'Street Lighting_Data'!N99*'Street Lighting_Data'!N$1</f>
        <v>0</v>
      </c>
      <c r="S14" s="111"/>
      <c r="T14" s="111"/>
      <c r="U14" s="111"/>
      <c r="AG14" s="111"/>
    </row>
    <row r="15" spans="1:47" x14ac:dyDescent="0.25">
      <c r="A15" s="79">
        <v>2016</v>
      </c>
      <c r="B15" s="77">
        <v>2</v>
      </c>
      <c r="C15" s="81">
        <f t="shared" si="0"/>
        <v>5693.2105654469997</v>
      </c>
      <c r="D15" s="81">
        <f>+'Street Lighting_Coef'!$Y$2</f>
        <v>10905.752</v>
      </c>
      <c r="E15" s="81">
        <f>'Street Lighting_Data'!D100*'Street Lighting_Data'!D$1</f>
        <v>-5212.5414345530007</v>
      </c>
      <c r="F15" s="77">
        <f>'Street Lighting_Data'!E100*'Street Lighting_Data'!E$1</f>
        <v>0</v>
      </c>
      <c r="G15" s="77">
        <f>'Street Lighting_Data'!F100*'Street Lighting_Data'!F$1</f>
        <v>0</v>
      </c>
      <c r="H15" s="77">
        <f>'Street Lighting_Data'!G100*'Street Lighting_Data'!G$1</f>
        <v>0</v>
      </c>
      <c r="I15" s="77">
        <f>'Street Lighting_Data'!H100*'Street Lighting_Data'!H$1</f>
        <v>0</v>
      </c>
      <c r="J15" s="77">
        <f>'Street Lighting_Data'!I100*'Street Lighting_Data'!I$1</f>
        <v>0</v>
      </c>
      <c r="K15" s="77">
        <f>'Street Lighting_Data'!J100*'Street Lighting_Data'!J$1</f>
        <v>0</v>
      </c>
      <c r="L15" s="77">
        <f>'Street Lighting_Data'!K100*'Street Lighting_Data'!K$1</f>
        <v>0</v>
      </c>
      <c r="M15" s="77">
        <f>'Street Lighting_Data'!L100*'Street Lighting_Data'!L$1</f>
        <v>0</v>
      </c>
      <c r="N15" s="77">
        <f>'Street Lighting_Data'!M100*'Street Lighting_Data'!M$1</f>
        <v>0</v>
      </c>
      <c r="O15" s="80">
        <f>'Street Lighting_Data'!N100*'Street Lighting_Data'!N$1</f>
        <v>0</v>
      </c>
      <c r="S15" s="111"/>
      <c r="T15" s="111"/>
      <c r="U15" s="111"/>
      <c r="AG15" s="111"/>
    </row>
    <row r="16" spans="1:47" x14ac:dyDescent="0.25">
      <c r="A16" s="79">
        <v>2016</v>
      </c>
      <c r="B16" s="77">
        <v>3</v>
      </c>
      <c r="C16" s="81">
        <f t="shared" si="0"/>
        <v>4557.2381054950001</v>
      </c>
      <c r="D16" s="81">
        <f>+'Street Lighting_Coef'!$Y$2</f>
        <v>10905.752</v>
      </c>
      <c r="E16" s="81">
        <f>'Street Lighting_Data'!D101*'Street Lighting_Data'!D$1</f>
        <v>-6348.5138945050003</v>
      </c>
      <c r="F16" s="77">
        <f>'Street Lighting_Data'!E101*'Street Lighting_Data'!E$1</f>
        <v>0</v>
      </c>
      <c r="G16" s="77">
        <f>'Street Lighting_Data'!F101*'Street Lighting_Data'!F$1</f>
        <v>0</v>
      </c>
      <c r="H16" s="77">
        <f>'Street Lighting_Data'!G101*'Street Lighting_Data'!G$1</f>
        <v>0</v>
      </c>
      <c r="I16" s="77">
        <f>'Street Lighting_Data'!H101*'Street Lighting_Data'!H$1</f>
        <v>0</v>
      </c>
      <c r="J16" s="77">
        <f>'Street Lighting_Data'!I101*'Street Lighting_Data'!I$1</f>
        <v>0</v>
      </c>
      <c r="K16" s="77">
        <f>'Street Lighting_Data'!J101*'Street Lighting_Data'!J$1</f>
        <v>0</v>
      </c>
      <c r="L16" s="77">
        <f>'Street Lighting_Data'!K101*'Street Lighting_Data'!K$1</f>
        <v>0</v>
      </c>
      <c r="M16" s="77">
        <f>'Street Lighting_Data'!L101*'Street Lighting_Data'!L$1</f>
        <v>0</v>
      </c>
      <c r="N16" s="77">
        <f>'Street Lighting_Data'!M101*'Street Lighting_Data'!M$1</f>
        <v>0</v>
      </c>
      <c r="O16" s="80">
        <f>'Street Lighting_Data'!N101*'Street Lighting_Data'!N$1</f>
        <v>0</v>
      </c>
      <c r="S16" s="111"/>
      <c r="T16" s="111"/>
      <c r="U16" s="111"/>
      <c r="AG16" s="111"/>
    </row>
    <row r="17" spans="1:33" x14ac:dyDescent="0.25">
      <c r="A17" s="79">
        <v>2016</v>
      </c>
      <c r="B17" s="77">
        <v>4</v>
      </c>
      <c r="C17" s="81">
        <f t="shared" si="0"/>
        <v>5619.4657268459996</v>
      </c>
      <c r="D17" s="81">
        <f>+'Street Lighting_Coef'!$Y$2</f>
        <v>10905.752</v>
      </c>
      <c r="E17" s="81">
        <f>'Street Lighting_Data'!D102*'Street Lighting_Data'!D$1</f>
        <v>-6914.5142731540009</v>
      </c>
      <c r="F17" s="77">
        <f>'Street Lighting_Data'!E102*'Street Lighting_Data'!E$1</f>
        <v>0</v>
      </c>
      <c r="G17" s="77">
        <f>'Street Lighting_Data'!F102*'Street Lighting_Data'!F$1</f>
        <v>0</v>
      </c>
      <c r="H17" s="77">
        <f>'Street Lighting_Data'!G102*'Street Lighting_Data'!G$1</f>
        <v>0</v>
      </c>
      <c r="I17" s="77">
        <f>'Street Lighting_Data'!H102*'Street Lighting_Data'!H$1</f>
        <v>0</v>
      </c>
      <c r="J17" s="77">
        <f>'Street Lighting_Data'!I102*'Street Lighting_Data'!I$1</f>
        <v>0</v>
      </c>
      <c r="K17" s="77">
        <f>'Street Lighting_Data'!J102*'Street Lighting_Data'!J$1</f>
        <v>0</v>
      </c>
      <c r="L17" s="81">
        <f>'Street Lighting_Data'!K102*'Street Lighting_Data'!K$1</f>
        <v>1628.2280000000001</v>
      </c>
      <c r="M17" s="77">
        <f>'Street Lighting_Data'!L102*'Street Lighting_Data'!L$1</f>
        <v>0</v>
      </c>
      <c r="N17" s="77">
        <f>'Street Lighting_Data'!M102*'Street Lighting_Data'!M$1</f>
        <v>0</v>
      </c>
      <c r="O17" s="80">
        <f>'Street Lighting_Data'!N102*'Street Lighting_Data'!N$1</f>
        <v>0</v>
      </c>
      <c r="S17" s="111"/>
      <c r="T17" s="111"/>
      <c r="U17" s="111"/>
      <c r="AB17" s="111"/>
      <c r="AG17" s="111"/>
    </row>
    <row r="18" spans="1:33" x14ac:dyDescent="0.25">
      <c r="A18" s="79">
        <v>2016</v>
      </c>
      <c r="B18" s="77">
        <v>5</v>
      </c>
      <c r="C18" s="81">
        <f t="shared" si="0"/>
        <v>4266.280116539001</v>
      </c>
      <c r="D18" s="81">
        <f>+'Street Lighting_Coef'!$Y$2</f>
        <v>10905.752</v>
      </c>
      <c r="E18" s="81">
        <f>'Street Lighting_Data'!D103*'Street Lighting_Data'!D$1</f>
        <v>-7821.4868834609997</v>
      </c>
      <c r="F18" s="77">
        <f>'Street Lighting_Data'!E103*'Street Lighting_Data'!E$1</f>
        <v>0</v>
      </c>
      <c r="G18" s="77">
        <f>'Street Lighting_Data'!F103*'Street Lighting_Data'!F$1</f>
        <v>0</v>
      </c>
      <c r="H18" s="77">
        <f>'Street Lighting_Data'!G103*'Street Lighting_Data'!G$1</f>
        <v>0</v>
      </c>
      <c r="I18" s="77">
        <f>'Street Lighting_Data'!H103*'Street Lighting_Data'!H$1</f>
        <v>0</v>
      </c>
      <c r="J18" s="77">
        <f>'Street Lighting_Data'!I103*'Street Lighting_Data'!I$1</f>
        <v>0</v>
      </c>
      <c r="K18" s="77">
        <f>'Street Lighting_Data'!J103*'Street Lighting_Data'!J$1</f>
        <v>0</v>
      </c>
      <c r="L18" s="77">
        <f>'Street Lighting_Data'!K103*'Street Lighting_Data'!K$1</f>
        <v>0</v>
      </c>
      <c r="M18" s="81">
        <f>'Street Lighting_Data'!L103*'Street Lighting_Data'!L$1</f>
        <v>1182.0150000000001</v>
      </c>
      <c r="N18" s="77">
        <f>'Street Lighting_Data'!M103*'Street Lighting_Data'!M$1</f>
        <v>0</v>
      </c>
      <c r="O18" s="80">
        <f>'Street Lighting_Data'!N103*'Street Lighting_Data'!N$1</f>
        <v>0</v>
      </c>
      <c r="S18" s="111"/>
      <c r="T18" s="111"/>
      <c r="U18" s="111"/>
      <c r="AC18" s="111"/>
      <c r="AG18" s="111"/>
    </row>
    <row r="19" spans="1:33" x14ac:dyDescent="0.25">
      <c r="A19" s="79">
        <v>2016</v>
      </c>
      <c r="B19" s="77">
        <v>6</v>
      </c>
      <c r="C19" s="81">
        <f t="shared" si="0"/>
        <v>3006.7320100040006</v>
      </c>
      <c r="D19" s="81">
        <f>+'Street Lighting_Coef'!$Y$2</f>
        <v>10905.752</v>
      </c>
      <c r="E19" s="81">
        <f>'Street Lighting_Data'!D104*'Street Lighting_Data'!D$1</f>
        <v>-7899.0199899959998</v>
      </c>
      <c r="F19" s="77">
        <f>'Street Lighting_Data'!E104*'Street Lighting_Data'!E$1</f>
        <v>0</v>
      </c>
      <c r="G19" s="77">
        <f>'Street Lighting_Data'!F104*'Street Lighting_Data'!F$1</f>
        <v>0</v>
      </c>
      <c r="H19" s="77">
        <f>'Street Lighting_Data'!G104*'Street Lighting_Data'!G$1</f>
        <v>0</v>
      </c>
      <c r="I19" s="77">
        <f>'Street Lighting_Data'!H104*'Street Lighting_Data'!H$1</f>
        <v>0</v>
      </c>
      <c r="J19" s="77">
        <f>'Street Lighting_Data'!I104*'Street Lighting_Data'!I$1</f>
        <v>0</v>
      </c>
      <c r="K19" s="77">
        <f>'Street Lighting_Data'!J104*'Street Lighting_Data'!J$1</f>
        <v>0</v>
      </c>
      <c r="L19" s="77">
        <f>'Street Lighting_Data'!K104*'Street Lighting_Data'!K$1</f>
        <v>0</v>
      </c>
      <c r="M19" s="77">
        <f>'Street Lighting_Data'!L104*'Street Lighting_Data'!L$1</f>
        <v>0</v>
      </c>
      <c r="N19" s="77">
        <f>'Street Lighting_Data'!M104*'Street Lighting_Data'!M$1</f>
        <v>0</v>
      </c>
      <c r="O19" s="80">
        <f>'Street Lighting_Data'!N104*'Street Lighting_Data'!N$1</f>
        <v>0</v>
      </c>
      <c r="S19" s="111"/>
      <c r="T19" s="111"/>
      <c r="U19" s="111"/>
      <c r="AG19" s="111"/>
    </row>
    <row r="20" spans="1:33" x14ac:dyDescent="0.25">
      <c r="A20" s="79">
        <v>2016</v>
      </c>
      <c r="B20" s="77">
        <v>7</v>
      </c>
      <c r="C20" s="81">
        <f t="shared" si="0"/>
        <v>2923.4372704380003</v>
      </c>
      <c r="D20" s="81">
        <f>+'Street Lighting_Coef'!$Y$2</f>
        <v>10905.752</v>
      </c>
      <c r="E20" s="81">
        <f>'Street Lighting_Data'!D105*'Street Lighting_Data'!D$1</f>
        <v>-7982.3147295620001</v>
      </c>
      <c r="F20" s="77">
        <f>'Street Lighting_Data'!E105*'Street Lighting_Data'!E$1</f>
        <v>0</v>
      </c>
      <c r="G20" s="77">
        <f>'Street Lighting_Data'!F105*'Street Lighting_Data'!F$1</f>
        <v>0</v>
      </c>
      <c r="H20" s="77">
        <f>'Street Lighting_Data'!G105*'Street Lighting_Data'!G$1</f>
        <v>0</v>
      </c>
      <c r="I20" s="77">
        <f>'Street Lighting_Data'!H105*'Street Lighting_Data'!H$1</f>
        <v>0</v>
      </c>
      <c r="J20" s="77">
        <f>'Street Lighting_Data'!I105*'Street Lighting_Data'!I$1</f>
        <v>0</v>
      </c>
      <c r="K20" s="77">
        <f>'Street Lighting_Data'!J105*'Street Lighting_Data'!J$1</f>
        <v>0</v>
      </c>
      <c r="L20" s="77">
        <f>'Street Lighting_Data'!K105*'Street Lighting_Data'!K$1</f>
        <v>0</v>
      </c>
      <c r="M20" s="77">
        <f>'Street Lighting_Data'!L105*'Street Lighting_Data'!L$1</f>
        <v>0</v>
      </c>
      <c r="N20" s="77">
        <f>'Street Lighting_Data'!M105*'Street Lighting_Data'!M$1</f>
        <v>0</v>
      </c>
      <c r="O20" s="80">
        <f>'Street Lighting_Data'!N105*'Street Lighting_Data'!N$1</f>
        <v>0</v>
      </c>
      <c r="S20" s="111"/>
      <c r="T20" s="111"/>
      <c r="U20" s="111"/>
      <c r="AG20" s="111"/>
    </row>
    <row r="21" spans="1:33" x14ac:dyDescent="0.25">
      <c r="A21" s="79">
        <v>2016</v>
      </c>
      <c r="B21" s="77">
        <v>8</v>
      </c>
      <c r="C21" s="81">
        <f t="shared" si="0"/>
        <v>4425.3079803979999</v>
      </c>
      <c r="D21" s="81">
        <f>+'Street Lighting_Coef'!$Y$2</f>
        <v>10905.752</v>
      </c>
      <c r="E21" s="81">
        <f>'Street Lighting_Data'!D106*'Street Lighting_Data'!D$1</f>
        <v>-7382.5680196020003</v>
      </c>
      <c r="F21" s="77">
        <f>'Street Lighting_Data'!E106*'Street Lighting_Data'!E$1</f>
        <v>0</v>
      </c>
      <c r="G21" s="77">
        <f>'Street Lighting_Data'!F106*'Street Lighting_Data'!F$1</f>
        <v>0</v>
      </c>
      <c r="H21" s="77">
        <f>'Street Lighting_Data'!G106*'Street Lighting_Data'!G$1</f>
        <v>0</v>
      </c>
      <c r="I21" s="77">
        <f>'Street Lighting_Data'!H106*'Street Lighting_Data'!H$1</f>
        <v>0</v>
      </c>
      <c r="J21" s="77">
        <f>'Street Lighting_Data'!I106*'Street Lighting_Data'!I$1</f>
        <v>0</v>
      </c>
      <c r="K21" s="77">
        <f>'Street Lighting_Data'!J106*'Street Lighting_Data'!J$1</f>
        <v>0</v>
      </c>
      <c r="L21" s="77">
        <f>'Street Lighting_Data'!K106*'Street Lighting_Data'!K$1</f>
        <v>0</v>
      </c>
      <c r="M21" s="77">
        <f>'Street Lighting_Data'!L106*'Street Lighting_Data'!L$1</f>
        <v>0</v>
      </c>
      <c r="N21" s="77">
        <f>'Street Lighting_Data'!M106*'Street Lighting_Data'!M$1</f>
        <v>902.12400000000002</v>
      </c>
      <c r="O21" s="80">
        <f>'Street Lighting_Data'!N106*'Street Lighting_Data'!N$1</f>
        <v>0</v>
      </c>
      <c r="S21" s="111"/>
      <c r="T21" s="111"/>
      <c r="U21" s="111"/>
      <c r="AG21" s="111"/>
    </row>
    <row r="22" spans="1:33" x14ac:dyDescent="0.25">
      <c r="A22" s="79">
        <v>2016</v>
      </c>
      <c r="B22" s="77">
        <v>9</v>
      </c>
      <c r="C22" s="81">
        <f t="shared" si="0"/>
        <v>4500.4973621660001</v>
      </c>
      <c r="D22" s="81">
        <f>+'Street Lighting_Coef'!$Y$2</f>
        <v>10905.752</v>
      </c>
      <c r="E22" s="81">
        <f>'Street Lighting_Data'!D107*'Street Lighting_Data'!D$1</f>
        <v>-6405.2546378340003</v>
      </c>
      <c r="F22" s="77">
        <f>'Street Lighting_Data'!E107*'Street Lighting_Data'!E$1</f>
        <v>0</v>
      </c>
      <c r="G22" s="77">
        <f>'Street Lighting_Data'!F107*'Street Lighting_Data'!F$1</f>
        <v>0</v>
      </c>
      <c r="H22" s="77">
        <f>'Street Lighting_Data'!G107*'Street Lighting_Data'!G$1</f>
        <v>0</v>
      </c>
      <c r="I22" s="77">
        <f>'Street Lighting_Data'!H107*'Street Lighting_Data'!H$1</f>
        <v>0</v>
      </c>
      <c r="J22" s="77">
        <f>'Street Lighting_Data'!I107*'Street Lighting_Data'!I$1</f>
        <v>0</v>
      </c>
      <c r="K22" s="77">
        <f>'Street Lighting_Data'!J107*'Street Lighting_Data'!J$1</f>
        <v>0</v>
      </c>
      <c r="L22" s="77">
        <f>'Street Lighting_Data'!K107*'Street Lighting_Data'!K$1</f>
        <v>0</v>
      </c>
      <c r="M22" s="77">
        <f>'Street Lighting_Data'!L107*'Street Lighting_Data'!L$1</f>
        <v>0</v>
      </c>
      <c r="N22" s="77">
        <f>'Street Lighting_Data'!M107*'Street Lighting_Data'!M$1</f>
        <v>0</v>
      </c>
      <c r="O22" s="80">
        <f>'Street Lighting_Data'!N107*'Street Lighting_Data'!N$1</f>
        <v>0</v>
      </c>
      <c r="S22" s="111"/>
      <c r="T22" s="111"/>
      <c r="U22" s="111"/>
      <c r="AG22" s="111"/>
    </row>
    <row r="23" spans="1:33" x14ac:dyDescent="0.25">
      <c r="A23" s="79">
        <v>2016</v>
      </c>
      <c r="B23" s="77">
        <v>10</v>
      </c>
      <c r="C23" s="81">
        <f t="shared" si="0"/>
        <v>5079.1513766480002</v>
      </c>
      <c r="D23" s="81">
        <f>+'Street Lighting_Coef'!$Y$2</f>
        <v>10905.752</v>
      </c>
      <c r="E23" s="81">
        <f>'Street Lighting_Data'!D108*'Street Lighting_Data'!D$1</f>
        <v>-5826.6006233520002</v>
      </c>
      <c r="F23" s="77">
        <f>'Street Lighting_Data'!E108*'Street Lighting_Data'!E$1</f>
        <v>0</v>
      </c>
      <c r="G23" s="77">
        <f>'Street Lighting_Data'!F108*'Street Lighting_Data'!F$1</f>
        <v>0</v>
      </c>
      <c r="H23" s="77">
        <f>'Street Lighting_Data'!G108*'Street Lighting_Data'!G$1</f>
        <v>0</v>
      </c>
      <c r="I23" s="77">
        <f>'Street Lighting_Data'!H108*'Street Lighting_Data'!H$1</f>
        <v>0</v>
      </c>
      <c r="J23" s="77">
        <f>'Street Lighting_Data'!I108*'Street Lighting_Data'!I$1</f>
        <v>0</v>
      </c>
      <c r="K23" s="77">
        <f>'Street Lighting_Data'!J108*'Street Lighting_Data'!J$1</f>
        <v>0</v>
      </c>
      <c r="L23" s="77">
        <f>'Street Lighting_Data'!K108*'Street Lighting_Data'!K$1</f>
        <v>0</v>
      </c>
      <c r="M23" s="77">
        <f>'Street Lighting_Data'!L108*'Street Lighting_Data'!L$1</f>
        <v>0</v>
      </c>
      <c r="N23" s="77">
        <f>'Street Lighting_Data'!M108*'Street Lighting_Data'!M$1</f>
        <v>0</v>
      </c>
      <c r="O23" s="80">
        <f>'Street Lighting_Data'!N108*'Street Lighting_Data'!N$1</f>
        <v>0</v>
      </c>
      <c r="S23" s="111"/>
      <c r="T23" s="111"/>
      <c r="U23" s="111"/>
      <c r="AG23" s="111"/>
    </row>
    <row r="24" spans="1:33" x14ac:dyDescent="0.25">
      <c r="A24" s="79">
        <v>2016</v>
      </c>
      <c r="B24" s="77">
        <v>11</v>
      </c>
      <c r="C24" s="81">
        <f t="shared" si="0"/>
        <v>5942.4014293139999</v>
      </c>
      <c r="D24" s="81">
        <f>+'Street Lighting_Coef'!$Y$2</f>
        <v>10905.752</v>
      </c>
      <c r="E24" s="81">
        <f>'Street Lighting_Data'!D109*'Street Lighting_Data'!D$1</f>
        <v>-4963.3505706860005</v>
      </c>
      <c r="F24" s="77">
        <f>'Street Lighting_Data'!E109*'Street Lighting_Data'!E$1</f>
        <v>0</v>
      </c>
      <c r="G24" s="77">
        <f>'Street Lighting_Data'!F109*'Street Lighting_Data'!F$1</f>
        <v>0</v>
      </c>
      <c r="H24" s="77">
        <f>'Street Lighting_Data'!G109*'Street Lighting_Data'!G$1</f>
        <v>0</v>
      </c>
      <c r="I24" s="77">
        <f>'Street Lighting_Data'!H109*'Street Lighting_Data'!H$1</f>
        <v>0</v>
      </c>
      <c r="J24" s="77">
        <f>'Street Lighting_Data'!I109*'Street Lighting_Data'!I$1</f>
        <v>0</v>
      </c>
      <c r="K24" s="77">
        <f>'Street Lighting_Data'!J109*'Street Lighting_Data'!J$1</f>
        <v>0</v>
      </c>
      <c r="L24" s="77">
        <f>'Street Lighting_Data'!K109*'Street Lighting_Data'!K$1</f>
        <v>0</v>
      </c>
      <c r="M24" s="77">
        <f>'Street Lighting_Data'!L109*'Street Lighting_Data'!L$1</f>
        <v>0</v>
      </c>
      <c r="N24" s="77">
        <f>'Street Lighting_Data'!M109*'Street Lighting_Data'!M$1</f>
        <v>0</v>
      </c>
      <c r="O24" s="80">
        <f>'Street Lighting_Data'!N109*'Street Lighting_Data'!N$1</f>
        <v>0</v>
      </c>
      <c r="S24" s="111"/>
      <c r="T24" s="111"/>
      <c r="U24" s="111"/>
      <c r="AG24" s="111"/>
    </row>
    <row r="25" spans="1:33" x14ac:dyDescent="0.25">
      <c r="A25" s="79">
        <v>2016</v>
      </c>
      <c r="B25" s="77">
        <v>12</v>
      </c>
      <c r="C25" s="81">
        <f t="shared" si="0"/>
        <v>7304.5524435249999</v>
      </c>
      <c r="D25" s="81">
        <f>+'Street Lighting_Coef'!$Y$2</f>
        <v>10905.752</v>
      </c>
      <c r="E25" s="81">
        <f>'Street Lighting_Data'!D110*'Street Lighting_Data'!D$1</f>
        <v>-4767.8385564750006</v>
      </c>
      <c r="F25" s="77">
        <f>'Street Lighting_Data'!E110*'Street Lighting_Data'!E$1</f>
        <v>0</v>
      </c>
      <c r="G25" s="77">
        <f>'Street Lighting_Data'!F110*'Street Lighting_Data'!F$1</f>
        <v>0</v>
      </c>
      <c r="H25" s="77">
        <f>'Street Lighting_Data'!G110*'Street Lighting_Data'!G$1</f>
        <v>0</v>
      </c>
      <c r="I25" s="77">
        <f>'Street Lighting_Data'!H110*'Street Lighting_Data'!H$1</f>
        <v>0</v>
      </c>
      <c r="J25" s="77">
        <f>'Street Lighting_Data'!I110*'Street Lighting_Data'!I$1</f>
        <v>0</v>
      </c>
      <c r="K25" s="77">
        <f>'Street Lighting_Data'!J110*'Street Lighting_Data'!J$1</f>
        <v>0</v>
      </c>
      <c r="L25" s="77">
        <f>'Street Lighting_Data'!K110*'Street Lighting_Data'!K$1</f>
        <v>0</v>
      </c>
      <c r="M25" s="77">
        <f>'Street Lighting_Data'!L110*'Street Lighting_Data'!L$1</f>
        <v>0</v>
      </c>
      <c r="N25" s="77">
        <f>'Street Lighting_Data'!M110*'Street Lighting_Data'!M$1</f>
        <v>0</v>
      </c>
      <c r="O25" s="9">
        <f>'Street Lighting_Data'!N110*'Street Lighting_Data'!N$1</f>
        <v>1166.6389999999999</v>
      </c>
      <c r="S25" s="111"/>
      <c r="T25" s="111"/>
      <c r="U25" s="111"/>
      <c r="AE25" s="111"/>
      <c r="AG25" s="111"/>
    </row>
    <row r="26" spans="1:33" x14ac:dyDescent="0.25">
      <c r="A26" s="79">
        <v>2017</v>
      </c>
      <c r="B26" s="77">
        <v>1</v>
      </c>
      <c r="C26" s="81">
        <f t="shared" si="0"/>
        <v>6627.9262786890004</v>
      </c>
      <c r="D26" s="81">
        <f>+'Street Lighting_Coef'!$Y$2</f>
        <v>10905.752</v>
      </c>
      <c r="E26" s="81">
        <f>'Street Lighting_Data'!D111*'Street Lighting_Data'!D$1</f>
        <v>-4970.0987213110002</v>
      </c>
      <c r="F26" s="77">
        <f>'Street Lighting_Data'!E111*'Street Lighting_Data'!E$1</f>
        <v>0</v>
      </c>
      <c r="G26" s="77">
        <f>'Street Lighting_Data'!F111*'Street Lighting_Data'!F$1</f>
        <v>0</v>
      </c>
      <c r="H26" s="77">
        <f>'Street Lighting_Data'!G111*'Street Lighting_Data'!G$1</f>
        <v>0</v>
      </c>
      <c r="I26" s="77">
        <f>'Street Lighting_Data'!H111*'Street Lighting_Data'!H$1</f>
        <v>0</v>
      </c>
      <c r="J26" s="77">
        <f>'Street Lighting_Data'!I111*'Street Lighting_Data'!I$1</f>
        <v>0</v>
      </c>
      <c r="K26" s="77">
        <f>'Street Lighting_Data'!J111*'Street Lighting_Data'!J$1</f>
        <v>692.27300000000002</v>
      </c>
      <c r="L26" s="77">
        <f>'Street Lighting_Data'!K111*'Street Lighting_Data'!K$1</f>
        <v>0</v>
      </c>
      <c r="M26" s="77">
        <f>'Street Lighting_Data'!L111*'Street Lighting_Data'!L$1</f>
        <v>0</v>
      </c>
      <c r="N26" s="77">
        <f>'Street Lighting_Data'!M111*'Street Lighting_Data'!M$1</f>
        <v>0</v>
      </c>
      <c r="O26" s="80">
        <f>'Street Lighting_Data'!N111*'Street Lighting_Data'!N$1</f>
        <v>0</v>
      </c>
      <c r="S26" s="111"/>
      <c r="T26" s="111"/>
      <c r="U26" s="111"/>
      <c r="AG26" s="111"/>
    </row>
    <row r="27" spans="1:33" x14ac:dyDescent="0.25">
      <c r="A27" s="79">
        <v>2017</v>
      </c>
      <c r="B27" s="77">
        <v>2</v>
      </c>
      <c r="C27" s="81">
        <f t="shared" si="0"/>
        <v>5867.5670183659995</v>
      </c>
      <c r="D27" s="81">
        <f>+'Street Lighting_Coef'!$Y$2</f>
        <v>10905.752</v>
      </c>
      <c r="E27" s="81">
        <f>'Street Lighting_Data'!D112*'Street Lighting_Data'!D$1</f>
        <v>-5038.1849816340009</v>
      </c>
      <c r="F27" s="77">
        <f>'Street Lighting_Data'!E112*'Street Lighting_Data'!E$1</f>
        <v>0</v>
      </c>
      <c r="G27" s="77">
        <f>'Street Lighting_Data'!F112*'Street Lighting_Data'!F$1</f>
        <v>0</v>
      </c>
      <c r="H27" s="77">
        <f>'Street Lighting_Data'!G112*'Street Lighting_Data'!G$1</f>
        <v>0</v>
      </c>
      <c r="I27" s="77">
        <f>'Street Lighting_Data'!H112*'Street Lighting_Data'!H$1</f>
        <v>0</v>
      </c>
      <c r="J27" s="77">
        <f>'Street Lighting_Data'!I112*'Street Lighting_Data'!I$1</f>
        <v>0</v>
      </c>
      <c r="K27" s="77">
        <f>'Street Lighting_Data'!J112*'Street Lighting_Data'!J$1</f>
        <v>0</v>
      </c>
      <c r="L27" s="77">
        <f>'Street Lighting_Data'!K112*'Street Lighting_Data'!K$1</f>
        <v>0</v>
      </c>
      <c r="M27" s="77">
        <f>'Street Lighting_Data'!L112*'Street Lighting_Data'!L$1</f>
        <v>0</v>
      </c>
      <c r="N27" s="77">
        <f>'Street Lighting_Data'!M112*'Street Lighting_Data'!M$1</f>
        <v>0</v>
      </c>
      <c r="O27" s="80">
        <f>'Street Lighting_Data'!N112*'Street Lighting_Data'!N$1</f>
        <v>0</v>
      </c>
      <c r="S27" s="111"/>
      <c r="T27" s="111"/>
      <c r="U27" s="111"/>
      <c r="AG27" s="111"/>
    </row>
    <row r="28" spans="1:33" x14ac:dyDescent="0.25">
      <c r="A28" s="79">
        <v>2017</v>
      </c>
      <c r="B28" s="77">
        <v>3</v>
      </c>
      <c r="C28" s="81">
        <f t="shared" si="0"/>
        <v>4563.6718928279997</v>
      </c>
      <c r="D28" s="81">
        <f>+'Street Lighting_Coef'!$Y$2</f>
        <v>10905.752</v>
      </c>
      <c r="E28" s="81">
        <f>'Street Lighting_Data'!D113*'Street Lighting_Data'!D$1</f>
        <v>-6342.0801071720007</v>
      </c>
      <c r="F28" s="77">
        <f>'Street Lighting_Data'!E113*'Street Lighting_Data'!E$1</f>
        <v>0</v>
      </c>
      <c r="G28" s="77">
        <f>'Street Lighting_Data'!F113*'Street Lighting_Data'!F$1</f>
        <v>0</v>
      </c>
      <c r="H28" s="77">
        <f>'Street Lighting_Data'!G113*'Street Lighting_Data'!G$1</f>
        <v>0</v>
      </c>
      <c r="I28" s="77">
        <f>'Street Lighting_Data'!H113*'Street Lighting_Data'!H$1</f>
        <v>0</v>
      </c>
      <c r="J28" s="77">
        <f>'Street Lighting_Data'!I113*'Street Lighting_Data'!I$1</f>
        <v>0</v>
      </c>
      <c r="K28" s="77">
        <f>'Street Lighting_Data'!J113*'Street Lighting_Data'!J$1</f>
        <v>0</v>
      </c>
      <c r="L28" s="77">
        <f>'Street Lighting_Data'!K113*'Street Lighting_Data'!K$1</f>
        <v>0</v>
      </c>
      <c r="M28" s="77">
        <f>'Street Lighting_Data'!L113*'Street Lighting_Data'!L$1</f>
        <v>0</v>
      </c>
      <c r="N28" s="77">
        <f>'Street Lighting_Data'!M113*'Street Lighting_Data'!M$1</f>
        <v>0</v>
      </c>
      <c r="O28" s="80">
        <f>'Street Lighting_Data'!N113*'Street Lighting_Data'!N$1</f>
        <v>0</v>
      </c>
      <c r="S28" s="111"/>
      <c r="T28" s="111"/>
      <c r="U28" s="111"/>
      <c r="AG28" s="111"/>
    </row>
    <row r="29" spans="1:33" x14ac:dyDescent="0.25">
      <c r="A29" s="79">
        <v>2017</v>
      </c>
      <c r="B29" s="77">
        <v>4</v>
      </c>
      <c r="C29" s="81">
        <f t="shared" si="0"/>
        <v>5625.3734364840002</v>
      </c>
      <c r="D29" s="81">
        <f>+'Street Lighting_Coef'!$Y$2</f>
        <v>10905.752</v>
      </c>
      <c r="E29" s="81">
        <f>'Street Lighting_Data'!D114*'Street Lighting_Data'!D$1</f>
        <v>-6908.6065635160003</v>
      </c>
      <c r="F29" s="77">
        <f>'Street Lighting_Data'!E114*'Street Lighting_Data'!E$1</f>
        <v>0</v>
      </c>
      <c r="G29" s="77">
        <f>'Street Lighting_Data'!F114*'Street Lighting_Data'!F$1</f>
        <v>0</v>
      </c>
      <c r="H29" s="77">
        <f>'Street Lighting_Data'!G114*'Street Lighting_Data'!G$1</f>
        <v>0</v>
      </c>
      <c r="I29" s="77">
        <f>'Street Lighting_Data'!H114*'Street Lighting_Data'!H$1</f>
        <v>0</v>
      </c>
      <c r="J29" s="77">
        <f>'Street Lighting_Data'!I114*'Street Lighting_Data'!I$1</f>
        <v>0</v>
      </c>
      <c r="K29" s="77">
        <f>'Street Lighting_Data'!J114*'Street Lighting_Data'!J$1</f>
        <v>0</v>
      </c>
      <c r="L29" s="81">
        <f>'Street Lighting_Data'!K114*'Street Lighting_Data'!K$1</f>
        <v>1628.2280000000001</v>
      </c>
      <c r="M29" s="77">
        <f>'Street Lighting_Data'!L114*'Street Lighting_Data'!L$1</f>
        <v>0</v>
      </c>
      <c r="N29" s="77">
        <f>'Street Lighting_Data'!M114*'Street Lighting_Data'!M$1</f>
        <v>0</v>
      </c>
      <c r="O29" s="80">
        <f>'Street Lighting_Data'!N114*'Street Lighting_Data'!N$1</f>
        <v>0</v>
      </c>
      <c r="S29" s="111"/>
      <c r="T29" s="111"/>
      <c r="U29" s="111"/>
      <c r="AB29" s="111"/>
      <c r="AG29" s="111"/>
    </row>
    <row r="30" spans="1:33" x14ac:dyDescent="0.25">
      <c r="A30" s="79">
        <v>2017</v>
      </c>
      <c r="B30" s="77">
        <v>5</v>
      </c>
      <c r="C30" s="81">
        <f t="shared" si="0"/>
        <v>4270.7500915130004</v>
      </c>
      <c r="D30" s="81">
        <f>+'Street Lighting_Coef'!$Y$2</f>
        <v>10905.752</v>
      </c>
      <c r="E30" s="81">
        <f>'Street Lighting_Data'!D115*'Street Lighting_Data'!D$1</f>
        <v>-7817.0169084870004</v>
      </c>
      <c r="F30" s="77">
        <f>'Street Lighting_Data'!E115*'Street Lighting_Data'!E$1</f>
        <v>0</v>
      </c>
      <c r="G30" s="77">
        <f>'Street Lighting_Data'!F115*'Street Lighting_Data'!F$1</f>
        <v>0</v>
      </c>
      <c r="H30" s="77">
        <f>'Street Lighting_Data'!G115*'Street Lighting_Data'!G$1</f>
        <v>0</v>
      </c>
      <c r="I30" s="77">
        <f>'Street Lighting_Data'!H115*'Street Lighting_Data'!H$1</f>
        <v>0</v>
      </c>
      <c r="J30" s="77">
        <f>'Street Lighting_Data'!I115*'Street Lighting_Data'!I$1</f>
        <v>0</v>
      </c>
      <c r="K30" s="77">
        <f>'Street Lighting_Data'!J115*'Street Lighting_Data'!J$1</f>
        <v>0</v>
      </c>
      <c r="L30" s="77">
        <f>'Street Lighting_Data'!K115*'Street Lighting_Data'!K$1</f>
        <v>0</v>
      </c>
      <c r="M30" s="81">
        <f>'Street Lighting_Data'!L115*'Street Lighting_Data'!L$1</f>
        <v>1182.0150000000001</v>
      </c>
      <c r="N30" s="77">
        <f>'Street Lighting_Data'!M115*'Street Lighting_Data'!M$1</f>
        <v>0</v>
      </c>
      <c r="O30" s="80">
        <f>'Street Lighting_Data'!N115*'Street Lighting_Data'!N$1</f>
        <v>0</v>
      </c>
      <c r="S30" s="111"/>
      <c r="T30" s="111"/>
      <c r="U30" s="111"/>
      <c r="AC30" s="111"/>
      <c r="AG30" s="111"/>
    </row>
    <row r="31" spans="1:33" x14ac:dyDescent="0.25">
      <c r="A31" s="79">
        <v>2017</v>
      </c>
      <c r="B31" s="77">
        <v>6</v>
      </c>
      <c r="C31" s="81">
        <f t="shared" si="0"/>
        <v>3007.5493853629996</v>
      </c>
      <c r="D31" s="81">
        <f>+'Street Lighting_Coef'!$Y$2</f>
        <v>10905.752</v>
      </c>
      <c r="E31" s="81">
        <f>'Street Lighting_Data'!D116*'Street Lighting_Data'!D$1</f>
        <v>-7898.2026146370008</v>
      </c>
      <c r="F31" s="77">
        <f>'Street Lighting_Data'!E116*'Street Lighting_Data'!E$1</f>
        <v>0</v>
      </c>
      <c r="G31" s="77">
        <f>'Street Lighting_Data'!F116*'Street Lighting_Data'!F$1</f>
        <v>0</v>
      </c>
      <c r="H31" s="77">
        <f>'Street Lighting_Data'!G116*'Street Lighting_Data'!G$1</f>
        <v>0</v>
      </c>
      <c r="I31" s="77">
        <f>'Street Lighting_Data'!H116*'Street Lighting_Data'!H$1</f>
        <v>0</v>
      </c>
      <c r="J31" s="77">
        <f>'Street Lighting_Data'!I116*'Street Lighting_Data'!I$1</f>
        <v>0</v>
      </c>
      <c r="K31" s="77">
        <f>'Street Lighting_Data'!J116*'Street Lighting_Data'!J$1</f>
        <v>0</v>
      </c>
      <c r="L31" s="77">
        <f>'Street Lighting_Data'!K116*'Street Lighting_Data'!K$1</f>
        <v>0</v>
      </c>
      <c r="M31" s="77">
        <f>'Street Lighting_Data'!L116*'Street Lighting_Data'!L$1</f>
        <v>0</v>
      </c>
      <c r="N31" s="77">
        <f>'Street Lighting_Data'!M116*'Street Lighting_Data'!M$1</f>
        <v>0</v>
      </c>
      <c r="O31" s="80">
        <f>'Street Lighting_Data'!N116*'Street Lighting_Data'!N$1</f>
        <v>0</v>
      </c>
      <c r="S31" s="111"/>
      <c r="T31" s="111"/>
      <c r="U31" s="111"/>
      <c r="AG31" s="111"/>
    </row>
    <row r="32" spans="1:33" x14ac:dyDescent="0.25">
      <c r="A32" s="79">
        <v>2017</v>
      </c>
      <c r="B32" s="77">
        <v>7</v>
      </c>
      <c r="C32" s="81">
        <f t="shared" si="0"/>
        <v>2920.1894828610002</v>
      </c>
      <c r="D32" s="81">
        <f>+'Street Lighting_Coef'!$Y$2</f>
        <v>10905.752</v>
      </c>
      <c r="E32" s="81">
        <f>'Street Lighting_Data'!D117*'Street Lighting_Data'!D$1</f>
        <v>-7985.5625171390002</v>
      </c>
      <c r="F32" s="77">
        <f>'Street Lighting_Data'!E117*'Street Lighting_Data'!E$1</f>
        <v>0</v>
      </c>
      <c r="G32" s="77">
        <f>'Street Lighting_Data'!F117*'Street Lighting_Data'!F$1</f>
        <v>0</v>
      </c>
      <c r="H32" s="77">
        <f>'Street Lighting_Data'!G117*'Street Lighting_Data'!G$1</f>
        <v>0</v>
      </c>
      <c r="I32" s="77">
        <f>'Street Lighting_Data'!H117*'Street Lighting_Data'!H$1</f>
        <v>0</v>
      </c>
      <c r="J32" s="77">
        <f>'Street Lighting_Data'!I117*'Street Lighting_Data'!I$1</f>
        <v>0</v>
      </c>
      <c r="K32" s="77">
        <f>'Street Lighting_Data'!J117*'Street Lighting_Data'!J$1</f>
        <v>0</v>
      </c>
      <c r="L32" s="77">
        <f>'Street Lighting_Data'!K117*'Street Lighting_Data'!K$1</f>
        <v>0</v>
      </c>
      <c r="M32" s="77">
        <f>'Street Lighting_Data'!L117*'Street Lighting_Data'!L$1</f>
        <v>0</v>
      </c>
      <c r="N32" s="77">
        <f>'Street Lighting_Data'!M117*'Street Lighting_Data'!M$1</f>
        <v>0</v>
      </c>
      <c r="O32" s="80">
        <f>'Street Lighting_Data'!N117*'Street Lighting_Data'!N$1</f>
        <v>0</v>
      </c>
      <c r="S32" s="111"/>
      <c r="T32" s="111"/>
      <c r="U32" s="111"/>
      <c r="AG32" s="111"/>
    </row>
    <row r="33" spans="1:33" x14ac:dyDescent="0.25">
      <c r="A33" s="79">
        <v>2017</v>
      </c>
      <c r="B33" s="77">
        <v>8</v>
      </c>
      <c r="C33" s="81">
        <f t="shared" si="0"/>
        <v>4419.729948397</v>
      </c>
      <c r="D33" s="81">
        <f>+'Street Lighting_Coef'!$Y$2</f>
        <v>10905.752</v>
      </c>
      <c r="E33" s="81">
        <f>'Street Lighting_Data'!D118*'Street Lighting_Data'!D$1</f>
        <v>-7388.1460516030002</v>
      </c>
      <c r="F33" s="77">
        <f>'Street Lighting_Data'!E118*'Street Lighting_Data'!E$1</f>
        <v>0</v>
      </c>
      <c r="G33" s="77">
        <f>'Street Lighting_Data'!F118*'Street Lighting_Data'!F$1</f>
        <v>0</v>
      </c>
      <c r="H33" s="77">
        <f>'Street Lighting_Data'!G118*'Street Lighting_Data'!G$1</f>
        <v>0</v>
      </c>
      <c r="I33" s="77">
        <f>'Street Lighting_Data'!H118*'Street Lighting_Data'!H$1</f>
        <v>0</v>
      </c>
      <c r="J33" s="77">
        <f>'Street Lighting_Data'!I118*'Street Lighting_Data'!I$1</f>
        <v>0</v>
      </c>
      <c r="K33" s="77">
        <f>'Street Lighting_Data'!J118*'Street Lighting_Data'!J$1</f>
        <v>0</v>
      </c>
      <c r="L33" s="77">
        <f>'Street Lighting_Data'!K118*'Street Lighting_Data'!K$1</f>
        <v>0</v>
      </c>
      <c r="M33" s="77">
        <f>'Street Lighting_Data'!L118*'Street Lighting_Data'!L$1</f>
        <v>0</v>
      </c>
      <c r="N33" s="77">
        <f>'Street Lighting_Data'!M118*'Street Lighting_Data'!M$1</f>
        <v>902.12400000000002</v>
      </c>
      <c r="O33" s="80">
        <f>'Street Lighting_Data'!N118*'Street Lighting_Data'!N$1</f>
        <v>0</v>
      </c>
      <c r="S33" s="111"/>
      <c r="T33" s="111"/>
      <c r="U33" s="111"/>
      <c r="AG33" s="111"/>
    </row>
    <row r="34" spans="1:33" x14ac:dyDescent="0.25">
      <c r="A34" s="79">
        <v>2017</v>
      </c>
      <c r="B34" s="77">
        <v>9</v>
      </c>
      <c r="C34" s="81">
        <f t="shared" si="0"/>
        <v>4494.4032624050005</v>
      </c>
      <c r="D34" s="81">
        <f>+'Street Lighting_Coef'!$Y$2</f>
        <v>10905.752</v>
      </c>
      <c r="E34" s="81">
        <f>'Street Lighting_Data'!D119*'Street Lighting_Data'!D$1</f>
        <v>-6411.3487375949999</v>
      </c>
      <c r="F34" s="77">
        <f>'Street Lighting_Data'!E119*'Street Lighting_Data'!E$1</f>
        <v>0</v>
      </c>
      <c r="G34" s="77">
        <f>'Street Lighting_Data'!F119*'Street Lighting_Data'!F$1</f>
        <v>0</v>
      </c>
      <c r="H34" s="77">
        <f>'Street Lighting_Data'!G119*'Street Lighting_Data'!G$1</f>
        <v>0</v>
      </c>
      <c r="I34" s="77">
        <f>'Street Lighting_Data'!H119*'Street Lighting_Data'!H$1</f>
        <v>0</v>
      </c>
      <c r="J34" s="77">
        <f>'Street Lighting_Data'!I119*'Street Lighting_Data'!I$1</f>
        <v>0</v>
      </c>
      <c r="K34" s="77">
        <f>'Street Lighting_Data'!J119*'Street Lighting_Data'!J$1</f>
        <v>0</v>
      </c>
      <c r="L34" s="77">
        <f>'Street Lighting_Data'!K119*'Street Lighting_Data'!K$1</f>
        <v>0</v>
      </c>
      <c r="M34" s="77">
        <f>'Street Lighting_Data'!L119*'Street Lighting_Data'!L$1</f>
        <v>0</v>
      </c>
      <c r="N34" s="77">
        <f>'Street Lighting_Data'!M119*'Street Lighting_Data'!M$1</f>
        <v>0</v>
      </c>
      <c r="O34" s="80">
        <f>'Street Lighting_Data'!N119*'Street Lighting_Data'!N$1</f>
        <v>0</v>
      </c>
      <c r="S34" s="111"/>
      <c r="T34" s="111"/>
      <c r="U34" s="111"/>
      <c r="AG34" s="111"/>
    </row>
    <row r="35" spans="1:33" x14ac:dyDescent="0.25">
      <c r="A35" s="79">
        <v>2017</v>
      </c>
      <c r="B35" s="77">
        <v>10</v>
      </c>
      <c r="C35" s="81">
        <f t="shared" si="0"/>
        <v>5072.9831862569999</v>
      </c>
      <c r="D35" s="81">
        <f>+'Street Lighting_Coef'!$Y$2</f>
        <v>10905.752</v>
      </c>
      <c r="E35" s="81">
        <f>'Street Lighting_Data'!D120*'Street Lighting_Data'!D$1</f>
        <v>-5832.7688137430005</v>
      </c>
      <c r="F35" s="77">
        <f>'Street Lighting_Data'!E120*'Street Lighting_Data'!E$1</f>
        <v>0</v>
      </c>
      <c r="G35" s="77">
        <f>'Street Lighting_Data'!F120*'Street Lighting_Data'!F$1</f>
        <v>0</v>
      </c>
      <c r="H35" s="77">
        <f>'Street Lighting_Data'!G120*'Street Lighting_Data'!G$1</f>
        <v>0</v>
      </c>
      <c r="I35" s="77">
        <f>'Street Lighting_Data'!H120*'Street Lighting_Data'!H$1</f>
        <v>0</v>
      </c>
      <c r="J35" s="77">
        <f>'Street Lighting_Data'!I120*'Street Lighting_Data'!I$1</f>
        <v>0</v>
      </c>
      <c r="K35" s="77">
        <f>'Street Lighting_Data'!J120*'Street Lighting_Data'!J$1</f>
        <v>0</v>
      </c>
      <c r="L35" s="77">
        <f>'Street Lighting_Data'!K120*'Street Lighting_Data'!K$1</f>
        <v>0</v>
      </c>
      <c r="M35" s="77">
        <f>'Street Lighting_Data'!L120*'Street Lighting_Data'!L$1</f>
        <v>0</v>
      </c>
      <c r="N35" s="77">
        <f>'Street Lighting_Data'!M120*'Street Lighting_Data'!M$1</f>
        <v>0</v>
      </c>
      <c r="O35" s="80">
        <f>'Street Lighting_Data'!N120*'Street Lighting_Data'!N$1</f>
        <v>0</v>
      </c>
      <c r="S35" s="111"/>
      <c r="T35" s="111"/>
      <c r="U35" s="111"/>
      <c r="AG35" s="111"/>
    </row>
    <row r="36" spans="1:33" x14ac:dyDescent="0.25">
      <c r="A36" s="79">
        <v>2017</v>
      </c>
      <c r="B36" s="77">
        <v>11</v>
      </c>
      <c r="C36" s="81">
        <f t="shared" si="0"/>
        <v>5937.840834484</v>
      </c>
      <c r="D36" s="81">
        <f>+'Street Lighting_Coef'!$Y$2</f>
        <v>10905.752</v>
      </c>
      <c r="E36" s="81">
        <f>'Street Lighting_Data'!D121*'Street Lighting_Data'!D$1</f>
        <v>-4967.9111655160004</v>
      </c>
      <c r="F36" s="77">
        <f>'Street Lighting_Data'!E121*'Street Lighting_Data'!E$1</f>
        <v>0</v>
      </c>
      <c r="G36" s="77">
        <f>'Street Lighting_Data'!F121*'Street Lighting_Data'!F$1</f>
        <v>0</v>
      </c>
      <c r="H36" s="77">
        <f>'Street Lighting_Data'!G121*'Street Lighting_Data'!G$1</f>
        <v>0</v>
      </c>
      <c r="I36" s="77">
        <f>'Street Lighting_Data'!H121*'Street Lighting_Data'!H$1</f>
        <v>0</v>
      </c>
      <c r="J36" s="77">
        <f>'Street Lighting_Data'!I121*'Street Lighting_Data'!I$1</f>
        <v>0</v>
      </c>
      <c r="K36" s="77">
        <f>'Street Lighting_Data'!J121*'Street Lighting_Data'!J$1</f>
        <v>0</v>
      </c>
      <c r="L36" s="77">
        <f>'Street Lighting_Data'!K121*'Street Lighting_Data'!K$1</f>
        <v>0</v>
      </c>
      <c r="M36" s="77">
        <f>'Street Lighting_Data'!L121*'Street Lighting_Data'!L$1</f>
        <v>0</v>
      </c>
      <c r="N36" s="77">
        <f>'Street Lighting_Data'!M121*'Street Lighting_Data'!M$1</f>
        <v>0</v>
      </c>
      <c r="O36" s="80">
        <f>'Street Lighting_Data'!N121*'Street Lighting_Data'!N$1</f>
        <v>0</v>
      </c>
      <c r="S36" s="111"/>
      <c r="T36" s="111"/>
      <c r="U36" s="111"/>
      <c r="AG36" s="111"/>
    </row>
    <row r="37" spans="1:33" x14ac:dyDescent="0.25">
      <c r="A37" s="79">
        <v>2017</v>
      </c>
      <c r="B37" s="77">
        <v>12</v>
      </c>
      <c r="C37" s="81">
        <f t="shared" si="0"/>
        <v>7303.6510018230001</v>
      </c>
      <c r="D37" s="81">
        <f>+'Street Lighting_Coef'!$Y$2</f>
        <v>10905.752</v>
      </c>
      <c r="E37" s="81">
        <f>'Street Lighting_Data'!D122*'Street Lighting_Data'!D$1</f>
        <v>-4768.7399981770004</v>
      </c>
      <c r="F37" s="77">
        <f>'Street Lighting_Data'!E122*'Street Lighting_Data'!E$1</f>
        <v>0</v>
      </c>
      <c r="G37" s="77">
        <f>'Street Lighting_Data'!F122*'Street Lighting_Data'!F$1</f>
        <v>0</v>
      </c>
      <c r="H37" s="77">
        <f>'Street Lighting_Data'!G122*'Street Lighting_Data'!G$1</f>
        <v>0</v>
      </c>
      <c r="I37" s="77">
        <f>'Street Lighting_Data'!H122*'Street Lighting_Data'!H$1</f>
        <v>0</v>
      </c>
      <c r="J37" s="77">
        <f>'Street Lighting_Data'!I122*'Street Lighting_Data'!I$1</f>
        <v>0</v>
      </c>
      <c r="K37" s="77">
        <f>'Street Lighting_Data'!J122*'Street Lighting_Data'!J$1</f>
        <v>0</v>
      </c>
      <c r="L37" s="77">
        <f>'Street Lighting_Data'!K122*'Street Lighting_Data'!K$1</f>
        <v>0</v>
      </c>
      <c r="M37" s="77">
        <f>'Street Lighting_Data'!L122*'Street Lighting_Data'!L$1</f>
        <v>0</v>
      </c>
      <c r="N37" s="77">
        <f>'Street Lighting_Data'!M122*'Street Lighting_Data'!M$1</f>
        <v>0</v>
      </c>
      <c r="O37" s="9">
        <f>'Street Lighting_Data'!N122*'Street Lighting_Data'!N$1</f>
        <v>1166.6389999999999</v>
      </c>
      <c r="S37" s="111"/>
      <c r="T37" s="111"/>
      <c r="U37" s="111"/>
      <c r="AE37" s="111"/>
      <c r="AG37" s="111"/>
    </row>
    <row r="38" spans="1:33" x14ac:dyDescent="0.25">
      <c r="A38" s="79">
        <v>2018</v>
      </c>
      <c r="B38" s="77">
        <v>1</v>
      </c>
      <c r="C38" s="81">
        <f t="shared" si="0"/>
        <v>6631.5399336680002</v>
      </c>
      <c r="D38" s="81">
        <f>+'Street Lighting_Coef'!$Y$2</f>
        <v>10905.752</v>
      </c>
      <c r="E38" s="81">
        <f>'Street Lighting_Data'!D123*'Street Lighting_Data'!D$1</f>
        <v>-4966.4850663320003</v>
      </c>
      <c r="F38" s="77">
        <f>'Street Lighting_Data'!E123*'Street Lighting_Data'!E$1</f>
        <v>0</v>
      </c>
      <c r="G38" s="77">
        <f>'Street Lighting_Data'!F123*'Street Lighting_Data'!F$1</f>
        <v>0</v>
      </c>
      <c r="H38" s="77">
        <f>'Street Lighting_Data'!G123*'Street Lighting_Data'!G$1</f>
        <v>0</v>
      </c>
      <c r="I38" s="77">
        <f>'Street Lighting_Data'!H123*'Street Lighting_Data'!H$1</f>
        <v>0</v>
      </c>
      <c r="J38" s="77">
        <f>'Street Lighting_Data'!I123*'Street Lighting_Data'!I$1</f>
        <v>0</v>
      </c>
      <c r="K38" s="77">
        <f>'Street Lighting_Data'!J123*'Street Lighting_Data'!J$1</f>
        <v>692.27300000000002</v>
      </c>
      <c r="L38" s="77">
        <f>'Street Lighting_Data'!K123*'Street Lighting_Data'!K$1</f>
        <v>0</v>
      </c>
      <c r="M38" s="77">
        <f>'Street Lighting_Data'!L123*'Street Lighting_Data'!L$1</f>
        <v>0</v>
      </c>
      <c r="N38" s="77">
        <f>'Street Lighting_Data'!M123*'Street Lighting_Data'!M$1</f>
        <v>0</v>
      </c>
      <c r="O38" s="80">
        <f>'Street Lighting_Data'!N123*'Street Lighting_Data'!N$1</f>
        <v>0</v>
      </c>
      <c r="S38" s="111"/>
      <c r="T38" s="111"/>
      <c r="U38" s="111"/>
      <c r="AG38" s="111"/>
    </row>
    <row r="39" spans="1:33" x14ac:dyDescent="0.25">
      <c r="A39" s="79">
        <v>2018</v>
      </c>
      <c r="B39" s="77">
        <v>2</v>
      </c>
      <c r="C39" s="81">
        <f t="shared" si="0"/>
        <v>5872.8795218690002</v>
      </c>
      <c r="D39" s="81">
        <f>+'Street Lighting_Coef'!$Y$2</f>
        <v>10905.752</v>
      </c>
      <c r="E39" s="81">
        <f>'Street Lighting_Data'!D124*'Street Lighting_Data'!D$1</f>
        <v>-5032.8724781310002</v>
      </c>
      <c r="F39" s="77">
        <f>'Street Lighting_Data'!E124*'Street Lighting_Data'!E$1</f>
        <v>0</v>
      </c>
      <c r="G39" s="77">
        <f>'Street Lighting_Data'!F124*'Street Lighting_Data'!F$1</f>
        <v>0</v>
      </c>
      <c r="H39" s="77">
        <f>'Street Lighting_Data'!G124*'Street Lighting_Data'!G$1</f>
        <v>0</v>
      </c>
      <c r="I39" s="77">
        <f>'Street Lighting_Data'!H124*'Street Lighting_Data'!H$1</f>
        <v>0</v>
      </c>
      <c r="J39" s="77">
        <f>'Street Lighting_Data'!I124*'Street Lighting_Data'!I$1</f>
        <v>0</v>
      </c>
      <c r="K39" s="77">
        <f>'Street Lighting_Data'!J124*'Street Lighting_Data'!J$1</f>
        <v>0</v>
      </c>
      <c r="L39" s="77">
        <f>'Street Lighting_Data'!K124*'Street Lighting_Data'!K$1</f>
        <v>0</v>
      </c>
      <c r="M39" s="77">
        <f>'Street Lighting_Data'!L124*'Street Lighting_Data'!L$1</f>
        <v>0</v>
      </c>
      <c r="N39" s="77">
        <f>'Street Lighting_Data'!M124*'Street Lighting_Data'!M$1</f>
        <v>0</v>
      </c>
      <c r="O39" s="80">
        <f>'Street Lighting_Data'!N124*'Street Lighting_Data'!N$1</f>
        <v>0</v>
      </c>
      <c r="S39" s="111"/>
      <c r="T39" s="111"/>
      <c r="U39" s="111"/>
      <c r="AG39" s="111"/>
    </row>
    <row r="40" spans="1:33" x14ac:dyDescent="0.25">
      <c r="A40" s="79">
        <v>2018</v>
      </c>
      <c r="B40" s="77">
        <v>3</v>
      </c>
      <c r="C40" s="81">
        <f t="shared" si="0"/>
        <v>4570.1047561670002</v>
      </c>
      <c r="D40" s="81">
        <f>+'Street Lighting_Coef'!$Y$2</f>
        <v>10905.752</v>
      </c>
      <c r="E40" s="81">
        <f>'Street Lighting_Data'!D125*'Street Lighting_Data'!D$1</f>
        <v>-6335.6472438330002</v>
      </c>
      <c r="F40" s="77">
        <f>'Street Lighting_Data'!E125*'Street Lighting_Data'!E$1</f>
        <v>0</v>
      </c>
      <c r="G40" s="77">
        <f>'Street Lighting_Data'!F125*'Street Lighting_Data'!F$1</f>
        <v>0</v>
      </c>
      <c r="H40" s="77">
        <f>'Street Lighting_Data'!G125*'Street Lighting_Data'!G$1</f>
        <v>0</v>
      </c>
      <c r="I40" s="77">
        <f>'Street Lighting_Data'!H125*'Street Lighting_Data'!H$1</f>
        <v>0</v>
      </c>
      <c r="J40" s="77">
        <f>'Street Lighting_Data'!I125*'Street Lighting_Data'!I$1</f>
        <v>0</v>
      </c>
      <c r="K40" s="77">
        <f>'Street Lighting_Data'!J125*'Street Lighting_Data'!J$1</f>
        <v>0</v>
      </c>
      <c r="L40" s="77">
        <f>'Street Lighting_Data'!K125*'Street Lighting_Data'!K$1</f>
        <v>0</v>
      </c>
      <c r="M40" s="77">
        <f>'Street Lighting_Data'!L125*'Street Lighting_Data'!L$1</f>
        <v>0</v>
      </c>
      <c r="N40" s="77">
        <f>'Street Lighting_Data'!M125*'Street Lighting_Data'!M$1</f>
        <v>0</v>
      </c>
      <c r="O40" s="80">
        <f>'Street Lighting_Data'!N125*'Street Lighting_Data'!N$1</f>
        <v>0</v>
      </c>
      <c r="S40" s="111"/>
      <c r="T40" s="111"/>
      <c r="U40" s="111"/>
      <c r="AG40" s="111"/>
    </row>
    <row r="41" spans="1:33" x14ac:dyDescent="0.25">
      <c r="A41" s="79">
        <v>2018</v>
      </c>
      <c r="B41" s="77">
        <v>4</v>
      </c>
      <c r="C41" s="81">
        <f t="shared" si="0"/>
        <v>5631.2871178610003</v>
      </c>
      <c r="D41" s="81">
        <f>+'Street Lighting_Coef'!$Y$2</f>
        <v>10905.752</v>
      </c>
      <c r="E41" s="81">
        <f>'Street Lighting_Data'!D126*'Street Lighting_Data'!D$1</f>
        <v>-6902.6928821390002</v>
      </c>
      <c r="F41" s="77">
        <f>'Street Lighting_Data'!E126*'Street Lighting_Data'!E$1</f>
        <v>0</v>
      </c>
      <c r="G41" s="77">
        <f>'Street Lighting_Data'!F126*'Street Lighting_Data'!F$1</f>
        <v>0</v>
      </c>
      <c r="H41" s="77">
        <f>'Street Lighting_Data'!G126*'Street Lighting_Data'!G$1</f>
        <v>0</v>
      </c>
      <c r="I41" s="77">
        <f>'Street Lighting_Data'!H126*'Street Lighting_Data'!H$1</f>
        <v>0</v>
      </c>
      <c r="J41" s="77">
        <f>'Street Lighting_Data'!I126*'Street Lighting_Data'!I$1</f>
        <v>0</v>
      </c>
      <c r="K41" s="77">
        <f>'Street Lighting_Data'!J126*'Street Lighting_Data'!J$1</f>
        <v>0</v>
      </c>
      <c r="L41" s="81">
        <f>'Street Lighting_Data'!K126*'Street Lighting_Data'!K$1</f>
        <v>1628.2280000000001</v>
      </c>
      <c r="M41" s="77">
        <f>'Street Lighting_Data'!L126*'Street Lighting_Data'!L$1</f>
        <v>0</v>
      </c>
      <c r="N41" s="77">
        <f>'Street Lighting_Data'!M126*'Street Lighting_Data'!M$1</f>
        <v>0</v>
      </c>
      <c r="O41" s="80">
        <f>'Street Lighting_Data'!N126*'Street Lighting_Data'!N$1</f>
        <v>0</v>
      </c>
      <c r="S41" s="111"/>
      <c r="T41" s="111"/>
      <c r="U41" s="111"/>
      <c r="AB41" s="111"/>
      <c r="AG41" s="111"/>
    </row>
    <row r="42" spans="1:33" x14ac:dyDescent="0.25">
      <c r="A42" s="79">
        <v>2018</v>
      </c>
      <c r="B42" s="77">
        <v>5</v>
      </c>
      <c r="C42" s="81">
        <f t="shared" si="0"/>
        <v>4275.2404799100004</v>
      </c>
      <c r="D42" s="81">
        <f>+'Street Lighting_Coef'!$Y$2</f>
        <v>10905.752</v>
      </c>
      <c r="E42" s="81">
        <f>'Street Lighting_Data'!D127*'Street Lighting_Data'!D$1</f>
        <v>-7812.5265200900003</v>
      </c>
      <c r="F42" s="77">
        <f>'Street Lighting_Data'!E127*'Street Lighting_Data'!E$1</f>
        <v>0</v>
      </c>
      <c r="G42" s="77">
        <f>'Street Lighting_Data'!F127*'Street Lighting_Data'!F$1</f>
        <v>0</v>
      </c>
      <c r="H42" s="77">
        <f>'Street Lighting_Data'!G127*'Street Lighting_Data'!G$1</f>
        <v>0</v>
      </c>
      <c r="I42" s="77">
        <f>'Street Lighting_Data'!H127*'Street Lighting_Data'!H$1</f>
        <v>0</v>
      </c>
      <c r="J42" s="77">
        <f>'Street Lighting_Data'!I127*'Street Lighting_Data'!I$1</f>
        <v>0</v>
      </c>
      <c r="K42" s="77">
        <f>'Street Lighting_Data'!J127*'Street Lighting_Data'!J$1</f>
        <v>0</v>
      </c>
      <c r="L42" s="77">
        <f>'Street Lighting_Data'!K127*'Street Lighting_Data'!K$1</f>
        <v>0</v>
      </c>
      <c r="M42" s="81">
        <f>'Street Lighting_Data'!L127*'Street Lighting_Data'!L$1</f>
        <v>1182.0150000000001</v>
      </c>
      <c r="N42" s="77">
        <f>'Street Lighting_Data'!M127*'Street Lighting_Data'!M$1</f>
        <v>0</v>
      </c>
      <c r="O42" s="80">
        <f>'Street Lighting_Data'!N127*'Street Lighting_Data'!N$1</f>
        <v>0</v>
      </c>
      <c r="S42" s="111"/>
      <c r="T42" s="111"/>
      <c r="U42" s="111"/>
      <c r="AC42" s="111"/>
      <c r="AG42" s="111"/>
    </row>
    <row r="43" spans="1:33" x14ac:dyDescent="0.25">
      <c r="A43" s="79">
        <v>2018</v>
      </c>
      <c r="B43" s="77">
        <v>6</v>
      </c>
      <c r="C43" s="81">
        <f t="shared" si="0"/>
        <v>3008.4001100610003</v>
      </c>
      <c r="D43" s="81">
        <f>+'Street Lighting_Coef'!$Y$2</f>
        <v>10905.752</v>
      </c>
      <c r="E43" s="81">
        <f>'Street Lighting_Data'!D128*'Street Lighting_Data'!D$1</f>
        <v>-7897.3518899390001</v>
      </c>
      <c r="F43" s="77">
        <f>'Street Lighting_Data'!E128*'Street Lighting_Data'!E$1</f>
        <v>0</v>
      </c>
      <c r="G43" s="77">
        <f>'Street Lighting_Data'!F128*'Street Lighting_Data'!F$1</f>
        <v>0</v>
      </c>
      <c r="H43" s="77">
        <f>'Street Lighting_Data'!G128*'Street Lighting_Data'!G$1</f>
        <v>0</v>
      </c>
      <c r="I43" s="77">
        <f>'Street Lighting_Data'!H128*'Street Lighting_Data'!H$1</f>
        <v>0</v>
      </c>
      <c r="J43" s="77">
        <f>'Street Lighting_Data'!I128*'Street Lighting_Data'!I$1</f>
        <v>0</v>
      </c>
      <c r="K43" s="77">
        <f>'Street Lighting_Data'!J128*'Street Lighting_Data'!J$1</f>
        <v>0</v>
      </c>
      <c r="L43" s="77">
        <f>'Street Lighting_Data'!K128*'Street Lighting_Data'!K$1</f>
        <v>0</v>
      </c>
      <c r="M43" s="77">
        <f>'Street Lighting_Data'!L128*'Street Lighting_Data'!L$1</f>
        <v>0</v>
      </c>
      <c r="N43" s="77">
        <f>'Street Lighting_Data'!M128*'Street Lighting_Data'!M$1</f>
        <v>0</v>
      </c>
      <c r="O43" s="80">
        <f>'Street Lighting_Data'!N128*'Street Lighting_Data'!N$1</f>
        <v>0</v>
      </c>
      <c r="S43" s="111"/>
      <c r="T43" s="111"/>
      <c r="U43" s="111"/>
      <c r="AG43" s="111"/>
    </row>
    <row r="44" spans="1:33" x14ac:dyDescent="0.25">
      <c r="A44" s="79">
        <v>2018</v>
      </c>
      <c r="B44" s="77">
        <v>7</v>
      </c>
      <c r="C44" s="81">
        <f t="shared" si="0"/>
        <v>2916.9687648859999</v>
      </c>
      <c r="D44" s="81">
        <f>+'Street Lighting_Coef'!$Y$2</f>
        <v>10905.752</v>
      </c>
      <c r="E44" s="81">
        <f>'Street Lighting_Data'!D129*'Street Lighting_Data'!D$1</f>
        <v>-7988.7832351140005</v>
      </c>
      <c r="F44" s="77">
        <f>'Street Lighting_Data'!E129*'Street Lighting_Data'!E$1</f>
        <v>0</v>
      </c>
      <c r="G44" s="77">
        <f>'Street Lighting_Data'!F129*'Street Lighting_Data'!F$1</f>
        <v>0</v>
      </c>
      <c r="H44" s="77">
        <f>'Street Lighting_Data'!G129*'Street Lighting_Data'!G$1</f>
        <v>0</v>
      </c>
      <c r="I44" s="77">
        <f>'Street Lighting_Data'!H129*'Street Lighting_Data'!H$1</f>
        <v>0</v>
      </c>
      <c r="J44" s="77">
        <f>'Street Lighting_Data'!I129*'Street Lighting_Data'!I$1</f>
        <v>0</v>
      </c>
      <c r="K44" s="77">
        <f>'Street Lighting_Data'!J129*'Street Lighting_Data'!J$1</f>
        <v>0</v>
      </c>
      <c r="L44" s="77">
        <f>'Street Lighting_Data'!K129*'Street Lighting_Data'!K$1</f>
        <v>0</v>
      </c>
      <c r="M44" s="77">
        <f>'Street Lighting_Data'!L129*'Street Lighting_Data'!L$1</f>
        <v>0</v>
      </c>
      <c r="N44" s="77">
        <f>'Street Lighting_Data'!M129*'Street Lighting_Data'!M$1</f>
        <v>0</v>
      </c>
      <c r="O44" s="80">
        <f>'Street Lighting_Data'!N129*'Street Lighting_Data'!N$1</f>
        <v>0</v>
      </c>
      <c r="S44" s="111"/>
      <c r="T44" s="111"/>
      <c r="U44" s="111"/>
      <c r="AG44" s="111"/>
    </row>
    <row r="45" spans="1:33" x14ac:dyDescent="0.25">
      <c r="A45" s="79">
        <v>2018</v>
      </c>
      <c r="B45" s="77">
        <v>8</v>
      </c>
      <c r="C45" s="81">
        <f t="shared" si="0"/>
        <v>4414.1628161029994</v>
      </c>
      <c r="D45" s="81">
        <f>+'Street Lighting_Coef'!$Y$2</f>
        <v>10905.752</v>
      </c>
      <c r="E45" s="81">
        <f>'Street Lighting_Data'!D130*'Street Lighting_Data'!D$1</f>
        <v>-7393.7131838970008</v>
      </c>
      <c r="F45" s="77">
        <f>'Street Lighting_Data'!E130*'Street Lighting_Data'!E$1</f>
        <v>0</v>
      </c>
      <c r="G45" s="77">
        <f>'Street Lighting_Data'!F130*'Street Lighting_Data'!F$1</f>
        <v>0</v>
      </c>
      <c r="H45" s="77">
        <f>'Street Lighting_Data'!G130*'Street Lighting_Data'!G$1</f>
        <v>0</v>
      </c>
      <c r="I45" s="77">
        <f>'Street Lighting_Data'!H130*'Street Lighting_Data'!H$1</f>
        <v>0</v>
      </c>
      <c r="J45" s="77">
        <f>'Street Lighting_Data'!I130*'Street Lighting_Data'!I$1</f>
        <v>0</v>
      </c>
      <c r="K45" s="77">
        <f>'Street Lighting_Data'!J130*'Street Lighting_Data'!J$1</f>
        <v>0</v>
      </c>
      <c r="L45" s="77">
        <f>'Street Lighting_Data'!K130*'Street Lighting_Data'!K$1</f>
        <v>0</v>
      </c>
      <c r="M45" s="77">
        <f>'Street Lighting_Data'!L130*'Street Lighting_Data'!L$1</f>
        <v>0</v>
      </c>
      <c r="N45" s="77">
        <f>'Street Lighting_Data'!M130*'Street Lighting_Data'!M$1</f>
        <v>902.12400000000002</v>
      </c>
      <c r="O45" s="80">
        <f>'Street Lighting_Data'!N130*'Street Lighting_Data'!N$1</f>
        <v>0</v>
      </c>
      <c r="S45" s="111"/>
      <c r="T45" s="111"/>
      <c r="U45" s="111"/>
      <c r="AG45" s="111"/>
    </row>
    <row r="46" spans="1:33" x14ac:dyDescent="0.25">
      <c r="A46" s="79">
        <v>2018</v>
      </c>
      <c r="B46" s="77">
        <v>9</v>
      </c>
      <c r="C46" s="81">
        <f t="shared" si="0"/>
        <v>4488.3115410729997</v>
      </c>
      <c r="D46" s="81">
        <f>+'Street Lighting_Coef'!$Y$2</f>
        <v>10905.752</v>
      </c>
      <c r="E46" s="81">
        <f>'Street Lighting_Data'!D131*'Street Lighting_Data'!D$1</f>
        <v>-6417.4404589270007</v>
      </c>
      <c r="F46" s="77">
        <f>'Street Lighting_Data'!E131*'Street Lighting_Data'!E$1</f>
        <v>0</v>
      </c>
      <c r="G46" s="77">
        <f>'Street Lighting_Data'!F131*'Street Lighting_Data'!F$1</f>
        <v>0</v>
      </c>
      <c r="H46" s="77">
        <f>'Street Lighting_Data'!G131*'Street Lighting_Data'!G$1</f>
        <v>0</v>
      </c>
      <c r="I46" s="77">
        <f>'Street Lighting_Data'!H131*'Street Lighting_Data'!H$1</f>
        <v>0</v>
      </c>
      <c r="J46" s="77">
        <f>'Street Lighting_Data'!I131*'Street Lighting_Data'!I$1</f>
        <v>0</v>
      </c>
      <c r="K46" s="77">
        <f>'Street Lighting_Data'!J131*'Street Lighting_Data'!J$1</f>
        <v>0</v>
      </c>
      <c r="L46" s="77">
        <f>'Street Lighting_Data'!K131*'Street Lighting_Data'!K$1</f>
        <v>0</v>
      </c>
      <c r="M46" s="77">
        <f>'Street Lighting_Data'!L131*'Street Lighting_Data'!L$1</f>
        <v>0</v>
      </c>
      <c r="N46" s="77">
        <f>'Street Lighting_Data'!M131*'Street Lighting_Data'!M$1</f>
        <v>0</v>
      </c>
      <c r="O46" s="80">
        <f>'Street Lighting_Data'!N131*'Street Lighting_Data'!N$1</f>
        <v>0</v>
      </c>
      <c r="S46" s="111"/>
      <c r="T46" s="111"/>
      <c r="U46" s="111"/>
      <c r="AG46" s="111"/>
    </row>
    <row r="47" spans="1:33" x14ac:dyDescent="0.25">
      <c r="A47" s="79">
        <v>2018</v>
      </c>
      <c r="B47" s="77">
        <v>10</v>
      </c>
      <c r="C47" s="81">
        <f t="shared" si="0"/>
        <v>5066.8106838940002</v>
      </c>
      <c r="D47" s="81">
        <f>+'Street Lighting_Coef'!$Y$2</f>
        <v>10905.752</v>
      </c>
      <c r="E47" s="81">
        <f>'Street Lighting_Data'!D132*'Street Lighting_Data'!D$1</f>
        <v>-5838.9413161060002</v>
      </c>
      <c r="F47" s="77">
        <f>'Street Lighting_Data'!E132*'Street Lighting_Data'!E$1</f>
        <v>0</v>
      </c>
      <c r="G47" s="77">
        <f>'Street Lighting_Data'!F132*'Street Lighting_Data'!F$1</f>
        <v>0</v>
      </c>
      <c r="H47" s="77">
        <f>'Street Lighting_Data'!G132*'Street Lighting_Data'!G$1</f>
        <v>0</v>
      </c>
      <c r="I47" s="77">
        <f>'Street Lighting_Data'!H132*'Street Lighting_Data'!H$1</f>
        <v>0</v>
      </c>
      <c r="J47" s="77">
        <f>'Street Lighting_Data'!I132*'Street Lighting_Data'!I$1</f>
        <v>0</v>
      </c>
      <c r="K47" s="77">
        <f>'Street Lighting_Data'!J132*'Street Lighting_Data'!J$1</f>
        <v>0</v>
      </c>
      <c r="L47" s="77">
        <f>'Street Lighting_Data'!K132*'Street Lighting_Data'!K$1</f>
        <v>0</v>
      </c>
      <c r="M47" s="77">
        <f>'Street Lighting_Data'!L132*'Street Lighting_Data'!L$1</f>
        <v>0</v>
      </c>
      <c r="N47" s="77">
        <f>'Street Lighting_Data'!M132*'Street Lighting_Data'!M$1</f>
        <v>0</v>
      </c>
      <c r="O47" s="80">
        <f>'Street Lighting_Data'!N132*'Street Lighting_Data'!N$1</f>
        <v>0</v>
      </c>
      <c r="S47" s="111"/>
      <c r="T47" s="111"/>
      <c r="U47" s="111"/>
      <c r="AG47" s="111"/>
    </row>
    <row r="48" spans="1:33" x14ac:dyDescent="0.25">
      <c r="A48" s="79">
        <v>2018</v>
      </c>
      <c r="B48" s="77">
        <v>11</v>
      </c>
      <c r="C48" s="81">
        <f t="shared" si="0"/>
        <v>5933.2609213350006</v>
      </c>
      <c r="D48" s="81">
        <f>+'Street Lighting_Coef'!$Y$2</f>
        <v>10905.752</v>
      </c>
      <c r="E48" s="81">
        <f>'Street Lighting_Data'!D133*'Street Lighting_Data'!D$1</f>
        <v>-4972.4910786649998</v>
      </c>
      <c r="F48" s="77">
        <f>'Street Lighting_Data'!E133*'Street Lighting_Data'!E$1</f>
        <v>0</v>
      </c>
      <c r="G48" s="77">
        <f>'Street Lighting_Data'!F133*'Street Lighting_Data'!F$1</f>
        <v>0</v>
      </c>
      <c r="H48" s="77">
        <f>'Street Lighting_Data'!G133*'Street Lighting_Data'!G$1</f>
        <v>0</v>
      </c>
      <c r="I48" s="77">
        <f>'Street Lighting_Data'!H133*'Street Lighting_Data'!H$1</f>
        <v>0</v>
      </c>
      <c r="J48" s="77">
        <f>'Street Lighting_Data'!I133*'Street Lighting_Data'!I$1</f>
        <v>0</v>
      </c>
      <c r="K48" s="77">
        <f>'Street Lighting_Data'!J133*'Street Lighting_Data'!J$1</f>
        <v>0</v>
      </c>
      <c r="L48" s="77">
        <f>'Street Lighting_Data'!K133*'Street Lighting_Data'!K$1</f>
        <v>0</v>
      </c>
      <c r="M48" s="77">
        <f>'Street Lighting_Data'!L133*'Street Lighting_Data'!L$1</f>
        <v>0</v>
      </c>
      <c r="N48" s="77">
        <f>'Street Lighting_Data'!M133*'Street Lighting_Data'!M$1</f>
        <v>0</v>
      </c>
      <c r="O48" s="80">
        <f>'Street Lighting_Data'!N133*'Street Lighting_Data'!N$1</f>
        <v>0</v>
      </c>
      <c r="S48" s="111"/>
      <c r="T48" s="111"/>
      <c r="U48" s="111"/>
      <c r="AG48" s="111"/>
    </row>
    <row r="49" spans="1:33" x14ac:dyDescent="0.25">
      <c r="A49" s="79">
        <v>2018</v>
      </c>
      <c r="B49" s="77">
        <v>12</v>
      </c>
      <c r="C49" s="81">
        <f t="shared" si="0"/>
        <v>7302.7120014760003</v>
      </c>
      <c r="D49" s="81">
        <f>+'Street Lighting_Coef'!$Y$2</f>
        <v>10905.752</v>
      </c>
      <c r="E49" s="81">
        <f>'Street Lighting_Data'!D134*'Street Lighting_Data'!D$1</f>
        <v>-4769.6789985240002</v>
      </c>
      <c r="F49" s="77">
        <f>'Street Lighting_Data'!E134*'Street Lighting_Data'!E$1</f>
        <v>0</v>
      </c>
      <c r="G49" s="77">
        <f>'Street Lighting_Data'!F134*'Street Lighting_Data'!F$1</f>
        <v>0</v>
      </c>
      <c r="H49" s="77">
        <f>'Street Lighting_Data'!G134*'Street Lighting_Data'!G$1</f>
        <v>0</v>
      </c>
      <c r="I49" s="77">
        <f>'Street Lighting_Data'!H134*'Street Lighting_Data'!H$1</f>
        <v>0</v>
      </c>
      <c r="J49" s="77">
        <f>'Street Lighting_Data'!I134*'Street Lighting_Data'!I$1</f>
        <v>0</v>
      </c>
      <c r="K49" s="77">
        <f>'Street Lighting_Data'!J134*'Street Lighting_Data'!J$1</f>
        <v>0</v>
      </c>
      <c r="L49" s="77">
        <f>'Street Lighting_Data'!K134*'Street Lighting_Data'!K$1</f>
        <v>0</v>
      </c>
      <c r="M49" s="77">
        <f>'Street Lighting_Data'!L134*'Street Lighting_Data'!L$1</f>
        <v>0</v>
      </c>
      <c r="N49" s="77">
        <f>'Street Lighting_Data'!M134*'Street Lighting_Data'!M$1</f>
        <v>0</v>
      </c>
      <c r="O49" s="9">
        <f>'Street Lighting_Data'!N134*'Street Lighting_Data'!N$1</f>
        <v>1166.6389999999999</v>
      </c>
      <c r="S49" s="111"/>
      <c r="T49" s="111"/>
      <c r="U49" s="111"/>
      <c r="AE49" s="111"/>
      <c r="AG49" s="111"/>
    </row>
    <row r="50" spans="1:33" x14ac:dyDescent="0.25">
      <c r="A50" s="79">
        <v>2019</v>
      </c>
      <c r="B50" s="77">
        <v>1</v>
      </c>
      <c r="C50" s="81">
        <f t="shared" si="0"/>
        <v>6635.1249448330009</v>
      </c>
      <c r="D50" s="81">
        <f>+'Street Lighting_Coef'!$Y$2</f>
        <v>10905.752</v>
      </c>
      <c r="E50" s="81">
        <f>'Street Lighting_Data'!D135*'Street Lighting_Data'!D$1</f>
        <v>-4962.9000551669997</v>
      </c>
      <c r="F50" s="77">
        <f>'Street Lighting_Data'!E135*'Street Lighting_Data'!E$1</f>
        <v>0</v>
      </c>
      <c r="G50" s="77">
        <f>'Street Lighting_Data'!F135*'Street Lighting_Data'!F$1</f>
        <v>0</v>
      </c>
      <c r="H50" s="77">
        <f>'Street Lighting_Data'!G135*'Street Lighting_Data'!G$1</f>
        <v>0</v>
      </c>
      <c r="I50" s="77">
        <f>'Street Lighting_Data'!H135*'Street Lighting_Data'!H$1</f>
        <v>0</v>
      </c>
      <c r="J50" s="77">
        <f>'Street Lighting_Data'!I135*'Street Lighting_Data'!I$1</f>
        <v>0</v>
      </c>
      <c r="K50" s="77">
        <f>'Street Lighting_Data'!J135*'Street Lighting_Data'!J$1</f>
        <v>692.27300000000002</v>
      </c>
      <c r="L50" s="77">
        <f>'Street Lighting_Data'!K135*'Street Lighting_Data'!K$1</f>
        <v>0</v>
      </c>
      <c r="M50" s="77">
        <f>'Street Lighting_Data'!L135*'Street Lighting_Data'!L$1</f>
        <v>0</v>
      </c>
      <c r="N50" s="77">
        <f>'Street Lighting_Data'!M135*'Street Lighting_Data'!M$1</f>
        <v>0</v>
      </c>
      <c r="O50" s="80">
        <f>'Street Lighting_Data'!N135*'Street Lighting_Data'!N$1</f>
        <v>0</v>
      </c>
      <c r="S50" s="111"/>
      <c r="T50" s="111"/>
      <c r="U50" s="111"/>
      <c r="AG50" s="111"/>
    </row>
    <row r="51" spans="1:33" x14ac:dyDescent="0.25">
      <c r="A51" s="79">
        <v>2019</v>
      </c>
      <c r="B51" s="77">
        <v>2</v>
      </c>
      <c r="C51" s="81">
        <f t="shared" si="0"/>
        <v>5878.1828196540009</v>
      </c>
      <c r="D51" s="81">
        <f>+'Street Lighting_Coef'!$Y$2</f>
        <v>10905.752</v>
      </c>
      <c r="E51" s="81">
        <f>'Street Lighting_Data'!D136*'Street Lighting_Data'!D$1</f>
        <v>-5027.5691803459995</v>
      </c>
      <c r="F51" s="77">
        <f>'Street Lighting_Data'!E136*'Street Lighting_Data'!E$1</f>
        <v>0</v>
      </c>
      <c r="G51" s="77">
        <f>'Street Lighting_Data'!F136*'Street Lighting_Data'!F$1</f>
        <v>0</v>
      </c>
      <c r="H51" s="77">
        <f>'Street Lighting_Data'!G136*'Street Lighting_Data'!G$1</f>
        <v>0</v>
      </c>
      <c r="I51" s="77">
        <f>'Street Lighting_Data'!H136*'Street Lighting_Data'!H$1</f>
        <v>0</v>
      </c>
      <c r="J51" s="77">
        <f>'Street Lighting_Data'!I136*'Street Lighting_Data'!I$1</f>
        <v>0</v>
      </c>
      <c r="K51" s="77">
        <f>'Street Lighting_Data'!J136*'Street Lighting_Data'!J$1</f>
        <v>0</v>
      </c>
      <c r="L51" s="77">
        <f>'Street Lighting_Data'!K136*'Street Lighting_Data'!K$1</f>
        <v>0</v>
      </c>
      <c r="M51" s="77">
        <f>'Street Lighting_Data'!L136*'Street Lighting_Data'!L$1</f>
        <v>0</v>
      </c>
      <c r="N51" s="77">
        <f>'Street Lighting_Data'!M136*'Street Lighting_Data'!M$1</f>
        <v>0</v>
      </c>
      <c r="O51" s="80">
        <f>'Street Lighting_Data'!N136*'Street Lighting_Data'!N$1</f>
        <v>0</v>
      </c>
      <c r="S51" s="111"/>
      <c r="T51" s="111"/>
      <c r="U51" s="111"/>
      <c r="AG51" s="111"/>
    </row>
    <row r="52" spans="1:33" x14ac:dyDescent="0.25">
      <c r="A52" s="79">
        <v>2019</v>
      </c>
      <c r="B52" s="77">
        <v>3</v>
      </c>
      <c r="C52" s="81">
        <f t="shared" si="0"/>
        <v>4576.5366099570001</v>
      </c>
      <c r="D52" s="81">
        <f>+'Street Lighting_Coef'!$Y$2</f>
        <v>10905.752</v>
      </c>
      <c r="E52" s="81">
        <f>'Street Lighting_Data'!D137*'Street Lighting_Data'!D$1</f>
        <v>-6329.2153900430003</v>
      </c>
      <c r="F52" s="77">
        <f>'Street Lighting_Data'!E137*'Street Lighting_Data'!E$1</f>
        <v>0</v>
      </c>
      <c r="G52" s="77">
        <f>'Street Lighting_Data'!F137*'Street Lighting_Data'!F$1</f>
        <v>0</v>
      </c>
      <c r="H52" s="77">
        <f>'Street Lighting_Data'!G137*'Street Lighting_Data'!G$1</f>
        <v>0</v>
      </c>
      <c r="I52" s="77">
        <f>'Street Lighting_Data'!H137*'Street Lighting_Data'!H$1</f>
        <v>0</v>
      </c>
      <c r="J52" s="77">
        <f>'Street Lighting_Data'!I137*'Street Lighting_Data'!I$1</f>
        <v>0</v>
      </c>
      <c r="K52" s="77">
        <f>'Street Lighting_Data'!J137*'Street Lighting_Data'!J$1</f>
        <v>0</v>
      </c>
      <c r="L52" s="77">
        <f>'Street Lighting_Data'!K137*'Street Lighting_Data'!K$1</f>
        <v>0</v>
      </c>
      <c r="M52" s="77">
        <f>'Street Lighting_Data'!L137*'Street Lighting_Data'!L$1</f>
        <v>0</v>
      </c>
      <c r="N52" s="77">
        <f>'Street Lighting_Data'!M137*'Street Lighting_Data'!M$1</f>
        <v>0</v>
      </c>
      <c r="O52" s="80">
        <f>'Street Lighting_Data'!N137*'Street Lighting_Data'!N$1</f>
        <v>0</v>
      </c>
      <c r="S52" s="111"/>
      <c r="T52" s="111"/>
      <c r="U52" s="111"/>
      <c r="AG52" s="111"/>
    </row>
    <row r="53" spans="1:33" x14ac:dyDescent="0.25">
      <c r="A53" s="79">
        <v>2019</v>
      </c>
      <c r="B53" s="77">
        <v>4</v>
      </c>
      <c r="C53" s="81">
        <f t="shared" si="0"/>
        <v>5637.206651200001</v>
      </c>
      <c r="D53" s="81">
        <f>+'Street Lighting_Coef'!$Y$2</f>
        <v>10905.752</v>
      </c>
      <c r="E53" s="81">
        <f>'Street Lighting_Data'!D138*'Street Lighting_Data'!D$1</f>
        <v>-6896.7733487999994</v>
      </c>
      <c r="F53" s="77">
        <f>'Street Lighting_Data'!E138*'Street Lighting_Data'!E$1</f>
        <v>0</v>
      </c>
      <c r="G53" s="77">
        <f>'Street Lighting_Data'!F138*'Street Lighting_Data'!F$1</f>
        <v>0</v>
      </c>
      <c r="H53" s="77">
        <f>'Street Lighting_Data'!G138*'Street Lighting_Data'!G$1</f>
        <v>0</v>
      </c>
      <c r="I53" s="77">
        <f>'Street Lighting_Data'!H138*'Street Lighting_Data'!H$1</f>
        <v>0</v>
      </c>
      <c r="J53" s="77">
        <f>'Street Lighting_Data'!I138*'Street Lighting_Data'!I$1</f>
        <v>0</v>
      </c>
      <c r="K53" s="77">
        <f>'Street Lighting_Data'!J138*'Street Lighting_Data'!J$1</f>
        <v>0</v>
      </c>
      <c r="L53" s="81">
        <f>'Street Lighting_Data'!K138*'Street Lighting_Data'!K$1</f>
        <v>1628.2280000000001</v>
      </c>
      <c r="M53" s="77">
        <f>'Street Lighting_Data'!L138*'Street Lighting_Data'!L$1</f>
        <v>0</v>
      </c>
      <c r="N53" s="77">
        <f>'Street Lighting_Data'!M138*'Street Lighting_Data'!M$1</f>
        <v>0</v>
      </c>
      <c r="O53" s="80">
        <f>'Street Lighting_Data'!N138*'Street Lighting_Data'!N$1</f>
        <v>0</v>
      </c>
      <c r="S53" s="111"/>
      <c r="T53" s="111"/>
      <c r="U53" s="111"/>
      <c r="AB53" s="111"/>
      <c r="AG53" s="111"/>
    </row>
    <row r="54" spans="1:33" x14ac:dyDescent="0.25">
      <c r="A54" s="79">
        <v>2019</v>
      </c>
      <c r="B54" s="77">
        <v>5</v>
      </c>
      <c r="C54" s="81">
        <f t="shared" si="0"/>
        <v>4279.7511277310005</v>
      </c>
      <c r="D54" s="81">
        <f>+'Street Lighting_Coef'!$Y$2</f>
        <v>10905.752</v>
      </c>
      <c r="E54" s="81">
        <f>'Street Lighting_Data'!D139*'Street Lighting_Data'!D$1</f>
        <v>-7808.0158722690003</v>
      </c>
      <c r="F54" s="77">
        <f>'Street Lighting_Data'!E139*'Street Lighting_Data'!E$1</f>
        <v>0</v>
      </c>
      <c r="G54" s="77">
        <f>'Street Lighting_Data'!F139*'Street Lighting_Data'!F$1</f>
        <v>0</v>
      </c>
      <c r="H54" s="77">
        <f>'Street Lighting_Data'!G139*'Street Lighting_Data'!G$1</f>
        <v>0</v>
      </c>
      <c r="I54" s="77">
        <f>'Street Lighting_Data'!H139*'Street Lighting_Data'!H$1</f>
        <v>0</v>
      </c>
      <c r="J54" s="77">
        <f>'Street Lighting_Data'!I139*'Street Lighting_Data'!I$1</f>
        <v>0</v>
      </c>
      <c r="K54" s="77">
        <f>'Street Lighting_Data'!J139*'Street Lighting_Data'!J$1</f>
        <v>0</v>
      </c>
      <c r="L54" s="77">
        <f>'Street Lighting_Data'!K139*'Street Lighting_Data'!K$1</f>
        <v>0</v>
      </c>
      <c r="M54" s="81">
        <f>'Street Lighting_Data'!L139*'Street Lighting_Data'!L$1</f>
        <v>1182.0150000000001</v>
      </c>
      <c r="N54" s="77">
        <f>'Street Lighting_Data'!M139*'Street Lighting_Data'!M$1</f>
        <v>0</v>
      </c>
      <c r="O54" s="80">
        <f>'Street Lighting_Data'!N139*'Street Lighting_Data'!N$1</f>
        <v>0</v>
      </c>
      <c r="S54" s="111"/>
      <c r="T54" s="111"/>
      <c r="U54" s="111"/>
      <c r="AC54" s="111"/>
      <c r="AG54" s="111"/>
    </row>
    <row r="55" spans="1:33" x14ac:dyDescent="0.25">
      <c r="A55" s="79">
        <v>2019</v>
      </c>
      <c r="B55" s="77">
        <v>6</v>
      </c>
      <c r="C55" s="81">
        <f t="shared" si="0"/>
        <v>3009.2841327649994</v>
      </c>
      <c r="D55" s="81">
        <f>+'Street Lighting_Coef'!$Y$2</f>
        <v>10905.752</v>
      </c>
      <c r="E55" s="81">
        <f>'Street Lighting_Data'!D140*'Street Lighting_Data'!D$1</f>
        <v>-7896.467867235001</v>
      </c>
      <c r="F55" s="77">
        <f>'Street Lighting_Data'!E140*'Street Lighting_Data'!E$1</f>
        <v>0</v>
      </c>
      <c r="G55" s="77">
        <f>'Street Lighting_Data'!F140*'Street Lighting_Data'!F$1</f>
        <v>0</v>
      </c>
      <c r="H55" s="77">
        <f>'Street Lighting_Data'!G140*'Street Lighting_Data'!G$1</f>
        <v>0</v>
      </c>
      <c r="I55" s="77">
        <f>'Street Lighting_Data'!H140*'Street Lighting_Data'!H$1</f>
        <v>0</v>
      </c>
      <c r="J55" s="77">
        <f>'Street Lighting_Data'!I140*'Street Lighting_Data'!I$1</f>
        <v>0</v>
      </c>
      <c r="K55" s="77">
        <f>'Street Lighting_Data'!J140*'Street Lighting_Data'!J$1</f>
        <v>0</v>
      </c>
      <c r="L55" s="77">
        <f>'Street Lighting_Data'!K140*'Street Lighting_Data'!K$1</f>
        <v>0</v>
      </c>
      <c r="M55" s="77">
        <f>'Street Lighting_Data'!L140*'Street Lighting_Data'!L$1</f>
        <v>0</v>
      </c>
      <c r="N55" s="77">
        <f>'Street Lighting_Data'!M140*'Street Lighting_Data'!M$1</f>
        <v>0</v>
      </c>
      <c r="O55" s="80">
        <f>'Street Lighting_Data'!N140*'Street Lighting_Data'!N$1</f>
        <v>0</v>
      </c>
      <c r="S55" s="111"/>
      <c r="T55" s="111"/>
      <c r="U55" s="111"/>
      <c r="AG55" s="111"/>
    </row>
    <row r="56" spans="1:33" x14ac:dyDescent="0.25">
      <c r="A56" s="79">
        <v>2019</v>
      </c>
      <c r="B56" s="77">
        <v>7</v>
      </c>
      <c r="C56" s="81">
        <f t="shared" si="0"/>
        <v>2913.775202068</v>
      </c>
      <c r="D56" s="81">
        <f>+'Street Lighting_Coef'!$Y$2</f>
        <v>10905.752</v>
      </c>
      <c r="E56" s="81">
        <f>'Street Lighting_Data'!D141*'Street Lighting_Data'!D$1</f>
        <v>-7991.9767979320004</v>
      </c>
      <c r="F56" s="77">
        <f>'Street Lighting_Data'!E141*'Street Lighting_Data'!E$1</f>
        <v>0</v>
      </c>
      <c r="G56" s="77">
        <f>'Street Lighting_Data'!F141*'Street Lighting_Data'!F$1</f>
        <v>0</v>
      </c>
      <c r="H56" s="77">
        <f>'Street Lighting_Data'!G141*'Street Lighting_Data'!G$1</f>
        <v>0</v>
      </c>
      <c r="I56" s="77">
        <f>'Street Lighting_Data'!H141*'Street Lighting_Data'!H$1</f>
        <v>0</v>
      </c>
      <c r="J56" s="77">
        <f>'Street Lighting_Data'!I141*'Street Lighting_Data'!I$1</f>
        <v>0</v>
      </c>
      <c r="K56" s="77">
        <f>'Street Lighting_Data'!J141*'Street Lighting_Data'!J$1</f>
        <v>0</v>
      </c>
      <c r="L56" s="77">
        <f>'Street Lighting_Data'!K141*'Street Lighting_Data'!K$1</f>
        <v>0</v>
      </c>
      <c r="M56" s="77">
        <f>'Street Lighting_Data'!L141*'Street Lighting_Data'!L$1</f>
        <v>0</v>
      </c>
      <c r="N56" s="77">
        <f>'Street Lighting_Data'!M141*'Street Lighting_Data'!M$1</f>
        <v>0</v>
      </c>
      <c r="O56" s="80">
        <f>'Street Lighting_Data'!N141*'Street Lighting_Data'!N$1</f>
        <v>0</v>
      </c>
      <c r="S56" s="111"/>
      <c r="T56" s="111"/>
      <c r="U56" s="111"/>
      <c r="AG56" s="111"/>
    </row>
    <row r="57" spans="1:33" x14ac:dyDescent="0.25">
      <c r="A57" s="79">
        <v>2019</v>
      </c>
      <c r="B57" s="77">
        <v>8</v>
      </c>
      <c r="C57" s="81">
        <f t="shared" si="0"/>
        <v>4408.6067032929996</v>
      </c>
      <c r="D57" s="81">
        <f>+'Street Lighting_Coef'!$Y$2</f>
        <v>10905.752</v>
      </c>
      <c r="E57" s="81">
        <f>'Street Lighting_Data'!D142*'Street Lighting_Data'!D$1</f>
        <v>-7399.2692967070006</v>
      </c>
      <c r="F57" s="77">
        <f>'Street Lighting_Data'!E142*'Street Lighting_Data'!E$1</f>
        <v>0</v>
      </c>
      <c r="G57" s="77">
        <f>'Street Lighting_Data'!F142*'Street Lighting_Data'!F$1</f>
        <v>0</v>
      </c>
      <c r="H57" s="77">
        <f>'Street Lighting_Data'!G142*'Street Lighting_Data'!G$1</f>
        <v>0</v>
      </c>
      <c r="I57" s="77">
        <f>'Street Lighting_Data'!H142*'Street Lighting_Data'!H$1</f>
        <v>0</v>
      </c>
      <c r="J57" s="77">
        <f>'Street Lighting_Data'!I142*'Street Lighting_Data'!I$1</f>
        <v>0</v>
      </c>
      <c r="K57" s="77">
        <f>'Street Lighting_Data'!J142*'Street Lighting_Data'!J$1</f>
        <v>0</v>
      </c>
      <c r="L57" s="77">
        <f>'Street Lighting_Data'!K142*'Street Lighting_Data'!K$1</f>
        <v>0</v>
      </c>
      <c r="M57" s="77">
        <f>'Street Lighting_Data'!L142*'Street Lighting_Data'!L$1</f>
        <v>0</v>
      </c>
      <c r="N57" s="77">
        <f>'Street Lighting_Data'!M142*'Street Lighting_Data'!M$1</f>
        <v>902.12400000000002</v>
      </c>
      <c r="O57" s="80">
        <f>'Street Lighting_Data'!N142*'Street Lighting_Data'!N$1</f>
        <v>0</v>
      </c>
      <c r="S57" s="111"/>
      <c r="T57" s="111"/>
      <c r="U57" s="111"/>
      <c r="AG57" s="111"/>
    </row>
    <row r="58" spans="1:33" x14ac:dyDescent="0.25">
      <c r="A58" s="79">
        <v>2019</v>
      </c>
      <c r="B58" s="77">
        <v>9</v>
      </c>
      <c r="C58" s="81">
        <f t="shared" si="0"/>
        <v>4482.2222666140005</v>
      </c>
      <c r="D58" s="81">
        <f>+'Street Lighting_Coef'!$Y$2</f>
        <v>10905.752</v>
      </c>
      <c r="E58" s="81">
        <f>'Street Lighting_Data'!D143*'Street Lighting_Data'!D$1</f>
        <v>-6423.5297333859999</v>
      </c>
      <c r="F58" s="77">
        <f>'Street Lighting_Data'!E143*'Street Lighting_Data'!E$1</f>
        <v>0</v>
      </c>
      <c r="G58" s="77">
        <f>'Street Lighting_Data'!F143*'Street Lighting_Data'!F$1</f>
        <v>0</v>
      </c>
      <c r="H58" s="77">
        <f>'Street Lighting_Data'!G143*'Street Lighting_Data'!G$1</f>
        <v>0</v>
      </c>
      <c r="I58" s="77">
        <f>'Street Lighting_Data'!H143*'Street Lighting_Data'!H$1</f>
        <v>0</v>
      </c>
      <c r="J58" s="77">
        <f>'Street Lighting_Data'!I143*'Street Lighting_Data'!I$1</f>
        <v>0</v>
      </c>
      <c r="K58" s="77">
        <f>'Street Lighting_Data'!J143*'Street Lighting_Data'!J$1</f>
        <v>0</v>
      </c>
      <c r="L58" s="77">
        <f>'Street Lighting_Data'!K143*'Street Lighting_Data'!K$1</f>
        <v>0</v>
      </c>
      <c r="M58" s="77">
        <f>'Street Lighting_Data'!L143*'Street Lighting_Data'!L$1</f>
        <v>0</v>
      </c>
      <c r="N58" s="77">
        <f>'Street Lighting_Data'!M143*'Street Lighting_Data'!M$1</f>
        <v>0</v>
      </c>
      <c r="O58" s="80">
        <f>'Street Lighting_Data'!N143*'Street Lighting_Data'!N$1</f>
        <v>0</v>
      </c>
      <c r="S58" s="111"/>
      <c r="T58" s="111"/>
      <c r="U58" s="111"/>
      <c r="AG58" s="111"/>
    </row>
    <row r="59" spans="1:33" x14ac:dyDescent="0.25">
      <c r="A59" s="79">
        <v>2019</v>
      </c>
      <c r="B59" s="77">
        <v>10</v>
      </c>
      <c r="C59" s="81">
        <f t="shared" si="0"/>
        <v>5060.6339551139999</v>
      </c>
      <c r="D59" s="81">
        <f>+'Street Lighting_Coef'!$Y$2</f>
        <v>10905.752</v>
      </c>
      <c r="E59" s="81">
        <f>'Street Lighting_Data'!D144*'Street Lighting_Data'!D$1</f>
        <v>-5845.1180448860005</v>
      </c>
      <c r="F59" s="77">
        <f>'Street Lighting_Data'!E144*'Street Lighting_Data'!E$1</f>
        <v>0</v>
      </c>
      <c r="G59" s="77">
        <f>'Street Lighting_Data'!F144*'Street Lighting_Data'!F$1</f>
        <v>0</v>
      </c>
      <c r="H59" s="77">
        <f>'Street Lighting_Data'!G144*'Street Lighting_Data'!G$1</f>
        <v>0</v>
      </c>
      <c r="I59" s="77">
        <f>'Street Lighting_Data'!H144*'Street Lighting_Data'!H$1</f>
        <v>0</v>
      </c>
      <c r="J59" s="77">
        <f>'Street Lighting_Data'!I144*'Street Lighting_Data'!I$1</f>
        <v>0</v>
      </c>
      <c r="K59" s="77">
        <f>'Street Lighting_Data'!J144*'Street Lighting_Data'!J$1</f>
        <v>0</v>
      </c>
      <c r="L59" s="77">
        <f>'Street Lighting_Data'!K144*'Street Lighting_Data'!K$1</f>
        <v>0</v>
      </c>
      <c r="M59" s="77">
        <f>'Street Lighting_Data'!L144*'Street Lighting_Data'!L$1</f>
        <v>0</v>
      </c>
      <c r="N59" s="77">
        <f>'Street Lighting_Data'!M144*'Street Lighting_Data'!M$1</f>
        <v>0</v>
      </c>
      <c r="O59" s="80">
        <f>'Street Lighting_Data'!N144*'Street Lighting_Data'!N$1</f>
        <v>0</v>
      </c>
      <c r="S59" s="111"/>
      <c r="T59" s="111"/>
      <c r="U59" s="111"/>
      <c r="AG59" s="111"/>
    </row>
    <row r="60" spans="1:33" x14ac:dyDescent="0.25">
      <c r="A60" s="79">
        <v>2019</v>
      </c>
      <c r="B60" s="77">
        <v>11</v>
      </c>
      <c r="C60" s="81">
        <f t="shared" si="0"/>
        <v>5928.6618438660007</v>
      </c>
      <c r="D60" s="81">
        <f>+'Street Lighting_Coef'!$Y$2</f>
        <v>10905.752</v>
      </c>
      <c r="E60" s="81">
        <f>'Street Lighting_Data'!D145*'Street Lighting_Data'!D$1</f>
        <v>-4977.0901561339997</v>
      </c>
      <c r="F60" s="77">
        <f>'Street Lighting_Data'!E145*'Street Lighting_Data'!E$1</f>
        <v>0</v>
      </c>
      <c r="G60" s="77">
        <f>'Street Lighting_Data'!F145*'Street Lighting_Data'!F$1</f>
        <v>0</v>
      </c>
      <c r="H60" s="77">
        <f>'Street Lighting_Data'!G145*'Street Lighting_Data'!G$1</f>
        <v>0</v>
      </c>
      <c r="I60" s="77">
        <f>'Street Lighting_Data'!H145*'Street Lighting_Data'!H$1</f>
        <v>0</v>
      </c>
      <c r="J60" s="77">
        <f>'Street Lighting_Data'!I145*'Street Lighting_Data'!I$1</f>
        <v>0</v>
      </c>
      <c r="K60" s="77">
        <f>'Street Lighting_Data'!J145*'Street Lighting_Data'!J$1</f>
        <v>0</v>
      </c>
      <c r="L60" s="77">
        <f>'Street Lighting_Data'!K145*'Street Lighting_Data'!K$1</f>
        <v>0</v>
      </c>
      <c r="M60" s="77">
        <f>'Street Lighting_Data'!L145*'Street Lighting_Data'!L$1</f>
        <v>0</v>
      </c>
      <c r="N60" s="77">
        <f>'Street Lighting_Data'!M145*'Street Lighting_Data'!M$1</f>
        <v>0</v>
      </c>
      <c r="O60" s="80">
        <f>'Street Lighting_Data'!N145*'Street Lighting_Data'!N$1</f>
        <v>0</v>
      </c>
      <c r="S60" s="111"/>
      <c r="T60" s="111"/>
      <c r="U60" s="111"/>
      <c r="AG60" s="111"/>
    </row>
    <row r="61" spans="1:33" x14ac:dyDescent="0.25">
      <c r="A61" s="79">
        <v>2019</v>
      </c>
      <c r="B61" s="77">
        <v>12</v>
      </c>
      <c r="C61" s="81">
        <f t="shared" si="0"/>
        <v>7301.7354938170001</v>
      </c>
      <c r="D61" s="81">
        <f>+'Street Lighting_Coef'!$Y$2</f>
        <v>10905.752</v>
      </c>
      <c r="E61" s="81">
        <f>'Street Lighting_Data'!D146*'Street Lighting_Data'!D$1</f>
        <v>-4770.6555061830004</v>
      </c>
      <c r="F61" s="77">
        <f>'Street Lighting_Data'!E146*'Street Lighting_Data'!E$1</f>
        <v>0</v>
      </c>
      <c r="G61" s="77">
        <f>'Street Lighting_Data'!F146*'Street Lighting_Data'!F$1</f>
        <v>0</v>
      </c>
      <c r="H61" s="77">
        <f>'Street Lighting_Data'!G146*'Street Lighting_Data'!G$1</f>
        <v>0</v>
      </c>
      <c r="I61" s="77">
        <f>'Street Lighting_Data'!H146*'Street Lighting_Data'!H$1</f>
        <v>0</v>
      </c>
      <c r="J61" s="77">
        <f>'Street Lighting_Data'!I146*'Street Lighting_Data'!I$1</f>
        <v>0</v>
      </c>
      <c r="K61" s="77">
        <f>'Street Lighting_Data'!J146*'Street Lighting_Data'!J$1</f>
        <v>0</v>
      </c>
      <c r="L61" s="77">
        <f>'Street Lighting_Data'!K146*'Street Lighting_Data'!K$1</f>
        <v>0</v>
      </c>
      <c r="M61" s="77">
        <f>'Street Lighting_Data'!L146*'Street Lighting_Data'!L$1</f>
        <v>0</v>
      </c>
      <c r="N61" s="77">
        <f>'Street Lighting_Data'!M146*'Street Lighting_Data'!M$1</f>
        <v>0</v>
      </c>
      <c r="O61" s="9">
        <f>'Street Lighting_Data'!N146*'Street Lighting_Data'!N$1</f>
        <v>1166.6389999999999</v>
      </c>
      <c r="S61" s="111"/>
      <c r="T61" s="111"/>
      <c r="U61" s="111"/>
      <c r="AE61" s="111"/>
      <c r="AG61" s="111"/>
    </row>
    <row r="62" spans="1:33" x14ac:dyDescent="0.25">
      <c r="A62" s="79">
        <v>2020</v>
      </c>
      <c r="B62" s="77">
        <v>1</v>
      </c>
      <c r="C62" s="81">
        <f t="shared" si="0"/>
        <v>6638.6811581850006</v>
      </c>
      <c r="D62" s="81">
        <f>+'Street Lighting_Coef'!$Y$2</f>
        <v>10905.752</v>
      </c>
      <c r="E62" s="81">
        <f>'Street Lighting_Data'!D147*'Street Lighting_Data'!D$1</f>
        <v>-4959.3438418149999</v>
      </c>
      <c r="F62" s="77">
        <f>'Street Lighting_Data'!E147*'Street Lighting_Data'!E$1</f>
        <v>0</v>
      </c>
      <c r="G62" s="77">
        <f>'Street Lighting_Data'!F147*'Street Lighting_Data'!F$1</f>
        <v>0</v>
      </c>
      <c r="H62" s="77">
        <f>'Street Lighting_Data'!G147*'Street Lighting_Data'!G$1</f>
        <v>0</v>
      </c>
      <c r="I62" s="77">
        <f>'Street Lighting_Data'!H147*'Street Lighting_Data'!H$1</f>
        <v>0</v>
      </c>
      <c r="J62" s="77">
        <f>'Street Lighting_Data'!I147*'Street Lighting_Data'!I$1</f>
        <v>0</v>
      </c>
      <c r="K62" s="77">
        <f>'Street Lighting_Data'!J147*'Street Lighting_Data'!J$1</f>
        <v>692.27300000000002</v>
      </c>
      <c r="L62" s="77">
        <f>'Street Lighting_Data'!K147*'Street Lighting_Data'!K$1</f>
        <v>0</v>
      </c>
      <c r="M62" s="77">
        <f>'Street Lighting_Data'!L147*'Street Lighting_Data'!L$1</f>
        <v>0</v>
      </c>
      <c r="N62" s="77">
        <f>'Street Lighting_Data'!M147*'Street Lighting_Data'!M$1</f>
        <v>0</v>
      </c>
      <c r="O62" s="80">
        <f>'Street Lighting_Data'!N147*'Street Lighting_Data'!N$1</f>
        <v>0</v>
      </c>
      <c r="S62" s="111"/>
      <c r="T62" s="111"/>
      <c r="U62" s="111"/>
      <c r="AG62" s="111"/>
    </row>
    <row r="63" spans="1:33" x14ac:dyDescent="0.25">
      <c r="A63" s="79">
        <v>2020</v>
      </c>
      <c r="B63" s="77">
        <v>2</v>
      </c>
      <c r="C63" s="81">
        <f t="shared" si="0"/>
        <v>5692.3513536930004</v>
      </c>
      <c r="D63" s="81">
        <f>+'Street Lighting_Coef'!$Y$2</f>
        <v>10905.752</v>
      </c>
      <c r="E63" s="81">
        <f>'Street Lighting_Data'!D148*'Street Lighting_Data'!D$1</f>
        <v>-5213.400646307</v>
      </c>
      <c r="F63" s="77">
        <f>'Street Lighting_Data'!E148*'Street Lighting_Data'!E$1</f>
        <v>0</v>
      </c>
      <c r="G63" s="77">
        <f>'Street Lighting_Data'!F148*'Street Lighting_Data'!F$1</f>
        <v>0</v>
      </c>
      <c r="H63" s="77">
        <f>'Street Lighting_Data'!G148*'Street Lighting_Data'!G$1</f>
        <v>0</v>
      </c>
      <c r="I63" s="77">
        <f>'Street Lighting_Data'!H148*'Street Lighting_Data'!H$1</f>
        <v>0</v>
      </c>
      <c r="J63" s="77">
        <f>'Street Lighting_Data'!I148*'Street Lighting_Data'!I$1</f>
        <v>0</v>
      </c>
      <c r="K63" s="77">
        <f>'Street Lighting_Data'!J148*'Street Lighting_Data'!J$1</f>
        <v>0</v>
      </c>
      <c r="L63" s="77">
        <f>'Street Lighting_Data'!K148*'Street Lighting_Data'!K$1</f>
        <v>0</v>
      </c>
      <c r="M63" s="77">
        <f>'Street Lighting_Data'!L148*'Street Lighting_Data'!L$1</f>
        <v>0</v>
      </c>
      <c r="N63" s="77">
        <f>'Street Lighting_Data'!M148*'Street Lighting_Data'!M$1</f>
        <v>0</v>
      </c>
      <c r="O63" s="80">
        <f>'Street Lighting_Data'!N148*'Street Lighting_Data'!N$1</f>
        <v>0</v>
      </c>
      <c r="S63" s="111"/>
      <c r="T63" s="111"/>
      <c r="U63" s="111"/>
      <c r="AG63" s="111"/>
    </row>
    <row r="64" spans="1:33" x14ac:dyDescent="0.25">
      <c r="A64" s="79">
        <v>2020</v>
      </c>
      <c r="B64" s="77">
        <v>3</v>
      </c>
      <c r="C64" s="81">
        <f t="shared" si="0"/>
        <v>4556.4055869009999</v>
      </c>
      <c r="D64" s="81">
        <f>+'Street Lighting_Coef'!$Y$2</f>
        <v>10905.752</v>
      </c>
      <c r="E64" s="81">
        <f>'Street Lighting_Data'!D149*'Street Lighting_Data'!D$1</f>
        <v>-6349.3464130990005</v>
      </c>
      <c r="F64" s="77">
        <f>'Street Lighting_Data'!E149*'Street Lighting_Data'!E$1</f>
        <v>0</v>
      </c>
      <c r="G64" s="77">
        <f>'Street Lighting_Data'!F149*'Street Lighting_Data'!F$1</f>
        <v>0</v>
      </c>
      <c r="H64" s="77">
        <f>'Street Lighting_Data'!G149*'Street Lighting_Data'!G$1</f>
        <v>0</v>
      </c>
      <c r="I64" s="77">
        <f>'Street Lighting_Data'!H149*'Street Lighting_Data'!H$1</f>
        <v>0</v>
      </c>
      <c r="J64" s="77">
        <f>'Street Lighting_Data'!I149*'Street Lighting_Data'!I$1</f>
        <v>0</v>
      </c>
      <c r="K64" s="77">
        <f>'Street Lighting_Data'!J149*'Street Lighting_Data'!J$1</f>
        <v>0</v>
      </c>
      <c r="L64" s="77">
        <f>'Street Lighting_Data'!K149*'Street Lighting_Data'!K$1</f>
        <v>0</v>
      </c>
      <c r="M64" s="77">
        <f>'Street Lighting_Data'!L149*'Street Lighting_Data'!L$1</f>
        <v>0</v>
      </c>
      <c r="N64" s="77">
        <f>'Street Lighting_Data'!M149*'Street Lighting_Data'!M$1</f>
        <v>0</v>
      </c>
      <c r="O64" s="80">
        <f>'Street Lighting_Data'!N149*'Street Lighting_Data'!N$1</f>
        <v>0</v>
      </c>
      <c r="S64" s="111"/>
      <c r="T64" s="111"/>
      <c r="U64" s="111"/>
      <c r="AG64" s="111"/>
    </row>
    <row r="65" spans="1:33" x14ac:dyDescent="0.25">
      <c r="A65" s="79">
        <v>2020</v>
      </c>
      <c r="B65" s="77">
        <v>4</v>
      </c>
      <c r="C65" s="81">
        <f t="shared" si="0"/>
        <v>5618.8465995329998</v>
      </c>
      <c r="D65" s="81">
        <f>+'Street Lighting_Coef'!$Y$2</f>
        <v>10905.752</v>
      </c>
      <c r="E65" s="81">
        <f>'Street Lighting_Data'!D150*'Street Lighting_Data'!D$1</f>
        <v>-6915.1334004670007</v>
      </c>
      <c r="F65" s="77">
        <f>'Street Lighting_Data'!E150*'Street Lighting_Data'!E$1</f>
        <v>0</v>
      </c>
      <c r="G65" s="77">
        <f>'Street Lighting_Data'!F150*'Street Lighting_Data'!F$1</f>
        <v>0</v>
      </c>
      <c r="H65" s="77">
        <f>'Street Lighting_Data'!G150*'Street Lighting_Data'!G$1</f>
        <v>0</v>
      </c>
      <c r="I65" s="77">
        <f>'Street Lighting_Data'!H150*'Street Lighting_Data'!H$1</f>
        <v>0</v>
      </c>
      <c r="J65" s="77">
        <f>'Street Lighting_Data'!I150*'Street Lighting_Data'!I$1</f>
        <v>0</v>
      </c>
      <c r="K65" s="77">
        <f>'Street Lighting_Data'!J150*'Street Lighting_Data'!J$1</f>
        <v>0</v>
      </c>
      <c r="L65" s="81">
        <f>'Street Lighting_Data'!K150*'Street Lighting_Data'!K$1</f>
        <v>1628.2280000000001</v>
      </c>
      <c r="M65" s="77">
        <f>'Street Lighting_Data'!L150*'Street Lighting_Data'!L$1</f>
        <v>0</v>
      </c>
      <c r="N65" s="77">
        <f>'Street Lighting_Data'!M150*'Street Lighting_Data'!M$1</f>
        <v>0</v>
      </c>
      <c r="O65" s="80">
        <f>'Street Lighting_Data'!N150*'Street Lighting_Data'!N$1</f>
        <v>0</v>
      </c>
      <c r="S65" s="111"/>
      <c r="T65" s="111"/>
      <c r="U65" s="111"/>
      <c r="AB65" s="111"/>
      <c r="AG65" s="111"/>
    </row>
    <row r="66" spans="1:33" x14ac:dyDescent="0.25">
      <c r="A66" s="79">
        <v>2020</v>
      </c>
      <c r="B66" s="77">
        <v>5</v>
      </c>
      <c r="C66" s="81">
        <f t="shared" si="0"/>
        <v>4266.0275752900006</v>
      </c>
      <c r="D66" s="81">
        <f>+'Street Lighting_Coef'!$Y$2</f>
        <v>10905.752</v>
      </c>
      <c r="E66" s="81">
        <f>'Street Lighting_Data'!D151*'Street Lighting_Data'!D$1</f>
        <v>-7821.7394247100001</v>
      </c>
      <c r="F66" s="77">
        <f>'Street Lighting_Data'!E151*'Street Lighting_Data'!E$1</f>
        <v>0</v>
      </c>
      <c r="G66" s="77">
        <f>'Street Lighting_Data'!F151*'Street Lighting_Data'!F$1</f>
        <v>0</v>
      </c>
      <c r="H66" s="77">
        <f>'Street Lighting_Data'!G151*'Street Lighting_Data'!G$1</f>
        <v>0</v>
      </c>
      <c r="I66" s="77">
        <f>'Street Lighting_Data'!H151*'Street Lighting_Data'!H$1</f>
        <v>0</v>
      </c>
      <c r="J66" s="77">
        <f>'Street Lighting_Data'!I151*'Street Lighting_Data'!I$1</f>
        <v>0</v>
      </c>
      <c r="K66" s="77">
        <f>'Street Lighting_Data'!J151*'Street Lighting_Data'!J$1</f>
        <v>0</v>
      </c>
      <c r="L66" s="77">
        <f>'Street Lighting_Data'!K151*'Street Lighting_Data'!K$1</f>
        <v>0</v>
      </c>
      <c r="M66" s="81">
        <f>'Street Lighting_Data'!L151*'Street Lighting_Data'!L$1</f>
        <v>1182.0150000000001</v>
      </c>
      <c r="N66" s="77">
        <f>'Street Lighting_Data'!M151*'Street Lighting_Data'!M$1</f>
        <v>0</v>
      </c>
      <c r="O66" s="80">
        <f>'Street Lighting_Data'!N151*'Street Lighting_Data'!N$1</f>
        <v>0</v>
      </c>
      <c r="S66" s="111"/>
      <c r="T66" s="111"/>
      <c r="U66" s="111"/>
      <c r="AC66" s="111"/>
      <c r="AG66" s="111"/>
    </row>
    <row r="67" spans="1:33" x14ac:dyDescent="0.25">
      <c r="A67" s="79">
        <v>2020</v>
      </c>
      <c r="B67" s="77">
        <v>6</v>
      </c>
      <c r="C67" s="81">
        <f t="shared" ref="C67:C73" si="1">SUM(D67:O67)</f>
        <v>3007.0787130860008</v>
      </c>
      <c r="D67" s="81">
        <f>+'Street Lighting_Coef'!$Y$2</f>
        <v>10905.752</v>
      </c>
      <c r="E67" s="81">
        <f>'Street Lighting_Data'!D152*'Street Lighting_Data'!D$1</f>
        <v>-7898.6732869139996</v>
      </c>
      <c r="F67" s="77">
        <f>'Street Lighting_Data'!E152*'Street Lighting_Data'!E$1</f>
        <v>0</v>
      </c>
      <c r="G67" s="77">
        <f>'Street Lighting_Data'!F152*'Street Lighting_Data'!F$1</f>
        <v>0</v>
      </c>
      <c r="H67" s="77">
        <f>'Street Lighting_Data'!G152*'Street Lighting_Data'!G$1</f>
        <v>0</v>
      </c>
      <c r="I67" s="77">
        <f>'Street Lighting_Data'!H152*'Street Lighting_Data'!H$1</f>
        <v>0</v>
      </c>
      <c r="J67" s="77">
        <f>'Street Lighting_Data'!I152*'Street Lighting_Data'!I$1</f>
        <v>0</v>
      </c>
      <c r="K67" s="77">
        <f>'Street Lighting_Data'!J152*'Street Lighting_Data'!J$1</f>
        <v>0</v>
      </c>
      <c r="L67" s="77">
        <f>'Street Lighting_Data'!K152*'Street Lighting_Data'!K$1</f>
        <v>0</v>
      </c>
      <c r="M67" s="77">
        <f>'Street Lighting_Data'!L152*'Street Lighting_Data'!L$1</f>
        <v>0</v>
      </c>
      <c r="N67" s="77">
        <f>'Street Lighting_Data'!M152*'Street Lighting_Data'!M$1</f>
        <v>0</v>
      </c>
      <c r="O67" s="80">
        <f>'Street Lighting_Data'!N152*'Street Lighting_Data'!N$1</f>
        <v>0</v>
      </c>
      <c r="S67" s="111"/>
      <c r="T67" s="111"/>
      <c r="U67" s="111"/>
      <c r="AG67" s="111"/>
    </row>
    <row r="68" spans="1:33" x14ac:dyDescent="0.25">
      <c r="A68" s="79">
        <v>2020</v>
      </c>
      <c r="B68" s="77">
        <v>7</v>
      </c>
      <c r="C68" s="81">
        <f t="shared" si="1"/>
        <v>2924.2957806409995</v>
      </c>
      <c r="D68" s="81">
        <f>+'Street Lighting_Coef'!$Y$2</f>
        <v>10905.752</v>
      </c>
      <c r="E68" s="81">
        <f>'Street Lighting_Data'!D153*'Street Lighting_Data'!D$1</f>
        <v>-7981.4562193590009</v>
      </c>
      <c r="F68" s="77">
        <f>'Street Lighting_Data'!E153*'Street Lighting_Data'!E$1</f>
        <v>0</v>
      </c>
      <c r="G68" s="77">
        <f>'Street Lighting_Data'!F153*'Street Lighting_Data'!F$1</f>
        <v>0</v>
      </c>
      <c r="H68" s="77">
        <f>'Street Lighting_Data'!G153*'Street Lighting_Data'!G$1</f>
        <v>0</v>
      </c>
      <c r="I68" s="77">
        <f>'Street Lighting_Data'!H153*'Street Lighting_Data'!H$1</f>
        <v>0</v>
      </c>
      <c r="J68" s="77">
        <f>'Street Lighting_Data'!I153*'Street Lighting_Data'!I$1</f>
        <v>0</v>
      </c>
      <c r="K68" s="77">
        <f>'Street Lighting_Data'!J153*'Street Lighting_Data'!J$1</f>
        <v>0</v>
      </c>
      <c r="L68" s="77">
        <f>'Street Lighting_Data'!K153*'Street Lighting_Data'!K$1</f>
        <v>0</v>
      </c>
      <c r="M68" s="77">
        <f>'Street Lighting_Data'!L153*'Street Lighting_Data'!L$1</f>
        <v>0</v>
      </c>
      <c r="N68" s="77">
        <f>'Street Lighting_Data'!M153*'Street Lighting_Data'!M$1</f>
        <v>0</v>
      </c>
      <c r="O68" s="80">
        <f>'Street Lighting_Data'!N153*'Street Lighting_Data'!N$1</f>
        <v>0</v>
      </c>
      <c r="S68" s="111"/>
      <c r="T68" s="111"/>
      <c r="U68" s="111"/>
      <c r="AG68" s="111"/>
    </row>
    <row r="69" spans="1:33" x14ac:dyDescent="0.25">
      <c r="A69" s="79">
        <v>2020</v>
      </c>
      <c r="B69" s="77">
        <v>8</v>
      </c>
      <c r="C69" s="81">
        <f t="shared" si="1"/>
        <v>4426.2912811240003</v>
      </c>
      <c r="D69" s="81">
        <f>+'Street Lighting_Coef'!$Y$2</f>
        <v>10905.752</v>
      </c>
      <c r="E69" s="81">
        <f>'Street Lighting_Data'!D154*'Street Lighting_Data'!D$1</f>
        <v>-7381.5847188759999</v>
      </c>
      <c r="F69" s="77">
        <f>'Street Lighting_Data'!E154*'Street Lighting_Data'!E$1</f>
        <v>0</v>
      </c>
      <c r="G69" s="77">
        <f>'Street Lighting_Data'!F154*'Street Lighting_Data'!F$1</f>
        <v>0</v>
      </c>
      <c r="H69" s="77">
        <f>'Street Lighting_Data'!G154*'Street Lighting_Data'!G$1</f>
        <v>0</v>
      </c>
      <c r="I69" s="77">
        <f>'Street Lighting_Data'!H154*'Street Lighting_Data'!H$1</f>
        <v>0</v>
      </c>
      <c r="J69" s="77">
        <f>'Street Lighting_Data'!I154*'Street Lighting_Data'!I$1</f>
        <v>0</v>
      </c>
      <c r="K69" s="77">
        <f>'Street Lighting_Data'!J154*'Street Lighting_Data'!J$1</f>
        <v>0</v>
      </c>
      <c r="L69" s="77">
        <f>'Street Lighting_Data'!K154*'Street Lighting_Data'!K$1</f>
        <v>0</v>
      </c>
      <c r="M69" s="77">
        <f>'Street Lighting_Data'!L154*'Street Lighting_Data'!L$1</f>
        <v>0</v>
      </c>
      <c r="N69" s="77">
        <f>'Street Lighting_Data'!M154*'Street Lighting_Data'!M$1</f>
        <v>902.12400000000002</v>
      </c>
      <c r="O69" s="80">
        <f>'Street Lighting_Data'!N154*'Street Lighting_Data'!N$1</f>
        <v>0</v>
      </c>
      <c r="S69" s="111"/>
      <c r="T69" s="111"/>
      <c r="U69" s="111"/>
      <c r="AG69" s="111"/>
    </row>
    <row r="70" spans="1:33" x14ac:dyDescent="0.25">
      <c r="A70" s="79">
        <v>2020</v>
      </c>
      <c r="B70" s="77">
        <v>9</v>
      </c>
      <c r="C70" s="81">
        <f t="shared" si="1"/>
        <v>4501.3398906950006</v>
      </c>
      <c r="D70" s="81">
        <f>+'Street Lighting_Coef'!$Y$2</f>
        <v>10905.752</v>
      </c>
      <c r="E70" s="81">
        <f>'Street Lighting_Data'!D155*'Street Lighting_Data'!D$1</f>
        <v>-6404.4121093049998</v>
      </c>
      <c r="F70" s="77">
        <f>'Street Lighting_Data'!E155*'Street Lighting_Data'!E$1</f>
        <v>0</v>
      </c>
      <c r="G70" s="77">
        <f>'Street Lighting_Data'!F155*'Street Lighting_Data'!F$1</f>
        <v>0</v>
      </c>
      <c r="H70" s="77">
        <f>'Street Lighting_Data'!G155*'Street Lighting_Data'!G$1</f>
        <v>0</v>
      </c>
      <c r="I70" s="77">
        <f>'Street Lighting_Data'!H155*'Street Lighting_Data'!H$1</f>
        <v>0</v>
      </c>
      <c r="J70" s="77">
        <f>'Street Lighting_Data'!I155*'Street Lighting_Data'!I$1</f>
        <v>0</v>
      </c>
      <c r="K70" s="77">
        <f>'Street Lighting_Data'!J155*'Street Lighting_Data'!J$1</f>
        <v>0</v>
      </c>
      <c r="L70" s="77">
        <f>'Street Lighting_Data'!K155*'Street Lighting_Data'!K$1</f>
        <v>0</v>
      </c>
      <c r="M70" s="77">
        <f>'Street Lighting_Data'!L155*'Street Lighting_Data'!L$1</f>
        <v>0</v>
      </c>
      <c r="N70" s="77">
        <f>'Street Lighting_Data'!M155*'Street Lighting_Data'!M$1</f>
        <v>0</v>
      </c>
      <c r="O70" s="80">
        <f>'Street Lighting_Data'!N155*'Street Lighting_Data'!N$1</f>
        <v>0</v>
      </c>
      <c r="S70" s="111"/>
      <c r="T70" s="111"/>
      <c r="U70" s="111"/>
      <c r="AG70" s="111"/>
    </row>
    <row r="71" spans="1:33" x14ac:dyDescent="0.25">
      <c r="A71" s="79">
        <v>2020</v>
      </c>
      <c r="B71" s="77">
        <v>10</v>
      </c>
      <c r="C71" s="81">
        <f t="shared" si="1"/>
        <v>5079.7955031319998</v>
      </c>
      <c r="D71" s="81">
        <f>+'Street Lighting_Coef'!$Y$2</f>
        <v>10905.752</v>
      </c>
      <c r="E71" s="81">
        <f>'Street Lighting_Data'!D156*'Street Lighting_Data'!D$1</f>
        <v>-5825.9564968680006</v>
      </c>
      <c r="F71" s="77">
        <f>'Street Lighting_Data'!E156*'Street Lighting_Data'!E$1</f>
        <v>0</v>
      </c>
      <c r="G71" s="77">
        <f>'Street Lighting_Data'!F156*'Street Lighting_Data'!F$1</f>
        <v>0</v>
      </c>
      <c r="H71" s="77">
        <f>'Street Lighting_Data'!G156*'Street Lighting_Data'!G$1</f>
        <v>0</v>
      </c>
      <c r="I71" s="77">
        <f>'Street Lighting_Data'!H156*'Street Lighting_Data'!H$1</f>
        <v>0</v>
      </c>
      <c r="J71" s="77">
        <f>'Street Lighting_Data'!I156*'Street Lighting_Data'!I$1</f>
        <v>0</v>
      </c>
      <c r="K71" s="77">
        <f>'Street Lighting_Data'!J156*'Street Lighting_Data'!J$1</f>
        <v>0</v>
      </c>
      <c r="L71" s="77">
        <f>'Street Lighting_Data'!K156*'Street Lighting_Data'!K$1</f>
        <v>0</v>
      </c>
      <c r="M71" s="77">
        <f>'Street Lighting_Data'!L156*'Street Lighting_Data'!L$1</f>
        <v>0</v>
      </c>
      <c r="N71" s="77">
        <f>'Street Lighting_Data'!M156*'Street Lighting_Data'!M$1</f>
        <v>0</v>
      </c>
      <c r="O71" s="80">
        <f>'Street Lighting_Data'!N156*'Street Lighting_Data'!N$1</f>
        <v>0</v>
      </c>
      <c r="S71" s="111"/>
      <c r="T71" s="111"/>
      <c r="U71" s="111"/>
      <c r="AG71" s="111"/>
    </row>
    <row r="72" spans="1:33" x14ac:dyDescent="0.25">
      <c r="A72" s="79">
        <v>2020</v>
      </c>
      <c r="B72" s="77">
        <v>11</v>
      </c>
      <c r="C72" s="81">
        <f t="shared" si="1"/>
        <v>5942.6419073080006</v>
      </c>
      <c r="D72" s="81">
        <f>+'Street Lighting_Coef'!$Y$2</f>
        <v>10905.752</v>
      </c>
      <c r="E72" s="81">
        <f>'Street Lighting_Data'!D157*'Street Lighting_Data'!D$1</f>
        <v>-4963.1100926919999</v>
      </c>
      <c r="F72" s="77">
        <f>'Street Lighting_Data'!E157*'Street Lighting_Data'!E$1</f>
        <v>0</v>
      </c>
      <c r="G72" s="77">
        <f>'Street Lighting_Data'!F157*'Street Lighting_Data'!F$1</f>
        <v>0</v>
      </c>
      <c r="H72" s="77">
        <f>'Street Lighting_Data'!G157*'Street Lighting_Data'!G$1</f>
        <v>0</v>
      </c>
      <c r="I72" s="77">
        <f>'Street Lighting_Data'!H157*'Street Lighting_Data'!H$1</f>
        <v>0</v>
      </c>
      <c r="J72" s="77">
        <f>'Street Lighting_Data'!I157*'Street Lighting_Data'!I$1</f>
        <v>0</v>
      </c>
      <c r="K72" s="77">
        <f>'Street Lighting_Data'!J157*'Street Lighting_Data'!J$1</f>
        <v>0</v>
      </c>
      <c r="L72" s="77">
        <f>'Street Lighting_Data'!K157*'Street Lighting_Data'!K$1</f>
        <v>0</v>
      </c>
      <c r="M72" s="77">
        <f>'Street Lighting_Data'!L157*'Street Lighting_Data'!L$1</f>
        <v>0</v>
      </c>
      <c r="N72" s="77">
        <f>'Street Lighting_Data'!M157*'Street Lighting_Data'!M$1</f>
        <v>0</v>
      </c>
      <c r="O72" s="80">
        <f>'Street Lighting_Data'!N157*'Street Lighting_Data'!N$1</f>
        <v>0</v>
      </c>
      <c r="S72" s="111"/>
      <c r="T72" s="111"/>
      <c r="U72" s="111"/>
      <c r="AG72" s="111"/>
    </row>
    <row r="73" spans="1:33" x14ac:dyDescent="0.25">
      <c r="A73" s="83">
        <v>2020</v>
      </c>
      <c r="B73" s="78">
        <v>12</v>
      </c>
      <c r="C73" s="85">
        <f t="shared" si="1"/>
        <v>7304.2082728710002</v>
      </c>
      <c r="D73" s="85">
        <f>+'Street Lighting_Coef'!$Y$2</f>
        <v>10905.752</v>
      </c>
      <c r="E73" s="85">
        <f>'Street Lighting_Data'!D158*'Street Lighting_Data'!D$1</f>
        <v>-4768.1827271290003</v>
      </c>
      <c r="F73" s="78">
        <f>'Street Lighting_Data'!E158*'Street Lighting_Data'!E$1</f>
        <v>0</v>
      </c>
      <c r="G73" s="78">
        <f>'Street Lighting_Data'!F158*'Street Lighting_Data'!F$1</f>
        <v>0</v>
      </c>
      <c r="H73" s="78">
        <f>'Street Lighting_Data'!G158*'Street Lighting_Data'!G$1</f>
        <v>0</v>
      </c>
      <c r="I73" s="78">
        <f>'Street Lighting_Data'!H158*'Street Lighting_Data'!H$1</f>
        <v>0</v>
      </c>
      <c r="J73" s="78">
        <f>'Street Lighting_Data'!I158*'Street Lighting_Data'!I$1</f>
        <v>0</v>
      </c>
      <c r="K73" s="78">
        <f>'Street Lighting_Data'!J158*'Street Lighting_Data'!J$1</f>
        <v>0</v>
      </c>
      <c r="L73" s="78">
        <f>'Street Lighting_Data'!K158*'Street Lighting_Data'!K$1</f>
        <v>0</v>
      </c>
      <c r="M73" s="78">
        <f>'Street Lighting_Data'!L158*'Street Lighting_Data'!L$1</f>
        <v>0</v>
      </c>
      <c r="N73" s="78">
        <f>'Street Lighting_Data'!M158*'Street Lighting_Data'!M$1</f>
        <v>0</v>
      </c>
      <c r="O73" s="87">
        <f>'Street Lighting_Data'!N158*'Street Lighting_Data'!N$1</f>
        <v>1166.6389999999999</v>
      </c>
      <c r="S73" s="111"/>
      <c r="T73" s="111"/>
      <c r="U73" s="111"/>
      <c r="AE73" s="111"/>
      <c r="AG73" s="1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Residential_Data</vt:lpstr>
      <vt:lpstr>Residential_Coef</vt:lpstr>
      <vt:lpstr>Residential_MStat</vt:lpstr>
      <vt:lpstr>Residential_Forcast</vt:lpstr>
      <vt:lpstr>Residential_Equation</vt:lpstr>
      <vt:lpstr>GS&lt;50_Data</vt:lpstr>
      <vt:lpstr>GS&lt;50_Coef</vt:lpstr>
      <vt:lpstr>GS&lt;50_MStat</vt:lpstr>
      <vt:lpstr>GS&lt;50_Forecast</vt:lpstr>
      <vt:lpstr>GS&lt;50_Equation</vt:lpstr>
      <vt:lpstr>GS&gt;50_Data</vt:lpstr>
      <vt:lpstr>GS&gt;50_Coef</vt:lpstr>
      <vt:lpstr>GS&gt;50 MStat</vt:lpstr>
      <vt:lpstr>GS&gt;50_Forecast</vt:lpstr>
      <vt:lpstr>GS&gt;50 Equation</vt:lpstr>
      <vt:lpstr>Sentinel_Data</vt:lpstr>
      <vt:lpstr>Sentinel_Coef</vt:lpstr>
      <vt:lpstr>Sentinel_Forecast</vt:lpstr>
      <vt:lpstr>Sentinel_MStat</vt:lpstr>
      <vt:lpstr>Sentinel_Equation</vt:lpstr>
      <vt:lpstr>Street Lighting_Data</vt:lpstr>
      <vt:lpstr>Street Lighting_Coef</vt:lpstr>
      <vt:lpstr>Street Lighting_MStat</vt:lpstr>
      <vt:lpstr>Street Lighting_Forecast</vt:lpstr>
      <vt:lpstr>Street Lighting_Equation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2015-03-25T13:54:51Z</dcterms:created>
  <dcterms:modified xsi:type="dcterms:W3CDTF">2015-08-17T16:16:37Z</dcterms:modified>
</cp:coreProperties>
</file>