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9410" windowHeight="9465" tabRatio="881"/>
  </bookViews>
  <sheets>
    <sheet name="Residential_Data" sheetId="1" r:id="rId1"/>
    <sheet name="Residential_Coef" sheetId="4" r:id="rId2"/>
    <sheet name="Residential_MStat" sheetId="3" r:id="rId3"/>
    <sheet name="Residenital_Forecast" sheetId="2" r:id="rId4"/>
    <sheet name="Residential_Equation" sheetId="9" r:id="rId5"/>
    <sheet name="GS&lt;50_Data" sheetId="5" r:id="rId6"/>
    <sheet name="GS&lt;50_Coef" sheetId="6" r:id="rId7"/>
    <sheet name="GS&lt;50_MStat" sheetId="7" r:id="rId8"/>
    <sheet name="GS&lt;50_Forecast" sheetId="10" r:id="rId9"/>
    <sheet name="GS&lt;50_Equation" sheetId="8" r:id="rId10"/>
    <sheet name="GS&gt;50_Data" sheetId="12" r:id="rId11"/>
    <sheet name="GS&gt;50_Coef" sheetId="13" r:id="rId12"/>
    <sheet name="GS&gt;50_MStat" sheetId="14" r:id="rId13"/>
    <sheet name="GS&gt;50_Forecast" sheetId="15" r:id="rId14"/>
    <sheet name="GS&gt;50_Equation" sheetId="11" r:id="rId15"/>
    <sheet name="Sentinel_Data" sheetId="16" r:id="rId16"/>
    <sheet name="Sentinel_Coef" sheetId="17" r:id="rId17"/>
    <sheet name="Sentinel_MStas" sheetId="18" r:id="rId18"/>
    <sheet name="Sentinel_Forecast" sheetId="19" r:id="rId19"/>
    <sheet name="Street Lighting_Data" sheetId="21" r:id="rId20"/>
    <sheet name="Street Lighting_Coef" sheetId="22" r:id="rId21"/>
    <sheet name="Street Lighting_MStat" sheetId="23" r:id="rId22"/>
    <sheet name="Street Lighting_Forecast" sheetId="24" r:id="rId23"/>
    <sheet name="Street Lighting_Equation" sheetId="25" r:id="rId24"/>
    <sheet name="USL Data" sheetId="26" r:id="rId25"/>
    <sheet name="USL Coef" sheetId="27" r:id="rId26"/>
    <sheet name="USL_Mstat" sheetId="28" r:id="rId27"/>
    <sheet name="USL_Forecast" sheetId="29" r:id="rId28"/>
  </sheets>
  <definedNames>
    <definedName name="_xlnm._FilterDatabase" localSheetId="13" hidden="1">'GS&gt;50_Forecast'!$A$1:$D$73</definedName>
    <definedName name="_xlnm._FilterDatabase" localSheetId="3" hidden="1">Residenital_Forecast!$A$1:$D$73</definedName>
    <definedName name="_xlnm._FilterDatabase" localSheetId="27" hidden="1">USL_Forecast!$A$1:$F$73</definedName>
  </definedNames>
  <calcPr calcId="145621"/>
</workbook>
</file>

<file path=xl/calcChain.xml><?xml version="1.0" encoding="utf-8"?>
<calcChain xmlns="http://schemas.openxmlformats.org/spreadsheetml/2006/main">
  <c r="F4" i="25" l="1"/>
  <c r="F5" i="25" s="1"/>
  <c r="F6" i="25" s="1"/>
  <c r="F3" i="25"/>
  <c r="F5" i="11"/>
  <c r="F6" i="11" s="1"/>
  <c r="F4" i="11"/>
  <c r="F3" i="11"/>
  <c r="G4" i="8"/>
  <c r="G5" i="8" s="1"/>
  <c r="G6" i="8" s="1"/>
  <c r="G7" i="8" s="1"/>
  <c r="G8" i="8" s="1"/>
  <c r="G9" i="8" s="1"/>
  <c r="G10" i="8" s="1"/>
  <c r="G11" i="8" s="1"/>
  <c r="G12" i="8" s="1"/>
  <c r="G13" i="8" s="1"/>
  <c r="G14" i="8" s="1"/>
  <c r="G15" i="8" s="1"/>
  <c r="G16" i="8" s="1"/>
  <c r="G17" i="8" s="1"/>
  <c r="G18" i="8" s="1"/>
  <c r="G19" i="8" s="1"/>
  <c r="G20" i="8" s="1"/>
  <c r="G21" i="8" s="1"/>
  <c r="G22" i="8" s="1"/>
  <c r="G23" i="8" s="1"/>
  <c r="G24" i="8" s="1"/>
  <c r="G25" i="8" s="1"/>
  <c r="G26" i="8" s="1"/>
  <c r="G27" i="8" s="1"/>
  <c r="G28" i="8" s="1"/>
  <c r="G29" i="8" s="1"/>
  <c r="G30" i="8" s="1"/>
  <c r="G31" i="8" s="1"/>
  <c r="G32" i="8" s="1"/>
  <c r="G33" i="8" s="1"/>
  <c r="G34" i="8" s="1"/>
  <c r="G35" i="8" s="1"/>
  <c r="G36" i="8" s="1"/>
  <c r="G37" i="8" s="1"/>
  <c r="G38" i="8" s="1"/>
  <c r="G39" i="8" s="1"/>
  <c r="G40" i="8" s="1"/>
  <c r="G41" i="8" s="1"/>
  <c r="G42" i="8" s="1"/>
  <c r="G43" i="8" s="1"/>
  <c r="G44" i="8" s="1"/>
  <c r="G45" i="8" s="1"/>
  <c r="G46" i="8" s="1"/>
  <c r="G47" i="8" s="1"/>
  <c r="G48" i="8" s="1"/>
  <c r="G49" i="8" s="1"/>
  <c r="G50" i="8" s="1"/>
  <c r="G51" i="8" s="1"/>
  <c r="G52" i="8" s="1"/>
  <c r="G53" i="8" s="1"/>
  <c r="G54" i="8" s="1"/>
  <c r="G55" i="8" s="1"/>
  <c r="G56" i="8" s="1"/>
  <c r="G57" i="8" s="1"/>
  <c r="G58" i="8" s="1"/>
  <c r="G59" i="8" s="1"/>
  <c r="G60" i="8" s="1"/>
  <c r="G61" i="8" s="1"/>
  <c r="G62" i="8" s="1"/>
  <c r="G63" i="8" s="1"/>
  <c r="G64" i="8" s="1"/>
  <c r="G65" i="8" s="1"/>
  <c r="G66" i="8" s="1"/>
  <c r="G67" i="8" s="1"/>
  <c r="G68" i="8" s="1"/>
  <c r="G69" i="8" s="1"/>
  <c r="G70" i="8" s="1"/>
  <c r="G71" i="8" s="1"/>
  <c r="G72" i="8" s="1"/>
  <c r="G73" i="8" s="1"/>
  <c r="G3" i="8"/>
  <c r="E4" i="9"/>
  <c r="E5" i="9"/>
  <c r="E6" i="9"/>
  <c r="E7" i="9"/>
  <c r="E8" i="9" s="1"/>
  <c r="E9" i="9" s="1"/>
  <c r="E10" i="9" s="1"/>
  <c r="E11" i="9" s="1"/>
  <c r="E12" i="9" s="1"/>
  <c r="E13" i="9" s="1"/>
  <c r="E14" i="9" s="1"/>
  <c r="E15" i="9" s="1"/>
  <c r="E16" i="9" s="1"/>
  <c r="E17" i="9" s="1"/>
  <c r="E18" i="9" s="1"/>
  <c r="E19" i="9" s="1"/>
  <c r="E20" i="9" s="1"/>
  <c r="E21" i="9" s="1"/>
  <c r="E22" i="9" s="1"/>
  <c r="E23" i="9" s="1"/>
  <c r="E24" i="9" s="1"/>
  <c r="E25" i="9" s="1"/>
  <c r="E26" i="9" s="1"/>
  <c r="E27" i="9" s="1"/>
  <c r="E28" i="9" s="1"/>
  <c r="E29" i="9" s="1"/>
  <c r="E30" i="9" s="1"/>
  <c r="E31" i="9" s="1"/>
  <c r="E32" i="9" s="1"/>
  <c r="E33" i="9" s="1"/>
  <c r="E34" i="9" s="1"/>
  <c r="E35" i="9" s="1"/>
  <c r="E36" i="9" s="1"/>
  <c r="E37" i="9" s="1"/>
  <c r="E38" i="9" s="1"/>
  <c r="E39" i="9" s="1"/>
  <c r="E40" i="9" s="1"/>
  <c r="E41" i="9" s="1"/>
  <c r="E42" i="9" s="1"/>
  <c r="E43" i="9" s="1"/>
  <c r="E44" i="9" s="1"/>
  <c r="E45" i="9" s="1"/>
  <c r="E46" i="9" s="1"/>
  <c r="E47" i="9" s="1"/>
  <c r="E48" i="9" s="1"/>
  <c r="E49" i="9" s="1"/>
  <c r="E50" i="9" s="1"/>
  <c r="E51" i="9" s="1"/>
  <c r="E52" i="9" s="1"/>
  <c r="E53" i="9" s="1"/>
  <c r="E54" i="9" s="1"/>
  <c r="E55" i="9" s="1"/>
  <c r="E56" i="9" s="1"/>
  <c r="E57" i="9" s="1"/>
  <c r="E58" i="9" s="1"/>
  <c r="E59" i="9" s="1"/>
  <c r="E60" i="9" s="1"/>
  <c r="E61" i="9" s="1"/>
  <c r="E62" i="9" s="1"/>
  <c r="E63" i="9" s="1"/>
  <c r="E64" i="9" s="1"/>
  <c r="E65" i="9" s="1"/>
  <c r="E66" i="9" s="1"/>
  <c r="E67" i="9" s="1"/>
  <c r="E68" i="9" s="1"/>
  <c r="E69" i="9" s="1"/>
  <c r="E70" i="9" s="1"/>
  <c r="E71" i="9" s="1"/>
  <c r="E72" i="9" s="1"/>
  <c r="E73" i="9" s="1"/>
  <c r="E3" i="9"/>
  <c r="F7" i="25" l="1"/>
  <c r="F7" i="11"/>
  <c r="B82" i="29"/>
  <c r="B81" i="29"/>
  <c r="B80" i="29"/>
  <c r="B79" i="29"/>
  <c r="B78" i="29"/>
  <c r="B77" i="29"/>
  <c r="F8" i="25" l="1"/>
  <c r="F8" i="11"/>
  <c r="D3" i="25"/>
  <c r="D4" i="25"/>
  <c r="D5" i="25"/>
  <c r="D6" i="25"/>
  <c r="D7" i="25"/>
  <c r="D8" i="25"/>
  <c r="D9" i="25"/>
  <c r="D10" i="25"/>
  <c r="D11" i="25"/>
  <c r="D12" i="25"/>
  <c r="D13" i="25"/>
  <c r="D14" i="25"/>
  <c r="D15" i="25"/>
  <c r="D16" i="25"/>
  <c r="D17" i="25"/>
  <c r="D18" i="25"/>
  <c r="D19" i="25"/>
  <c r="D20" i="25"/>
  <c r="D21" i="25"/>
  <c r="D22" i="25"/>
  <c r="D23" i="25"/>
  <c r="D24" i="25"/>
  <c r="D25" i="25"/>
  <c r="D26" i="25"/>
  <c r="D27" i="25"/>
  <c r="D28" i="25"/>
  <c r="D29" i="25"/>
  <c r="D30" i="25"/>
  <c r="D31" i="25"/>
  <c r="D32" i="25"/>
  <c r="D33" i="25"/>
  <c r="D34" i="25"/>
  <c r="D35" i="25"/>
  <c r="D36" i="25"/>
  <c r="D37" i="25"/>
  <c r="D38" i="25"/>
  <c r="D39" i="25"/>
  <c r="D40" i="25"/>
  <c r="D41" i="25"/>
  <c r="D42" i="25"/>
  <c r="D43" i="25"/>
  <c r="D44" i="25"/>
  <c r="D45" i="25"/>
  <c r="D46" i="25"/>
  <c r="D47" i="25"/>
  <c r="D48" i="25"/>
  <c r="D49" i="25"/>
  <c r="D50" i="25"/>
  <c r="D51" i="25"/>
  <c r="D52" i="25"/>
  <c r="D53" i="25"/>
  <c r="D54" i="25"/>
  <c r="D55" i="25"/>
  <c r="D56" i="25"/>
  <c r="D57" i="25"/>
  <c r="D58" i="25"/>
  <c r="D59" i="25"/>
  <c r="D60" i="25"/>
  <c r="D61" i="25"/>
  <c r="D62" i="25"/>
  <c r="D63" i="25"/>
  <c r="D64" i="25"/>
  <c r="D65" i="25"/>
  <c r="D66" i="25"/>
  <c r="D67" i="25"/>
  <c r="D68" i="25"/>
  <c r="D69" i="25"/>
  <c r="D70" i="25"/>
  <c r="D71" i="25"/>
  <c r="D72" i="25"/>
  <c r="D73" i="25"/>
  <c r="D2" i="25"/>
  <c r="D1" i="21"/>
  <c r="F9" i="25" l="1"/>
  <c r="F9" i="11"/>
  <c r="E3" i="25"/>
  <c r="C3" i="25" s="1"/>
  <c r="D3" i="24" s="1"/>
  <c r="E7" i="25"/>
  <c r="C7" i="25" s="1"/>
  <c r="D7" i="24" s="1"/>
  <c r="E11" i="25"/>
  <c r="E15" i="25"/>
  <c r="E19" i="25"/>
  <c r="E23" i="25"/>
  <c r="E27" i="25"/>
  <c r="E31" i="25"/>
  <c r="E35" i="25"/>
  <c r="E39" i="25"/>
  <c r="E43" i="25"/>
  <c r="E47" i="25"/>
  <c r="E51" i="25"/>
  <c r="E55" i="25"/>
  <c r="E59" i="25"/>
  <c r="E63" i="25"/>
  <c r="E67" i="25"/>
  <c r="E71" i="25"/>
  <c r="E4" i="25"/>
  <c r="C4" i="25" s="1"/>
  <c r="D4" i="24" s="1"/>
  <c r="E9" i="25"/>
  <c r="E14" i="25"/>
  <c r="E20" i="25"/>
  <c r="E25" i="25"/>
  <c r="E30" i="25"/>
  <c r="E36" i="25"/>
  <c r="E41" i="25"/>
  <c r="E46" i="25"/>
  <c r="E52" i="25"/>
  <c r="E57" i="25"/>
  <c r="E62" i="25"/>
  <c r="E68" i="25"/>
  <c r="E73" i="25"/>
  <c r="E5" i="25"/>
  <c r="C5" i="25" s="1"/>
  <c r="D5" i="24" s="1"/>
  <c r="E10" i="25"/>
  <c r="E16" i="25"/>
  <c r="E21" i="25"/>
  <c r="E26" i="25"/>
  <c r="E32" i="25"/>
  <c r="E37" i="25"/>
  <c r="E42" i="25"/>
  <c r="E48" i="25"/>
  <c r="E53" i="25"/>
  <c r="E58" i="25"/>
  <c r="E64" i="25"/>
  <c r="E69" i="25"/>
  <c r="E2" i="25"/>
  <c r="C2" i="25" s="1"/>
  <c r="D2" i="24" s="1"/>
  <c r="E65" i="25"/>
  <c r="E54" i="25"/>
  <c r="E44" i="25"/>
  <c r="E33" i="25"/>
  <c r="E22" i="25"/>
  <c r="E12" i="25"/>
  <c r="E72" i="25"/>
  <c r="E61" i="25"/>
  <c r="E50" i="25"/>
  <c r="E40" i="25"/>
  <c r="E29" i="25"/>
  <c r="E18" i="25"/>
  <c r="E8" i="25"/>
  <c r="C8" i="25" s="1"/>
  <c r="D8" i="24" s="1"/>
  <c r="E70" i="25"/>
  <c r="E60" i="25"/>
  <c r="E49" i="25"/>
  <c r="E38" i="25"/>
  <c r="E28" i="25"/>
  <c r="E17" i="25"/>
  <c r="E6" i="25"/>
  <c r="C6" i="25" s="1"/>
  <c r="D6" i="24" s="1"/>
  <c r="E66" i="25"/>
  <c r="E56" i="25"/>
  <c r="E45" i="25"/>
  <c r="E34" i="25"/>
  <c r="E24" i="25"/>
  <c r="E13" i="25"/>
  <c r="D1" i="12" a="1"/>
  <c r="D2" i="10"/>
  <c r="C10" i="25" l="1"/>
  <c r="D10" i="24" s="1"/>
  <c r="F10" i="25"/>
  <c r="C9" i="25"/>
  <c r="D9" i="24" s="1"/>
  <c r="F10" i="11"/>
  <c r="D1" i="12"/>
  <c r="E1" i="12"/>
  <c r="E30" i="8"/>
  <c r="E38" i="8"/>
  <c r="E46" i="8"/>
  <c r="E54" i="8"/>
  <c r="E62" i="8"/>
  <c r="E70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2" i="8"/>
  <c r="D1" i="5" a="1"/>
  <c r="D1" i="5" s="1"/>
  <c r="D2" i="2"/>
  <c r="C3" i="9"/>
  <c r="D3" i="2" s="1"/>
  <c r="C4" i="9"/>
  <c r="D4" i="2" s="1"/>
  <c r="C5" i="9"/>
  <c r="D5" i="2" s="1"/>
  <c r="C6" i="9"/>
  <c r="D6" i="2" s="1"/>
  <c r="C7" i="9"/>
  <c r="D7" i="2" s="1"/>
  <c r="C8" i="9"/>
  <c r="D8" i="2" s="1"/>
  <c r="C9" i="9"/>
  <c r="D9" i="2" s="1"/>
  <c r="C10" i="9"/>
  <c r="D10" i="2" s="1"/>
  <c r="C11" i="9"/>
  <c r="D11" i="2" s="1"/>
  <c r="C12" i="9"/>
  <c r="D12" i="2" s="1"/>
  <c r="C13" i="9"/>
  <c r="D13" i="2" s="1"/>
  <c r="C14" i="9"/>
  <c r="D14" i="2" s="1"/>
  <c r="C15" i="9"/>
  <c r="D15" i="2" s="1"/>
  <c r="C16" i="9"/>
  <c r="D16" i="2" s="1"/>
  <c r="C17" i="9"/>
  <c r="D17" i="2" s="1"/>
  <c r="C18" i="9"/>
  <c r="D18" i="2" s="1"/>
  <c r="C19" i="9"/>
  <c r="D19" i="2" s="1"/>
  <c r="C20" i="9"/>
  <c r="D20" i="2" s="1"/>
  <c r="C21" i="9"/>
  <c r="D21" i="2" s="1"/>
  <c r="C22" i="9"/>
  <c r="D22" i="2" s="1"/>
  <c r="C23" i="9"/>
  <c r="D23" i="2" s="1"/>
  <c r="C24" i="9"/>
  <c r="D24" i="2" s="1"/>
  <c r="C25" i="9"/>
  <c r="D25" i="2" s="1"/>
  <c r="C26" i="9"/>
  <c r="D26" i="2" s="1"/>
  <c r="C27" i="9"/>
  <c r="D27" i="2" s="1"/>
  <c r="C28" i="9"/>
  <c r="D28" i="2" s="1"/>
  <c r="C29" i="9"/>
  <c r="D29" i="2" s="1"/>
  <c r="C30" i="9"/>
  <c r="D30" i="2" s="1"/>
  <c r="C31" i="9"/>
  <c r="D31" i="2" s="1"/>
  <c r="C32" i="9"/>
  <c r="D32" i="2" s="1"/>
  <c r="C33" i="9"/>
  <c r="D33" i="2" s="1"/>
  <c r="C34" i="9"/>
  <c r="D34" i="2" s="1"/>
  <c r="C35" i="9"/>
  <c r="D35" i="2" s="1"/>
  <c r="C36" i="9"/>
  <c r="D36" i="2" s="1"/>
  <c r="C37" i="9"/>
  <c r="D37" i="2" s="1"/>
  <c r="C38" i="9"/>
  <c r="D38" i="2" s="1"/>
  <c r="C39" i="9"/>
  <c r="D39" i="2" s="1"/>
  <c r="C40" i="9"/>
  <c r="D40" i="2" s="1"/>
  <c r="C41" i="9"/>
  <c r="D41" i="2" s="1"/>
  <c r="C42" i="9"/>
  <c r="D42" i="2" s="1"/>
  <c r="C43" i="9"/>
  <c r="D43" i="2" s="1"/>
  <c r="C44" i="9"/>
  <c r="D44" i="2" s="1"/>
  <c r="C45" i="9"/>
  <c r="D45" i="2" s="1"/>
  <c r="C46" i="9"/>
  <c r="D46" i="2" s="1"/>
  <c r="C47" i="9"/>
  <c r="D47" i="2" s="1"/>
  <c r="C48" i="9"/>
  <c r="D48" i="2" s="1"/>
  <c r="C49" i="9"/>
  <c r="D49" i="2" s="1"/>
  <c r="C50" i="9"/>
  <c r="D50" i="2" s="1"/>
  <c r="C51" i="9"/>
  <c r="D51" i="2" s="1"/>
  <c r="C52" i="9"/>
  <c r="D52" i="2" s="1"/>
  <c r="C53" i="9"/>
  <c r="D53" i="2" s="1"/>
  <c r="C54" i="9"/>
  <c r="D54" i="2" s="1"/>
  <c r="C55" i="9"/>
  <c r="D55" i="2" s="1"/>
  <c r="C56" i="9"/>
  <c r="D56" i="2" s="1"/>
  <c r="C57" i="9"/>
  <c r="D57" i="2" s="1"/>
  <c r="C58" i="9"/>
  <c r="D58" i="2" s="1"/>
  <c r="C59" i="9"/>
  <c r="D59" i="2" s="1"/>
  <c r="C60" i="9"/>
  <c r="D60" i="2" s="1"/>
  <c r="C61" i="9"/>
  <c r="D61" i="2" s="1"/>
  <c r="C62" i="9"/>
  <c r="D62" i="2" s="1"/>
  <c r="C63" i="9"/>
  <c r="D63" i="2" s="1"/>
  <c r="C64" i="9"/>
  <c r="D64" i="2" s="1"/>
  <c r="C65" i="9"/>
  <c r="D65" i="2" s="1"/>
  <c r="C66" i="9"/>
  <c r="D66" i="2" s="1"/>
  <c r="C67" i="9"/>
  <c r="D67" i="2" s="1"/>
  <c r="C68" i="9"/>
  <c r="D68" i="2" s="1"/>
  <c r="C69" i="9"/>
  <c r="D69" i="2" s="1"/>
  <c r="C70" i="9"/>
  <c r="D70" i="2" s="1"/>
  <c r="C71" i="9"/>
  <c r="D71" i="2" s="1"/>
  <c r="C72" i="9"/>
  <c r="D72" i="2" s="1"/>
  <c r="C73" i="9"/>
  <c r="D73" i="2" s="1"/>
  <c r="C2" i="9"/>
  <c r="D3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2" i="9"/>
  <c r="D1" i="1"/>
  <c r="F11" i="25" l="1"/>
  <c r="F11" i="11"/>
  <c r="E4" i="11"/>
  <c r="E6" i="11"/>
  <c r="E8" i="11"/>
  <c r="E10" i="11"/>
  <c r="E12" i="11"/>
  <c r="E14" i="11"/>
  <c r="E16" i="11"/>
  <c r="E18" i="11"/>
  <c r="E20" i="11"/>
  <c r="E22" i="11"/>
  <c r="E24" i="11"/>
  <c r="E26" i="11"/>
  <c r="E28" i="11"/>
  <c r="E30" i="11"/>
  <c r="E32" i="11"/>
  <c r="E34" i="11"/>
  <c r="E36" i="11"/>
  <c r="E38" i="11"/>
  <c r="E40" i="11"/>
  <c r="E42" i="11"/>
  <c r="E44" i="11"/>
  <c r="E46" i="11"/>
  <c r="E48" i="11"/>
  <c r="E50" i="11"/>
  <c r="E52" i="11"/>
  <c r="E54" i="11"/>
  <c r="E56" i="11"/>
  <c r="E58" i="11"/>
  <c r="E60" i="11"/>
  <c r="E62" i="11"/>
  <c r="E64" i="11"/>
  <c r="E66" i="11"/>
  <c r="E68" i="11"/>
  <c r="E70" i="11"/>
  <c r="E72" i="11"/>
  <c r="E5" i="11"/>
  <c r="E9" i="11"/>
  <c r="E13" i="11"/>
  <c r="E17" i="11"/>
  <c r="E21" i="11"/>
  <c r="E25" i="11"/>
  <c r="E33" i="11"/>
  <c r="E41" i="11"/>
  <c r="E49" i="11"/>
  <c r="E2" i="11"/>
  <c r="E3" i="11"/>
  <c r="E7" i="11"/>
  <c r="E11" i="11"/>
  <c r="E15" i="11"/>
  <c r="E19" i="11"/>
  <c r="E23" i="11"/>
  <c r="E27" i="11"/>
  <c r="E31" i="11"/>
  <c r="E35" i="11"/>
  <c r="E39" i="11"/>
  <c r="E43" i="11"/>
  <c r="E47" i="11"/>
  <c r="E51" i="11"/>
  <c r="E55" i="11"/>
  <c r="E59" i="11"/>
  <c r="E67" i="11"/>
  <c r="E65" i="11"/>
  <c r="E73" i="11"/>
  <c r="E29" i="11"/>
  <c r="E37" i="11"/>
  <c r="E45" i="11"/>
  <c r="E53" i="11"/>
  <c r="E57" i="11"/>
  <c r="E63" i="11"/>
  <c r="E71" i="11"/>
  <c r="E69" i="11"/>
  <c r="E61" i="11"/>
  <c r="D4" i="11"/>
  <c r="C4" i="11" s="1"/>
  <c r="D4" i="15" s="1"/>
  <c r="D6" i="11"/>
  <c r="C6" i="11" s="1"/>
  <c r="D6" i="15" s="1"/>
  <c r="D8" i="11"/>
  <c r="C8" i="11" s="1"/>
  <c r="D8" i="15" s="1"/>
  <c r="D10" i="11"/>
  <c r="C10" i="11" s="1"/>
  <c r="D10" i="15" s="1"/>
  <c r="D12" i="11"/>
  <c r="D14" i="11"/>
  <c r="D16" i="11"/>
  <c r="D18" i="11"/>
  <c r="D20" i="11"/>
  <c r="D22" i="11"/>
  <c r="D24" i="11"/>
  <c r="D26" i="11"/>
  <c r="D28" i="11"/>
  <c r="D30" i="11"/>
  <c r="D32" i="11"/>
  <c r="D34" i="11"/>
  <c r="D36" i="11"/>
  <c r="D38" i="11"/>
  <c r="D40" i="11"/>
  <c r="D42" i="11"/>
  <c r="D44" i="11"/>
  <c r="D46" i="11"/>
  <c r="D48" i="11"/>
  <c r="D50" i="11"/>
  <c r="D52" i="11"/>
  <c r="D54" i="11"/>
  <c r="D56" i="11"/>
  <c r="D58" i="11"/>
  <c r="D2" i="11"/>
  <c r="C2" i="11" s="1"/>
  <c r="D2" i="15" s="1"/>
  <c r="D61" i="11"/>
  <c r="D62" i="11"/>
  <c r="D65" i="11"/>
  <c r="D70" i="11"/>
  <c r="D73" i="11"/>
  <c r="D5" i="11"/>
  <c r="D9" i="11"/>
  <c r="C9" i="11" s="1"/>
  <c r="D9" i="15" s="1"/>
  <c r="D13" i="11"/>
  <c r="D17" i="11"/>
  <c r="D21" i="11"/>
  <c r="D25" i="11"/>
  <c r="D29" i="11"/>
  <c r="D33" i="11"/>
  <c r="D37" i="11"/>
  <c r="D41" i="11"/>
  <c r="D45" i="11"/>
  <c r="D49" i="11"/>
  <c r="D53" i="11"/>
  <c r="D57" i="11"/>
  <c r="D60" i="11"/>
  <c r="D63" i="11"/>
  <c r="D68" i="11"/>
  <c r="D71" i="11"/>
  <c r="D66" i="11"/>
  <c r="D69" i="11"/>
  <c r="D7" i="11"/>
  <c r="C7" i="11" s="1"/>
  <c r="D7" i="15" s="1"/>
  <c r="D23" i="11"/>
  <c r="D39" i="11"/>
  <c r="D55" i="11"/>
  <c r="D67" i="11"/>
  <c r="D11" i="11"/>
  <c r="C11" i="11" s="1"/>
  <c r="D11" i="15" s="1"/>
  <c r="D27" i="11"/>
  <c r="D43" i="11"/>
  <c r="D59" i="11"/>
  <c r="D15" i="11"/>
  <c r="D31" i="11"/>
  <c r="D47" i="11"/>
  <c r="D72" i="11"/>
  <c r="D3" i="11"/>
  <c r="C3" i="11" s="1"/>
  <c r="D3" i="15" s="1"/>
  <c r="D19" i="11"/>
  <c r="D35" i="11"/>
  <c r="D51" i="11"/>
  <c r="D64" i="11"/>
  <c r="E73" i="8"/>
  <c r="E3" i="8"/>
  <c r="E5" i="8"/>
  <c r="E7" i="8"/>
  <c r="E9" i="8"/>
  <c r="E11" i="8"/>
  <c r="E13" i="8"/>
  <c r="E15" i="8"/>
  <c r="E17" i="8"/>
  <c r="E19" i="8"/>
  <c r="E21" i="8"/>
  <c r="E23" i="8"/>
  <c r="E25" i="8"/>
  <c r="E27" i="8"/>
  <c r="E29" i="8"/>
  <c r="E31" i="8"/>
  <c r="E33" i="8"/>
  <c r="E35" i="8"/>
  <c r="E37" i="8"/>
  <c r="E39" i="8"/>
  <c r="E41" i="8"/>
  <c r="E43" i="8"/>
  <c r="E45" i="8"/>
  <c r="E47" i="8"/>
  <c r="E49" i="8"/>
  <c r="E51" i="8"/>
  <c r="E53" i="8"/>
  <c r="E55" i="8"/>
  <c r="E57" i="8"/>
  <c r="E59" i="8"/>
  <c r="E61" i="8"/>
  <c r="E63" i="8"/>
  <c r="E65" i="8"/>
  <c r="E67" i="8"/>
  <c r="E69" i="8"/>
  <c r="E71" i="8"/>
  <c r="E72" i="8"/>
  <c r="E64" i="8"/>
  <c r="E56" i="8"/>
  <c r="E48" i="8"/>
  <c r="E40" i="8"/>
  <c r="E32" i="8"/>
  <c r="E26" i="8"/>
  <c r="E22" i="8"/>
  <c r="E18" i="8"/>
  <c r="E14" i="8"/>
  <c r="E10" i="8"/>
  <c r="E6" i="8"/>
  <c r="E2" i="8"/>
  <c r="E66" i="8"/>
  <c r="E58" i="8"/>
  <c r="E50" i="8"/>
  <c r="E42" i="8"/>
  <c r="E34" i="8"/>
  <c r="E68" i="8"/>
  <c r="E60" i="8"/>
  <c r="E52" i="8"/>
  <c r="E44" i="8"/>
  <c r="E36" i="8"/>
  <c r="E28" i="8"/>
  <c r="E24" i="8"/>
  <c r="E20" i="8"/>
  <c r="E16" i="8"/>
  <c r="E12" i="8"/>
  <c r="E8" i="8"/>
  <c r="E4" i="8"/>
  <c r="E1" i="5"/>
  <c r="B77" i="19"/>
  <c r="B78" i="19"/>
  <c r="B82" i="19"/>
  <c r="B81" i="19"/>
  <c r="B80" i="19"/>
  <c r="B79" i="19"/>
  <c r="C82" i="15"/>
  <c r="C81" i="15"/>
  <c r="C80" i="15"/>
  <c r="C79" i="15"/>
  <c r="C78" i="15"/>
  <c r="C77" i="15"/>
  <c r="B82" i="2"/>
  <c r="D82" i="2" s="1"/>
  <c r="B81" i="2"/>
  <c r="D81" i="2" s="1"/>
  <c r="B80" i="2"/>
  <c r="D80" i="2" s="1"/>
  <c r="B79" i="2"/>
  <c r="D79" i="2" s="1"/>
  <c r="B78" i="2"/>
  <c r="D78" i="2" s="1"/>
  <c r="B77" i="2"/>
  <c r="D77" i="2" s="1"/>
  <c r="F12" i="25" l="1"/>
  <c r="C11" i="25"/>
  <c r="D11" i="24" s="1"/>
  <c r="C12" i="11"/>
  <c r="D12" i="15" s="1"/>
  <c r="F12" i="11"/>
  <c r="C5" i="11"/>
  <c r="D5" i="15" s="1"/>
  <c r="C20" i="8"/>
  <c r="D20" i="10" s="1"/>
  <c r="C51" i="8"/>
  <c r="D51" i="10" s="1"/>
  <c r="C43" i="8"/>
  <c r="D43" i="10" s="1"/>
  <c r="C24" i="8"/>
  <c r="D24" i="10" s="1"/>
  <c r="C52" i="8"/>
  <c r="D52" i="10" s="1"/>
  <c r="C18" i="8"/>
  <c r="D18" i="10" s="1"/>
  <c r="C40" i="8"/>
  <c r="D40" i="10" s="1"/>
  <c r="C49" i="8"/>
  <c r="D49" i="10" s="1"/>
  <c r="B80" i="10" s="1"/>
  <c r="C17" i="8"/>
  <c r="D17" i="10" s="1"/>
  <c r="C28" i="8"/>
  <c r="D28" i="10" s="1"/>
  <c r="C6" i="8"/>
  <c r="D6" i="10" s="1"/>
  <c r="C22" i="8"/>
  <c r="D22" i="10" s="1"/>
  <c r="C55" i="8"/>
  <c r="D55" i="10" s="1"/>
  <c r="C23" i="8"/>
  <c r="D23" i="10" s="1"/>
  <c r="F73" i="8"/>
  <c r="C73" i="8" s="1"/>
  <c r="D73" i="10" s="1"/>
  <c r="B82" i="10" s="1"/>
  <c r="F3" i="8"/>
  <c r="C3" i="8" s="1"/>
  <c r="D3" i="10" s="1"/>
  <c r="F5" i="8"/>
  <c r="F7" i="8"/>
  <c r="C7" i="8" s="1"/>
  <c r="D7" i="10" s="1"/>
  <c r="F9" i="8"/>
  <c r="C9" i="8" s="1"/>
  <c r="D9" i="10" s="1"/>
  <c r="F11" i="8"/>
  <c r="C11" i="8" s="1"/>
  <c r="D11" i="10" s="1"/>
  <c r="F13" i="8"/>
  <c r="F15" i="8"/>
  <c r="C15" i="8" s="1"/>
  <c r="D15" i="10" s="1"/>
  <c r="F17" i="8"/>
  <c r="F19" i="8"/>
  <c r="C19" i="8" s="1"/>
  <c r="D19" i="10" s="1"/>
  <c r="F21" i="8"/>
  <c r="F23" i="8"/>
  <c r="F25" i="8"/>
  <c r="C25" i="8" s="1"/>
  <c r="D25" i="10" s="1"/>
  <c r="B78" i="10" s="1"/>
  <c r="F27" i="8"/>
  <c r="C27" i="8" s="1"/>
  <c r="D27" i="10" s="1"/>
  <c r="F30" i="8"/>
  <c r="C30" i="8" s="1"/>
  <c r="D30" i="10" s="1"/>
  <c r="F33" i="8"/>
  <c r="C33" i="8" s="1"/>
  <c r="D33" i="10" s="1"/>
  <c r="F38" i="8"/>
  <c r="C38" i="8" s="1"/>
  <c r="D38" i="10" s="1"/>
  <c r="F41" i="8"/>
  <c r="C41" i="8" s="1"/>
  <c r="D41" i="10" s="1"/>
  <c r="F46" i="8"/>
  <c r="C46" i="8" s="1"/>
  <c r="D46" i="10" s="1"/>
  <c r="F49" i="8"/>
  <c r="F54" i="8"/>
  <c r="C54" i="8" s="1"/>
  <c r="D54" i="10" s="1"/>
  <c r="F57" i="8"/>
  <c r="C57" i="8" s="1"/>
  <c r="D57" i="10" s="1"/>
  <c r="F62" i="8"/>
  <c r="C62" i="8" s="1"/>
  <c r="D62" i="10" s="1"/>
  <c r="F65" i="8"/>
  <c r="C65" i="8" s="1"/>
  <c r="D65" i="10" s="1"/>
  <c r="F70" i="8"/>
  <c r="C70" i="8" s="1"/>
  <c r="D70" i="10" s="1"/>
  <c r="F2" i="8"/>
  <c r="C2" i="8" s="1"/>
  <c r="F4" i="8"/>
  <c r="C4" i="8" s="1"/>
  <c r="D4" i="10" s="1"/>
  <c r="F8" i="8"/>
  <c r="C8" i="8" s="1"/>
  <c r="D8" i="10" s="1"/>
  <c r="F12" i="8"/>
  <c r="C12" i="8" s="1"/>
  <c r="D12" i="10" s="1"/>
  <c r="F16" i="8"/>
  <c r="C16" i="8" s="1"/>
  <c r="D16" i="10" s="1"/>
  <c r="F20" i="8"/>
  <c r="F24" i="8"/>
  <c r="F28" i="8"/>
  <c r="F31" i="8"/>
  <c r="C31" i="8" s="1"/>
  <c r="D31" i="10" s="1"/>
  <c r="F36" i="8"/>
  <c r="F39" i="8"/>
  <c r="C39" i="8" s="1"/>
  <c r="D39" i="10" s="1"/>
  <c r="F44" i="8"/>
  <c r="C44" i="8" s="1"/>
  <c r="D44" i="10" s="1"/>
  <c r="F47" i="8"/>
  <c r="C47" i="8" s="1"/>
  <c r="D47" i="10" s="1"/>
  <c r="F52" i="8"/>
  <c r="F55" i="8"/>
  <c r="F60" i="8"/>
  <c r="C60" i="8" s="1"/>
  <c r="D60" i="10" s="1"/>
  <c r="F63" i="8"/>
  <c r="C63" i="8" s="1"/>
  <c r="D63" i="10" s="1"/>
  <c r="F68" i="8"/>
  <c r="F71" i="8"/>
  <c r="C71" i="8" s="1"/>
  <c r="D71" i="10" s="1"/>
  <c r="F29" i="8"/>
  <c r="F34" i="8"/>
  <c r="C34" i="8" s="1"/>
  <c r="D34" i="10" s="1"/>
  <c r="F37" i="8"/>
  <c r="F42" i="8"/>
  <c r="C42" i="8" s="1"/>
  <c r="D42" i="10" s="1"/>
  <c r="F45" i="8"/>
  <c r="C45" i="8" s="1"/>
  <c r="D45" i="10" s="1"/>
  <c r="F50" i="8"/>
  <c r="C50" i="8" s="1"/>
  <c r="D50" i="10" s="1"/>
  <c r="F53" i="8"/>
  <c r="F58" i="8"/>
  <c r="F61" i="8"/>
  <c r="F66" i="8"/>
  <c r="C66" i="8" s="1"/>
  <c r="D66" i="10" s="1"/>
  <c r="F69" i="8"/>
  <c r="F6" i="8"/>
  <c r="F10" i="8"/>
  <c r="F14" i="8"/>
  <c r="C14" i="8" s="1"/>
  <c r="D14" i="10" s="1"/>
  <c r="F18" i="8"/>
  <c r="F22" i="8"/>
  <c r="F26" i="8"/>
  <c r="F32" i="8"/>
  <c r="C32" i="8" s="1"/>
  <c r="D32" i="10" s="1"/>
  <c r="F35" i="8"/>
  <c r="C35" i="8" s="1"/>
  <c r="D35" i="10" s="1"/>
  <c r="F40" i="8"/>
  <c r="F43" i="8"/>
  <c r="F48" i="8"/>
  <c r="C48" i="8" s="1"/>
  <c r="D48" i="10" s="1"/>
  <c r="F51" i="8"/>
  <c r="F56" i="8"/>
  <c r="C56" i="8" s="1"/>
  <c r="D56" i="10" s="1"/>
  <c r="F59" i="8"/>
  <c r="C59" i="8" s="1"/>
  <c r="D59" i="10" s="1"/>
  <c r="F64" i="8"/>
  <c r="C64" i="8" s="1"/>
  <c r="D64" i="10" s="1"/>
  <c r="F67" i="8"/>
  <c r="C67" i="8" s="1"/>
  <c r="D67" i="10" s="1"/>
  <c r="F72" i="8"/>
  <c r="C72" i="8" s="1"/>
  <c r="D72" i="10" s="1"/>
  <c r="C36" i="8"/>
  <c r="D36" i="10" s="1"/>
  <c r="C68" i="8"/>
  <c r="D68" i="10" s="1"/>
  <c r="C58" i="8"/>
  <c r="D58" i="10" s="1"/>
  <c r="C10" i="8"/>
  <c r="D10" i="10" s="1"/>
  <c r="C26" i="8"/>
  <c r="D26" i="10" s="1"/>
  <c r="C69" i="8"/>
  <c r="D69" i="10" s="1"/>
  <c r="C61" i="8"/>
  <c r="D61" i="10" s="1"/>
  <c r="B81" i="10" s="1"/>
  <c r="C53" i="8"/>
  <c r="D53" i="10" s="1"/>
  <c r="C37" i="8"/>
  <c r="D37" i="10" s="1"/>
  <c r="B79" i="10" s="1"/>
  <c r="C29" i="8"/>
  <c r="D29" i="10" s="1"/>
  <c r="C21" i="8"/>
  <c r="D21" i="10" s="1"/>
  <c r="C13" i="8"/>
  <c r="D13" i="10" s="1"/>
  <c r="B77" i="10" s="1"/>
  <c r="C5" i="8"/>
  <c r="D5" i="10" s="1"/>
  <c r="F13" i="25" l="1"/>
  <c r="C12" i="25"/>
  <c r="D12" i="24" s="1"/>
  <c r="F13" i="11"/>
  <c r="F14" i="25" l="1"/>
  <c r="C13" i="25"/>
  <c r="D13" i="24" s="1"/>
  <c r="B77" i="24" s="1"/>
  <c r="F14" i="11"/>
  <c r="C13" i="11"/>
  <c r="D13" i="15" s="1"/>
  <c r="B77" i="15" s="1"/>
  <c r="D77" i="15" s="1"/>
  <c r="F15" i="25" l="1"/>
  <c r="C14" i="25"/>
  <c r="D14" i="24" s="1"/>
  <c r="F15" i="11"/>
  <c r="C14" i="11"/>
  <c r="D14" i="15" s="1"/>
  <c r="F16" i="25" l="1"/>
  <c r="C15" i="25"/>
  <c r="D15" i="24" s="1"/>
  <c r="F16" i="11"/>
  <c r="C15" i="11"/>
  <c r="D15" i="15" s="1"/>
  <c r="F17" i="25" l="1"/>
  <c r="C16" i="25"/>
  <c r="D16" i="24" s="1"/>
  <c r="F17" i="11"/>
  <c r="C16" i="11"/>
  <c r="D16" i="15" s="1"/>
  <c r="F18" i="25" l="1"/>
  <c r="C17" i="25"/>
  <c r="D17" i="24" s="1"/>
  <c r="F18" i="11"/>
  <c r="C17" i="11"/>
  <c r="D17" i="15" s="1"/>
  <c r="F19" i="25" l="1"/>
  <c r="C18" i="25"/>
  <c r="D18" i="24" s="1"/>
  <c r="F19" i="11"/>
  <c r="C18" i="11"/>
  <c r="D18" i="15" s="1"/>
  <c r="F20" i="25" l="1"/>
  <c r="C19" i="25"/>
  <c r="D19" i="24" s="1"/>
  <c r="F20" i="11"/>
  <c r="C19" i="11"/>
  <c r="D19" i="15" s="1"/>
  <c r="F21" i="25" l="1"/>
  <c r="C20" i="25"/>
  <c r="D20" i="24" s="1"/>
  <c r="F21" i="11"/>
  <c r="C20" i="11"/>
  <c r="D20" i="15" s="1"/>
  <c r="F22" i="25" l="1"/>
  <c r="C21" i="25"/>
  <c r="D21" i="24" s="1"/>
  <c r="F22" i="11"/>
  <c r="C21" i="11"/>
  <c r="D21" i="15" s="1"/>
  <c r="F23" i="25" l="1"/>
  <c r="C22" i="25"/>
  <c r="D22" i="24" s="1"/>
  <c r="F23" i="11"/>
  <c r="C22" i="11"/>
  <c r="D22" i="15" s="1"/>
  <c r="F24" i="25" l="1"/>
  <c r="C23" i="25"/>
  <c r="D23" i="24" s="1"/>
  <c r="F24" i="11"/>
  <c r="C23" i="11"/>
  <c r="D23" i="15" s="1"/>
  <c r="F25" i="25" l="1"/>
  <c r="C24" i="25"/>
  <c r="D24" i="24" s="1"/>
  <c r="F25" i="11"/>
  <c r="C24" i="11"/>
  <c r="D24" i="15" s="1"/>
  <c r="F26" i="25" l="1"/>
  <c r="C25" i="25"/>
  <c r="D25" i="24" s="1"/>
  <c r="B78" i="24" s="1"/>
  <c r="F26" i="11"/>
  <c r="C25" i="11"/>
  <c r="D25" i="15" s="1"/>
  <c r="B78" i="15" s="1"/>
  <c r="D78" i="15" s="1"/>
  <c r="F27" i="25" l="1"/>
  <c r="C26" i="25"/>
  <c r="D26" i="24" s="1"/>
  <c r="F27" i="11"/>
  <c r="C26" i="11"/>
  <c r="D26" i="15" s="1"/>
  <c r="F28" i="25" l="1"/>
  <c r="C27" i="25"/>
  <c r="D27" i="24" s="1"/>
  <c r="F28" i="11"/>
  <c r="C27" i="11"/>
  <c r="D27" i="15" s="1"/>
  <c r="F29" i="25" l="1"/>
  <c r="C28" i="25"/>
  <c r="D28" i="24" s="1"/>
  <c r="F29" i="11"/>
  <c r="C28" i="11"/>
  <c r="D28" i="15" s="1"/>
  <c r="F30" i="25" l="1"/>
  <c r="C29" i="25"/>
  <c r="D29" i="24" s="1"/>
  <c r="F30" i="11"/>
  <c r="C29" i="11"/>
  <c r="D29" i="15" s="1"/>
  <c r="F31" i="25" l="1"/>
  <c r="C30" i="25"/>
  <c r="D30" i="24" s="1"/>
  <c r="F31" i="11"/>
  <c r="C30" i="11"/>
  <c r="D30" i="15" s="1"/>
  <c r="F32" i="25" l="1"/>
  <c r="C31" i="25"/>
  <c r="D31" i="24" s="1"/>
  <c r="F32" i="11"/>
  <c r="C31" i="11"/>
  <c r="D31" i="15" s="1"/>
  <c r="F33" i="25" l="1"/>
  <c r="C32" i="25"/>
  <c r="D32" i="24" s="1"/>
  <c r="F33" i="11"/>
  <c r="C32" i="11"/>
  <c r="D32" i="15" s="1"/>
  <c r="F34" i="25" l="1"/>
  <c r="C33" i="25"/>
  <c r="D33" i="24" s="1"/>
  <c r="F34" i="11"/>
  <c r="C33" i="11"/>
  <c r="D33" i="15" s="1"/>
  <c r="F35" i="25" l="1"/>
  <c r="C34" i="25"/>
  <c r="D34" i="24" s="1"/>
  <c r="F35" i="11"/>
  <c r="C34" i="11"/>
  <c r="D34" i="15" s="1"/>
  <c r="F36" i="25" l="1"/>
  <c r="C35" i="25"/>
  <c r="D35" i="24" s="1"/>
  <c r="F36" i="11"/>
  <c r="C35" i="11"/>
  <c r="D35" i="15" s="1"/>
  <c r="F37" i="25" l="1"/>
  <c r="C36" i="25"/>
  <c r="D36" i="24" s="1"/>
  <c r="F37" i="11"/>
  <c r="C36" i="11"/>
  <c r="D36" i="15" s="1"/>
  <c r="F38" i="25" l="1"/>
  <c r="C37" i="25"/>
  <c r="D37" i="24" s="1"/>
  <c r="B79" i="24" s="1"/>
  <c r="F38" i="11"/>
  <c r="C37" i="11"/>
  <c r="D37" i="15" s="1"/>
  <c r="B79" i="15" s="1"/>
  <c r="D79" i="15" s="1"/>
  <c r="F39" i="25" l="1"/>
  <c r="C38" i="25"/>
  <c r="D38" i="24" s="1"/>
  <c r="F39" i="11"/>
  <c r="C38" i="11"/>
  <c r="D38" i="15" s="1"/>
  <c r="F40" i="25" l="1"/>
  <c r="C39" i="25"/>
  <c r="D39" i="24" s="1"/>
  <c r="F40" i="11"/>
  <c r="C39" i="11"/>
  <c r="D39" i="15" s="1"/>
  <c r="F41" i="25" l="1"/>
  <c r="C40" i="25"/>
  <c r="D40" i="24" s="1"/>
  <c r="F41" i="11"/>
  <c r="C40" i="11"/>
  <c r="D40" i="15" s="1"/>
  <c r="F42" i="25" l="1"/>
  <c r="C41" i="25"/>
  <c r="D41" i="24" s="1"/>
  <c r="F42" i="11"/>
  <c r="C41" i="11"/>
  <c r="D41" i="15" s="1"/>
  <c r="F43" i="25" l="1"/>
  <c r="C42" i="25"/>
  <c r="D42" i="24" s="1"/>
  <c r="F43" i="11"/>
  <c r="C42" i="11"/>
  <c r="D42" i="15" s="1"/>
  <c r="F44" i="25" l="1"/>
  <c r="C43" i="25"/>
  <c r="D43" i="24" s="1"/>
  <c r="F44" i="11"/>
  <c r="C43" i="11"/>
  <c r="D43" i="15" s="1"/>
  <c r="F45" i="25" l="1"/>
  <c r="C44" i="25"/>
  <c r="D44" i="24" s="1"/>
  <c r="F45" i="11"/>
  <c r="C44" i="11"/>
  <c r="D44" i="15" s="1"/>
  <c r="F46" i="25" l="1"/>
  <c r="C45" i="25"/>
  <c r="D45" i="24" s="1"/>
  <c r="F46" i="11"/>
  <c r="C45" i="11"/>
  <c r="D45" i="15" s="1"/>
  <c r="F47" i="25" l="1"/>
  <c r="C46" i="25"/>
  <c r="D46" i="24" s="1"/>
  <c r="F47" i="11"/>
  <c r="C46" i="11"/>
  <c r="D46" i="15" s="1"/>
  <c r="F48" i="25" l="1"/>
  <c r="C47" i="25"/>
  <c r="D47" i="24" s="1"/>
  <c r="F48" i="11"/>
  <c r="C47" i="11"/>
  <c r="D47" i="15" s="1"/>
  <c r="F49" i="25" l="1"/>
  <c r="C48" i="25"/>
  <c r="D48" i="24" s="1"/>
  <c r="F49" i="11"/>
  <c r="C48" i="11"/>
  <c r="D48" i="15" s="1"/>
  <c r="F50" i="25" l="1"/>
  <c r="C49" i="25"/>
  <c r="D49" i="24" s="1"/>
  <c r="B80" i="24" s="1"/>
  <c r="F50" i="11"/>
  <c r="C49" i="11"/>
  <c r="D49" i="15" s="1"/>
  <c r="B80" i="15" s="1"/>
  <c r="D80" i="15" s="1"/>
  <c r="F51" i="25" l="1"/>
  <c r="C50" i="25"/>
  <c r="D50" i="24" s="1"/>
  <c r="F51" i="11"/>
  <c r="C50" i="11"/>
  <c r="D50" i="15" s="1"/>
  <c r="F52" i="25" l="1"/>
  <c r="C51" i="25"/>
  <c r="D51" i="24" s="1"/>
  <c r="F52" i="11"/>
  <c r="C51" i="11"/>
  <c r="D51" i="15" s="1"/>
  <c r="F53" i="25" l="1"/>
  <c r="C52" i="25"/>
  <c r="D52" i="24" s="1"/>
  <c r="F53" i="11"/>
  <c r="C52" i="11"/>
  <c r="D52" i="15" s="1"/>
  <c r="F54" i="25" l="1"/>
  <c r="C53" i="25"/>
  <c r="D53" i="24" s="1"/>
  <c r="F54" i="11"/>
  <c r="C53" i="11"/>
  <c r="D53" i="15" s="1"/>
  <c r="F55" i="25" l="1"/>
  <c r="C54" i="25"/>
  <c r="D54" i="24" s="1"/>
  <c r="F55" i="11"/>
  <c r="C54" i="11"/>
  <c r="D54" i="15" s="1"/>
  <c r="F56" i="25" l="1"/>
  <c r="C55" i="25"/>
  <c r="D55" i="24" s="1"/>
  <c r="F56" i="11"/>
  <c r="C55" i="11"/>
  <c r="D55" i="15" s="1"/>
  <c r="F57" i="25" l="1"/>
  <c r="C56" i="25"/>
  <c r="D56" i="24" s="1"/>
  <c r="F57" i="11"/>
  <c r="C56" i="11"/>
  <c r="D56" i="15" s="1"/>
  <c r="F58" i="25" l="1"/>
  <c r="C57" i="25"/>
  <c r="D57" i="24" s="1"/>
  <c r="F58" i="11"/>
  <c r="C57" i="11"/>
  <c r="D57" i="15" s="1"/>
  <c r="F59" i="25" l="1"/>
  <c r="C58" i="25"/>
  <c r="D58" i="24" s="1"/>
  <c r="F59" i="11"/>
  <c r="C58" i="11"/>
  <c r="D58" i="15" s="1"/>
  <c r="F60" i="25" l="1"/>
  <c r="C59" i="25"/>
  <c r="D59" i="24" s="1"/>
  <c r="F60" i="11"/>
  <c r="C59" i="11"/>
  <c r="D59" i="15" s="1"/>
  <c r="F61" i="25" l="1"/>
  <c r="C60" i="25"/>
  <c r="D60" i="24" s="1"/>
  <c r="F61" i="11"/>
  <c r="C60" i="11"/>
  <c r="D60" i="15" s="1"/>
  <c r="F62" i="25" l="1"/>
  <c r="C61" i="25"/>
  <c r="D61" i="24" s="1"/>
  <c r="B81" i="24" s="1"/>
  <c r="F62" i="11"/>
  <c r="C61" i="11"/>
  <c r="D61" i="15" s="1"/>
  <c r="B81" i="15" s="1"/>
  <c r="D81" i="15" s="1"/>
  <c r="F63" i="25" l="1"/>
  <c r="C62" i="25"/>
  <c r="D62" i="24" s="1"/>
  <c r="F63" i="11"/>
  <c r="C62" i="11"/>
  <c r="D62" i="15" s="1"/>
  <c r="F64" i="25" l="1"/>
  <c r="C63" i="25"/>
  <c r="D63" i="24" s="1"/>
  <c r="F64" i="11"/>
  <c r="C63" i="11"/>
  <c r="D63" i="15" s="1"/>
  <c r="F65" i="25" l="1"/>
  <c r="C64" i="25"/>
  <c r="D64" i="24" s="1"/>
  <c r="F65" i="11"/>
  <c r="C64" i="11"/>
  <c r="D64" i="15" s="1"/>
  <c r="F66" i="25" l="1"/>
  <c r="C65" i="25"/>
  <c r="D65" i="24" s="1"/>
  <c r="F66" i="11"/>
  <c r="C65" i="11"/>
  <c r="D65" i="15" s="1"/>
  <c r="F67" i="25" l="1"/>
  <c r="C66" i="25"/>
  <c r="D66" i="24" s="1"/>
  <c r="F67" i="11"/>
  <c r="C66" i="11"/>
  <c r="D66" i="15" s="1"/>
  <c r="F68" i="25" l="1"/>
  <c r="C67" i="25"/>
  <c r="D67" i="24" s="1"/>
  <c r="F68" i="11"/>
  <c r="C67" i="11"/>
  <c r="D67" i="15" s="1"/>
  <c r="F69" i="25" l="1"/>
  <c r="C68" i="25"/>
  <c r="D68" i="24" s="1"/>
  <c r="F69" i="11"/>
  <c r="C68" i="11"/>
  <c r="D68" i="15" s="1"/>
  <c r="F70" i="25" l="1"/>
  <c r="C69" i="25"/>
  <c r="D69" i="24" s="1"/>
  <c r="F70" i="11"/>
  <c r="C69" i="11"/>
  <c r="D69" i="15" s="1"/>
  <c r="F71" i="25" l="1"/>
  <c r="C70" i="25"/>
  <c r="D70" i="24" s="1"/>
  <c r="F71" i="11"/>
  <c r="C70" i="11"/>
  <c r="D70" i="15" s="1"/>
  <c r="F72" i="25" l="1"/>
  <c r="C71" i="25"/>
  <c r="D71" i="24" s="1"/>
  <c r="F72" i="11"/>
  <c r="C71" i="11"/>
  <c r="D71" i="15" s="1"/>
  <c r="F73" i="25" l="1"/>
  <c r="C72" i="25"/>
  <c r="D72" i="24" s="1"/>
  <c r="F73" i="11"/>
  <c r="C72" i="11"/>
  <c r="D72" i="15" s="1"/>
  <c r="C73" i="25" l="1"/>
  <c r="D73" i="24" s="1"/>
  <c r="B82" i="24" s="1"/>
  <c r="C73" i="11"/>
  <c r="D73" i="15" s="1"/>
  <c r="B82" i="15" s="1"/>
  <c r="D82" i="15" s="1"/>
</calcChain>
</file>

<file path=xl/sharedStrings.xml><?xml version="1.0" encoding="utf-8"?>
<sst xmlns="http://schemas.openxmlformats.org/spreadsheetml/2006/main" count="213" uniqueCount="51">
  <si>
    <t>Year</t>
  </si>
  <si>
    <t>Month</t>
  </si>
  <si>
    <t>Variable</t>
  </si>
  <si>
    <t>Coefficient</t>
  </si>
  <si>
    <t>StdErr</t>
  </si>
  <si>
    <t>T-Stat</t>
  </si>
  <si>
    <t>P-Value</t>
  </si>
  <si>
    <t>AR(1)</t>
  </si>
  <si>
    <t>Model Statistics</t>
  </si>
  <si>
    <t>Adjusted Observations</t>
  </si>
  <si>
    <t>Mean Abs. Dev. (MAD)</t>
  </si>
  <si>
    <t>Deg. of Freedom for Error</t>
  </si>
  <si>
    <t>Mean Abs. % Err. (MAPE)</t>
  </si>
  <si>
    <t>R-Squared</t>
  </si>
  <si>
    <t>Adjusted R-Squared</t>
  </si>
  <si>
    <t>Model Sum of Squares</t>
  </si>
  <si>
    <t>Sum of Squared Errors</t>
  </si>
  <si>
    <t>Mean Squared Error</t>
  </si>
  <si>
    <t>Std. Error of Regression</t>
  </si>
  <si>
    <t>Durbin-Watson Statistic</t>
  </si>
  <si>
    <t>Actual</t>
  </si>
  <si>
    <t>Pred</t>
  </si>
  <si>
    <t>Allocation
 to the GS&gt;50</t>
  </si>
  <si>
    <t>Residential Customer
Counts Forecast</t>
  </si>
  <si>
    <t>ARMA</t>
  </si>
  <si>
    <t>AftApr14</t>
  </si>
  <si>
    <t>CONST</t>
  </si>
  <si>
    <t>mBin.AftApr14</t>
  </si>
  <si>
    <t>GS&lt;50 Customer Counts from Regression Model
Counts Forecast</t>
  </si>
  <si>
    <t>Residential Customer Counts from Regression Model
Counts Forecast</t>
  </si>
  <si>
    <t>GS&gt;50 Customer Counts from Regression Model
Counts Forecast</t>
  </si>
  <si>
    <t>Allocation
from Residential Class</t>
  </si>
  <si>
    <t>GS&gt;50 Customer
Counts Forecast</t>
  </si>
  <si>
    <t>Simple</t>
  </si>
  <si>
    <t>Trend</t>
  </si>
  <si>
    <t>Damp Factor</t>
  </si>
  <si>
    <t>Sentinel  Customer Counts from Regression Model
Counts Forecast</t>
  </si>
  <si>
    <t>Res_Custs</t>
  </si>
  <si>
    <t>Street Lighting  Customer Counts from Regression Model
Counts Forecast</t>
  </si>
  <si>
    <t>12 Months Moving Average_Population</t>
  </si>
  <si>
    <t>MA_Population</t>
  </si>
  <si>
    <t>GS&lt;50_Custs</t>
  </si>
  <si>
    <t>GS&gt;50_Custs</t>
  </si>
  <si>
    <t>Population</t>
  </si>
  <si>
    <t>Sentinel_Custs</t>
  </si>
  <si>
    <t>StreetLighting_Custs</t>
  </si>
  <si>
    <t xml:space="preserve">Note : Reallocation to GS &gt; 50 kW based on the trend of new condominiums opting for submetering.   </t>
  </si>
  <si>
    <t xml:space="preserve">Note : Reallocation from Residential to GS &gt; 50 kW based on the trend of new condominiums opting for submetering.   </t>
  </si>
  <si>
    <t>USLCC</t>
  </si>
  <si>
    <t>Coef</t>
  </si>
  <si>
    <t>USL Customer Counts from Regression Model
Counts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</si>
</sst>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&quot;$&quot;#,##0_);\(&quot;$&quot;#,##0\)"/>
    <numFmt numFmtId="166" formatCode="_(* #,##0.00_);_(* \(#,##0.00\);_(* &quot;-&quot;??_);_(@_)"/>
    <numFmt numFmtId="167" formatCode="_(* #,##0_);_(* \(#,##0\);_(* &quot;-&quot;??_);_(@_)"/>
    <numFmt numFmtId="168" formatCode="_(* #,##0.0_);_(* \(#,##0.0\);_(* &quot;-&quot;??_);_(@_)"/>
    <numFmt numFmtId="169" formatCode="#,##0.0"/>
    <numFmt numFmtId="170" formatCode="mm/dd/yyyy"/>
    <numFmt numFmtId="171" formatCode="0\-0"/>
    <numFmt numFmtId="172" formatCode="##\-#"/>
    <numFmt numFmtId="173" formatCode="&quot;£ &quot;#,##0.00;[Red]\-&quot;£ &quot;#,##0.00"/>
    <numFmt numFmtId="174" formatCode="_-* #,##0.000_-;\-* #,##0.000_-;_-* &quot;-&quot;??_-;_-@_-"/>
    <numFmt numFmtId="175" formatCode="0.000000"/>
    <numFmt numFmtId="176" formatCode="0.00000000"/>
    <numFmt numFmtId="177" formatCode="_-* #,##0.0000_-;\-* #,##0.00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/>
    <xf numFmtId="43" fontId="1" fillId="0" borderId="0" applyFont="0" applyFill="0" applyBorder="0" applyAlignment="0" applyProtection="0"/>
    <xf numFmtId="0" fontId="18" fillId="0" borderId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" fillId="0" borderId="0"/>
    <xf numFmtId="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169" fontId="19" fillId="0" borderId="0"/>
    <xf numFmtId="168" fontId="19" fillId="0" borderId="0"/>
    <xf numFmtId="43" fontId="19" fillId="0" borderId="0" applyFont="0" applyFill="0" applyBorder="0" applyAlignment="0" applyProtection="0"/>
    <xf numFmtId="168" fontId="19" fillId="0" borderId="0"/>
    <xf numFmtId="168" fontId="19" fillId="0" borderId="0"/>
    <xf numFmtId="168" fontId="19" fillId="0" borderId="0"/>
    <xf numFmtId="168" fontId="19" fillId="0" borderId="0"/>
    <xf numFmtId="170" fontId="19" fillId="0" borderId="0"/>
    <xf numFmtId="171" fontId="19" fillId="0" borderId="0"/>
    <xf numFmtId="17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4" fontId="19" fillId="0" borderId="0" applyFont="0" applyFill="0" applyBorder="0" applyAlignment="0" applyProtection="0"/>
    <xf numFmtId="0" fontId="15" fillId="0" borderId="0" applyNumberFormat="0" applyFill="0" applyBorder="0" applyAlignment="0" applyProtection="0"/>
    <xf numFmtId="2" fontId="19" fillId="0" borderId="0" applyFont="0" applyFill="0" applyBorder="0" applyAlignment="0" applyProtection="0"/>
    <xf numFmtId="0" fontId="6" fillId="2" borderId="0" applyNumberFormat="0" applyBorder="0" applyAlignment="0" applyProtection="0"/>
    <xf numFmtId="38" fontId="20" fillId="33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0" fontId="20" fillId="35" borderId="19" applyNumberFormat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172" fontId="19" fillId="0" borderId="0"/>
    <xf numFmtId="167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8" fillId="4" borderId="0" applyNumberFormat="0" applyBorder="0" applyAlignment="0" applyProtection="0"/>
    <xf numFmtId="173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0" fillId="6" borderId="5" applyNumberFormat="0" applyAlignment="0" applyProtection="0"/>
    <xf numFmtId="10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166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</cellStyleXfs>
  <cellXfs count="67">
    <xf numFmtId="0" fontId="0" fillId="0" borderId="0" xfId="0"/>
    <xf numFmtId="3" fontId="0" fillId="0" borderId="0" xfId="0" applyNumberFormat="1"/>
    <xf numFmtId="10" fontId="0" fillId="0" borderId="0" xfId="0" applyNumberFormat="1"/>
    <xf numFmtId="164" fontId="19" fillId="0" borderId="16" xfId="1" applyNumberFormat="1" applyFont="1" applyFill="1" applyBorder="1" applyAlignment="1"/>
    <xf numFmtId="167" fontId="18" fillId="0" borderId="0" xfId="3" applyNumberFormat="1" applyFont="1" applyBorder="1"/>
    <xf numFmtId="167" fontId="18" fillId="0" borderId="0" xfId="3" applyNumberFormat="1" applyFont="1"/>
    <xf numFmtId="167" fontId="18" fillId="0" borderId="11" xfId="3" applyNumberFormat="1" applyFont="1" applyBorder="1"/>
    <xf numFmtId="167" fontId="18" fillId="0" borderId="0" xfId="3" applyNumberFormat="1" applyFont="1" applyFill="1" applyBorder="1"/>
    <xf numFmtId="10" fontId="0" fillId="0" borderId="0" xfId="0" applyNumberFormat="1"/>
    <xf numFmtId="0" fontId="0" fillId="0" borderId="15" xfId="0" applyBorder="1"/>
    <xf numFmtId="0" fontId="0" fillId="0" borderId="0" xfId="0" applyBorder="1"/>
    <xf numFmtId="4" fontId="0" fillId="0" borderId="0" xfId="0" applyNumberFormat="1" applyBorder="1"/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0" fillId="0" borderId="18" xfId="0" applyBorder="1"/>
    <xf numFmtId="0" fontId="16" fillId="34" borderId="20" xfId="0" applyFont="1" applyFill="1" applyBorder="1"/>
    <xf numFmtId="10" fontId="0" fillId="0" borderId="16" xfId="0" applyNumberFormat="1" applyBorder="1"/>
    <xf numFmtId="10" fontId="0" fillId="0" borderId="18" xfId="0" applyNumberFormat="1" applyBorder="1"/>
    <xf numFmtId="4" fontId="0" fillId="0" borderId="16" xfId="0" applyNumberFormat="1" applyBorder="1"/>
    <xf numFmtId="4" fontId="0" fillId="0" borderId="11" xfId="0" applyNumberFormat="1" applyBorder="1"/>
    <xf numFmtId="164" fontId="0" fillId="0" borderId="0" xfId="1" applyNumberFormat="1" applyFont="1" applyBorder="1"/>
    <xf numFmtId="164" fontId="0" fillId="0" borderId="11" xfId="1" applyNumberFormat="1" applyFont="1" applyBorder="1"/>
    <xf numFmtId="164" fontId="0" fillId="0" borderId="16" xfId="1" applyNumberFormat="1" applyFont="1" applyBorder="1"/>
    <xf numFmtId="164" fontId="0" fillId="0" borderId="18" xfId="1" applyNumberFormat="1" applyFont="1" applyBorder="1"/>
    <xf numFmtId="164" fontId="19" fillId="0" borderId="0" xfId="1" applyNumberFormat="1" applyFont="1" applyFill="1" applyBorder="1" applyAlignment="1"/>
    <xf numFmtId="0" fontId="16" fillId="36" borderId="13" xfId="0" applyFont="1" applyFill="1" applyBorder="1"/>
    <xf numFmtId="0" fontId="16" fillId="36" borderId="10" xfId="0" applyFont="1" applyFill="1" applyBorder="1"/>
    <xf numFmtId="0" fontId="16" fillId="36" borderId="14" xfId="0" applyFont="1" applyFill="1" applyBorder="1"/>
    <xf numFmtId="0" fontId="16" fillId="36" borderId="20" xfId="0" applyFont="1" applyFill="1" applyBorder="1"/>
    <xf numFmtId="0" fontId="16" fillId="36" borderId="12" xfId="0" applyFont="1" applyFill="1" applyBorder="1"/>
    <xf numFmtId="0" fontId="16" fillId="36" borderId="21" xfId="0" applyFont="1" applyFill="1" applyBorder="1"/>
    <xf numFmtId="4" fontId="0" fillId="0" borderId="0" xfId="0" applyNumberFormat="1"/>
    <xf numFmtId="164" fontId="19" fillId="0" borderId="18" xfId="1" applyNumberFormat="1" applyFont="1" applyFill="1" applyBorder="1" applyAlignment="1"/>
    <xf numFmtId="0" fontId="16" fillId="34" borderId="12" xfId="0" applyFont="1" applyFill="1" applyBorder="1" applyAlignment="1">
      <alignment wrapText="1"/>
    </xf>
    <xf numFmtId="0" fontId="16" fillId="34" borderId="21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0" fillId="0" borderId="0" xfId="0" applyFill="1" applyBorder="1"/>
    <xf numFmtId="3" fontId="0" fillId="0" borderId="0" xfId="0" applyNumberFormat="1" applyBorder="1"/>
    <xf numFmtId="167" fontId="19" fillId="0" borderId="0" xfId="4" applyNumberFormat="1" applyFont="1" applyBorder="1"/>
    <xf numFmtId="3" fontId="0" fillId="0" borderId="11" xfId="0" applyNumberFormat="1" applyBorder="1"/>
    <xf numFmtId="3" fontId="0" fillId="0" borderId="16" xfId="0" applyNumberFormat="1" applyBorder="1"/>
    <xf numFmtId="4" fontId="0" fillId="0" borderId="18" xfId="0" applyNumberFormat="1" applyBorder="1"/>
    <xf numFmtId="164" fontId="0" fillId="0" borderId="0" xfId="1" applyNumberFormat="1" applyFont="1"/>
    <xf numFmtId="174" fontId="0" fillId="0" borderId="0" xfId="1" applyNumberFormat="1" applyFont="1" applyBorder="1"/>
    <xf numFmtId="0" fontId="21" fillId="34" borderId="21" xfId="0" applyFont="1" applyFill="1" applyBorder="1"/>
    <xf numFmtId="0" fontId="22" fillId="34" borderId="20" xfId="0" applyFont="1" applyFill="1" applyBorder="1"/>
    <xf numFmtId="3" fontId="0" fillId="0" borderId="18" xfId="0" applyNumberFormat="1" applyBorder="1"/>
    <xf numFmtId="0" fontId="16" fillId="34" borderId="12" xfId="0" applyFont="1" applyFill="1" applyBorder="1"/>
    <xf numFmtId="0" fontId="16" fillId="34" borderId="21" xfId="0" applyFont="1" applyFill="1" applyBorder="1"/>
    <xf numFmtId="0" fontId="16" fillId="34" borderId="13" xfId="0" applyFont="1" applyFill="1" applyBorder="1"/>
    <xf numFmtId="0" fontId="16" fillId="34" borderId="10" xfId="0" applyFont="1" applyFill="1" applyBorder="1"/>
    <xf numFmtId="0" fontId="16" fillId="34" borderId="14" xfId="0" applyFont="1" applyFill="1" applyBorder="1"/>
    <xf numFmtId="0" fontId="0" fillId="37" borderId="0" xfId="0" applyFill="1"/>
    <xf numFmtId="0" fontId="16" fillId="37" borderId="0" xfId="0" applyFont="1" applyFill="1"/>
    <xf numFmtId="4" fontId="0" fillId="0" borderId="10" xfId="0" applyNumberFormat="1" applyBorder="1"/>
    <xf numFmtId="175" fontId="0" fillId="0" borderId="0" xfId="0" applyNumberFormat="1"/>
    <xf numFmtId="176" fontId="0" fillId="0" borderId="0" xfId="0" applyNumberFormat="1"/>
    <xf numFmtId="43" fontId="0" fillId="0" borderId="16" xfId="1" applyFont="1" applyBorder="1"/>
    <xf numFmtId="43" fontId="0" fillId="0" borderId="18" xfId="1" applyFont="1" applyBorder="1"/>
    <xf numFmtId="43" fontId="0" fillId="0" borderId="0" xfId="1" applyFont="1"/>
    <xf numFmtId="177" fontId="16" fillId="36" borderId="14" xfId="1" applyNumberFormat="1" applyFont="1" applyFill="1" applyBorder="1"/>
    <xf numFmtId="177" fontId="0" fillId="0" borderId="16" xfId="1" applyNumberFormat="1" applyFont="1" applyBorder="1"/>
    <xf numFmtId="177" fontId="0" fillId="0" borderId="18" xfId="1" applyNumberFormat="1" applyFont="1" applyBorder="1"/>
    <xf numFmtId="177" fontId="0" fillId="0" borderId="0" xfId="1" applyNumberFormat="1" applyFont="1"/>
    <xf numFmtId="43" fontId="16" fillId="36" borderId="21" xfId="1" applyFont="1" applyFill="1" applyBorder="1"/>
    <xf numFmtId="164" fontId="16" fillId="36" borderId="21" xfId="1" applyNumberFormat="1" applyFont="1" applyFill="1" applyBorder="1"/>
  </cellXfs>
  <cellStyles count="94">
    <cellStyle name="$" xfId="10"/>
    <cellStyle name="$.00" xfId="9"/>
    <cellStyle name="$_9. Rev2Cost_GDPIPI" xfId="12"/>
    <cellStyle name="$_lists" xfId="13"/>
    <cellStyle name="$_lists_4. Current Monthly Fixed Charge" xfId="14"/>
    <cellStyle name="$_Sheet4" xfId="15"/>
    <cellStyle name="$M" xfId="16"/>
    <cellStyle name="$M.00" xfId="17"/>
    <cellStyle name="$M_9. Rev2Cost_GDPIPI" xfId="18"/>
    <cellStyle name="20% - Accent1 2" xfId="19"/>
    <cellStyle name="20% - Accent2 2" xfId="20"/>
    <cellStyle name="20% - Accent3 2" xfId="21"/>
    <cellStyle name="20% - Accent4 2" xfId="22"/>
    <cellStyle name="20% - Accent5 2" xfId="23"/>
    <cellStyle name="20% - Accent6 2" xfId="24"/>
    <cellStyle name="40% - Accent1 2" xfId="25"/>
    <cellStyle name="40% - Accent2 2" xfId="26"/>
    <cellStyle name="40% - Accent3 2" xfId="27"/>
    <cellStyle name="40% - Accent4 2" xfId="28"/>
    <cellStyle name="40% - Accent5 2" xfId="29"/>
    <cellStyle name="40% - Accent6 2" xfId="30"/>
    <cellStyle name="60% - Accent1 2" xfId="31"/>
    <cellStyle name="60% - Accent2 2" xfId="32"/>
    <cellStyle name="60% - Accent3 2" xfId="33"/>
    <cellStyle name="60% - Accent4 2" xfId="34"/>
    <cellStyle name="60% - Accent5 2" xfId="35"/>
    <cellStyle name="60% - Accent6 2" xfId="36"/>
    <cellStyle name="Accent1 2" xfId="37"/>
    <cellStyle name="Accent2 2" xfId="38"/>
    <cellStyle name="Accent3 2" xfId="39"/>
    <cellStyle name="Accent4 2" xfId="40"/>
    <cellStyle name="Accent5 2" xfId="41"/>
    <cellStyle name="Accent6 2" xfId="42"/>
    <cellStyle name="Bad 2" xfId="43"/>
    <cellStyle name="Calculation 2" xfId="44"/>
    <cellStyle name="Check Cell 2" xfId="45"/>
    <cellStyle name="Comma" xfId="1" builtinId="3"/>
    <cellStyle name="Comma 2" xfId="4"/>
    <cellStyle name="Comma 2 2" xfId="89"/>
    <cellStyle name="Comma 2 3" xfId="11"/>
    <cellStyle name="Comma 3" xfId="3"/>
    <cellStyle name="Comma 3 2" xfId="47"/>
    <cellStyle name="Comma 3 3" xfId="46"/>
    <cellStyle name="Comma 4" xfId="48"/>
    <cellStyle name="Comma 5" xfId="86"/>
    <cellStyle name="Comma0" xfId="49"/>
    <cellStyle name="Currency 2" xfId="50"/>
    <cellStyle name="Currency 3" xfId="51"/>
    <cellStyle name="Currency0" xfId="52"/>
    <cellStyle name="Date" xfId="53"/>
    <cellStyle name="Explanatory Text 2" xfId="54"/>
    <cellStyle name="Fixed" xfId="55"/>
    <cellStyle name="Good 2" xfId="56"/>
    <cellStyle name="Grey" xfId="57"/>
    <cellStyle name="Heading 1 2" xfId="58"/>
    <cellStyle name="Heading 2 2" xfId="59"/>
    <cellStyle name="Heading 3 2" xfId="60"/>
    <cellStyle name="Heading 4 2" xfId="61"/>
    <cellStyle name="Input [yellow]" xfId="62"/>
    <cellStyle name="Input 2" xfId="63"/>
    <cellStyle name="Linked Cell 2" xfId="64"/>
    <cellStyle name="M" xfId="65"/>
    <cellStyle name="M.00" xfId="66"/>
    <cellStyle name="M_9. Rev2Cost_GDPIPI" xfId="67"/>
    <cellStyle name="M_lists" xfId="68"/>
    <cellStyle name="M_lists_4. Current Monthly Fixed Charge" xfId="69"/>
    <cellStyle name="M_Sheet4" xfId="70"/>
    <cellStyle name="Neutral 2" xfId="71"/>
    <cellStyle name="Normal" xfId="0" builtinId="0"/>
    <cellStyle name="Normal - Style1" xfId="72"/>
    <cellStyle name="Normal 2" xfId="5"/>
    <cellStyle name="Normal 3" xfId="6"/>
    <cellStyle name="Normal 4" xfId="2"/>
    <cellStyle name="Normal 4 2" xfId="73"/>
    <cellStyle name="Normal 5" xfId="74"/>
    <cellStyle name="Normal 5 2" xfId="75"/>
    <cellStyle name="Normal 6" xfId="76"/>
    <cellStyle name="Normal 7" xfId="87"/>
    <cellStyle name="Normal 8" xfId="88"/>
    <cellStyle name="Normal 9" xfId="92"/>
    <cellStyle name="Note 2" xfId="77"/>
    <cellStyle name="Output 2" xfId="78"/>
    <cellStyle name="Percent [2]" xfId="79"/>
    <cellStyle name="Percent 2" xfId="8"/>
    <cellStyle name="Percent 3" xfId="7"/>
    <cellStyle name="Percent 3 2" xfId="81"/>
    <cellStyle name="Percent 3 3" xfId="80"/>
    <cellStyle name="Percent 4" xfId="82"/>
    <cellStyle name="Percent 5" xfId="90"/>
    <cellStyle name="Percent 6" xfId="91"/>
    <cellStyle name="Percent 7" xfId="93"/>
    <cellStyle name="Title 2" xfId="83"/>
    <cellStyle name="Total 2" xfId="84"/>
    <cellStyle name="Warning Text 2" xfId="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59"/>
  <sheetViews>
    <sheetView tabSelected="1" zoomScale="80" zoomScaleNormal="80" workbookViewId="0">
      <selection activeCell="I96" sqref="I96"/>
    </sheetView>
  </sheetViews>
  <sheetFormatPr defaultRowHeight="15" x14ac:dyDescent="0.25"/>
  <cols>
    <col min="3" max="3" width="10.140625" bestFit="1" customWidth="1"/>
    <col min="4" max="4" width="37" bestFit="1" customWidth="1"/>
  </cols>
  <sheetData>
    <row r="1" spans="1:4" x14ac:dyDescent="0.25">
      <c r="A1" s="54" t="s">
        <v>49</v>
      </c>
      <c r="B1" s="54"/>
      <c r="C1" s="54"/>
      <c r="D1" s="54">
        <f>+Residential_Coef!B2</f>
        <v>53.235999999999997</v>
      </c>
    </row>
    <row r="2" spans="1:4" x14ac:dyDescent="0.25">
      <c r="A2" s="26" t="s">
        <v>0</v>
      </c>
      <c r="B2" s="27" t="s">
        <v>1</v>
      </c>
      <c r="C2" s="27" t="s">
        <v>37</v>
      </c>
      <c r="D2" s="28" t="s">
        <v>39</v>
      </c>
    </row>
    <row r="3" spans="1:4" hidden="1" x14ac:dyDescent="0.25">
      <c r="A3" s="9">
        <v>2008</v>
      </c>
      <c r="B3" s="10">
        <v>1</v>
      </c>
      <c r="C3" s="38">
        <v>270204</v>
      </c>
      <c r="D3" s="19">
        <v>5425.37</v>
      </c>
    </row>
    <row r="4" spans="1:4" hidden="1" x14ac:dyDescent="0.25">
      <c r="A4" s="9">
        <v>2008</v>
      </c>
      <c r="B4" s="10">
        <v>2</v>
      </c>
      <c r="C4" s="38">
        <v>270559</v>
      </c>
      <c r="D4" s="19">
        <v>5432.53</v>
      </c>
    </row>
    <row r="5" spans="1:4" hidden="1" x14ac:dyDescent="0.25">
      <c r="A5" s="9">
        <v>2008</v>
      </c>
      <c r="B5" s="10">
        <v>3</v>
      </c>
      <c r="C5" s="38">
        <v>270856</v>
      </c>
      <c r="D5" s="19">
        <v>5439.71</v>
      </c>
    </row>
    <row r="6" spans="1:4" hidden="1" x14ac:dyDescent="0.25">
      <c r="A6" s="9">
        <v>2008</v>
      </c>
      <c r="B6" s="10">
        <v>4</v>
      </c>
      <c r="C6" s="38">
        <v>271644</v>
      </c>
      <c r="D6" s="19">
        <v>5446.91</v>
      </c>
    </row>
    <row r="7" spans="1:4" hidden="1" x14ac:dyDescent="0.25">
      <c r="A7" s="9">
        <v>2008</v>
      </c>
      <c r="B7" s="10">
        <v>5</v>
      </c>
      <c r="C7" s="38">
        <v>272077</v>
      </c>
      <c r="D7" s="19">
        <v>5454.12</v>
      </c>
    </row>
    <row r="8" spans="1:4" hidden="1" x14ac:dyDescent="0.25">
      <c r="A8" s="9">
        <v>2008</v>
      </c>
      <c r="B8" s="10">
        <v>6</v>
      </c>
      <c r="C8" s="38">
        <v>272937</v>
      </c>
      <c r="D8" s="19">
        <v>5461.35</v>
      </c>
    </row>
    <row r="9" spans="1:4" hidden="1" x14ac:dyDescent="0.25">
      <c r="A9" s="9">
        <v>2008</v>
      </c>
      <c r="B9" s="10">
        <v>7</v>
      </c>
      <c r="C9" s="38">
        <v>273537</v>
      </c>
      <c r="D9" s="19">
        <v>5468.58</v>
      </c>
    </row>
    <row r="10" spans="1:4" hidden="1" x14ac:dyDescent="0.25">
      <c r="A10" s="9">
        <v>2008</v>
      </c>
      <c r="B10" s="10">
        <v>8</v>
      </c>
      <c r="C10" s="38">
        <v>274231</v>
      </c>
      <c r="D10" s="19">
        <v>5475.82</v>
      </c>
    </row>
    <row r="11" spans="1:4" hidden="1" x14ac:dyDescent="0.25">
      <c r="A11" s="9">
        <v>2008</v>
      </c>
      <c r="B11" s="10">
        <v>9</v>
      </c>
      <c r="C11" s="38">
        <v>275091</v>
      </c>
      <c r="D11" s="19">
        <v>5483.07</v>
      </c>
    </row>
    <row r="12" spans="1:4" hidden="1" x14ac:dyDescent="0.25">
      <c r="A12" s="9">
        <v>2008</v>
      </c>
      <c r="B12" s="10">
        <v>10</v>
      </c>
      <c r="C12" s="38">
        <v>276307</v>
      </c>
      <c r="D12" s="19">
        <v>5490.32</v>
      </c>
    </row>
    <row r="13" spans="1:4" hidden="1" x14ac:dyDescent="0.25">
      <c r="A13" s="9">
        <v>2008</v>
      </c>
      <c r="B13" s="10">
        <v>11</v>
      </c>
      <c r="C13" s="38">
        <v>277116</v>
      </c>
      <c r="D13" s="19">
        <v>5497.58</v>
      </c>
    </row>
    <row r="14" spans="1:4" hidden="1" x14ac:dyDescent="0.25">
      <c r="A14" s="9">
        <v>2008</v>
      </c>
      <c r="B14" s="10">
        <v>12</v>
      </c>
      <c r="C14" s="38">
        <v>277828</v>
      </c>
      <c r="D14" s="19">
        <v>5504.8</v>
      </c>
    </row>
    <row r="15" spans="1:4" hidden="1" x14ac:dyDescent="0.25">
      <c r="A15" s="9">
        <v>2009</v>
      </c>
      <c r="B15" s="10">
        <v>1</v>
      </c>
      <c r="C15" s="38">
        <v>278300</v>
      </c>
      <c r="D15" s="19">
        <v>5511.98</v>
      </c>
    </row>
    <row r="16" spans="1:4" hidden="1" x14ac:dyDescent="0.25">
      <c r="A16" s="9">
        <v>2009</v>
      </c>
      <c r="B16" s="10">
        <v>2</v>
      </c>
      <c r="C16" s="38">
        <v>278729</v>
      </c>
      <c r="D16" s="19">
        <v>5519.13</v>
      </c>
    </row>
    <row r="17" spans="1:4" hidden="1" x14ac:dyDescent="0.25">
      <c r="A17" s="9">
        <v>2009</v>
      </c>
      <c r="B17" s="10">
        <v>3</v>
      </c>
      <c r="C17" s="38">
        <v>279111</v>
      </c>
      <c r="D17" s="19">
        <v>5526.28</v>
      </c>
    </row>
    <row r="18" spans="1:4" hidden="1" x14ac:dyDescent="0.25">
      <c r="A18" s="9">
        <v>2009</v>
      </c>
      <c r="B18" s="10">
        <v>4</v>
      </c>
      <c r="C18" s="38">
        <v>279275</v>
      </c>
      <c r="D18" s="19">
        <v>5533.44</v>
      </c>
    </row>
    <row r="19" spans="1:4" hidden="1" x14ac:dyDescent="0.25">
      <c r="A19" s="9">
        <v>2009</v>
      </c>
      <c r="B19" s="10">
        <v>5</v>
      </c>
      <c r="C19" s="38">
        <v>279706</v>
      </c>
      <c r="D19" s="19">
        <v>5540.61</v>
      </c>
    </row>
    <row r="20" spans="1:4" hidden="1" x14ac:dyDescent="0.25">
      <c r="A20" s="9">
        <v>2009</v>
      </c>
      <c r="B20" s="10">
        <v>6</v>
      </c>
      <c r="C20" s="38">
        <v>279913</v>
      </c>
      <c r="D20" s="19">
        <v>5547.79</v>
      </c>
    </row>
    <row r="21" spans="1:4" hidden="1" x14ac:dyDescent="0.25">
      <c r="A21" s="9">
        <v>2009</v>
      </c>
      <c r="B21" s="10">
        <v>7</v>
      </c>
      <c r="C21" s="38">
        <v>280348</v>
      </c>
      <c r="D21" s="19">
        <v>5554.98</v>
      </c>
    </row>
    <row r="22" spans="1:4" hidden="1" x14ac:dyDescent="0.25">
      <c r="A22" s="9">
        <v>2009</v>
      </c>
      <c r="B22" s="10">
        <v>8</v>
      </c>
      <c r="C22" s="38">
        <v>280785</v>
      </c>
      <c r="D22" s="19">
        <v>5562.18</v>
      </c>
    </row>
    <row r="23" spans="1:4" hidden="1" x14ac:dyDescent="0.25">
      <c r="A23" s="9">
        <v>2009</v>
      </c>
      <c r="B23" s="10">
        <v>9</v>
      </c>
      <c r="C23" s="38">
        <v>281450</v>
      </c>
      <c r="D23" s="19">
        <v>5569.41</v>
      </c>
    </row>
    <row r="24" spans="1:4" hidden="1" x14ac:dyDescent="0.25">
      <c r="A24" s="9">
        <v>2009</v>
      </c>
      <c r="B24" s="10">
        <v>10</v>
      </c>
      <c r="C24" s="38">
        <v>282365</v>
      </c>
      <c r="D24" s="19">
        <v>5576.66</v>
      </c>
    </row>
    <row r="25" spans="1:4" hidden="1" x14ac:dyDescent="0.25">
      <c r="A25" s="9">
        <v>2009</v>
      </c>
      <c r="B25" s="10">
        <v>11</v>
      </c>
      <c r="C25" s="38">
        <v>283074</v>
      </c>
      <c r="D25" s="19">
        <v>5583.93</v>
      </c>
    </row>
    <row r="26" spans="1:4" hidden="1" x14ac:dyDescent="0.25">
      <c r="A26" s="9">
        <v>2009</v>
      </c>
      <c r="B26" s="10">
        <v>12</v>
      </c>
      <c r="C26" s="38">
        <v>283665</v>
      </c>
      <c r="D26" s="19">
        <v>5591.27</v>
      </c>
    </row>
    <row r="27" spans="1:4" hidden="1" x14ac:dyDescent="0.25">
      <c r="A27" s="9">
        <v>2010</v>
      </c>
      <c r="B27" s="10">
        <v>1</v>
      </c>
      <c r="C27" s="38">
        <v>284472</v>
      </c>
      <c r="D27" s="19">
        <v>5598.7</v>
      </c>
    </row>
    <row r="28" spans="1:4" hidden="1" x14ac:dyDescent="0.25">
      <c r="A28" s="9">
        <v>2010</v>
      </c>
      <c r="B28" s="10">
        <v>2</v>
      </c>
      <c r="C28" s="38">
        <v>284976</v>
      </c>
      <c r="D28" s="19">
        <v>5606.2</v>
      </c>
    </row>
    <row r="29" spans="1:4" hidden="1" x14ac:dyDescent="0.25">
      <c r="A29" s="9">
        <v>2010</v>
      </c>
      <c r="B29" s="10">
        <v>3</v>
      </c>
      <c r="C29" s="38">
        <v>285780</v>
      </c>
      <c r="D29" s="19">
        <v>5613.71</v>
      </c>
    </row>
    <row r="30" spans="1:4" hidden="1" x14ac:dyDescent="0.25">
      <c r="A30" s="9">
        <v>2010</v>
      </c>
      <c r="B30" s="10">
        <v>4</v>
      </c>
      <c r="C30" s="38">
        <v>286444</v>
      </c>
      <c r="D30" s="19">
        <v>5621.25</v>
      </c>
    </row>
    <row r="31" spans="1:4" hidden="1" x14ac:dyDescent="0.25">
      <c r="A31" s="9">
        <v>2010</v>
      </c>
      <c r="B31" s="10">
        <v>5</v>
      </c>
      <c r="C31" s="38">
        <v>286768</v>
      </c>
      <c r="D31" s="19">
        <v>5628.8</v>
      </c>
    </row>
    <row r="32" spans="1:4" hidden="1" x14ac:dyDescent="0.25">
      <c r="A32" s="9">
        <v>2010</v>
      </c>
      <c r="B32" s="10">
        <v>6</v>
      </c>
      <c r="C32" s="38">
        <v>287506</v>
      </c>
      <c r="D32" s="19">
        <v>5636.36</v>
      </c>
    </row>
    <row r="33" spans="1:4" hidden="1" x14ac:dyDescent="0.25">
      <c r="A33" s="9">
        <v>2010</v>
      </c>
      <c r="B33" s="10">
        <v>7</v>
      </c>
      <c r="C33" s="38">
        <v>288025</v>
      </c>
      <c r="D33" s="19">
        <v>5643.92</v>
      </c>
    </row>
    <row r="34" spans="1:4" hidden="1" x14ac:dyDescent="0.25">
      <c r="A34" s="9">
        <v>2010</v>
      </c>
      <c r="B34" s="10">
        <v>8</v>
      </c>
      <c r="C34" s="38">
        <v>288423</v>
      </c>
      <c r="D34" s="19">
        <v>5651.49</v>
      </c>
    </row>
    <row r="35" spans="1:4" hidden="1" x14ac:dyDescent="0.25">
      <c r="A35" s="9">
        <v>2010</v>
      </c>
      <c r="B35" s="10">
        <v>9</v>
      </c>
      <c r="C35" s="38">
        <v>289293</v>
      </c>
      <c r="D35" s="19">
        <v>5659.06</v>
      </c>
    </row>
    <row r="36" spans="1:4" hidden="1" x14ac:dyDescent="0.25">
      <c r="A36" s="9">
        <v>2010</v>
      </c>
      <c r="B36" s="10">
        <v>10</v>
      </c>
      <c r="C36" s="38">
        <v>289685</v>
      </c>
      <c r="D36" s="19">
        <v>5666.62</v>
      </c>
    </row>
    <row r="37" spans="1:4" hidden="1" x14ac:dyDescent="0.25">
      <c r="A37" s="9">
        <v>2010</v>
      </c>
      <c r="B37" s="10">
        <v>11</v>
      </c>
      <c r="C37" s="38">
        <v>290443</v>
      </c>
      <c r="D37" s="19">
        <v>5674.17</v>
      </c>
    </row>
    <row r="38" spans="1:4" hidden="1" x14ac:dyDescent="0.25">
      <c r="A38" s="9">
        <v>2010</v>
      </c>
      <c r="B38" s="10">
        <v>12</v>
      </c>
      <c r="C38" s="38">
        <v>290951</v>
      </c>
      <c r="D38" s="19">
        <v>5681.61</v>
      </c>
    </row>
    <row r="39" spans="1:4" hidden="1" x14ac:dyDescent="0.25">
      <c r="A39" s="9">
        <v>2011</v>
      </c>
      <c r="B39" s="10">
        <v>1</v>
      </c>
      <c r="C39" s="38">
        <v>291666</v>
      </c>
      <c r="D39" s="19">
        <v>5688.94</v>
      </c>
    </row>
    <row r="40" spans="1:4" hidden="1" x14ac:dyDescent="0.25">
      <c r="A40" s="9">
        <v>2011</v>
      </c>
      <c r="B40" s="10">
        <v>2</v>
      </c>
      <c r="C40" s="38">
        <v>292186</v>
      </c>
      <c r="D40" s="19">
        <v>5696.17</v>
      </c>
    </row>
    <row r="41" spans="1:4" hidden="1" x14ac:dyDescent="0.25">
      <c r="A41" s="9">
        <v>2011</v>
      </c>
      <c r="B41" s="10">
        <v>3</v>
      </c>
      <c r="C41" s="38">
        <v>292644</v>
      </c>
      <c r="D41" s="19">
        <v>5703.4</v>
      </c>
    </row>
    <row r="42" spans="1:4" hidden="1" x14ac:dyDescent="0.25">
      <c r="A42" s="9">
        <v>2011</v>
      </c>
      <c r="B42" s="10">
        <v>4</v>
      </c>
      <c r="C42" s="38">
        <v>292823</v>
      </c>
      <c r="D42" s="19">
        <v>5710.64</v>
      </c>
    </row>
    <row r="43" spans="1:4" hidden="1" x14ac:dyDescent="0.25">
      <c r="A43" s="9">
        <v>2011</v>
      </c>
      <c r="B43" s="10">
        <v>5</v>
      </c>
      <c r="C43" s="38">
        <v>293177</v>
      </c>
      <c r="D43" s="19">
        <v>5717.89</v>
      </c>
    </row>
    <row r="44" spans="1:4" hidden="1" x14ac:dyDescent="0.25">
      <c r="A44" s="9">
        <v>2011</v>
      </c>
      <c r="B44" s="10">
        <v>6</v>
      </c>
      <c r="C44" s="38">
        <v>293561</v>
      </c>
      <c r="D44" s="19">
        <v>5725.17</v>
      </c>
    </row>
    <row r="45" spans="1:4" hidden="1" x14ac:dyDescent="0.25">
      <c r="A45" s="9">
        <v>2011</v>
      </c>
      <c r="B45" s="10">
        <v>7</v>
      </c>
      <c r="C45" s="38">
        <v>293954</v>
      </c>
      <c r="D45" s="19">
        <v>5732.48</v>
      </c>
    </row>
    <row r="46" spans="1:4" hidden="1" x14ac:dyDescent="0.25">
      <c r="A46" s="9">
        <v>2011</v>
      </c>
      <c r="B46" s="10">
        <v>8</v>
      </c>
      <c r="C46" s="38">
        <v>294682</v>
      </c>
      <c r="D46" s="19">
        <v>5739.83</v>
      </c>
    </row>
    <row r="47" spans="1:4" hidden="1" x14ac:dyDescent="0.25">
      <c r="A47" s="9">
        <v>2011</v>
      </c>
      <c r="B47" s="10">
        <v>9</v>
      </c>
      <c r="C47" s="38">
        <v>295378</v>
      </c>
      <c r="D47" s="19">
        <v>5747.24</v>
      </c>
    </row>
    <row r="48" spans="1:4" hidden="1" x14ac:dyDescent="0.25">
      <c r="A48" s="9">
        <v>2011</v>
      </c>
      <c r="B48" s="10">
        <v>10</v>
      </c>
      <c r="C48" s="38">
        <v>296424</v>
      </c>
      <c r="D48" s="19">
        <v>5754.71</v>
      </c>
    </row>
    <row r="49" spans="1:4" hidden="1" x14ac:dyDescent="0.25">
      <c r="A49" s="9">
        <v>2011</v>
      </c>
      <c r="B49" s="10">
        <v>11</v>
      </c>
      <c r="C49" s="38">
        <v>297307</v>
      </c>
      <c r="D49" s="19">
        <v>5762.23</v>
      </c>
    </row>
    <row r="50" spans="1:4" hidden="1" x14ac:dyDescent="0.25">
      <c r="A50" s="9">
        <v>2011</v>
      </c>
      <c r="B50" s="10">
        <v>12</v>
      </c>
      <c r="C50" s="38">
        <v>297962</v>
      </c>
      <c r="D50" s="19">
        <v>5770.01</v>
      </c>
    </row>
    <row r="51" spans="1:4" hidden="1" x14ac:dyDescent="0.25">
      <c r="A51" s="9">
        <v>2012</v>
      </c>
      <c r="B51" s="10">
        <v>1</v>
      </c>
      <c r="C51" s="38">
        <v>298344</v>
      </c>
      <c r="D51" s="19">
        <v>5778.03</v>
      </c>
    </row>
    <row r="52" spans="1:4" hidden="1" x14ac:dyDescent="0.25">
      <c r="A52" s="9">
        <v>2012</v>
      </c>
      <c r="B52" s="10">
        <v>2</v>
      </c>
      <c r="C52" s="38">
        <v>299075</v>
      </c>
      <c r="D52" s="19">
        <v>5786.29</v>
      </c>
    </row>
    <row r="53" spans="1:4" hidden="1" x14ac:dyDescent="0.25">
      <c r="A53" s="9">
        <v>2012</v>
      </c>
      <c r="B53" s="10">
        <v>3</v>
      </c>
      <c r="C53" s="38">
        <v>299773</v>
      </c>
      <c r="D53" s="19">
        <v>5794.6</v>
      </c>
    </row>
    <row r="54" spans="1:4" hidden="1" x14ac:dyDescent="0.25">
      <c r="A54" s="9">
        <v>2012</v>
      </c>
      <c r="B54" s="10">
        <v>4</v>
      </c>
      <c r="C54" s="38">
        <v>300308</v>
      </c>
      <c r="D54" s="19">
        <v>5802.96</v>
      </c>
    </row>
    <row r="55" spans="1:4" hidden="1" x14ac:dyDescent="0.25">
      <c r="A55" s="9">
        <v>2012</v>
      </c>
      <c r="B55" s="10">
        <v>5</v>
      </c>
      <c r="C55" s="38">
        <v>300618</v>
      </c>
      <c r="D55" s="19">
        <v>5811.36</v>
      </c>
    </row>
    <row r="56" spans="1:4" hidden="1" x14ac:dyDescent="0.25">
      <c r="A56" s="9">
        <v>2012</v>
      </c>
      <c r="B56" s="10">
        <v>6</v>
      </c>
      <c r="C56" s="38">
        <v>301126</v>
      </c>
      <c r="D56" s="19">
        <v>5819.76</v>
      </c>
    </row>
    <row r="57" spans="1:4" hidden="1" x14ac:dyDescent="0.25">
      <c r="A57" s="9">
        <v>2012</v>
      </c>
      <c r="B57" s="10">
        <v>7</v>
      </c>
      <c r="C57" s="38">
        <v>301907</v>
      </c>
      <c r="D57" s="19">
        <v>5828.18</v>
      </c>
    </row>
    <row r="58" spans="1:4" hidden="1" x14ac:dyDescent="0.25">
      <c r="A58" s="9">
        <v>2012</v>
      </c>
      <c r="B58" s="10">
        <v>8</v>
      </c>
      <c r="C58" s="38">
        <v>302492</v>
      </c>
      <c r="D58" s="19">
        <v>5836.59</v>
      </c>
    </row>
    <row r="59" spans="1:4" hidden="1" x14ac:dyDescent="0.25">
      <c r="A59" s="9">
        <v>2012</v>
      </c>
      <c r="B59" s="10">
        <v>9</v>
      </c>
      <c r="C59" s="38">
        <v>302848</v>
      </c>
      <c r="D59" s="19">
        <v>5844.97</v>
      </c>
    </row>
    <row r="60" spans="1:4" hidden="1" x14ac:dyDescent="0.25">
      <c r="A60" s="9">
        <v>2012</v>
      </c>
      <c r="B60" s="10">
        <v>10</v>
      </c>
      <c r="C60" s="38">
        <v>303640</v>
      </c>
      <c r="D60" s="19">
        <v>5853.32</v>
      </c>
    </row>
    <row r="61" spans="1:4" hidden="1" x14ac:dyDescent="0.25">
      <c r="A61" s="9">
        <v>2012</v>
      </c>
      <c r="B61" s="10">
        <v>11</v>
      </c>
      <c r="C61" s="38">
        <v>304306</v>
      </c>
      <c r="D61" s="19">
        <v>5861.64</v>
      </c>
    </row>
    <row r="62" spans="1:4" hidden="1" x14ac:dyDescent="0.25">
      <c r="A62" s="9">
        <v>2012</v>
      </c>
      <c r="B62" s="10">
        <v>12</v>
      </c>
      <c r="C62" s="38">
        <v>304801</v>
      </c>
      <c r="D62" s="19">
        <v>5869.78</v>
      </c>
    </row>
    <row r="63" spans="1:4" hidden="1" x14ac:dyDescent="0.25">
      <c r="A63" s="9">
        <v>2013</v>
      </c>
      <c r="B63" s="10">
        <v>1</v>
      </c>
      <c r="C63" s="38">
        <v>305272</v>
      </c>
      <c r="D63" s="19">
        <v>5877.75</v>
      </c>
    </row>
    <row r="64" spans="1:4" hidden="1" x14ac:dyDescent="0.25">
      <c r="A64" s="9">
        <v>2013</v>
      </c>
      <c r="B64" s="10">
        <v>2</v>
      </c>
      <c r="C64" s="38">
        <v>305616</v>
      </c>
      <c r="D64" s="19">
        <v>5885.54</v>
      </c>
    </row>
    <row r="65" spans="1:4" hidden="1" x14ac:dyDescent="0.25">
      <c r="A65" s="9">
        <v>2013</v>
      </c>
      <c r="B65" s="10">
        <v>3</v>
      </c>
      <c r="C65" s="38">
        <v>305911</v>
      </c>
      <c r="D65" s="19">
        <v>5893.26</v>
      </c>
    </row>
    <row r="66" spans="1:4" hidden="1" x14ac:dyDescent="0.25">
      <c r="A66" s="9">
        <v>2013</v>
      </c>
      <c r="B66" s="10">
        <v>4</v>
      </c>
      <c r="C66" s="38">
        <v>306373</v>
      </c>
      <c r="D66" s="19">
        <v>5900.91</v>
      </c>
    </row>
    <row r="67" spans="1:4" hidden="1" x14ac:dyDescent="0.25">
      <c r="A67" s="9">
        <v>2013</v>
      </c>
      <c r="B67" s="10">
        <v>5</v>
      </c>
      <c r="C67" s="38">
        <v>306744</v>
      </c>
      <c r="D67" s="19">
        <v>5908.48</v>
      </c>
    </row>
    <row r="68" spans="1:4" hidden="1" x14ac:dyDescent="0.25">
      <c r="A68" s="9">
        <v>2013</v>
      </c>
      <c r="B68" s="10">
        <v>6</v>
      </c>
      <c r="C68" s="38">
        <v>307199</v>
      </c>
      <c r="D68" s="19">
        <v>5915.98</v>
      </c>
    </row>
    <row r="69" spans="1:4" hidden="1" x14ac:dyDescent="0.25">
      <c r="A69" s="9">
        <v>2013</v>
      </c>
      <c r="B69" s="10">
        <v>7</v>
      </c>
      <c r="C69" s="38">
        <v>307601</v>
      </c>
      <c r="D69" s="19">
        <v>5923.41</v>
      </c>
    </row>
    <row r="70" spans="1:4" hidden="1" x14ac:dyDescent="0.25">
      <c r="A70" s="9">
        <v>2013</v>
      </c>
      <c r="B70" s="10">
        <v>8</v>
      </c>
      <c r="C70" s="38">
        <v>308146</v>
      </c>
      <c r="D70" s="19">
        <v>5930.76</v>
      </c>
    </row>
    <row r="71" spans="1:4" hidden="1" x14ac:dyDescent="0.25">
      <c r="A71" s="9">
        <v>2013</v>
      </c>
      <c r="B71" s="10">
        <v>9</v>
      </c>
      <c r="C71" s="38">
        <v>308578</v>
      </c>
      <c r="D71" s="19">
        <v>5938.04</v>
      </c>
    </row>
    <row r="72" spans="1:4" hidden="1" x14ac:dyDescent="0.25">
      <c r="A72" s="9">
        <v>2013</v>
      </c>
      <c r="B72" s="10">
        <v>10</v>
      </c>
      <c r="C72" s="38">
        <v>309287</v>
      </c>
      <c r="D72" s="19">
        <v>5945.24</v>
      </c>
    </row>
    <row r="73" spans="1:4" hidden="1" x14ac:dyDescent="0.25">
      <c r="A73" s="9">
        <v>2013</v>
      </c>
      <c r="B73" s="10">
        <v>11</v>
      </c>
      <c r="C73" s="38">
        <v>309976</v>
      </c>
      <c r="D73" s="19">
        <v>5952.37</v>
      </c>
    </row>
    <row r="74" spans="1:4" hidden="1" x14ac:dyDescent="0.25">
      <c r="A74" s="9">
        <v>2013</v>
      </c>
      <c r="B74" s="10">
        <v>12</v>
      </c>
      <c r="C74" s="38">
        <v>310830</v>
      </c>
      <c r="D74" s="19">
        <v>5959.69</v>
      </c>
    </row>
    <row r="75" spans="1:4" hidden="1" x14ac:dyDescent="0.25">
      <c r="A75" s="9">
        <v>2014</v>
      </c>
      <c r="B75" s="10">
        <v>1</v>
      </c>
      <c r="C75" s="38">
        <v>311336</v>
      </c>
      <c r="D75" s="19">
        <v>5967.19</v>
      </c>
    </row>
    <row r="76" spans="1:4" hidden="1" x14ac:dyDescent="0.25">
      <c r="A76" s="9">
        <v>2014</v>
      </c>
      <c r="B76" s="10">
        <v>2</v>
      </c>
      <c r="C76" s="38">
        <v>311825</v>
      </c>
      <c r="D76" s="19">
        <v>5974.87</v>
      </c>
    </row>
    <row r="77" spans="1:4" hidden="1" x14ac:dyDescent="0.25">
      <c r="A77" s="9">
        <v>2014</v>
      </c>
      <c r="B77" s="10">
        <v>3</v>
      </c>
      <c r="C77" s="38">
        <v>312295</v>
      </c>
      <c r="D77" s="19">
        <v>5982.7</v>
      </c>
    </row>
    <row r="78" spans="1:4" hidden="1" x14ac:dyDescent="0.25">
      <c r="A78" s="9">
        <v>2014</v>
      </c>
      <c r="B78" s="10">
        <v>4</v>
      </c>
      <c r="C78" s="38">
        <v>312727</v>
      </c>
      <c r="D78" s="19">
        <v>5990.68</v>
      </c>
    </row>
    <row r="79" spans="1:4" hidden="1" x14ac:dyDescent="0.25">
      <c r="A79" s="9">
        <v>2014</v>
      </c>
      <c r="B79" s="10">
        <v>5</v>
      </c>
      <c r="C79" s="38">
        <v>312529</v>
      </c>
      <c r="D79" s="19">
        <v>5998.8</v>
      </c>
    </row>
    <row r="80" spans="1:4" hidden="1" x14ac:dyDescent="0.25">
      <c r="A80" s="9">
        <v>2014</v>
      </c>
      <c r="B80" s="10">
        <v>6</v>
      </c>
      <c r="C80" s="38">
        <v>313674</v>
      </c>
      <c r="D80" s="19">
        <v>6007.1</v>
      </c>
    </row>
    <row r="81" spans="1:4" hidden="1" x14ac:dyDescent="0.25">
      <c r="A81" s="9">
        <v>2014</v>
      </c>
      <c r="B81" s="10">
        <v>7</v>
      </c>
      <c r="C81" s="38">
        <v>314501</v>
      </c>
      <c r="D81" s="19">
        <v>6015.57</v>
      </c>
    </row>
    <row r="82" spans="1:4" hidden="1" x14ac:dyDescent="0.25">
      <c r="A82" s="9">
        <v>2014</v>
      </c>
      <c r="B82" s="10">
        <v>8</v>
      </c>
      <c r="C82" s="38">
        <v>315047</v>
      </c>
      <c r="D82" s="19">
        <v>6024.21</v>
      </c>
    </row>
    <row r="83" spans="1:4" hidden="1" x14ac:dyDescent="0.25">
      <c r="A83" s="9">
        <v>2014</v>
      </c>
      <c r="B83" s="10">
        <v>9</v>
      </c>
      <c r="C83" s="38">
        <v>315583</v>
      </c>
      <c r="D83" s="19">
        <v>6033.03</v>
      </c>
    </row>
    <row r="84" spans="1:4" hidden="1" x14ac:dyDescent="0.25">
      <c r="A84" s="9">
        <v>2014</v>
      </c>
      <c r="B84" s="10">
        <v>10</v>
      </c>
      <c r="C84" s="38">
        <v>316022</v>
      </c>
      <c r="D84" s="19">
        <v>6042.02</v>
      </c>
    </row>
    <row r="85" spans="1:4" hidden="1" x14ac:dyDescent="0.25">
      <c r="A85" s="9">
        <v>2014</v>
      </c>
      <c r="B85" s="10">
        <v>11</v>
      </c>
      <c r="C85" s="38">
        <v>316391</v>
      </c>
      <c r="D85" s="19">
        <v>6051.18</v>
      </c>
    </row>
    <row r="86" spans="1:4" hidden="1" x14ac:dyDescent="0.25">
      <c r="A86" s="9">
        <v>2014</v>
      </c>
      <c r="B86" s="10">
        <v>12</v>
      </c>
      <c r="C86" s="38">
        <v>316765</v>
      </c>
      <c r="D86" s="19">
        <v>6060.24</v>
      </c>
    </row>
    <row r="87" spans="1:4" x14ac:dyDescent="0.25">
      <c r="A87" s="9">
        <v>2015</v>
      </c>
      <c r="B87" s="10">
        <v>1</v>
      </c>
      <c r="C87" s="10"/>
      <c r="D87" s="19">
        <v>6069.2</v>
      </c>
    </row>
    <row r="88" spans="1:4" x14ac:dyDescent="0.25">
      <c r="A88" s="9">
        <v>2015</v>
      </c>
      <c r="B88" s="10">
        <v>2</v>
      </c>
      <c r="C88" s="10"/>
      <c r="D88" s="19">
        <v>6078.06</v>
      </c>
    </row>
    <row r="89" spans="1:4" x14ac:dyDescent="0.25">
      <c r="A89" s="9">
        <v>2015</v>
      </c>
      <c r="B89" s="10">
        <v>3</v>
      </c>
      <c r="C89" s="10"/>
      <c r="D89" s="19">
        <v>6086.9</v>
      </c>
    </row>
    <row r="90" spans="1:4" x14ac:dyDescent="0.25">
      <c r="A90" s="9">
        <v>2015</v>
      </c>
      <c r="B90" s="10">
        <v>4</v>
      </c>
      <c r="C90" s="10"/>
      <c r="D90" s="19">
        <v>6095.7</v>
      </c>
    </row>
    <row r="91" spans="1:4" x14ac:dyDescent="0.25">
      <c r="A91" s="9">
        <v>2015</v>
      </c>
      <c r="B91" s="10">
        <v>5</v>
      </c>
      <c r="C91" s="10"/>
      <c r="D91" s="19">
        <v>6104.47</v>
      </c>
    </row>
    <row r="92" spans="1:4" x14ac:dyDescent="0.25">
      <c r="A92" s="9">
        <v>2015</v>
      </c>
      <c r="B92" s="10">
        <v>6</v>
      </c>
      <c r="C92" s="10"/>
      <c r="D92" s="19">
        <v>6113.21</v>
      </c>
    </row>
    <row r="93" spans="1:4" x14ac:dyDescent="0.25">
      <c r="A93" s="9">
        <v>2015</v>
      </c>
      <c r="B93" s="10">
        <v>7</v>
      </c>
      <c r="C93" s="10"/>
      <c r="D93" s="19">
        <v>6121.92</v>
      </c>
    </row>
    <row r="94" spans="1:4" x14ac:dyDescent="0.25">
      <c r="A94" s="9">
        <v>2015</v>
      </c>
      <c r="B94" s="10">
        <v>8</v>
      </c>
      <c r="C94" s="10"/>
      <c r="D94" s="19">
        <v>6130.59</v>
      </c>
    </row>
    <row r="95" spans="1:4" x14ac:dyDescent="0.25">
      <c r="A95" s="9">
        <v>2015</v>
      </c>
      <c r="B95" s="10">
        <v>9</v>
      </c>
      <c r="C95" s="10"/>
      <c r="D95" s="19">
        <v>6139.27</v>
      </c>
    </row>
    <row r="96" spans="1:4" x14ac:dyDescent="0.25">
      <c r="A96" s="9">
        <v>2015</v>
      </c>
      <c r="B96" s="10">
        <v>10</v>
      </c>
      <c r="C96" s="10"/>
      <c r="D96" s="19">
        <v>6147.94</v>
      </c>
    </row>
    <row r="97" spans="1:4" x14ac:dyDescent="0.25">
      <c r="A97" s="9">
        <v>2015</v>
      </c>
      <c r="B97" s="10">
        <v>11</v>
      </c>
      <c r="C97" s="10"/>
      <c r="D97" s="19">
        <v>6156.62</v>
      </c>
    </row>
    <row r="98" spans="1:4" x14ac:dyDescent="0.25">
      <c r="A98" s="9">
        <v>2015</v>
      </c>
      <c r="B98" s="10">
        <v>12</v>
      </c>
      <c r="C98" s="10"/>
      <c r="D98" s="19">
        <v>6165.34</v>
      </c>
    </row>
    <row r="99" spans="1:4" x14ac:dyDescent="0.25">
      <c r="A99" s="9">
        <v>2016</v>
      </c>
      <c r="B99" s="10">
        <v>1</v>
      </c>
      <c r="C99" s="10"/>
      <c r="D99" s="19">
        <v>6174.1</v>
      </c>
    </row>
    <row r="100" spans="1:4" x14ac:dyDescent="0.25">
      <c r="A100" s="9">
        <v>2016</v>
      </c>
      <c r="B100" s="10">
        <v>2</v>
      </c>
      <c r="C100" s="10"/>
      <c r="D100" s="19">
        <v>6182.91</v>
      </c>
    </row>
    <row r="101" spans="1:4" x14ac:dyDescent="0.25">
      <c r="A101" s="9">
        <v>2016</v>
      </c>
      <c r="B101" s="10">
        <v>3</v>
      </c>
      <c r="C101" s="10"/>
      <c r="D101" s="19">
        <v>6191.76</v>
      </c>
    </row>
    <row r="102" spans="1:4" x14ac:dyDescent="0.25">
      <c r="A102" s="9">
        <v>2016</v>
      </c>
      <c r="B102" s="10">
        <v>4</v>
      </c>
      <c r="C102" s="10"/>
      <c r="D102" s="19">
        <v>6200.66</v>
      </c>
    </row>
    <row r="103" spans="1:4" x14ac:dyDescent="0.25">
      <c r="A103" s="9">
        <v>2016</v>
      </c>
      <c r="B103" s="10">
        <v>5</v>
      </c>
      <c r="C103" s="10"/>
      <c r="D103" s="19">
        <v>6209.6</v>
      </c>
    </row>
    <row r="104" spans="1:4" x14ac:dyDescent="0.25">
      <c r="A104" s="9">
        <v>2016</v>
      </c>
      <c r="B104" s="10">
        <v>6</v>
      </c>
      <c r="C104" s="10"/>
      <c r="D104" s="19">
        <v>6218.59</v>
      </c>
    </row>
    <row r="105" spans="1:4" x14ac:dyDescent="0.25">
      <c r="A105" s="9">
        <v>2016</v>
      </c>
      <c r="B105" s="10">
        <v>7</v>
      </c>
      <c r="C105" s="10"/>
      <c r="D105" s="19">
        <v>6227.62</v>
      </c>
    </row>
    <row r="106" spans="1:4" x14ac:dyDescent="0.25">
      <c r="A106" s="9">
        <v>2016</v>
      </c>
      <c r="B106" s="10">
        <v>8</v>
      </c>
      <c r="C106" s="10"/>
      <c r="D106" s="19">
        <v>6236.7</v>
      </c>
    </row>
    <row r="107" spans="1:4" x14ac:dyDescent="0.25">
      <c r="A107" s="9">
        <v>2016</v>
      </c>
      <c r="B107" s="10">
        <v>9</v>
      </c>
      <c r="C107" s="10"/>
      <c r="D107" s="19">
        <v>6245.82</v>
      </c>
    </row>
    <row r="108" spans="1:4" x14ac:dyDescent="0.25">
      <c r="A108" s="9">
        <v>2016</v>
      </c>
      <c r="B108" s="10">
        <v>10</v>
      </c>
      <c r="C108" s="10"/>
      <c r="D108" s="19">
        <v>6254.99</v>
      </c>
    </row>
    <row r="109" spans="1:4" x14ac:dyDescent="0.25">
      <c r="A109" s="9">
        <v>2016</v>
      </c>
      <c r="B109" s="10">
        <v>11</v>
      </c>
      <c r="C109" s="10"/>
      <c r="D109" s="19">
        <v>6264.2</v>
      </c>
    </row>
    <row r="110" spans="1:4" x14ac:dyDescent="0.25">
      <c r="A110" s="9">
        <v>2016</v>
      </c>
      <c r="B110" s="10">
        <v>12</v>
      </c>
      <c r="C110" s="10"/>
      <c r="D110" s="19">
        <v>6273.45</v>
      </c>
    </row>
    <row r="111" spans="1:4" x14ac:dyDescent="0.25">
      <c r="A111" s="9">
        <v>2017</v>
      </c>
      <c r="B111" s="10">
        <v>1</v>
      </c>
      <c r="C111" s="10"/>
      <c r="D111" s="19">
        <v>6282.74</v>
      </c>
    </row>
    <row r="112" spans="1:4" x14ac:dyDescent="0.25">
      <c r="A112" s="9">
        <v>2017</v>
      </c>
      <c r="B112" s="10">
        <v>2</v>
      </c>
      <c r="C112" s="10"/>
      <c r="D112" s="19">
        <v>6292.07</v>
      </c>
    </row>
    <row r="113" spans="1:4" x14ac:dyDescent="0.25">
      <c r="A113" s="9">
        <v>2017</v>
      </c>
      <c r="B113" s="10">
        <v>3</v>
      </c>
      <c r="C113" s="10"/>
      <c r="D113" s="19">
        <v>6301.44</v>
      </c>
    </row>
    <row r="114" spans="1:4" x14ac:dyDescent="0.25">
      <c r="A114" s="9">
        <v>2017</v>
      </c>
      <c r="B114" s="10">
        <v>4</v>
      </c>
      <c r="C114" s="10"/>
      <c r="D114" s="19">
        <v>6310.85</v>
      </c>
    </row>
    <row r="115" spans="1:4" x14ac:dyDescent="0.25">
      <c r="A115" s="9">
        <v>2017</v>
      </c>
      <c r="B115" s="10">
        <v>5</v>
      </c>
      <c r="C115" s="10"/>
      <c r="D115" s="19">
        <v>6320.29</v>
      </c>
    </row>
    <row r="116" spans="1:4" x14ac:dyDescent="0.25">
      <c r="A116" s="9">
        <v>2017</v>
      </c>
      <c r="B116" s="10">
        <v>6</v>
      </c>
      <c r="C116" s="10"/>
      <c r="D116" s="19">
        <v>6329.77</v>
      </c>
    </row>
    <row r="117" spans="1:4" x14ac:dyDescent="0.25">
      <c r="A117" s="9">
        <v>2017</v>
      </c>
      <c r="B117" s="10">
        <v>7</v>
      </c>
      <c r="C117" s="10"/>
      <c r="D117" s="19">
        <v>6339.27</v>
      </c>
    </row>
    <row r="118" spans="1:4" x14ac:dyDescent="0.25">
      <c r="A118" s="9">
        <v>2017</v>
      </c>
      <c r="B118" s="10">
        <v>8</v>
      </c>
      <c r="C118" s="10"/>
      <c r="D118" s="19">
        <v>6348.81</v>
      </c>
    </row>
    <row r="119" spans="1:4" x14ac:dyDescent="0.25">
      <c r="A119" s="9">
        <v>2017</v>
      </c>
      <c r="B119" s="10">
        <v>9</v>
      </c>
      <c r="C119" s="10"/>
      <c r="D119" s="19">
        <v>6358.38</v>
      </c>
    </row>
    <row r="120" spans="1:4" x14ac:dyDescent="0.25">
      <c r="A120" s="9">
        <v>2017</v>
      </c>
      <c r="B120" s="10">
        <v>10</v>
      </c>
      <c r="C120" s="10"/>
      <c r="D120" s="19">
        <v>6367.98</v>
      </c>
    </row>
    <row r="121" spans="1:4" x14ac:dyDescent="0.25">
      <c r="A121" s="9">
        <v>2017</v>
      </c>
      <c r="B121" s="10">
        <v>11</v>
      </c>
      <c r="C121" s="10"/>
      <c r="D121" s="19">
        <v>6377.6</v>
      </c>
    </row>
    <row r="122" spans="1:4" x14ac:dyDescent="0.25">
      <c r="A122" s="9">
        <v>2017</v>
      </c>
      <c r="B122" s="10">
        <v>12</v>
      </c>
      <c r="C122" s="10"/>
      <c r="D122" s="19">
        <v>6387.23</v>
      </c>
    </row>
    <row r="123" spans="1:4" x14ac:dyDescent="0.25">
      <c r="A123" s="9">
        <v>2018</v>
      </c>
      <c r="B123" s="10">
        <v>1</v>
      </c>
      <c r="C123" s="10"/>
      <c r="D123" s="19">
        <v>6396.88</v>
      </c>
    </row>
    <row r="124" spans="1:4" x14ac:dyDescent="0.25">
      <c r="A124" s="9">
        <v>2018</v>
      </c>
      <c r="B124" s="10">
        <v>2</v>
      </c>
      <c r="C124" s="10"/>
      <c r="D124" s="19">
        <v>6406.54</v>
      </c>
    </row>
    <row r="125" spans="1:4" x14ac:dyDescent="0.25">
      <c r="A125" s="9">
        <v>2018</v>
      </c>
      <c r="B125" s="10">
        <v>3</v>
      </c>
      <c r="C125" s="10"/>
      <c r="D125" s="19">
        <v>6416.21</v>
      </c>
    </row>
    <row r="126" spans="1:4" x14ac:dyDescent="0.25">
      <c r="A126" s="9">
        <v>2018</v>
      </c>
      <c r="B126" s="10">
        <v>4</v>
      </c>
      <c r="C126" s="10"/>
      <c r="D126" s="19">
        <v>6425.89</v>
      </c>
    </row>
    <row r="127" spans="1:4" x14ac:dyDescent="0.25">
      <c r="A127" s="9">
        <v>2018</v>
      </c>
      <c r="B127" s="10">
        <v>5</v>
      </c>
      <c r="C127" s="10"/>
      <c r="D127" s="19">
        <v>6435.57</v>
      </c>
    </row>
    <row r="128" spans="1:4" x14ac:dyDescent="0.25">
      <c r="A128" s="9">
        <v>2018</v>
      </c>
      <c r="B128" s="10">
        <v>6</v>
      </c>
      <c r="C128" s="10"/>
      <c r="D128" s="19">
        <v>6445.27</v>
      </c>
    </row>
    <row r="129" spans="1:4" x14ac:dyDescent="0.25">
      <c r="A129" s="9">
        <v>2018</v>
      </c>
      <c r="B129" s="10">
        <v>7</v>
      </c>
      <c r="C129" s="10"/>
      <c r="D129" s="19">
        <v>6454.97</v>
      </c>
    </row>
    <row r="130" spans="1:4" x14ac:dyDescent="0.25">
      <c r="A130" s="9">
        <v>2018</v>
      </c>
      <c r="B130" s="10">
        <v>8</v>
      </c>
      <c r="C130" s="10"/>
      <c r="D130" s="19">
        <v>6464.68</v>
      </c>
    </row>
    <row r="131" spans="1:4" x14ac:dyDescent="0.25">
      <c r="A131" s="9">
        <v>2018</v>
      </c>
      <c r="B131" s="10">
        <v>9</v>
      </c>
      <c r="C131" s="10"/>
      <c r="D131" s="19">
        <v>6474.4</v>
      </c>
    </row>
    <row r="132" spans="1:4" x14ac:dyDescent="0.25">
      <c r="A132" s="9">
        <v>2018</v>
      </c>
      <c r="B132" s="10">
        <v>10</v>
      </c>
      <c r="C132" s="10"/>
      <c r="D132" s="19">
        <v>6484.14</v>
      </c>
    </row>
    <row r="133" spans="1:4" x14ac:dyDescent="0.25">
      <c r="A133" s="9">
        <v>2018</v>
      </c>
      <c r="B133" s="10">
        <v>11</v>
      </c>
      <c r="C133" s="10"/>
      <c r="D133" s="19">
        <v>6493.88</v>
      </c>
    </row>
    <row r="134" spans="1:4" x14ac:dyDescent="0.25">
      <c r="A134" s="9">
        <v>2018</v>
      </c>
      <c r="B134" s="10">
        <v>12</v>
      </c>
      <c r="C134" s="10"/>
      <c r="D134" s="19">
        <v>6503.64</v>
      </c>
    </row>
    <row r="135" spans="1:4" x14ac:dyDescent="0.25">
      <c r="A135" s="9">
        <v>2019</v>
      </c>
      <c r="B135" s="10">
        <v>1</v>
      </c>
      <c r="C135" s="10"/>
      <c r="D135" s="19">
        <v>6513.43</v>
      </c>
    </row>
    <row r="136" spans="1:4" x14ac:dyDescent="0.25">
      <c r="A136" s="9">
        <v>2019</v>
      </c>
      <c r="B136" s="10">
        <v>2</v>
      </c>
      <c r="C136" s="10"/>
      <c r="D136" s="19">
        <v>6523.24</v>
      </c>
    </row>
    <row r="137" spans="1:4" x14ac:dyDescent="0.25">
      <c r="A137" s="9">
        <v>2019</v>
      </c>
      <c r="B137" s="10">
        <v>3</v>
      </c>
      <c r="C137" s="10"/>
      <c r="D137" s="19">
        <v>6533.08</v>
      </c>
    </row>
    <row r="138" spans="1:4" x14ac:dyDescent="0.25">
      <c r="A138" s="9">
        <v>2019</v>
      </c>
      <c r="B138" s="10">
        <v>4</v>
      </c>
      <c r="C138" s="10"/>
      <c r="D138" s="19">
        <v>6542.94</v>
      </c>
    </row>
    <row r="139" spans="1:4" x14ac:dyDescent="0.25">
      <c r="A139" s="9">
        <v>2019</v>
      </c>
      <c r="B139" s="10">
        <v>5</v>
      </c>
      <c r="C139" s="10"/>
      <c r="D139" s="19">
        <v>6552.84</v>
      </c>
    </row>
    <row r="140" spans="1:4" x14ac:dyDescent="0.25">
      <c r="A140" s="9">
        <v>2019</v>
      </c>
      <c r="B140" s="10">
        <v>6</v>
      </c>
      <c r="C140" s="10"/>
      <c r="D140" s="19">
        <v>6562.76</v>
      </c>
    </row>
    <row r="141" spans="1:4" x14ac:dyDescent="0.25">
      <c r="A141" s="9">
        <v>2019</v>
      </c>
      <c r="B141" s="10">
        <v>7</v>
      </c>
      <c r="C141" s="10"/>
      <c r="D141" s="19">
        <v>6572.72</v>
      </c>
    </row>
    <row r="142" spans="1:4" x14ac:dyDescent="0.25">
      <c r="A142" s="9">
        <v>2019</v>
      </c>
      <c r="B142" s="10">
        <v>8</v>
      </c>
      <c r="C142" s="10"/>
      <c r="D142" s="19">
        <v>6582.71</v>
      </c>
    </row>
    <row r="143" spans="1:4" x14ac:dyDescent="0.25">
      <c r="A143" s="9">
        <v>2019</v>
      </c>
      <c r="B143" s="10">
        <v>9</v>
      </c>
      <c r="C143" s="10"/>
      <c r="D143" s="19">
        <v>6592.74</v>
      </c>
    </row>
    <row r="144" spans="1:4" x14ac:dyDescent="0.25">
      <c r="A144" s="9">
        <v>2019</v>
      </c>
      <c r="B144" s="10">
        <v>10</v>
      </c>
      <c r="C144" s="10"/>
      <c r="D144" s="19">
        <v>6602.8</v>
      </c>
    </row>
    <row r="145" spans="1:4" x14ac:dyDescent="0.25">
      <c r="A145" s="9">
        <v>2019</v>
      </c>
      <c r="B145" s="10">
        <v>11</v>
      </c>
      <c r="C145" s="10"/>
      <c r="D145" s="19">
        <v>6612.9</v>
      </c>
    </row>
    <row r="146" spans="1:4" x14ac:dyDescent="0.25">
      <c r="A146" s="9">
        <v>2019</v>
      </c>
      <c r="B146" s="10">
        <v>12</v>
      </c>
      <c r="C146" s="10"/>
      <c r="D146" s="19">
        <v>6623.04</v>
      </c>
    </row>
    <row r="147" spans="1:4" x14ac:dyDescent="0.25">
      <c r="A147" s="9">
        <v>2020</v>
      </c>
      <c r="B147" s="10">
        <v>1</v>
      </c>
      <c r="C147" s="10"/>
      <c r="D147" s="19">
        <v>6633.2</v>
      </c>
    </row>
    <row r="148" spans="1:4" x14ac:dyDescent="0.25">
      <c r="A148" s="9">
        <v>2020</v>
      </c>
      <c r="B148" s="10">
        <v>2</v>
      </c>
      <c r="C148" s="10"/>
      <c r="D148" s="19">
        <v>6643.41</v>
      </c>
    </row>
    <row r="149" spans="1:4" x14ac:dyDescent="0.25">
      <c r="A149" s="9">
        <v>2020</v>
      </c>
      <c r="B149" s="10">
        <v>3</v>
      </c>
      <c r="C149" s="10"/>
      <c r="D149" s="19">
        <v>6653.64</v>
      </c>
    </row>
    <row r="150" spans="1:4" x14ac:dyDescent="0.25">
      <c r="A150" s="9">
        <v>2020</v>
      </c>
      <c r="B150" s="10">
        <v>4</v>
      </c>
      <c r="C150" s="10"/>
      <c r="D150" s="19">
        <v>6663.9</v>
      </c>
    </row>
    <row r="151" spans="1:4" x14ac:dyDescent="0.25">
      <c r="A151" s="9">
        <v>2020</v>
      </c>
      <c r="B151" s="10">
        <v>5</v>
      </c>
      <c r="C151" s="10"/>
      <c r="D151" s="19">
        <v>6674.19</v>
      </c>
    </row>
    <row r="152" spans="1:4" x14ac:dyDescent="0.25">
      <c r="A152" s="9">
        <v>2020</v>
      </c>
      <c r="B152" s="10">
        <v>6</v>
      </c>
      <c r="C152" s="10"/>
      <c r="D152" s="19">
        <v>6684.5</v>
      </c>
    </row>
    <row r="153" spans="1:4" x14ac:dyDescent="0.25">
      <c r="A153" s="9">
        <v>2020</v>
      </c>
      <c r="B153" s="10">
        <v>7</v>
      </c>
      <c r="C153" s="10"/>
      <c r="D153" s="19">
        <v>6694.84</v>
      </c>
    </row>
    <row r="154" spans="1:4" x14ac:dyDescent="0.25">
      <c r="A154" s="9">
        <v>2020</v>
      </c>
      <c r="B154" s="10">
        <v>8</v>
      </c>
      <c r="C154" s="10"/>
      <c r="D154" s="19">
        <v>6705.2</v>
      </c>
    </row>
    <row r="155" spans="1:4" x14ac:dyDescent="0.25">
      <c r="A155" s="9">
        <v>2020</v>
      </c>
      <c r="B155" s="10">
        <v>9</v>
      </c>
      <c r="C155" s="10"/>
      <c r="D155" s="19">
        <v>6715.58</v>
      </c>
    </row>
    <row r="156" spans="1:4" x14ac:dyDescent="0.25">
      <c r="A156" s="9">
        <v>2020</v>
      </c>
      <c r="B156" s="10">
        <v>10</v>
      </c>
      <c r="C156" s="10"/>
      <c r="D156" s="19">
        <v>6725.97</v>
      </c>
    </row>
    <row r="157" spans="1:4" x14ac:dyDescent="0.25">
      <c r="A157" s="9">
        <v>2020</v>
      </c>
      <c r="B157" s="10">
        <v>11</v>
      </c>
      <c r="C157" s="10"/>
      <c r="D157" s="19">
        <v>6736.37</v>
      </c>
    </row>
    <row r="158" spans="1:4" x14ac:dyDescent="0.25">
      <c r="A158" s="13">
        <v>2020</v>
      </c>
      <c r="B158" s="14">
        <v>12</v>
      </c>
      <c r="C158" s="14"/>
      <c r="D158" s="42">
        <v>6746.8</v>
      </c>
    </row>
    <row r="159" spans="1:4" x14ac:dyDescent="0.25">
      <c r="D159" s="4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"/>
  <sheetViews>
    <sheetView zoomScale="80" zoomScaleNormal="80" workbookViewId="0">
      <selection activeCell="B3" sqref="B3"/>
    </sheetView>
  </sheetViews>
  <sheetFormatPr defaultRowHeight="15" x14ac:dyDescent="0.25"/>
  <cols>
    <col min="1" max="1" width="23.4257812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40</v>
      </c>
      <c r="B2" s="10">
        <v>53.235999999999997</v>
      </c>
      <c r="C2" s="10">
        <v>0.79500000000000004</v>
      </c>
      <c r="D2" s="10">
        <v>66.923000000000002</v>
      </c>
      <c r="E2" s="17">
        <v>0</v>
      </c>
    </row>
    <row r="3" spans="1:5" x14ac:dyDescent="0.25">
      <c r="A3" s="13" t="s">
        <v>7</v>
      </c>
      <c r="B3" s="14">
        <v>0.98618349290995033</v>
      </c>
      <c r="C3" s="14">
        <v>6.0000000000000001E-3</v>
      </c>
      <c r="D3" s="14">
        <v>168.34100000000001</v>
      </c>
      <c r="E3" s="1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2"/>
  <sheetViews>
    <sheetView zoomScale="80" zoomScaleNormal="80" workbookViewId="0">
      <selection activeCell="C39" sqref="C39"/>
    </sheetView>
  </sheetViews>
  <sheetFormatPr defaultRowHeight="15" x14ac:dyDescent="0.25"/>
  <cols>
    <col min="1" max="1" width="25.85546875" bestFit="1" customWidth="1"/>
    <col min="2" max="2" width="17.42578125" bestFit="1" customWidth="1"/>
  </cols>
  <sheetData>
    <row r="1" spans="1:5" x14ac:dyDescent="0.25">
      <c r="A1" s="29" t="s">
        <v>8</v>
      </c>
      <c r="B1" s="31"/>
    </row>
    <row r="2" spans="1:5" x14ac:dyDescent="0.25">
      <c r="A2" s="9" t="s">
        <v>9</v>
      </c>
      <c r="B2" s="12">
        <v>83</v>
      </c>
    </row>
    <row r="3" spans="1:5" x14ac:dyDescent="0.25">
      <c r="A3" s="9" t="s">
        <v>11</v>
      </c>
      <c r="B3" s="12">
        <v>81</v>
      </c>
      <c r="E3" s="2"/>
    </row>
    <row r="4" spans="1:5" x14ac:dyDescent="0.25">
      <c r="A4" s="9" t="s">
        <v>13</v>
      </c>
      <c r="B4" s="12">
        <v>1</v>
      </c>
    </row>
    <row r="5" spans="1:5" x14ac:dyDescent="0.25">
      <c r="A5" s="9" t="s">
        <v>14</v>
      </c>
      <c r="B5" s="12">
        <v>1</v>
      </c>
      <c r="E5" s="2"/>
    </row>
    <row r="6" spans="1:5" x14ac:dyDescent="0.25">
      <c r="A6" s="9" t="s">
        <v>15</v>
      </c>
      <c r="B6" s="19">
        <v>15153353779.01</v>
      </c>
    </row>
    <row r="7" spans="1:5" x14ac:dyDescent="0.25">
      <c r="A7" s="9" t="s">
        <v>16</v>
      </c>
      <c r="B7" s="19">
        <v>4188837.64</v>
      </c>
    </row>
    <row r="8" spans="1:5" x14ac:dyDescent="0.25">
      <c r="A8" s="9" t="s">
        <v>17</v>
      </c>
      <c r="B8" s="19">
        <v>51714.04</v>
      </c>
    </row>
    <row r="9" spans="1:5" x14ac:dyDescent="0.25">
      <c r="A9" s="9" t="s">
        <v>18</v>
      </c>
      <c r="B9" s="12">
        <v>227.41</v>
      </c>
    </row>
    <row r="10" spans="1:5" x14ac:dyDescent="0.25">
      <c r="A10" s="9" t="s">
        <v>10</v>
      </c>
      <c r="B10" s="12">
        <v>177.54</v>
      </c>
    </row>
    <row r="11" spans="1:5" x14ac:dyDescent="0.25">
      <c r="A11" s="9" t="s">
        <v>12</v>
      </c>
      <c r="B11" s="17">
        <v>5.9999999999999995E-4</v>
      </c>
    </row>
    <row r="12" spans="1:5" x14ac:dyDescent="0.25">
      <c r="A12" s="13" t="s">
        <v>19</v>
      </c>
      <c r="B12" s="15">
        <v>1.5549999999999999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86"/>
  <sheetViews>
    <sheetView topLeftCell="B64" zoomScale="80" zoomScaleNormal="80" workbookViewId="0">
      <selection activeCell="D82" sqref="D82"/>
    </sheetView>
  </sheetViews>
  <sheetFormatPr defaultRowHeight="15" x14ac:dyDescent="0.25"/>
  <cols>
    <col min="2" max="2" width="22.28515625" customWidth="1"/>
    <col min="3" max="3" width="14.5703125" customWidth="1"/>
    <col min="4" max="4" width="17.28515625" customWidth="1"/>
    <col min="11" max="11" width="10.85546875" bestFit="1" customWidth="1"/>
    <col min="12" max="12" width="10.7109375" style="43" bestFit="1" customWidth="1"/>
  </cols>
  <sheetData>
    <row r="1" spans="1:11" x14ac:dyDescent="0.25">
      <c r="A1" s="29" t="s">
        <v>0</v>
      </c>
      <c r="B1" s="30" t="s">
        <v>1</v>
      </c>
      <c r="C1" s="30" t="s">
        <v>20</v>
      </c>
      <c r="D1" s="31" t="s">
        <v>21</v>
      </c>
    </row>
    <row r="2" spans="1:11" x14ac:dyDescent="0.25">
      <c r="A2" s="9">
        <v>2015</v>
      </c>
      <c r="B2" s="10">
        <v>1</v>
      </c>
      <c r="C2" s="10"/>
      <c r="D2" s="19">
        <f>+Residential_Equation!C2</f>
        <v>317324.23119999998</v>
      </c>
      <c r="K2" s="32"/>
    </row>
    <row r="3" spans="1:11" x14ac:dyDescent="0.25">
      <c r="A3" s="9">
        <v>2015</v>
      </c>
      <c r="B3" s="10">
        <v>2</v>
      </c>
      <c r="C3" s="10"/>
      <c r="D3" s="19">
        <f>+Residential_Equation!C3</f>
        <v>317875.70215999999</v>
      </c>
      <c r="K3" s="32"/>
    </row>
    <row r="4" spans="1:11" x14ac:dyDescent="0.25">
      <c r="A4" s="9">
        <v>2015</v>
      </c>
      <c r="B4" s="10">
        <v>3</v>
      </c>
      <c r="C4" s="10"/>
      <c r="D4" s="19">
        <f>+Residential_Equation!C4</f>
        <v>318425.00584273419</v>
      </c>
      <c r="K4" s="32"/>
    </row>
    <row r="5" spans="1:11" x14ac:dyDescent="0.25">
      <c r="A5" s="9">
        <v>2015</v>
      </c>
      <c r="B5" s="10">
        <v>4</v>
      </c>
      <c r="C5" s="10"/>
      <c r="D5" s="19">
        <f>+Residential_Equation!C5</f>
        <v>318971.09276169288</v>
      </c>
      <c r="K5" s="32"/>
    </row>
    <row r="6" spans="1:11" x14ac:dyDescent="0.25">
      <c r="A6" s="9">
        <v>2015</v>
      </c>
      <c r="B6" s="10">
        <v>5</v>
      </c>
      <c r="C6" s="10"/>
      <c r="D6" s="19">
        <f>+Residential_Equation!C6</f>
        <v>319514.51029989275</v>
      </c>
      <c r="K6" s="32"/>
    </row>
    <row r="7" spans="1:11" x14ac:dyDescent="0.25">
      <c r="A7" s="9">
        <v>2015</v>
      </c>
      <c r="B7" s="10">
        <v>6</v>
      </c>
      <c r="C7" s="10"/>
      <c r="D7" s="19">
        <f>+Residential_Equation!C7</f>
        <v>320055.27327278478</v>
      </c>
      <c r="K7" s="32"/>
    </row>
    <row r="8" spans="1:11" x14ac:dyDescent="0.25">
      <c r="A8" s="9">
        <v>2015</v>
      </c>
      <c r="B8" s="10">
        <v>7</v>
      </c>
      <c r="C8" s="10"/>
      <c r="D8" s="19">
        <f>+Residential_Equation!C8</f>
        <v>320593.39629112225</v>
      </c>
      <c r="K8" s="32"/>
    </row>
    <row r="9" spans="1:11" x14ac:dyDescent="0.25">
      <c r="A9" s="9">
        <v>2015</v>
      </c>
      <c r="B9" s="10">
        <v>8</v>
      </c>
      <c r="C9" s="10"/>
      <c r="D9" s="19">
        <f>+Residential_Equation!C9</f>
        <v>321128.36140378891</v>
      </c>
      <c r="K9" s="32"/>
    </row>
    <row r="10" spans="1:11" x14ac:dyDescent="0.25">
      <c r="A10" s="9">
        <v>2015</v>
      </c>
      <c r="B10" s="10">
        <v>9</v>
      </c>
      <c r="C10" s="10"/>
      <c r="D10" s="19">
        <f>+Residential_Equation!C10</f>
        <v>321662.84462058783</v>
      </c>
      <c r="K10" s="32"/>
    </row>
    <row r="11" spans="1:11" x14ac:dyDescent="0.25">
      <c r="A11" s="9">
        <v>2015</v>
      </c>
      <c r="B11" s="10">
        <v>10</v>
      </c>
      <c r="C11" s="10"/>
      <c r="D11" s="19">
        <f>+Residential_Equation!C11</f>
        <v>322195.79523499246</v>
      </c>
      <c r="K11" s="32"/>
    </row>
    <row r="12" spans="1:11" x14ac:dyDescent="0.25">
      <c r="A12" s="9">
        <v>2015</v>
      </c>
      <c r="B12" s="10">
        <v>11</v>
      </c>
      <c r="C12" s="10"/>
      <c r="D12" s="19">
        <f>+Residential_Equation!C12</f>
        <v>322728.29178685904</v>
      </c>
      <c r="K12" s="32"/>
    </row>
    <row r="13" spans="1:11" x14ac:dyDescent="0.25">
      <c r="A13" s="9">
        <v>2015</v>
      </c>
      <c r="B13" s="10">
        <v>12</v>
      </c>
      <c r="C13" s="10"/>
      <c r="D13" s="19">
        <f>+Residential_Equation!C13</f>
        <v>323261.94498510147</v>
      </c>
      <c r="K13" s="32"/>
    </row>
    <row r="14" spans="1:11" x14ac:dyDescent="0.25">
      <c r="A14" s="9">
        <v>2016</v>
      </c>
      <c r="B14" s="10">
        <v>1</v>
      </c>
      <c r="C14" s="10"/>
      <c r="D14" s="19">
        <f>+Residential_Equation!C14</f>
        <v>323796.76827032975</v>
      </c>
      <c r="K14" s="32"/>
    </row>
    <row r="15" spans="1:11" x14ac:dyDescent="0.25">
      <c r="A15" s="9">
        <v>2016</v>
      </c>
      <c r="B15" s="10">
        <v>2</v>
      </c>
      <c r="C15" s="10"/>
      <c r="D15" s="19">
        <f>+Residential_Equation!C15</f>
        <v>324333.30725745152</v>
      </c>
      <c r="K15" s="32"/>
    </row>
    <row r="16" spans="1:11" x14ac:dyDescent="0.25">
      <c r="A16" s="9">
        <v>2016</v>
      </c>
      <c r="B16" s="10">
        <v>3</v>
      </c>
      <c r="C16" s="10"/>
      <c r="D16" s="19">
        <f>+Residential_Equation!C16</f>
        <v>324871.04265823821</v>
      </c>
      <c r="K16" s="32"/>
    </row>
    <row r="17" spans="1:11" x14ac:dyDescent="0.25">
      <c r="A17" s="9">
        <v>2016</v>
      </c>
      <c r="B17" s="10">
        <v>4</v>
      </c>
      <c r="C17" s="10"/>
      <c r="D17" s="19">
        <f>+Residential_Equation!C17</f>
        <v>325410.51972385461</v>
      </c>
      <c r="K17" s="32"/>
    </row>
    <row r="18" spans="1:11" x14ac:dyDescent="0.25">
      <c r="A18" s="9">
        <v>2016</v>
      </c>
      <c r="B18" s="10">
        <v>5</v>
      </c>
      <c r="C18" s="10"/>
      <c r="D18" s="19">
        <f>+Residential_Equation!C18</f>
        <v>325951.21880735486</v>
      </c>
      <c r="K18" s="32"/>
    </row>
    <row r="19" spans="1:11" x14ac:dyDescent="0.25">
      <c r="A19" s="9">
        <v>2016</v>
      </c>
      <c r="B19" s="10">
        <v>6</v>
      </c>
      <c r="C19" s="10"/>
      <c r="D19" s="19">
        <f>+Residential_Equation!C19</f>
        <v>326493.68480614305</v>
      </c>
      <c r="K19" s="32"/>
    </row>
    <row r="20" spans="1:11" x14ac:dyDescent="0.25">
      <c r="A20" s="9">
        <v>2016</v>
      </c>
      <c r="B20" s="10">
        <v>7</v>
      </c>
      <c r="C20" s="10"/>
      <c r="D20" s="19">
        <f>+Residential_Equation!C20</f>
        <v>327037.39772440016</v>
      </c>
      <c r="K20" s="32"/>
    </row>
    <row r="21" spans="1:11" x14ac:dyDescent="0.25">
      <c r="A21" s="9">
        <v>2016</v>
      </c>
      <c r="B21" s="10">
        <v>8</v>
      </c>
      <c r="C21" s="10"/>
      <c r="D21" s="19">
        <f>+Residential_Equation!C21</f>
        <v>327582.90211547742</v>
      </c>
      <c r="K21" s="32"/>
    </row>
    <row r="22" spans="1:11" x14ac:dyDescent="0.25">
      <c r="A22" s="9">
        <v>2016</v>
      </c>
      <c r="B22" s="10">
        <v>9</v>
      </c>
      <c r="C22" s="10"/>
      <c r="D22" s="19">
        <f>+Residential_Equation!C22</f>
        <v>328129.67764425639</v>
      </c>
      <c r="K22" s="32"/>
    </row>
    <row r="23" spans="1:11" x14ac:dyDescent="0.25">
      <c r="A23" s="9">
        <v>2016</v>
      </c>
      <c r="B23" s="10">
        <v>10</v>
      </c>
      <c r="C23" s="10"/>
      <c r="D23" s="19">
        <f>+Residential_Equation!C23</f>
        <v>328678.26852947701</v>
      </c>
      <c r="K23" s="32"/>
    </row>
    <row r="24" spans="1:11" x14ac:dyDescent="0.25">
      <c r="A24" s="9">
        <v>2016</v>
      </c>
      <c r="B24" s="10">
        <v>11</v>
      </c>
      <c r="C24" s="10"/>
      <c r="D24" s="19">
        <f>+Residential_Equation!C24</f>
        <v>329228.15410603251</v>
      </c>
      <c r="K24" s="32"/>
    </row>
    <row r="25" spans="1:11" x14ac:dyDescent="0.25">
      <c r="A25" s="9">
        <v>2016</v>
      </c>
      <c r="B25" s="10">
        <v>12</v>
      </c>
      <c r="C25" s="10"/>
      <c r="D25" s="19">
        <f>+Residential_Equation!C25</f>
        <v>329779.34590723383</v>
      </c>
      <c r="K25" s="32"/>
    </row>
    <row r="26" spans="1:11" x14ac:dyDescent="0.25">
      <c r="A26" s="9">
        <v>2017</v>
      </c>
      <c r="B26" s="10">
        <v>1</v>
      </c>
      <c r="C26" s="10"/>
      <c r="D26" s="19">
        <f>+Residential_Equation!C26</f>
        <v>330331.85530704178</v>
      </c>
      <c r="K26" s="32"/>
    </row>
    <row r="27" spans="1:11" x14ac:dyDescent="0.25">
      <c r="A27" s="9">
        <v>2017</v>
      </c>
      <c r="B27" s="10">
        <v>2</v>
      </c>
      <c r="C27" s="10"/>
      <c r="D27" s="19">
        <f>+Residential_Equation!C27</f>
        <v>330885.69352226873</v>
      </c>
      <c r="K27" s="32"/>
    </row>
    <row r="28" spans="1:11" x14ac:dyDescent="0.25">
      <c r="A28" s="9">
        <v>2017</v>
      </c>
      <c r="B28" s="10">
        <v>3</v>
      </c>
      <c r="C28" s="10"/>
      <c r="D28" s="19">
        <f>+Residential_Equation!C28</f>
        <v>331440.87161474978</v>
      </c>
      <c r="K28" s="32"/>
    </row>
    <row r="29" spans="1:11" x14ac:dyDescent="0.25">
      <c r="A29" s="9">
        <v>2017</v>
      </c>
      <c r="B29" s="10">
        <v>4</v>
      </c>
      <c r="C29" s="10"/>
      <c r="D29" s="19">
        <f>+Residential_Equation!C29</f>
        <v>331997.40049348434</v>
      </c>
      <c r="K29" s="32"/>
    </row>
    <row r="30" spans="1:11" x14ac:dyDescent="0.25">
      <c r="A30" s="9">
        <v>2017</v>
      </c>
      <c r="B30" s="10">
        <v>5</v>
      </c>
      <c r="C30" s="10"/>
      <c r="D30" s="19">
        <f>+Residential_Equation!C30</f>
        <v>332554.75855674729</v>
      </c>
      <c r="K30" s="32"/>
    </row>
    <row r="31" spans="1:11" x14ac:dyDescent="0.25">
      <c r="A31" s="9">
        <v>2017</v>
      </c>
      <c r="B31" s="10">
        <v>6</v>
      </c>
      <c r="C31" s="10"/>
      <c r="D31" s="19">
        <f>+Residential_Equation!C31</f>
        <v>333113.48877417197</v>
      </c>
      <c r="K31" s="32"/>
    </row>
    <row r="32" spans="1:11" x14ac:dyDescent="0.25">
      <c r="A32" s="9">
        <v>2017</v>
      </c>
      <c r="B32" s="10">
        <v>7</v>
      </c>
      <c r="C32" s="10"/>
      <c r="D32" s="19">
        <f>+Residential_Equation!C32</f>
        <v>333672.53688880341</v>
      </c>
      <c r="K32" s="32"/>
    </row>
    <row r="33" spans="1:11" x14ac:dyDescent="0.25">
      <c r="A33" s="9">
        <v>2017</v>
      </c>
      <c r="B33" s="10">
        <v>8</v>
      </c>
      <c r="C33" s="10"/>
      <c r="D33" s="19">
        <f>+Residential_Equation!C33</f>
        <v>334232.97793912416</v>
      </c>
      <c r="K33" s="32"/>
    </row>
    <row r="34" spans="1:11" x14ac:dyDescent="0.25">
      <c r="A34" s="9">
        <v>2017</v>
      </c>
      <c r="B34" s="10">
        <v>9</v>
      </c>
      <c r="C34" s="10"/>
      <c r="D34" s="19">
        <f>+Residential_Equation!C34</f>
        <v>334794.28974105121</v>
      </c>
      <c r="K34" s="32"/>
    </row>
    <row r="35" spans="1:11" x14ac:dyDescent="0.25">
      <c r="A35" s="9">
        <v>2017</v>
      </c>
      <c r="B35" s="10">
        <v>10</v>
      </c>
      <c r="C35" s="10"/>
      <c r="D35" s="19">
        <f>+Residential_Equation!C35</f>
        <v>335356.48232990585</v>
      </c>
      <c r="K35" s="32"/>
    </row>
    <row r="36" spans="1:11" x14ac:dyDescent="0.25">
      <c r="A36" s="9">
        <v>2017</v>
      </c>
      <c r="B36" s="10">
        <v>11</v>
      </c>
      <c r="C36" s="10"/>
      <c r="D36" s="19">
        <f>+Residential_Equation!C36</f>
        <v>335919.03324235661</v>
      </c>
      <c r="K36" s="32"/>
    </row>
    <row r="37" spans="1:11" x14ac:dyDescent="0.25">
      <c r="A37" s="9">
        <v>2017</v>
      </c>
      <c r="B37" s="10">
        <v>12</v>
      </c>
      <c r="C37" s="10"/>
      <c r="D37" s="19">
        <f>+Residential_Equation!C37</f>
        <v>336481.41987833421</v>
      </c>
      <c r="K37" s="32"/>
    </row>
    <row r="38" spans="1:11" x14ac:dyDescent="0.25">
      <c r="A38" s="9">
        <v>2018</v>
      </c>
      <c r="B38" s="10">
        <v>1</v>
      </c>
      <c r="C38" s="10"/>
      <c r="D38" s="19">
        <f>+Residential_Equation!C38</f>
        <v>337044.18422292155</v>
      </c>
      <c r="K38" s="32"/>
    </row>
    <row r="39" spans="1:11" x14ac:dyDescent="0.25">
      <c r="A39" s="9">
        <v>2018</v>
      </c>
      <c r="B39" s="10">
        <v>2</v>
      </c>
      <c r="C39" s="10"/>
      <c r="D39" s="19">
        <f>+Residential_Equation!C39</f>
        <v>337606.80340821628</v>
      </c>
      <c r="K39" s="32"/>
    </row>
    <row r="40" spans="1:11" x14ac:dyDescent="0.25">
      <c r="A40" s="9">
        <v>2018</v>
      </c>
      <c r="B40" s="10">
        <v>3</v>
      </c>
      <c r="C40" s="10"/>
      <c r="D40" s="19">
        <f>+Residential_Equation!C40</f>
        <v>338169.28679516853</v>
      </c>
      <c r="K40" s="32"/>
    </row>
    <row r="41" spans="1:11" x14ac:dyDescent="0.25">
      <c r="A41" s="9">
        <v>2018</v>
      </c>
      <c r="B41" s="10">
        <v>4</v>
      </c>
      <c r="C41" s="10"/>
      <c r="D41" s="19">
        <f>+Residential_Equation!C41</f>
        <v>338731.64361539291</v>
      </c>
      <c r="K41" s="32"/>
    </row>
    <row r="42" spans="1:11" x14ac:dyDescent="0.25">
      <c r="A42" s="9">
        <v>2018</v>
      </c>
      <c r="B42" s="10">
        <v>5</v>
      </c>
      <c r="C42" s="10"/>
      <c r="D42" s="19">
        <f>+Residential_Equation!C42</f>
        <v>339293.35061295499</v>
      </c>
      <c r="K42" s="32"/>
    </row>
    <row r="43" spans="1:11" x14ac:dyDescent="0.25">
      <c r="A43" s="9">
        <v>2018</v>
      </c>
      <c r="B43" s="10">
        <v>6</v>
      </c>
      <c r="C43" s="10"/>
      <c r="D43" s="19">
        <f>+Residential_Equation!C43</f>
        <v>339855.48148613441</v>
      </c>
      <c r="K43" s="32"/>
    </row>
    <row r="44" spans="1:11" x14ac:dyDescent="0.25">
      <c r="A44" s="9">
        <v>2018</v>
      </c>
      <c r="B44" s="10">
        <v>7</v>
      </c>
      <c r="C44" s="10"/>
      <c r="D44" s="19">
        <f>+Residential_Equation!C44</f>
        <v>340416.98036916199</v>
      </c>
      <c r="K44" s="32"/>
    </row>
    <row r="45" spans="1:11" x14ac:dyDescent="0.25">
      <c r="A45" s="9">
        <v>2018</v>
      </c>
      <c r="B45" s="10">
        <v>8</v>
      </c>
      <c r="C45" s="10"/>
      <c r="D45" s="19">
        <f>+Residential_Equation!C45</f>
        <v>340978.38835393422</v>
      </c>
      <c r="K45" s="32"/>
    </row>
    <row r="46" spans="1:11" x14ac:dyDescent="0.25">
      <c r="A46" s="9">
        <v>2018</v>
      </c>
      <c r="B46" s="10">
        <v>9</v>
      </c>
      <c r="C46" s="10"/>
      <c r="D46" s="19">
        <f>+Residential_Equation!C46</f>
        <v>341539.71405170311</v>
      </c>
      <c r="K46" s="32"/>
    </row>
    <row r="47" spans="1:11" x14ac:dyDescent="0.25">
      <c r="A47" s="9">
        <v>2018</v>
      </c>
      <c r="B47" s="10">
        <v>10</v>
      </c>
      <c r="C47" s="10"/>
      <c r="D47" s="19">
        <f>+Residential_Equation!C47</f>
        <v>342101.49831474345</v>
      </c>
      <c r="K47" s="32"/>
    </row>
    <row r="48" spans="1:11" x14ac:dyDescent="0.25">
      <c r="A48" s="9">
        <v>2018</v>
      </c>
      <c r="B48" s="10">
        <v>11</v>
      </c>
      <c r="C48" s="10"/>
      <c r="D48" s="19">
        <f>+Residential_Equation!C48</f>
        <v>342662.68479799636</v>
      </c>
      <c r="K48" s="32"/>
    </row>
    <row r="49" spans="1:11" x14ac:dyDescent="0.25">
      <c r="A49" s="9">
        <v>2018</v>
      </c>
      <c r="B49" s="10">
        <v>12</v>
      </c>
      <c r="C49" s="10"/>
      <c r="D49" s="19">
        <f>+Residential_Equation!C49</f>
        <v>343224.34648069035</v>
      </c>
      <c r="K49" s="32"/>
    </row>
    <row r="50" spans="1:11" x14ac:dyDescent="0.25">
      <c r="A50" s="9">
        <v>2019</v>
      </c>
      <c r="B50" s="10">
        <v>1</v>
      </c>
      <c r="C50" s="10"/>
      <c r="D50" s="19">
        <f>+Residential_Equation!C50</f>
        <v>343787.02386794059</v>
      </c>
      <c r="K50" s="32"/>
    </row>
    <row r="51" spans="1:11" x14ac:dyDescent="0.25">
      <c r="A51" s="9">
        <v>2019</v>
      </c>
      <c r="B51" s="10">
        <v>2</v>
      </c>
      <c r="C51" s="10"/>
      <c r="D51" s="19">
        <f>+Residential_Equation!C51</f>
        <v>344350.19263232482</v>
      </c>
      <c r="K51" s="32"/>
    </row>
    <row r="52" spans="1:11" x14ac:dyDescent="0.25">
      <c r="A52" s="9">
        <v>2019</v>
      </c>
      <c r="B52" s="10">
        <v>3</v>
      </c>
      <c r="C52" s="10"/>
      <c r="D52" s="19">
        <f>+Residential_Equation!C52</f>
        <v>344914.393055439</v>
      </c>
      <c r="K52" s="32"/>
    </row>
    <row r="53" spans="1:11" x14ac:dyDescent="0.25">
      <c r="A53" s="9">
        <v>2019</v>
      </c>
      <c r="B53" s="10">
        <v>4</v>
      </c>
      <c r="C53" s="10"/>
      <c r="D53" s="19">
        <f>+Residential_Equation!C53</f>
        <v>345479.10058943002</v>
      </c>
      <c r="K53" s="32"/>
    </row>
    <row r="54" spans="1:11" x14ac:dyDescent="0.25">
      <c r="A54" s="9">
        <v>2019</v>
      </c>
      <c r="B54" s="10">
        <v>5</v>
      </c>
      <c r="C54" s="10"/>
      <c r="D54" s="19">
        <f>+Residential_Equation!C54</f>
        <v>346045.38765850832</v>
      </c>
      <c r="K54" s="32"/>
    </row>
    <row r="55" spans="1:11" x14ac:dyDescent="0.25">
      <c r="A55" s="9">
        <v>2019</v>
      </c>
      <c r="B55" s="10">
        <v>6</v>
      </c>
      <c r="C55" s="10"/>
      <c r="D55" s="19">
        <f>+Residential_Equation!C55</f>
        <v>346612.19714043901</v>
      </c>
      <c r="K55" s="32"/>
    </row>
    <row r="56" spans="1:11" x14ac:dyDescent="0.25">
      <c r="A56" s="9">
        <v>2019</v>
      </c>
      <c r="B56" s="10">
        <v>7</v>
      </c>
      <c r="C56" s="10"/>
      <c r="D56" s="19">
        <f>+Residential_Equation!C56</f>
        <v>347180.60124801262</v>
      </c>
      <c r="K56" s="32"/>
    </row>
    <row r="57" spans="1:11" x14ac:dyDescent="0.25">
      <c r="A57" s="9">
        <v>2019</v>
      </c>
      <c r="B57" s="10">
        <v>8</v>
      </c>
      <c r="C57" s="10"/>
      <c r="D57" s="19">
        <f>+Residential_Equation!C57</f>
        <v>347750.07501049555</v>
      </c>
      <c r="K57" s="32"/>
    </row>
    <row r="58" spans="1:11" x14ac:dyDescent="0.25">
      <c r="A58" s="9">
        <v>2019</v>
      </c>
      <c r="B58" s="10">
        <v>9</v>
      </c>
      <c r="C58" s="10"/>
      <c r="D58" s="19">
        <f>+Residential_Equation!C58</f>
        <v>348321.15807506023</v>
      </c>
      <c r="K58" s="32"/>
    </row>
    <row r="59" spans="1:11" x14ac:dyDescent="0.25">
      <c r="A59" s="9">
        <v>2019</v>
      </c>
      <c r="B59" s="10">
        <v>10</v>
      </c>
      <c r="C59" s="10"/>
      <c r="D59" s="19">
        <f>+Residential_Equation!C59</f>
        <v>348893.32526819606</v>
      </c>
      <c r="K59" s="32"/>
    </row>
    <row r="60" spans="1:11" x14ac:dyDescent="0.25">
      <c r="A60" s="9">
        <v>2019</v>
      </c>
      <c r="B60" s="10">
        <v>11</v>
      </c>
      <c r="C60" s="10"/>
      <c r="D60" s="19">
        <f>+Residential_Equation!C60</f>
        <v>349467.1160370998</v>
      </c>
      <c r="K60" s="32"/>
    </row>
    <row r="61" spans="1:11" x14ac:dyDescent="0.25">
      <c r="A61" s="9">
        <v>2019</v>
      </c>
      <c r="B61" s="10">
        <v>12</v>
      </c>
      <c r="C61" s="10"/>
      <c r="D61" s="19">
        <f>+Residential_Equation!C61</f>
        <v>350042.53737104853</v>
      </c>
      <c r="K61" s="32"/>
    </row>
    <row r="62" spans="1:11" x14ac:dyDescent="0.25">
      <c r="A62" s="9">
        <v>2020</v>
      </c>
      <c r="B62" s="10">
        <v>1</v>
      </c>
      <c r="C62" s="10"/>
      <c r="D62" s="19">
        <f>+Residential_Equation!C62</f>
        <v>350618.53144275141</v>
      </c>
      <c r="K62" s="32"/>
    </row>
    <row r="63" spans="1:11" x14ac:dyDescent="0.25">
      <c r="A63" s="9">
        <v>2020</v>
      </c>
      <c r="B63" s="10">
        <v>2</v>
      </c>
      <c r="C63" s="10"/>
      <c r="D63" s="19">
        <f>+Residential_Equation!C63</f>
        <v>351196.70212968468</v>
      </c>
      <c r="K63" s="32"/>
    </row>
    <row r="64" spans="1:11" x14ac:dyDescent="0.25">
      <c r="A64" s="9">
        <v>2020</v>
      </c>
      <c r="B64" s="10">
        <v>3</v>
      </c>
      <c r="C64" s="10"/>
      <c r="D64" s="19">
        <f>+Residential_Equation!C64</f>
        <v>351775.45905540715</v>
      </c>
      <c r="K64" s="32"/>
    </row>
    <row r="65" spans="1:11" x14ac:dyDescent="0.25">
      <c r="A65" s="9">
        <v>2020</v>
      </c>
      <c r="B65" s="10">
        <v>4</v>
      </c>
      <c r="C65" s="10"/>
      <c r="D65" s="19">
        <f>+Residential_Equation!C65</f>
        <v>352355.34119085781</v>
      </c>
      <c r="K65" s="32"/>
    </row>
    <row r="66" spans="1:11" x14ac:dyDescent="0.25">
      <c r="A66" s="9">
        <v>2020</v>
      </c>
      <c r="B66" s="10">
        <v>5</v>
      </c>
      <c r="C66" s="10"/>
      <c r="D66" s="19">
        <f>+Residential_Equation!C66</f>
        <v>352936.35505563562</v>
      </c>
      <c r="K66" s="32"/>
    </row>
    <row r="67" spans="1:11" x14ac:dyDescent="0.25">
      <c r="A67" s="9">
        <v>2020</v>
      </c>
      <c r="B67" s="10">
        <v>6</v>
      </c>
      <c r="C67" s="10"/>
      <c r="D67" s="19">
        <f>+Residential_Equation!C67</f>
        <v>353517.97471926158</v>
      </c>
      <c r="K67" s="32"/>
    </row>
    <row r="68" spans="1:11" x14ac:dyDescent="0.25">
      <c r="A68" s="9">
        <v>2020</v>
      </c>
      <c r="B68" s="10">
        <v>7</v>
      </c>
      <c r="C68" s="10"/>
      <c r="D68" s="19">
        <f>+Residential_Equation!C68</f>
        <v>354100.73888242297</v>
      </c>
      <c r="K68" s="32"/>
    </row>
    <row r="69" spans="1:11" x14ac:dyDescent="0.25">
      <c r="A69" s="9">
        <v>2020</v>
      </c>
      <c r="B69" s="10">
        <v>8</v>
      </c>
      <c r="C69" s="10"/>
      <c r="D69" s="19">
        <f>+Residential_Equation!C69</f>
        <v>354684.12143820088</v>
      </c>
      <c r="K69" s="32"/>
    </row>
    <row r="70" spans="1:11" x14ac:dyDescent="0.25">
      <c r="A70" s="9">
        <v>2020</v>
      </c>
      <c r="B70" s="10">
        <v>9</v>
      </c>
      <c r="C70" s="10"/>
      <c r="D70" s="19">
        <f>+Residential_Equation!C70</f>
        <v>355268.1285532809</v>
      </c>
      <c r="K70" s="32"/>
    </row>
    <row r="71" spans="1:11" x14ac:dyDescent="0.25">
      <c r="A71" s="9">
        <v>2020</v>
      </c>
      <c r="B71" s="10">
        <v>10</v>
      </c>
      <c r="C71" s="10"/>
      <c r="D71" s="19">
        <f>+Residential_Equation!C71</f>
        <v>355852.23394914635</v>
      </c>
      <c r="K71" s="32"/>
    </row>
    <row r="72" spans="1:11" x14ac:dyDescent="0.25">
      <c r="A72" s="9">
        <v>2020</v>
      </c>
      <c r="B72" s="10">
        <v>11</v>
      </c>
      <c r="C72" s="10"/>
      <c r="D72" s="19">
        <f>+Residential_Equation!C72</f>
        <v>356436.44362325582</v>
      </c>
      <c r="K72" s="32"/>
    </row>
    <row r="73" spans="1:11" x14ac:dyDescent="0.25">
      <c r="A73" s="13">
        <v>2020</v>
      </c>
      <c r="B73" s="14">
        <v>12</v>
      </c>
      <c r="C73" s="14"/>
      <c r="D73" s="42">
        <f>+Residential_Equation!C73</f>
        <v>357021.82821020397</v>
      </c>
      <c r="K73" s="32"/>
    </row>
    <row r="76" spans="1:11" ht="60" x14ac:dyDescent="0.25">
      <c r="A76" s="16" t="s">
        <v>0</v>
      </c>
      <c r="B76" s="34" t="s">
        <v>29</v>
      </c>
      <c r="C76" s="34" t="s">
        <v>22</v>
      </c>
      <c r="D76" s="35" t="s">
        <v>23</v>
      </c>
    </row>
    <row r="77" spans="1:11" x14ac:dyDescent="0.25">
      <c r="A77" s="9">
        <v>2015</v>
      </c>
      <c r="B77" s="21">
        <f>+D13</f>
        <v>323261.94498510147</v>
      </c>
      <c r="C77" s="4">
        <v>935.66666666666674</v>
      </c>
      <c r="D77" s="3">
        <f>B77-C77</f>
        <v>322326.27831843478</v>
      </c>
    </row>
    <row r="78" spans="1:11" x14ac:dyDescent="0.25">
      <c r="A78" s="9">
        <v>2016</v>
      </c>
      <c r="B78" s="21">
        <f>+D25</f>
        <v>329779.34590723383</v>
      </c>
      <c r="C78" s="4">
        <v>1871.3333333333335</v>
      </c>
      <c r="D78" s="3">
        <f t="shared" ref="D78:D82" si="0">B78-C78</f>
        <v>327908.01257390052</v>
      </c>
    </row>
    <row r="79" spans="1:11" x14ac:dyDescent="0.25">
      <c r="A79" s="9">
        <v>2017</v>
      </c>
      <c r="B79" s="21">
        <f>+D37</f>
        <v>336481.41987833421</v>
      </c>
      <c r="C79" s="4">
        <v>2807</v>
      </c>
      <c r="D79" s="3">
        <f t="shared" si="0"/>
        <v>333674.41987833421</v>
      </c>
    </row>
    <row r="80" spans="1:11" x14ac:dyDescent="0.25">
      <c r="A80" s="9">
        <v>2018</v>
      </c>
      <c r="B80" s="21">
        <f>+D49</f>
        <v>343224.34648069035</v>
      </c>
      <c r="C80" s="4">
        <v>3742.666666666667</v>
      </c>
      <c r="D80" s="3">
        <f t="shared" si="0"/>
        <v>339481.67981402366</v>
      </c>
    </row>
    <row r="81" spans="1:5" x14ac:dyDescent="0.25">
      <c r="A81" s="9">
        <v>2019</v>
      </c>
      <c r="B81" s="21">
        <f>+D61</f>
        <v>350042.53737104853</v>
      </c>
      <c r="C81" s="4">
        <v>4678.3333333333339</v>
      </c>
      <c r="D81" s="3">
        <f t="shared" si="0"/>
        <v>345364.20403771522</v>
      </c>
    </row>
    <row r="82" spans="1:5" x14ac:dyDescent="0.25">
      <c r="A82" s="13">
        <v>2020</v>
      </c>
      <c r="B82" s="22">
        <f>+D73</f>
        <v>357021.82821020397</v>
      </c>
      <c r="C82" s="6">
        <v>5614</v>
      </c>
      <c r="D82" s="33">
        <f t="shared" si="0"/>
        <v>351407.82821020397</v>
      </c>
    </row>
    <row r="83" spans="1:5" x14ac:dyDescent="0.25">
      <c r="A83" t="s">
        <v>46</v>
      </c>
    </row>
    <row r="86" spans="1:5" x14ac:dyDescent="0.25">
      <c r="C86" s="5"/>
      <c r="D86" s="5"/>
      <c r="E86" s="5"/>
    </row>
  </sheetData>
  <autoFilter ref="A1:D73"/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3"/>
  <sheetViews>
    <sheetView zoomScale="80" zoomScaleNormal="80" workbookViewId="0">
      <selection activeCell="F3" sqref="F3"/>
    </sheetView>
  </sheetViews>
  <sheetFormatPr defaultRowHeight="15" x14ac:dyDescent="0.25"/>
  <cols>
    <col min="3" max="3" width="10.85546875" bestFit="1" customWidth="1"/>
    <col min="4" max="4" width="15" bestFit="1" customWidth="1"/>
    <col min="5" max="5" width="10.5703125" bestFit="1" customWidth="1"/>
    <col min="6" max="6" width="11.42578125" bestFit="1" customWidth="1"/>
  </cols>
  <sheetData>
    <row r="1" spans="1:6" x14ac:dyDescent="0.25">
      <c r="A1" s="29" t="s">
        <v>0</v>
      </c>
      <c r="B1" s="30" t="s">
        <v>1</v>
      </c>
      <c r="C1" s="30" t="s">
        <v>21</v>
      </c>
      <c r="D1" s="30" t="s">
        <v>40</v>
      </c>
      <c r="E1" s="31" t="s">
        <v>24</v>
      </c>
    </row>
    <row r="2" spans="1:6" x14ac:dyDescent="0.25">
      <c r="A2" s="9">
        <v>2015</v>
      </c>
      <c r="B2" s="10">
        <v>1</v>
      </c>
      <c r="C2" s="11">
        <f>D2+E2</f>
        <v>317324.23119999998</v>
      </c>
      <c r="D2" s="11">
        <f>Residential_Data!D87*Residential_Data!$D$1</f>
        <v>323099.93119999999</v>
      </c>
      <c r="E2" s="19">
        <v>-5775.7</v>
      </c>
    </row>
    <row r="3" spans="1:6" x14ac:dyDescent="0.25">
      <c r="A3" s="9">
        <v>2015</v>
      </c>
      <c r="B3" s="10">
        <v>2</v>
      </c>
      <c r="C3" s="11">
        <f t="shared" ref="C3:C66" si="0">D3+E3</f>
        <v>317875.70215999999</v>
      </c>
      <c r="D3" s="11">
        <f>Residential_Data!D88*Residential_Data!$D$1</f>
        <v>323571.60216000001</v>
      </c>
      <c r="E3" s="19">
        <f>E2*Residential_Coef!$B$3</f>
        <v>-5695.9</v>
      </c>
      <c r="F3" s="57"/>
    </row>
    <row r="4" spans="1:6" x14ac:dyDescent="0.25">
      <c r="A4" s="9">
        <v>2015</v>
      </c>
      <c r="B4" s="10">
        <v>3</v>
      </c>
      <c r="C4" s="11">
        <f t="shared" si="0"/>
        <v>318425.00584273419</v>
      </c>
      <c r="D4" s="11">
        <f>Residential_Data!D89*Residential_Data!$D$1</f>
        <v>324042.20839999994</v>
      </c>
      <c r="E4" s="19">
        <f>E3*Residential_Coef!$B$3</f>
        <v>-5617.2025572657858</v>
      </c>
    </row>
    <row r="5" spans="1:6" x14ac:dyDescent="0.25">
      <c r="A5" s="9">
        <v>2015</v>
      </c>
      <c r="B5" s="10">
        <v>4</v>
      </c>
      <c r="C5" s="11">
        <f t="shared" si="0"/>
        <v>318971.09276169288</v>
      </c>
      <c r="D5" s="11">
        <f>Residential_Data!D90*Residential_Data!$D$1</f>
        <v>324510.68519999995</v>
      </c>
      <c r="E5" s="19">
        <f>E4*Residential_Coef!$B$3</f>
        <v>-5539.5924383070778</v>
      </c>
    </row>
    <row r="6" spans="1:6" x14ac:dyDescent="0.25">
      <c r="A6" s="9">
        <v>2015</v>
      </c>
      <c r="B6" s="10">
        <v>5</v>
      </c>
      <c r="C6" s="11">
        <f t="shared" si="0"/>
        <v>319514.51029989275</v>
      </c>
      <c r="D6" s="11">
        <f>Residential_Data!D91*Residential_Data!$D$1</f>
        <v>324977.56491999998</v>
      </c>
      <c r="E6" s="19">
        <f>E5*Residential_Coef!$B$3</f>
        <v>-5463.0546201072229</v>
      </c>
    </row>
    <row r="7" spans="1:6" x14ac:dyDescent="0.25">
      <c r="A7" s="9">
        <v>2015</v>
      </c>
      <c r="B7" s="10">
        <v>6</v>
      </c>
      <c r="C7" s="11">
        <f t="shared" si="0"/>
        <v>320055.27327278478</v>
      </c>
      <c r="D7" s="11">
        <f>Residential_Data!D92*Residential_Data!$D$1</f>
        <v>325442.84755999997</v>
      </c>
      <c r="E7" s="19">
        <f>E6*Residential_Coef!$B$3</f>
        <v>-5387.5742872151832</v>
      </c>
    </row>
    <row r="8" spans="1:6" x14ac:dyDescent="0.25">
      <c r="A8" s="9">
        <v>2015</v>
      </c>
      <c r="B8" s="10">
        <v>7</v>
      </c>
      <c r="C8" s="11">
        <f t="shared" si="0"/>
        <v>320593.39629112225</v>
      </c>
      <c r="D8" s="11">
        <f>Residential_Data!D93*Residential_Data!$D$1</f>
        <v>325906.53311999998</v>
      </c>
      <c r="E8" s="19">
        <f>E7*Residential_Coef!$B$3</f>
        <v>-5313.1368288777057</v>
      </c>
    </row>
    <row r="9" spans="1:6" x14ac:dyDescent="0.25">
      <c r="A9" s="9">
        <v>2015</v>
      </c>
      <c r="B9" s="10">
        <v>8</v>
      </c>
      <c r="C9" s="11">
        <f t="shared" si="0"/>
        <v>321128.36140378891</v>
      </c>
      <c r="D9" s="11">
        <f>Residential_Data!D94*Residential_Data!$D$1</f>
        <v>326368.08924</v>
      </c>
      <c r="E9" s="19">
        <f>E8*Residential_Coef!$B$3</f>
        <v>-5239.7278362111128</v>
      </c>
    </row>
    <row r="10" spans="1:6" x14ac:dyDescent="0.25">
      <c r="A10" s="9">
        <v>2015</v>
      </c>
      <c r="B10" s="10">
        <v>9</v>
      </c>
      <c r="C10" s="11">
        <f t="shared" si="0"/>
        <v>321662.84462058783</v>
      </c>
      <c r="D10" s="11">
        <f>Residential_Data!D95*Residential_Data!$D$1</f>
        <v>326830.17771999998</v>
      </c>
      <c r="E10" s="19">
        <f>E9*Residential_Coef!$B$3</f>
        <v>-5167.3330994121716</v>
      </c>
    </row>
    <row r="11" spans="1:6" x14ac:dyDescent="0.25">
      <c r="A11" s="9">
        <v>2015</v>
      </c>
      <c r="B11" s="10">
        <v>10</v>
      </c>
      <c r="C11" s="11">
        <f t="shared" si="0"/>
        <v>322195.79523499246</v>
      </c>
      <c r="D11" s="11">
        <f>Residential_Data!D96*Residential_Data!$D$1</f>
        <v>327291.73383999994</v>
      </c>
      <c r="E11" s="19">
        <f>E10*Residential_Coef!$B$3</f>
        <v>-5095.9386050074954</v>
      </c>
    </row>
    <row r="12" spans="1:6" x14ac:dyDescent="0.25">
      <c r="A12" s="9">
        <v>2015</v>
      </c>
      <c r="B12" s="10">
        <v>11</v>
      </c>
      <c r="C12" s="11">
        <f t="shared" si="0"/>
        <v>322728.29178685904</v>
      </c>
      <c r="D12" s="11">
        <f>Residential_Data!D97*Residential_Data!$D$1</f>
        <v>327753.82231999998</v>
      </c>
      <c r="E12" s="19">
        <f>E11*Residential_Coef!$B$3</f>
        <v>-5025.5305331409518</v>
      </c>
    </row>
    <row r="13" spans="1:6" x14ac:dyDescent="0.25">
      <c r="A13" s="9">
        <v>2015</v>
      </c>
      <c r="B13" s="10">
        <v>12</v>
      </c>
      <c r="C13" s="11">
        <f t="shared" si="0"/>
        <v>323261.94498510147</v>
      </c>
      <c r="D13" s="11">
        <f>Residential_Data!D98*Residential_Data!$D$1</f>
        <v>328218.04024</v>
      </c>
      <c r="E13" s="19">
        <f>E12*Residential_Coef!$B$3</f>
        <v>-4956.0952548985488</v>
      </c>
    </row>
    <row r="14" spans="1:6" x14ac:dyDescent="0.25">
      <c r="A14" s="9">
        <v>2016</v>
      </c>
      <c r="B14" s="10">
        <v>1</v>
      </c>
      <c r="C14" s="11">
        <f t="shared" si="0"/>
        <v>323796.76827032975</v>
      </c>
      <c r="D14" s="11">
        <f>Residential_Data!D99*Residential_Data!$D$1</f>
        <v>328684.38760000002</v>
      </c>
      <c r="E14" s="19">
        <f>E13*Residential_Coef!$B$3</f>
        <v>-4887.6193296702813</v>
      </c>
    </row>
    <row r="15" spans="1:6" x14ac:dyDescent="0.25">
      <c r="A15" s="9">
        <v>2016</v>
      </c>
      <c r="B15" s="10">
        <v>2</v>
      </c>
      <c r="C15" s="11">
        <f t="shared" si="0"/>
        <v>324333.30725745152</v>
      </c>
      <c r="D15" s="11">
        <f>Residential_Data!D100*Residential_Data!$D$1</f>
        <v>329153.39675999997</v>
      </c>
      <c r="E15" s="19">
        <f>E14*Residential_Coef!$B$3</f>
        <v>-4820.0895025484278</v>
      </c>
    </row>
    <row r="16" spans="1:6" x14ac:dyDescent="0.25">
      <c r="A16" s="9">
        <v>2016</v>
      </c>
      <c r="B16" s="10">
        <v>3</v>
      </c>
      <c r="C16" s="11">
        <f t="shared" si="0"/>
        <v>324871.04265823821</v>
      </c>
      <c r="D16" s="11">
        <f>Residential_Data!D101*Residential_Data!$D$1</f>
        <v>329624.53535999998</v>
      </c>
      <c r="E16" s="19">
        <f>E15*Residential_Coef!$B$3</f>
        <v>-4753.4927017617938</v>
      </c>
    </row>
    <row r="17" spans="1:5" x14ac:dyDescent="0.25">
      <c r="A17" s="9">
        <v>2016</v>
      </c>
      <c r="B17" s="10">
        <v>4</v>
      </c>
      <c r="C17" s="11">
        <f t="shared" si="0"/>
        <v>325410.51972385461</v>
      </c>
      <c r="D17" s="11">
        <f>Residential_Data!D102*Residential_Data!$D$1</f>
        <v>330098.33575999999</v>
      </c>
      <c r="E17" s="19">
        <f>E16*Residential_Coef!$B$3</f>
        <v>-4687.8160361454029</v>
      </c>
    </row>
    <row r="18" spans="1:5" x14ac:dyDescent="0.25">
      <c r="A18" s="9">
        <v>2016</v>
      </c>
      <c r="B18" s="10">
        <v>5</v>
      </c>
      <c r="C18" s="11">
        <f t="shared" si="0"/>
        <v>325951.21880735486</v>
      </c>
      <c r="D18" s="11">
        <f>Residential_Data!D103*Residential_Data!$D$1</f>
        <v>330574.26559999998</v>
      </c>
      <c r="E18" s="19">
        <f>E17*Residential_Coef!$B$3</f>
        <v>-4623.0467926451511</v>
      </c>
    </row>
    <row r="19" spans="1:5" x14ac:dyDescent="0.25">
      <c r="A19" s="9">
        <v>2016</v>
      </c>
      <c r="B19" s="10">
        <v>6</v>
      </c>
      <c r="C19" s="11">
        <f t="shared" si="0"/>
        <v>326493.68480614305</v>
      </c>
      <c r="D19" s="11">
        <f>Residential_Data!D104*Residential_Data!$D$1</f>
        <v>331052.85723999998</v>
      </c>
      <c r="E19" s="19">
        <f>E18*Residential_Coef!$B$3</f>
        <v>-4559.1724338569384</v>
      </c>
    </row>
    <row r="20" spans="1:5" x14ac:dyDescent="0.25">
      <c r="A20" s="9">
        <v>2016</v>
      </c>
      <c r="B20" s="10">
        <v>7</v>
      </c>
      <c r="C20" s="11">
        <f t="shared" si="0"/>
        <v>327037.39772440016</v>
      </c>
      <c r="D20" s="11">
        <f>Residential_Data!D105*Residential_Data!$D$1</f>
        <v>331533.57831999997</v>
      </c>
      <c r="E20" s="19">
        <f>E19*Residential_Coef!$B$3</f>
        <v>-4496.1805955997952</v>
      </c>
    </row>
    <row r="21" spans="1:5" x14ac:dyDescent="0.25">
      <c r="A21" s="9">
        <v>2016</v>
      </c>
      <c r="B21" s="10">
        <v>8</v>
      </c>
      <c r="C21" s="11">
        <f t="shared" si="0"/>
        <v>327582.90211547742</v>
      </c>
      <c r="D21" s="11">
        <f>Residential_Data!D106*Residential_Data!$D$1</f>
        <v>332016.96119999996</v>
      </c>
      <c r="E21" s="19">
        <f>E20*Residential_Coef!$B$3</f>
        <v>-4434.059084522547</v>
      </c>
    </row>
    <row r="22" spans="1:5" x14ac:dyDescent="0.25">
      <c r="A22" s="9">
        <v>2016</v>
      </c>
      <c r="B22" s="10">
        <v>9</v>
      </c>
      <c r="C22" s="11">
        <f t="shared" si="0"/>
        <v>328129.67764425639</v>
      </c>
      <c r="D22" s="11">
        <f>Residential_Data!D107*Residential_Data!$D$1</f>
        <v>332502.47351999994</v>
      </c>
      <c r="E22" s="19">
        <f>E21*Residential_Coef!$B$3</f>
        <v>-4372.7958757435417</v>
      </c>
    </row>
    <row r="23" spans="1:5" x14ac:dyDescent="0.25">
      <c r="A23" s="9">
        <v>2016</v>
      </c>
      <c r="B23" s="10">
        <v>10</v>
      </c>
      <c r="C23" s="11">
        <f t="shared" si="0"/>
        <v>328678.26852947701</v>
      </c>
      <c r="D23" s="11">
        <f>Residential_Data!D108*Residential_Data!$D$1</f>
        <v>332990.64763999998</v>
      </c>
      <c r="E23" s="19">
        <f>E22*Residential_Coef!$B$3</f>
        <v>-4312.3791105229911</v>
      </c>
    </row>
    <row r="24" spans="1:5" x14ac:dyDescent="0.25">
      <c r="A24" s="9">
        <v>2016</v>
      </c>
      <c r="B24" s="10">
        <v>11</v>
      </c>
      <c r="C24" s="11">
        <f t="shared" si="0"/>
        <v>329228.15410603251</v>
      </c>
      <c r="D24" s="11">
        <f>Residential_Data!D109*Residential_Data!$D$1</f>
        <v>333480.95119999995</v>
      </c>
      <c r="E24" s="19">
        <f>E23*Residential_Coef!$B$3</f>
        <v>-4252.7970939674678</v>
      </c>
    </row>
    <row r="25" spans="1:5" x14ac:dyDescent="0.25">
      <c r="A25" s="9">
        <v>2016</v>
      </c>
      <c r="B25" s="10">
        <v>12</v>
      </c>
      <c r="C25" s="11">
        <f t="shared" si="0"/>
        <v>329779.34590723383</v>
      </c>
      <c r="D25" s="11">
        <f>Residential_Data!D110*Residential_Data!$D$1</f>
        <v>333973.38419999997</v>
      </c>
      <c r="E25" s="19">
        <f>E24*Residential_Coef!$B$3</f>
        <v>-4194.038292766124</v>
      </c>
    </row>
    <row r="26" spans="1:5" x14ac:dyDescent="0.25">
      <c r="A26" s="9">
        <v>2017</v>
      </c>
      <c r="B26" s="10">
        <v>1</v>
      </c>
      <c r="C26" s="11">
        <f t="shared" si="0"/>
        <v>330331.85530704178</v>
      </c>
      <c r="D26" s="11">
        <f>Residential_Data!D111*Residential_Data!$D$1</f>
        <v>334467.94663999998</v>
      </c>
      <c r="E26" s="19">
        <f>E25*Residential_Coef!$B$3</f>
        <v>-4136.0913329581808</v>
      </c>
    </row>
    <row r="27" spans="1:5" x14ac:dyDescent="0.25">
      <c r="A27" s="9">
        <v>2017</v>
      </c>
      <c r="B27" s="10">
        <v>2</v>
      </c>
      <c r="C27" s="11">
        <f t="shared" si="0"/>
        <v>330885.69352226873</v>
      </c>
      <c r="D27" s="11">
        <f>Residential_Data!D112*Residential_Data!$D$1</f>
        <v>334964.63851999998</v>
      </c>
      <c r="E27" s="19">
        <f>E26*Residential_Coef!$B$3</f>
        <v>-4078.9449977312711</v>
      </c>
    </row>
    <row r="28" spans="1:5" x14ac:dyDescent="0.25">
      <c r="A28" s="9">
        <v>2017</v>
      </c>
      <c r="B28" s="10">
        <v>3</v>
      </c>
      <c r="C28" s="11">
        <f t="shared" si="0"/>
        <v>331440.87161474978</v>
      </c>
      <c r="D28" s="11">
        <f>Residential_Data!D113*Residential_Data!$D$1</f>
        <v>335463.45983999997</v>
      </c>
      <c r="E28" s="19">
        <f>E27*Residential_Coef!$B$3</f>
        <v>-4022.5882252501942</v>
      </c>
    </row>
    <row r="29" spans="1:5" x14ac:dyDescent="0.25">
      <c r="A29" s="9">
        <v>2017</v>
      </c>
      <c r="B29" s="10">
        <v>4</v>
      </c>
      <c r="C29" s="11">
        <f t="shared" si="0"/>
        <v>331997.40049348434</v>
      </c>
      <c r="D29" s="11">
        <f>Residential_Data!D114*Residential_Data!$D$1</f>
        <v>335964.4106</v>
      </c>
      <c r="E29" s="19">
        <f>E28*Residential_Coef!$B$3</f>
        <v>-3967.0101065156746</v>
      </c>
    </row>
    <row r="30" spans="1:5" x14ac:dyDescent="0.25">
      <c r="A30" s="9">
        <v>2017</v>
      </c>
      <c r="B30" s="10">
        <v>5</v>
      </c>
      <c r="C30" s="11">
        <f t="shared" si="0"/>
        <v>332554.75855674729</v>
      </c>
      <c r="D30" s="11">
        <f>Residential_Data!D115*Residential_Data!$D$1</f>
        <v>336466.95843999996</v>
      </c>
      <c r="E30" s="19">
        <f>E29*Residential_Coef!$B$3</f>
        <v>-3912.199883252702</v>
      </c>
    </row>
    <row r="31" spans="1:5" x14ac:dyDescent="0.25">
      <c r="A31" s="9">
        <v>2017</v>
      </c>
      <c r="B31" s="10">
        <v>6</v>
      </c>
      <c r="C31" s="11">
        <f t="shared" si="0"/>
        <v>333113.48877417197</v>
      </c>
      <c r="D31" s="11">
        <f>Residential_Data!D116*Residential_Data!$D$1</f>
        <v>336971.63572000002</v>
      </c>
      <c r="E31" s="19">
        <f>E30*Residential_Coef!$B$3</f>
        <v>-3858.1469458280494</v>
      </c>
    </row>
    <row r="32" spans="1:5" x14ac:dyDescent="0.25">
      <c r="A32" s="9">
        <v>2017</v>
      </c>
      <c r="B32" s="10">
        <v>7</v>
      </c>
      <c r="C32" s="11">
        <f t="shared" si="0"/>
        <v>333672.53688880341</v>
      </c>
      <c r="D32" s="11">
        <f>Residential_Data!D117*Residential_Data!$D$1</f>
        <v>337477.37771999999</v>
      </c>
      <c r="E32" s="19">
        <f>E31*Residential_Coef!$B$3</f>
        <v>-3804.8408311965627</v>
      </c>
    </row>
    <row r="33" spans="1:5" x14ac:dyDescent="0.25">
      <c r="A33" s="9">
        <v>2017</v>
      </c>
      <c r="B33" s="10">
        <v>8</v>
      </c>
      <c r="C33" s="11">
        <f t="shared" si="0"/>
        <v>334232.97793912416</v>
      </c>
      <c r="D33" s="11">
        <f>Residential_Data!D118*Residential_Data!$D$1</f>
        <v>337985.24916000001</v>
      </c>
      <c r="E33" s="19">
        <f>E32*Residential_Coef!$B$3</f>
        <v>-3752.2712208758248</v>
      </c>
    </row>
    <row r="34" spans="1:5" x14ac:dyDescent="0.25">
      <c r="A34" s="9">
        <v>2017</v>
      </c>
      <c r="B34" s="10">
        <v>9</v>
      </c>
      <c r="C34" s="11">
        <f t="shared" si="0"/>
        <v>334794.28974105121</v>
      </c>
      <c r="D34" s="11">
        <f>Residential_Data!D119*Residential_Data!$D$1</f>
        <v>338494.71768</v>
      </c>
      <c r="E34" s="19">
        <f>E33*Residential_Coef!$B$3</f>
        <v>-3700.4279389488047</v>
      </c>
    </row>
    <row r="35" spans="1:5" x14ac:dyDescent="0.25">
      <c r="A35" s="9">
        <v>2017</v>
      </c>
      <c r="B35" s="10">
        <v>10</v>
      </c>
      <c r="C35" s="11">
        <f t="shared" si="0"/>
        <v>335356.48232990585</v>
      </c>
      <c r="D35" s="11">
        <f>Residential_Data!D120*Residential_Data!$D$1</f>
        <v>339005.78327999997</v>
      </c>
      <c r="E35" s="19">
        <f>E34*Residential_Coef!$B$3</f>
        <v>-3649.3009500941007</v>
      </c>
    </row>
    <row r="36" spans="1:5" x14ac:dyDescent="0.25">
      <c r="A36" s="9">
        <v>2017</v>
      </c>
      <c r="B36" s="10">
        <v>11</v>
      </c>
      <c r="C36" s="11">
        <f t="shared" si="0"/>
        <v>335919.03324235661</v>
      </c>
      <c r="D36" s="11">
        <f>Residential_Data!D121*Residential_Data!$D$1</f>
        <v>339517.91360000003</v>
      </c>
      <c r="E36" s="19">
        <f>E35*Residential_Coef!$B$3</f>
        <v>-3598.8803576434007</v>
      </c>
    </row>
    <row r="37" spans="1:5" x14ac:dyDescent="0.25">
      <c r="A37" s="9">
        <v>2017</v>
      </c>
      <c r="B37" s="10">
        <v>12</v>
      </c>
      <c r="C37" s="11">
        <f t="shared" si="0"/>
        <v>336481.41987833421</v>
      </c>
      <c r="D37" s="11">
        <f>Residential_Data!D122*Residential_Data!$D$1</f>
        <v>340030.57627999998</v>
      </c>
      <c r="E37" s="19">
        <f>E36*Residential_Coef!$B$3</f>
        <v>-3549.1564016657803</v>
      </c>
    </row>
    <row r="38" spans="1:5" x14ac:dyDescent="0.25">
      <c r="A38" s="9">
        <v>2018</v>
      </c>
      <c r="B38" s="10">
        <v>1</v>
      </c>
      <c r="C38" s="11">
        <f t="shared" si="0"/>
        <v>337044.18422292155</v>
      </c>
      <c r="D38" s="11">
        <f>Residential_Data!D123*Residential_Data!$D$1</f>
        <v>340544.30368000001</v>
      </c>
      <c r="E38" s="19">
        <f>E37*Residential_Coef!$B$3</f>
        <v>-3500.1194570784701</v>
      </c>
    </row>
    <row r="39" spans="1:5" x14ac:dyDescent="0.25">
      <c r="A39" s="9">
        <v>2018</v>
      </c>
      <c r="B39" s="10">
        <v>2</v>
      </c>
      <c r="C39" s="11">
        <f t="shared" si="0"/>
        <v>337606.80340821628</v>
      </c>
      <c r="D39" s="11">
        <f>Residential_Data!D124*Residential_Data!$D$1</f>
        <v>341058.56344</v>
      </c>
      <c r="E39" s="19">
        <f>E38*Residential_Coef!$B$3</f>
        <v>-3451.7600317837246</v>
      </c>
    </row>
    <row r="40" spans="1:5" x14ac:dyDescent="0.25">
      <c r="A40" s="9">
        <v>2018</v>
      </c>
      <c r="B40" s="10">
        <v>3</v>
      </c>
      <c r="C40" s="11">
        <f t="shared" si="0"/>
        <v>338169.28679516853</v>
      </c>
      <c r="D40" s="11">
        <f>Residential_Data!D125*Residential_Data!$D$1</f>
        <v>341573.35556</v>
      </c>
      <c r="E40" s="19">
        <f>E39*Residential_Coef!$B$3</f>
        <v>-3404.0687648314347</v>
      </c>
    </row>
    <row r="41" spans="1:5" x14ac:dyDescent="0.25">
      <c r="A41" s="9">
        <v>2018</v>
      </c>
      <c r="B41" s="10">
        <v>4</v>
      </c>
      <c r="C41" s="11">
        <f t="shared" si="0"/>
        <v>338731.64361539291</v>
      </c>
      <c r="D41" s="11">
        <f>Residential_Data!D126*Residential_Data!$D$1</f>
        <v>342088.68004000001</v>
      </c>
      <c r="E41" s="19">
        <f>E40*Residential_Coef!$B$3</f>
        <v>-3357.0364246071244</v>
      </c>
    </row>
    <row r="42" spans="1:5" x14ac:dyDescent="0.25">
      <c r="A42" s="9">
        <v>2018</v>
      </c>
      <c r="B42" s="10">
        <v>5</v>
      </c>
      <c r="C42" s="11">
        <f t="shared" si="0"/>
        <v>339293.35061295499</v>
      </c>
      <c r="D42" s="11">
        <f>Residential_Data!D127*Residential_Data!$D$1</f>
        <v>342604.00451999996</v>
      </c>
      <c r="E42" s="19">
        <f>E41*Residential_Coef!$B$3</f>
        <v>-3310.6539070449853</v>
      </c>
    </row>
    <row r="43" spans="1:5" x14ac:dyDescent="0.25">
      <c r="A43" s="9">
        <v>2018</v>
      </c>
      <c r="B43" s="10">
        <v>6</v>
      </c>
      <c r="C43" s="11">
        <f t="shared" si="0"/>
        <v>339855.48148613441</v>
      </c>
      <c r="D43" s="11">
        <f>Residential_Data!D128*Residential_Data!$D$1</f>
        <v>343120.39371999999</v>
      </c>
      <c r="E43" s="19">
        <f>E42*Residential_Coef!$B$3</f>
        <v>-3264.9122338655975</v>
      </c>
    </row>
    <row r="44" spans="1:5" x14ac:dyDescent="0.25">
      <c r="A44" s="9">
        <v>2018</v>
      </c>
      <c r="B44" s="10">
        <v>7</v>
      </c>
      <c r="C44" s="11">
        <f t="shared" si="0"/>
        <v>340416.98036916199</v>
      </c>
      <c r="D44" s="11">
        <f>Residential_Data!D129*Residential_Data!$D$1</f>
        <v>343636.78291999997</v>
      </c>
      <c r="E44" s="19">
        <f>E43*Residential_Coef!$B$3</f>
        <v>-3219.8025508380038</v>
      </c>
    </row>
    <row r="45" spans="1:5" x14ac:dyDescent="0.25">
      <c r="A45" s="9">
        <v>2018</v>
      </c>
      <c r="B45" s="10">
        <v>8</v>
      </c>
      <c r="C45" s="11">
        <f t="shared" si="0"/>
        <v>340978.38835393422</v>
      </c>
      <c r="D45" s="11">
        <f>Residential_Data!D130*Residential_Data!$D$1</f>
        <v>344153.70448000001</v>
      </c>
      <c r="E45" s="19">
        <f>E44*Residential_Coef!$B$3</f>
        <v>-3175.3161260657903</v>
      </c>
    </row>
    <row r="46" spans="1:5" x14ac:dyDescent="0.25">
      <c r="A46" s="9">
        <v>2018</v>
      </c>
      <c r="B46" s="10">
        <v>9</v>
      </c>
      <c r="C46" s="11">
        <f t="shared" si="0"/>
        <v>341539.71405170311</v>
      </c>
      <c r="D46" s="11">
        <f>Residential_Data!D131*Residential_Data!$D$1</f>
        <v>344671.15839999996</v>
      </c>
      <c r="E46" s="19">
        <f>E45*Residential_Coef!$B$3</f>
        <v>-3131.4443482968531</v>
      </c>
    </row>
    <row r="47" spans="1:5" x14ac:dyDescent="0.25">
      <c r="A47" s="9">
        <v>2018</v>
      </c>
      <c r="B47" s="10">
        <v>10</v>
      </c>
      <c r="C47" s="11">
        <f t="shared" si="0"/>
        <v>342101.49831474345</v>
      </c>
      <c r="D47" s="11">
        <f>Residential_Data!D132*Residential_Data!$D$1</f>
        <v>345189.67703999998</v>
      </c>
      <c r="E47" s="19">
        <f>E46*Residential_Coef!$B$3</f>
        <v>-3088.1787252565136</v>
      </c>
    </row>
    <row r="48" spans="1:5" x14ac:dyDescent="0.25">
      <c r="A48" s="9">
        <v>2018</v>
      </c>
      <c r="B48" s="10">
        <v>11</v>
      </c>
      <c r="C48" s="11">
        <f t="shared" si="0"/>
        <v>342662.68479799636</v>
      </c>
      <c r="D48" s="11">
        <f>Residential_Data!D133*Residential_Data!$D$1</f>
        <v>345708.19568</v>
      </c>
      <c r="E48" s="19">
        <f>E47*Residential_Coef!$B$3</f>
        <v>-3045.5108820036667</v>
      </c>
    </row>
    <row r="49" spans="1:5" x14ac:dyDescent="0.25">
      <c r="A49" s="9">
        <v>2018</v>
      </c>
      <c r="B49" s="10">
        <v>12</v>
      </c>
      <c r="C49" s="11">
        <f t="shared" si="0"/>
        <v>343224.34648069035</v>
      </c>
      <c r="D49" s="11">
        <f>Residential_Data!D134*Residential_Data!$D$1</f>
        <v>346227.77903999999</v>
      </c>
      <c r="E49" s="19">
        <f>E48*Residential_Coef!$B$3</f>
        <v>-3003.4325593096396</v>
      </c>
    </row>
    <row r="50" spans="1:5" x14ac:dyDescent="0.25">
      <c r="A50" s="9">
        <v>2019</v>
      </c>
      <c r="B50" s="10">
        <v>1</v>
      </c>
      <c r="C50" s="11">
        <f t="shared" si="0"/>
        <v>343787.02386794059</v>
      </c>
      <c r="D50" s="11">
        <f>Residential_Data!D135*Residential_Data!$D$1</f>
        <v>346748.95948000002</v>
      </c>
      <c r="E50" s="19">
        <f>E49*Residential_Coef!$B$3</f>
        <v>-2961.9356120594521</v>
      </c>
    </row>
    <row r="51" spans="1:5" x14ac:dyDescent="0.25">
      <c r="A51" s="9">
        <v>2019</v>
      </c>
      <c r="B51" s="10">
        <v>2</v>
      </c>
      <c r="C51" s="11">
        <f t="shared" si="0"/>
        <v>344350.19263232482</v>
      </c>
      <c r="D51" s="11">
        <f>Residential_Data!D136*Residential_Data!$D$1</f>
        <v>347271.20463999995</v>
      </c>
      <c r="E51" s="19">
        <f>E50*Residential_Coef!$B$3</f>
        <v>-2921.0120076751618</v>
      </c>
    </row>
    <row r="52" spans="1:5" x14ac:dyDescent="0.25">
      <c r="A52" s="9">
        <v>2019</v>
      </c>
      <c r="B52" s="10">
        <v>3</v>
      </c>
      <c r="C52" s="11">
        <f t="shared" si="0"/>
        <v>344914.393055439</v>
      </c>
      <c r="D52" s="11">
        <f>Residential_Data!D137*Residential_Data!$D$1</f>
        <v>347795.04687999998</v>
      </c>
      <c r="E52" s="19">
        <f>E51*Residential_Coef!$B$3</f>
        <v>-2880.6538245609977</v>
      </c>
    </row>
    <row r="53" spans="1:5" x14ac:dyDescent="0.25">
      <c r="A53" s="9">
        <v>2019</v>
      </c>
      <c r="B53" s="10">
        <v>4</v>
      </c>
      <c r="C53" s="11">
        <f t="shared" si="0"/>
        <v>345479.10058943002</v>
      </c>
      <c r="D53" s="11">
        <f>Residential_Data!D138*Residential_Data!$D$1</f>
        <v>348319.95383999997</v>
      </c>
      <c r="E53" s="19">
        <f>E52*Residential_Coef!$B$3</f>
        <v>-2840.8532505699718</v>
      </c>
    </row>
    <row r="54" spans="1:5" x14ac:dyDescent="0.25">
      <c r="A54" s="9">
        <v>2019</v>
      </c>
      <c r="B54" s="10">
        <v>5</v>
      </c>
      <c r="C54" s="11">
        <f t="shared" si="0"/>
        <v>346045.38765850832</v>
      </c>
      <c r="D54" s="11">
        <f>Residential_Data!D139*Residential_Data!$D$1</f>
        <v>348846.99024000001</v>
      </c>
      <c r="E54" s="19">
        <f>E53*Residential_Coef!$B$3</f>
        <v>-2801.6025814916811</v>
      </c>
    </row>
    <row r="55" spans="1:5" x14ac:dyDescent="0.25">
      <c r="A55" s="9">
        <v>2019</v>
      </c>
      <c r="B55" s="10">
        <v>6</v>
      </c>
      <c r="C55" s="11">
        <f t="shared" si="0"/>
        <v>346612.19714043901</v>
      </c>
      <c r="D55" s="11">
        <f>Residential_Data!D140*Residential_Data!$D$1</f>
        <v>349375.09136000002</v>
      </c>
      <c r="E55" s="19">
        <f>E54*Residential_Coef!$B$3</f>
        <v>-2762.8942195609998</v>
      </c>
    </row>
    <row r="56" spans="1:5" x14ac:dyDescent="0.25">
      <c r="A56" s="9">
        <v>2019</v>
      </c>
      <c r="B56" s="10">
        <v>7</v>
      </c>
      <c r="C56" s="11">
        <f t="shared" si="0"/>
        <v>347180.60124801262</v>
      </c>
      <c r="D56" s="11">
        <f>Residential_Data!D141*Residential_Data!$D$1</f>
        <v>349905.32192000002</v>
      </c>
      <c r="E56" s="19">
        <f>E55*Residential_Coef!$B$3</f>
        <v>-2724.720671987378</v>
      </c>
    </row>
    <row r="57" spans="1:5" x14ac:dyDescent="0.25">
      <c r="A57" s="9">
        <v>2019</v>
      </c>
      <c r="B57" s="10">
        <v>8</v>
      </c>
      <c r="C57" s="11">
        <f t="shared" si="0"/>
        <v>347750.07501049555</v>
      </c>
      <c r="D57" s="11">
        <f>Residential_Data!D142*Residential_Data!$D$1</f>
        <v>350437.14955999999</v>
      </c>
      <c r="E57" s="19">
        <f>E56*Residential_Coef!$B$3</f>
        <v>-2687.0745495044594</v>
      </c>
    </row>
    <row r="58" spans="1:5" x14ac:dyDescent="0.25">
      <c r="A58" s="9">
        <v>2019</v>
      </c>
      <c r="B58" s="10">
        <v>9</v>
      </c>
      <c r="C58" s="11">
        <f t="shared" si="0"/>
        <v>348321.15807506023</v>
      </c>
      <c r="D58" s="11">
        <f>Residential_Data!D143*Residential_Data!$D$1</f>
        <v>350971.10663999995</v>
      </c>
      <c r="E58" s="19">
        <f>E57*Residential_Coef!$B$3</f>
        <v>-2649.9485649397388</v>
      </c>
    </row>
    <row r="59" spans="1:5" x14ac:dyDescent="0.25">
      <c r="A59" s="9">
        <v>2019</v>
      </c>
      <c r="B59" s="10">
        <v>10</v>
      </c>
      <c r="C59" s="11">
        <f t="shared" si="0"/>
        <v>348893.32526819606</v>
      </c>
      <c r="D59" s="11">
        <f>Residential_Data!D144*Residential_Data!$D$1</f>
        <v>351506.66080000001</v>
      </c>
      <c r="E59" s="19">
        <f>E58*Residential_Coef!$B$3</f>
        <v>-2613.3355318039821</v>
      </c>
    </row>
    <row r="60" spans="1:5" x14ac:dyDescent="0.25">
      <c r="A60" s="9">
        <v>2019</v>
      </c>
      <c r="B60" s="10">
        <v>11</v>
      </c>
      <c r="C60" s="11">
        <f t="shared" si="0"/>
        <v>349467.1160370998</v>
      </c>
      <c r="D60" s="11">
        <f>Residential_Data!D145*Residential_Data!$D$1</f>
        <v>352044.34439999994</v>
      </c>
      <c r="E60" s="19">
        <f>E59*Residential_Coef!$B$3</f>
        <v>-2577.2283629001336</v>
      </c>
    </row>
    <row r="61" spans="1:5" x14ac:dyDescent="0.25">
      <c r="A61" s="9">
        <v>2019</v>
      </c>
      <c r="B61" s="10">
        <v>12</v>
      </c>
      <c r="C61" s="11">
        <f t="shared" si="0"/>
        <v>350042.53737104853</v>
      </c>
      <c r="D61" s="11">
        <f>Residential_Data!D146*Residential_Data!$D$1</f>
        <v>352584.15743999998</v>
      </c>
      <c r="E61" s="19">
        <f>E60*Residential_Coef!$B$3</f>
        <v>-2541.6200689514467</v>
      </c>
    </row>
    <row r="62" spans="1:5" x14ac:dyDescent="0.25">
      <c r="A62" s="9">
        <v>2020</v>
      </c>
      <c r="B62" s="10">
        <v>1</v>
      </c>
      <c r="C62" s="11">
        <f t="shared" si="0"/>
        <v>350618.53144275141</v>
      </c>
      <c r="D62" s="11">
        <f>Residential_Data!D147*Residential_Data!$D$1</f>
        <v>353125.03519999998</v>
      </c>
      <c r="E62" s="19">
        <f>E61*Residential_Coef!$B$3</f>
        <v>-2506.5037572485667</v>
      </c>
    </row>
    <row r="63" spans="1:5" x14ac:dyDescent="0.25">
      <c r="A63" s="9">
        <v>2020</v>
      </c>
      <c r="B63" s="10">
        <v>2</v>
      </c>
      <c r="C63" s="11">
        <f t="shared" si="0"/>
        <v>351196.70212968468</v>
      </c>
      <c r="D63" s="11">
        <f>Residential_Data!D148*Residential_Data!$D$1</f>
        <v>353668.57475999999</v>
      </c>
      <c r="E63" s="19">
        <f>E62*Residential_Coef!$B$3</f>
        <v>-2471.8726303153057</v>
      </c>
    </row>
    <row r="64" spans="1:5" x14ac:dyDescent="0.25">
      <c r="A64" s="9">
        <v>2020</v>
      </c>
      <c r="B64" s="10">
        <v>3</v>
      </c>
      <c r="C64" s="11">
        <f t="shared" si="0"/>
        <v>351775.45905540715</v>
      </c>
      <c r="D64" s="11">
        <f>Residential_Data!D149*Residential_Data!$D$1</f>
        <v>354213.17904000002</v>
      </c>
      <c r="E64" s="19">
        <f>E63*Residential_Coef!$B$3</f>
        <v>-2437.7199845928544</v>
      </c>
    </row>
    <row r="65" spans="1:5" x14ac:dyDescent="0.25">
      <c r="A65" s="9">
        <v>2020</v>
      </c>
      <c r="B65" s="10">
        <v>4</v>
      </c>
      <c r="C65" s="11">
        <f t="shared" si="0"/>
        <v>352355.34119085781</v>
      </c>
      <c r="D65" s="11">
        <f>Residential_Data!D150*Residential_Data!$D$1</f>
        <v>354759.38039999997</v>
      </c>
      <c r="E65" s="19">
        <f>E64*Residential_Coef!$B$3</f>
        <v>-2404.0392091421713</v>
      </c>
    </row>
    <row r="66" spans="1:5" x14ac:dyDescent="0.25">
      <c r="A66" s="9">
        <v>2020</v>
      </c>
      <c r="B66" s="10">
        <v>5</v>
      </c>
      <c r="C66" s="11">
        <f t="shared" si="0"/>
        <v>352936.35505563562</v>
      </c>
      <c r="D66" s="11">
        <f>Residential_Data!D151*Residential_Data!$D$1</f>
        <v>355307.17883999995</v>
      </c>
      <c r="E66" s="19">
        <f>E65*Residential_Coef!$B$3</f>
        <v>-2370.823784364301</v>
      </c>
    </row>
    <row r="67" spans="1:5" x14ac:dyDescent="0.25">
      <c r="A67" s="9">
        <v>2020</v>
      </c>
      <c r="B67" s="10">
        <v>6</v>
      </c>
      <c r="C67" s="11">
        <f t="shared" ref="C67:C73" si="1">D67+E67</f>
        <v>353517.97471926158</v>
      </c>
      <c r="D67" s="11">
        <f>Residential_Data!D152*Residential_Data!$D$1</f>
        <v>355856.04199999996</v>
      </c>
      <c r="E67" s="19">
        <f>E66*Residential_Coef!$B$3</f>
        <v>-2338.067280738373</v>
      </c>
    </row>
    <row r="68" spans="1:5" x14ac:dyDescent="0.25">
      <c r="A68" s="9">
        <v>2020</v>
      </c>
      <c r="B68" s="10">
        <v>7</v>
      </c>
      <c r="C68" s="11">
        <f t="shared" si="1"/>
        <v>354100.73888242297</v>
      </c>
      <c r="D68" s="11">
        <f>Residential_Data!D153*Residential_Data!$D$1</f>
        <v>356406.50224</v>
      </c>
      <c r="E68" s="19">
        <f>E67*Residential_Coef!$B$3</f>
        <v>-2305.7633575770383</v>
      </c>
    </row>
    <row r="69" spans="1:5" x14ac:dyDescent="0.25">
      <c r="A69" s="9">
        <v>2020</v>
      </c>
      <c r="B69" s="10">
        <v>8</v>
      </c>
      <c r="C69" s="11">
        <f t="shared" si="1"/>
        <v>354684.12143820088</v>
      </c>
      <c r="D69" s="11">
        <f>Residential_Data!D154*Residential_Data!$D$1</f>
        <v>356958.02719999995</v>
      </c>
      <c r="E69" s="19">
        <f>E68*Residential_Coef!$B$3</f>
        <v>-2273.9057617990984</v>
      </c>
    </row>
    <row r="70" spans="1:5" x14ac:dyDescent="0.25">
      <c r="A70" s="9">
        <v>2020</v>
      </c>
      <c r="B70" s="10">
        <v>9</v>
      </c>
      <c r="C70" s="11">
        <f t="shared" si="1"/>
        <v>355268.1285532809</v>
      </c>
      <c r="D70" s="11">
        <f>Residential_Data!D155*Residential_Data!$D$1</f>
        <v>357510.61687999999</v>
      </c>
      <c r="E70" s="19">
        <f>E69*Residential_Coef!$B$3</f>
        <v>-2242.4883267190962</v>
      </c>
    </row>
    <row r="71" spans="1:5" x14ac:dyDescent="0.25">
      <c r="A71" s="9">
        <v>2020</v>
      </c>
      <c r="B71" s="10">
        <v>10</v>
      </c>
      <c r="C71" s="11">
        <f t="shared" si="1"/>
        <v>355852.23394914635</v>
      </c>
      <c r="D71" s="11">
        <f>Residential_Data!D156*Residential_Data!$D$1</f>
        <v>358063.73891999997</v>
      </c>
      <c r="E71" s="19">
        <f>E70*Residential_Coef!$B$3</f>
        <v>-2211.504970853628</v>
      </c>
    </row>
    <row r="72" spans="1:5" x14ac:dyDescent="0.25">
      <c r="A72" s="9">
        <v>2020</v>
      </c>
      <c r="B72" s="10">
        <v>11</v>
      </c>
      <c r="C72" s="11">
        <f t="shared" si="1"/>
        <v>356436.44362325582</v>
      </c>
      <c r="D72" s="11">
        <f>Residential_Data!D157*Residential_Data!$D$1</f>
        <v>358617.39331999997</v>
      </c>
      <c r="E72" s="19">
        <f>E71*Residential_Coef!$B$3</f>
        <v>-2180.9496967441487</v>
      </c>
    </row>
    <row r="73" spans="1:5" x14ac:dyDescent="0.25">
      <c r="A73" s="13">
        <v>2020</v>
      </c>
      <c r="B73" s="14">
        <v>12</v>
      </c>
      <c r="C73" s="20">
        <f t="shared" si="1"/>
        <v>357021.82821020397</v>
      </c>
      <c r="D73" s="20">
        <f>Residential_Data!D158*Residential_Data!$D$1</f>
        <v>359172.64480000001</v>
      </c>
      <c r="E73" s="42">
        <f>E72*Residential_Coef!$B$3</f>
        <v>-2150.8165897960416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59"/>
  <sheetViews>
    <sheetView zoomScale="80" zoomScaleNormal="80" workbookViewId="0"/>
  </sheetViews>
  <sheetFormatPr defaultRowHeight="15" x14ac:dyDescent="0.25"/>
  <cols>
    <col min="3" max="3" width="12.7109375" bestFit="1" customWidth="1"/>
    <col min="4" max="4" width="10.85546875" bestFit="1" customWidth="1"/>
  </cols>
  <sheetData>
    <row r="1" spans="1:5" x14ac:dyDescent="0.25">
      <c r="A1" s="54" t="s">
        <v>49</v>
      </c>
      <c r="B1" s="54"/>
      <c r="C1" s="54"/>
      <c r="D1" s="54">
        <f t="array" ref="D1:E1">TRANSPOSE('GS&lt;50_Coef'!B3:B4)</f>
        <v>5.6552777997060093E-2</v>
      </c>
      <c r="E1" s="54">
        <v>350.803</v>
      </c>
    </row>
    <row r="2" spans="1:5" x14ac:dyDescent="0.25">
      <c r="A2" s="26" t="s">
        <v>0</v>
      </c>
      <c r="B2" s="27" t="s">
        <v>1</v>
      </c>
      <c r="C2" s="27" t="s">
        <v>41</v>
      </c>
      <c r="D2" s="27" t="s">
        <v>37</v>
      </c>
      <c r="E2" s="28" t="s">
        <v>25</v>
      </c>
    </row>
    <row r="3" spans="1:5" hidden="1" x14ac:dyDescent="0.25">
      <c r="A3" s="9">
        <v>2008</v>
      </c>
      <c r="B3" s="10">
        <v>1</v>
      </c>
      <c r="C3" s="38">
        <v>28292</v>
      </c>
      <c r="D3" s="11">
        <v>270204</v>
      </c>
      <c r="E3" s="12">
        <v>0</v>
      </c>
    </row>
    <row r="4" spans="1:5" hidden="1" x14ac:dyDescent="0.25">
      <c r="A4" s="9">
        <v>2008</v>
      </c>
      <c r="B4" s="10">
        <v>2</v>
      </c>
      <c r="C4" s="38">
        <v>28338</v>
      </c>
      <c r="D4" s="11">
        <v>270559</v>
      </c>
      <c r="E4" s="12">
        <v>0</v>
      </c>
    </row>
    <row r="5" spans="1:5" hidden="1" x14ac:dyDescent="0.25">
      <c r="A5" s="9">
        <v>2008</v>
      </c>
      <c r="B5" s="10">
        <v>3</v>
      </c>
      <c r="C5" s="38">
        <v>28411</v>
      </c>
      <c r="D5" s="11">
        <v>270856</v>
      </c>
      <c r="E5" s="12">
        <v>0</v>
      </c>
    </row>
    <row r="6" spans="1:5" hidden="1" x14ac:dyDescent="0.25">
      <c r="A6" s="9">
        <v>2008</v>
      </c>
      <c r="B6" s="10">
        <v>4</v>
      </c>
      <c r="C6" s="38">
        <v>28513</v>
      </c>
      <c r="D6" s="11">
        <v>271644</v>
      </c>
      <c r="E6" s="12">
        <v>0</v>
      </c>
    </row>
    <row r="7" spans="1:5" hidden="1" x14ac:dyDescent="0.25">
      <c r="A7" s="9">
        <v>2008</v>
      </c>
      <c r="B7" s="10">
        <v>5</v>
      </c>
      <c r="C7" s="38">
        <v>28558</v>
      </c>
      <c r="D7" s="11">
        <v>272077</v>
      </c>
      <c r="E7" s="12">
        <v>0</v>
      </c>
    </row>
    <row r="8" spans="1:5" hidden="1" x14ac:dyDescent="0.25">
      <c r="A8" s="9">
        <v>2008</v>
      </c>
      <c r="B8" s="10">
        <v>6</v>
      </c>
      <c r="C8" s="38">
        <v>28544</v>
      </c>
      <c r="D8" s="11">
        <v>272937</v>
      </c>
      <c r="E8" s="12">
        <v>0</v>
      </c>
    </row>
    <row r="9" spans="1:5" hidden="1" x14ac:dyDescent="0.25">
      <c r="A9" s="9">
        <v>2008</v>
      </c>
      <c r="B9" s="10">
        <v>7</v>
      </c>
      <c r="C9" s="38">
        <v>28640</v>
      </c>
      <c r="D9" s="11">
        <v>273537</v>
      </c>
      <c r="E9" s="12">
        <v>0</v>
      </c>
    </row>
    <row r="10" spans="1:5" hidden="1" x14ac:dyDescent="0.25">
      <c r="A10" s="9">
        <v>2008</v>
      </c>
      <c r="B10" s="10">
        <v>8</v>
      </c>
      <c r="C10" s="38">
        <v>28667</v>
      </c>
      <c r="D10" s="11">
        <v>274231</v>
      </c>
      <c r="E10" s="12">
        <v>0</v>
      </c>
    </row>
    <row r="11" spans="1:5" hidden="1" x14ac:dyDescent="0.25">
      <c r="A11" s="9">
        <v>2008</v>
      </c>
      <c r="B11" s="10">
        <v>9</v>
      </c>
      <c r="C11" s="38">
        <v>28751</v>
      </c>
      <c r="D11" s="11">
        <v>275091</v>
      </c>
      <c r="E11" s="12">
        <v>0</v>
      </c>
    </row>
    <row r="12" spans="1:5" hidden="1" x14ac:dyDescent="0.25">
      <c r="A12" s="9">
        <v>2008</v>
      </c>
      <c r="B12" s="10">
        <v>10</v>
      </c>
      <c r="C12" s="38">
        <v>28771</v>
      </c>
      <c r="D12" s="11">
        <v>276307</v>
      </c>
      <c r="E12" s="12">
        <v>0</v>
      </c>
    </row>
    <row r="13" spans="1:5" hidden="1" x14ac:dyDescent="0.25">
      <c r="A13" s="9">
        <v>2008</v>
      </c>
      <c r="B13" s="10">
        <v>11</v>
      </c>
      <c r="C13" s="38">
        <v>28810</v>
      </c>
      <c r="D13" s="11">
        <v>277116</v>
      </c>
      <c r="E13" s="12">
        <v>0</v>
      </c>
    </row>
    <row r="14" spans="1:5" hidden="1" x14ac:dyDescent="0.25">
      <c r="A14" s="9">
        <v>2008</v>
      </c>
      <c r="B14" s="10">
        <v>12</v>
      </c>
      <c r="C14" s="38">
        <v>28892</v>
      </c>
      <c r="D14" s="11">
        <v>277828</v>
      </c>
      <c r="E14" s="12">
        <v>0</v>
      </c>
    </row>
    <row r="15" spans="1:5" hidden="1" x14ac:dyDescent="0.25">
      <c r="A15" s="9">
        <v>2009</v>
      </c>
      <c r="B15" s="10">
        <v>1</v>
      </c>
      <c r="C15" s="38">
        <v>28911</v>
      </c>
      <c r="D15" s="11">
        <v>278300</v>
      </c>
      <c r="E15" s="12">
        <v>0</v>
      </c>
    </row>
    <row r="16" spans="1:5" hidden="1" x14ac:dyDescent="0.25">
      <c r="A16" s="9">
        <v>2009</v>
      </c>
      <c r="B16" s="10">
        <v>2</v>
      </c>
      <c r="C16" s="38">
        <v>28969</v>
      </c>
      <c r="D16" s="11">
        <v>278729</v>
      </c>
      <c r="E16" s="12">
        <v>0</v>
      </c>
    </row>
    <row r="17" spans="1:5" hidden="1" x14ac:dyDescent="0.25">
      <c r="A17" s="9">
        <v>2009</v>
      </c>
      <c r="B17" s="10">
        <v>3</v>
      </c>
      <c r="C17" s="38">
        <v>29011</v>
      </c>
      <c r="D17" s="11">
        <v>279111</v>
      </c>
      <c r="E17" s="12">
        <v>0</v>
      </c>
    </row>
    <row r="18" spans="1:5" hidden="1" x14ac:dyDescent="0.25">
      <c r="A18" s="9">
        <v>2009</v>
      </c>
      <c r="B18" s="10">
        <v>4</v>
      </c>
      <c r="C18" s="38">
        <v>29167</v>
      </c>
      <c r="D18" s="11">
        <v>279275</v>
      </c>
      <c r="E18" s="12">
        <v>0</v>
      </c>
    </row>
    <row r="19" spans="1:5" hidden="1" x14ac:dyDescent="0.25">
      <c r="A19" s="9">
        <v>2009</v>
      </c>
      <c r="B19" s="10">
        <v>5</v>
      </c>
      <c r="C19" s="38">
        <v>29181</v>
      </c>
      <c r="D19" s="11">
        <v>279706</v>
      </c>
      <c r="E19" s="12">
        <v>0</v>
      </c>
    </row>
    <row r="20" spans="1:5" hidden="1" x14ac:dyDescent="0.25">
      <c r="A20" s="9">
        <v>2009</v>
      </c>
      <c r="B20" s="10">
        <v>6</v>
      </c>
      <c r="C20" s="38">
        <v>29203</v>
      </c>
      <c r="D20" s="11">
        <v>279913</v>
      </c>
      <c r="E20" s="12">
        <v>0</v>
      </c>
    </row>
    <row r="21" spans="1:5" hidden="1" x14ac:dyDescent="0.25">
      <c r="A21" s="9">
        <v>2009</v>
      </c>
      <c r="B21" s="10">
        <v>7</v>
      </c>
      <c r="C21" s="38">
        <v>29242</v>
      </c>
      <c r="D21" s="11">
        <v>280348</v>
      </c>
      <c r="E21" s="12">
        <v>0</v>
      </c>
    </row>
    <row r="22" spans="1:5" hidden="1" x14ac:dyDescent="0.25">
      <c r="A22" s="9">
        <v>2009</v>
      </c>
      <c r="B22" s="10">
        <v>8</v>
      </c>
      <c r="C22" s="38">
        <v>29278</v>
      </c>
      <c r="D22" s="11">
        <v>280785</v>
      </c>
      <c r="E22" s="12">
        <v>0</v>
      </c>
    </row>
    <row r="23" spans="1:5" hidden="1" x14ac:dyDescent="0.25">
      <c r="A23" s="9">
        <v>2009</v>
      </c>
      <c r="B23" s="10">
        <v>9</v>
      </c>
      <c r="C23" s="38">
        <v>29396</v>
      </c>
      <c r="D23" s="11">
        <v>281450</v>
      </c>
      <c r="E23" s="12">
        <v>0</v>
      </c>
    </row>
    <row r="24" spans="1:5" hidden="1" x14ac:dyDescent="0.25">
      <c r="A24" s="9">
        <v>2009</v>
      </c>
      <c r="B24" s="10">
        <v>10</v>
      </c>
      <c r="C24" s="38">
        <v>29536</v>
      </c>
      <c r="D24" s="11">
        <v>282365</v>
      </c>
      <c r="E24" s="12">
        <v>0</v>
      </c>
    </row>
    <row r="25" spans="1:5" hidden="1" x14ac:dyDescent="0.25">
      <c r="A25" s="9">
        <v>2009</v>
      </c>
      <c r="B25" s="10">
        <v>11</v>
      </c>
      <c r="C25" s="38">
        <v>29562</v>
      </c>
      <c r="D25" s="11">
        <v>283074</v>
      </c>
      <c r="E25" s="12">
        <v>0</v>
      </c>
    </row>
    <row r="26" spans="1:5" hidden="1" x14ac:dyDescent="0.25">
      <c r="A26" s="9">
        <v>2009</v>
      </c>
      <c r="B26" s="10">
        <v>12</v>
      </c>
      <c r="C26" s="38">
        <v>29594</v>
      </c>
      <c r="D26" s="11">
        <v>283665</v>
      </c>
      <c r="E26" s="12">
        <v>0</v>
      </c>
    </row>
    <row r="27" spans="1:5" hidden="1" x14ac:dyDescent="0.25">
      <c r="A27" s="9">
        <v>2010</v>
      </c>
      <c r="B27" s="10">
        <v>1</v>
      </c>
      <c r="C27" s="38">
        <v>29704</v>
      </c>
      <c r="D27" s="11">
        <v>284472</v>
      </c>
      <c r="E27" s="12">
        <v>0</v>
      </c>
    </row>
    <row r="28" spans="1:5" hidden="1" x14ac:dyDescent="0.25">
      <c r="A28" s="9">
        <v>2010</v>
      </c>
      <c r="B28" s="10">
        <v>2</v>
      </c>
      <c r="C28" s="38">
        <v>29740</v>
      </c>
      <c r="D28" s="11">
        <v>284976</v>
      </c>
      <c r="E28" s="12">
        <v>0</v>
      </c>
    </row>
    <row r="29" spans="1:5" hidden="1" x14ac:dyDescent="0.25">
      <c r="A29" s="9">
        <v>2010</v>
      </c>
      <c r="B29" s="10">
        <v>3</v>
      </c>
      <c r="C29" s="38">
        <v>30014</v>
      </c>
      <c r="D29" s="11">
        <v>285780</v>
      </c>
      <c r="E29" s="12">
        <v>0</v>
      </c>
    </row>
    <row r="30" spans="1:5" hidden="1" x14ac:dyDescent="0.25">
      <c r="A30" s="9">
        <v>2010</v>
      </c>
      <c r="B30" s="10">
        <v>4</v>
      </c>
      <c r="C30" s="38">
        <v>30023</v>
      </c>
      <c r="D30" s="11">
        <v>286444</v>
      </c>
      <c r="E30" s="12">
        <v>0</v>
      </c>
    </row>
    <row r="31" spans="1:5" hidden="1" x14ac:dyDescent="0.25">
      <c r="A31" s="9">
        <v>2010</v>
      </c>
      <c r="B31" s="10">
        <v>5</v>
      </c>
      <c r="C31" s="38">
        <v>30017</v>
      </c>
      <c r="D31" s="11">
        <v>286768</v>
      </c>
      <c r="E31" s="12">
        <v>0</v>
      </c>
    </row>
    <row r="32" spans="1:5" hidden="1" x14ac:dyDescent="0.25">
      <c r="A32" s="9">
        <v>2010</v>
      </c>
      <c r="B32" s="10">
        <v>6</v>
      </c>
      <c r="C32" s="38">
        <v>29981</v>
      </c>
      <c r="D32" s="11">
        <v>287506</v>
      </c>
      <c r="E32" s="12">
        <v>0</v>
      </c>
    </row>
    <row r="33" spans="1:5" hidden="1" x14ac:dyDescent="0.25">
      <c r="A33" s="9">
        <v>2010</v>
      </c>
      <c r="B33" s="10">
        <v>7</v>
      </c>
      <c r="C33" s="38">
        <v>30015</v>
      </c>
      <c r="D33" s="11">
        <v>288025</v>
      </c>
      <c r="E33" s="12">
        <v>0</v>
      </c>
    </row>
    <row r="34" spans="1:5" hidden="1" x14ac:dyDescent="0.25">
      <c r="A34" s="9">
        <v>2010</v>
      </c>
      <c r="B34" s="10">
        <v>8</v>
      </c>
      <c r="C34" s="38">
        <v>30002</v>
      </c>
      <c r="D34" s="11">
        <v>288423</v>
      </c>
      <c r="E34" s="12">
        <v>0</v>
      </c>
    </row>
    <row r="35" spans="1:5" hidden="1" x14ac:dyDescent="0.25">
      <c r="A35" s="9">
        <v>2010</v>
      </c>
      <c r="B35" s="10">
        <v>9</v>
      </c>
      <c r="C35" s="38">
        <v>30059</v>
      </c>
      <c r="D35" s="11">
        <v>289293</v>
      </c>
      <c r="E35" s="12">
        <v>0</v>
      </c>
    </row>
    <row r="36" spans="1:5" hidden="1" x14ac:dyDescent="0.25">
      <c r="A36" s="9">
        <v>2010</v>
      </c>
      <c r="B36" s="10">
        <v>10</v>
      </c>
      <c r="C36" s="38">
        <v>30016</v>
      </c>
      <c r="D36" s="11">
        <v>289685</v>
      </c>
      <c r="E36" s="12">
        <v>0</v>
      </c>
    </row>
    <row r="37" spans="1:5" hidden="1" x14ac:dyDescent="0.25">
      <c r="A37" s="9">
        <v>2010</v>
      </c>
      <c r="B37" s="10">
        <v>11</v>
      </c>
      <c r="C37" s="38">
        <v>30086</v>
      </c>
      <c r="D37" s="11">
        <v>290443</v>
      </c>
      <c r="E37" s="12">
        <v>0</v>
      </c>
    </row>
    <row r="38" spans="1:5" hidden="1" x14ac:dyDescent="0.25">
      <c r="A38" s="9">
        <v>2010</v>
      </c>
      <c r="B38" s="10">
        <v>12</v>
      </c>
      <c r="C38" s="38">
        <v>30076</v>
      </c>
      <c r="D38" s="11">
        <v>290951</v>
      </c>
      <c r="E38" s="12">
        <v>0</v>
      </c>
    </row>
    <row r="39" spans="1:5" hidden="1" x14ac:dyDescent="0.25">
      <c r="A39" s="9">
        <v>2011</v>
      </c>
      <c r="B39" s="10">
        <v>1</v>
      </c>
      <c r="C39" s="38">
        <v>30119</v>
      </c>
      <c r="D39" s="11">
        <v>291666</v>
      </c>
      <c r="E39" s="12">
        <v>0</v>
      </c>
    </row>
    <row r="40" spans="1:5" hidden="1" x14ac:dyDescent="0.25">
      <c r="A40" s="9">
        <v>2011</v>
      </c>
      <c r="B40" s="10">
        <v>2</v>
      </c>
      <c r="C40" s="38">
        <v>30152</v>
      </c>
      <c r="D40" s="11">
        <v>292186</v>
      </c>
      <c r="E40" s="12">
        <v>0</v>
      </c>
    </row>
    <row r="41" spans="1:5" hidden="1" x14ac:dyDescent="0.25">
      <c r="A41" s="9">
        <v>2011</v>
      </c>
      <c r="B41" s="10">
        <v>3</v>
      </c>
      <c r="C41" s="38">
        <v>30189</v>
      </c>
      <c r="D41" s="11">
        <v>292644</v>
      </c>
      <c r="E41" s="12">
        <v>0</v>
      </c>
    </row>
    <row r="42" spans="1:5" hidden="1" x14ac:dyDescent="0.25">
      <c r="A42" s="9">
        <v>2011</v>
      </c>
      <c r="B42" s="10">
        <v>4</v>
      </c>
      <c r="C42" s="38">
        <v>30227</v>
      </c>
      <c r="D42" s="11">
        <v>292823</v>
      </c>
      <c r="E42" s="12">
        <v>0</v>
      </c>
    </row>
    <row r="43" spans="1:5" hidden="1" x14ac:dyDescent="0.25">
      <c r="A43" s="9">
        <v>2011</v>
      </c>
      <c r="B43" s="10">
        <v>5</v>
      </c>
      <c r="C43" s="38">
        <v>30255</v>
      </c>
      <c r="D43" s="11">
        <v>293177</v>
      </c>
      <c r="E43" s="12">
        <v>0</v>
      </c>
    </row>
    <row r="44" spans="1:5" hidden="1" x14ac:dyDescent="0.25">
      <c r="A44" s="9">
        <v>2011</v>
      </c>
      <c r="B44" s="10">
        <v>6</v>
      </c>
      <c r="C44" s="38">
        <v>30280</v>
      </c>
      <c r="D44" s="11">
        <v>293561</v>
      </c>
      <c r="E44" s="12">
        <v>0</v>
      </c>
    </row>
    <row r="45" spans="1:5" hidden="1" x14ac:dyDescent="0.25">
      <c r="A45" s="9">
        <v>2011</v>
      </c>
      <c r="B45" s="10">
        <v>7</v>
      </c>
      <c r="C45" s="38">
        <v>30321</v>
      </c>
      <c r="D45" s="11">
        <v>293954</v>
      </c>
      <c r="E45" s="12">
        <v>0</v>
      </c>
    </row>
    <row r="46" spans="1:5" hidden="1" x14ac:dyDescent="0.25">
      <c r="A46" s="9">
        <v>2011</v>
      </c>
      <c r="B46" s="10">
        <v>8</v>
      </c>
      <c r="C46" s="38">
        <v>30344</v>
      </c>
      <c r="D46" s="11">
        <v>294682</v>
      </c>
      <c r="E46" s="12">
        <v>0</v>
      </c>
    </row>
    <row r="47" spans="1:5" hidden="1" x14ac:dyDescent="0.25">
      <c r="A47" s="9">
        <v>2011</v>
      </c>
      <c r="B47" s="10">
        <v>9</v>
      </c>
      <c r="C47" s="38">
        <v>30385</v>
      </c>
      <c r="D47" s="11">
        <v>295378</v>
      </c>
      <c r="E47" s="12">
        <v>0</v>
      </c>
    </row>
    <row r="48" spans="1:5" hidden="1" x14ac:dyDescent="0.25">
      <c r="A48" s="9">
        <v>2011</v>
      </c>
      <c r="B48" s="10">
        <v>10</v>
      </c>
      <c r="C48" s="38">
        <v>30381</v>
      </c>
      <c r="D48" s="11">
        <v>296424</v>
      </c>
      <c r="E48" s="12">
        <v>0</v>
      </c>
    </row>
    <row r="49" spans="1:5" hidden="1" x14ac:dyDescent="0.25">
      <c r="A49" s="9">
        <v>2011</v>
      </c>
      <c r="B49" s="10">
        <v>11</v>
      </c>
      <c r="C49" s="38">
        <v>30383</v>
      </c>
      <c r="D49" s="11">
        <v>297307</v>
      </c>
      <c r="E49" s="12">
        <v>0</v>
      </c>
    </row>
    <row r="50" spans="1:5" hidden="1" x14ac:dyDescent="0.25">
      <c r="A50" s="9">
        <v>2011</v>
      </c>
      <c r="B50" s="10">
        <v>12</v>
      </c>
      <c r="C50" s="38">
        <v>30416</v>
      </c>
      <c r="D50" s="11">
        <v>297962</v>
      </c>
      <c r="E50" s="12">
        <v>0</v>
      </c>
    </row>
    <row r="51" spans="1:5" hidden="1" x14ac:dyDescent="0.25">
      <c r="A51" s="9">
        <v>2012</v>
      </c>
      <c r="B51" s="10">
        <v>1</v>
      </c>
      <c r="C51" s="38">
        <v>30448</v>
      </c>
      <c r="D51" s="11">
        <v>298344</v>
      </c>
      <c r="E51" s="12">
        <v>0</v>
      </c>
    </row>
    <row r="52" spans="1:5" hidden="1" x14ac:dyDescent="0.25">
      <c r="A52" s="9">
        <v>2012</v>
      </c>
      <c r="B52" s="10">
        <v>2</v>
      </c>
      <c r="C52" s="38">
        <v>30522</v>
      </c>
      <c r="D52" s="11">
        <v>299075</v>
      </c>
      <c r="E52" s="12">
        <v>0</v>
      </c>
    </row>
    <row r="53" spans="1:5" hidden="1" x14ac:dyDescent="0.25">
      <c r="A53" s="9">
        <v>2012</v>
      </c>
      <c r="B53" s="10">
        <v>3</v>
      </c>
      <c r="C53" s="38">
        <v>30582</v>
      </c>
      <c r="D53" s="11">
        <v>299773</v>
      </c>
      <c r="E53" s="12">
        <v>0</v>
      </c>
    </row>
    <row r="54" spans="1:5" hidden="1" x14ac:dyDescent="0.25">
      <c r="A54" s="9">
        <v>2012</v>
      </c>
      <c r="B54" s="10">
        <v>4</v>
      </c>
      <c r="C54" s="38">
        <v>30598</v>
      </c>
      <c r="D54" s="11">
        <v>300308</v>
      </c>
      <c r="E54" s="12">
        <v>0</v>
      </c>
    </row>
    <row r="55" spans="1:5" hidden="1" x14ac:dyDescent="0.25">
      <c r="A55" s="9">
        <v>2012</v>
      </c>
      <c r="B55" s="10">
        <v>5</v>
      </c>
      <c r="C55" s="38">
        <v>30601</v>
      </c>
      <c r="D55" s="11">
        <v>300618</v>
      </c>
      <c r="E55" s="12">
        <v>0</v>
      </c>
    </row>
    <row r="56" spans="1:5" hidden="1" x14ac:dyDescent="0.25">
      <c r="A56" s="9">
        <v>2012</v>
      </c>
      <c r="B56" s="10">
        <v>6</v>
      </c>
      <c r="C56" s="38">
        <v>30603</v>
      </c>
      <c r="D56" s="11">
        <v>301126</v>
      </c>
      <c r="E56" s="12">
        <v>0</v>
      </c>
    </row>
    <row r="57" spans="1:5" hidden="1" x14ac:dyDescent="0.25">
      <c r="A57" s="9">
        <v>2012</v>
      </c>
      <c r="B57" s="10">
        <v>7</v>
      </c>
      <c r="C57" s="38">
        <v>30619</v>
      </c>
      <c r="D57" s="11">
        <v>301907</v>
      </c>
      <c r="E57" s="12">
        <v>0</v>
      </c>
    </row>
    <row r="58" spans="1:5" hidden="1" x14ac:dyDescent="0.25">
      <c r="A58" s="9">
        <v>2012</v>
      </c>
      <c r="B58" s="10">
        <v>8</v>
      </c>
      <c r="C58" s="38">
        <v>30681</v>
      </c>
      <c r="D58" s="11">
        <v>302492</v>
      </c>
      <c r="E58" s="12">
        <v>0</v>
      </c>
    </row>
    <row r="59" spans="1:5" hidden="1" x14ac:dyDescent="0.25">
      <c r="A59" s="9">
        <v>2012</v>
      </c>
      <c r="B59" s="10">
        <v>9</v>
      </c>
      <c r="C59" s="38">
        <v>30722</v>
      </c>
      <c r="D59" s="11">
        <v>302848</v>
      </c>
      <c r="E59" s="12">
        <v>0</v>
      </c>
    </row>
    <row r="60" spans="1:5" hidden="1" x14ac:dyDescent="0.25">
      <c r="A60" s="9">
        <v>2012</v>
      </c>
      <c r="B60" s="10">
        <v>10</v>
      </c>
      <c r="C60" s="38">
        <v>30754</v>
      </c>
      <c r="D60" s="11">
        <v>303640</v>
      </c>
      <c r="E60" s="12">
        <v>0</v>
      </c>
    </row>
    <row r="61" spans="1:5" hidden="1" x14ac:dyDescent="0.25">
      <c r="A61" s="9">
        <v>2012</v>
      </c>
      <c r="B61" s="10">
        <v>11</v>
      </c>
      <c r="C61" s="38">
        <v>30731</v>
      </c>
      <c r="D61" s="11">
        <v>304306</v>
      </c>
      <c r="E61" s="12">
        <v>0</v>
      </c>
    </row>
    <row r="62" spans="1:5" hidden="1" x14ac:dyDescent="0.25">
      <c r="A62" s="9">
        <v>2012</v>
      </c>
      <c r="B62" s="10">
        <v>12</v>
      </c>
      <c r="C62" s="38">
        <v>30773</v>
      </c>
      <c r="D62" s="11">
        <v>304801</v>
      </c>
      <c r="E62" s="12">
        <v>0</v>
      </c>
    </row>
    <row r="63" spans="1:5" hidden="1" x14ac:dyDescent="0.25">
      <c r="A63" s="9">
        <v>2013</v>
      </c>
      <c r="B63" s="10">
        <v>1</v>
      </c>
      <c r="C63" s="38">
        <v>30792</v>
      </c>
      <c r="D63" s="11">
        <v>305272</v>
      </c>
      <c r="E63" s="12">
        <v>0</v>
      </c>
    </row>
    <row r="64" spans="1:5" hidden="1" x14ac:dyDescent="0.25">
      <c r="A64" s="9">
        <v>2013</v>
      </c>
      <c r="B64" s="10">
        <v>2</v>
      </c>
      <c r="C64" s="38">
        <v>30833</v>
      </c>
      <c r="D64" s="11">
        <v>305616</v>
      </c>
      <c r="E64" s="12">
        <v>0</v>
      </c>
    </row>
    <row r="65" spans="1:5" hidden="1" x14ac:dyDescent="0.25">
      <c r="A65" s="9">
        <v>2013</v>
      </c>
      <c r="B65" s="10">
        <v>3</v>
      </c>
      <c r="C65" s="38">
        <v>30840</v>
      </c>
      <c r="D65" s="11">
        <v>305911</v>
      </c>
      <c r="E65" s="12">
        <v>0</v>
      </c>
    </row>
    <row r="66" spans="1:5" hidden="1" x14ac:dyDescent="0.25">
      <c r="A66" s="9">
        <v>2013</v>
      </c>
      <c r="B66" s="10">
        <v>4</v>
      </c>
      <c r="C66" s="38">
        <v>30851</v>
      </c>
      <c r="D66" s="11">
        <v>306373</v>
      </c>
      <c r="E66" s="12">
        <v>0</v>
      </c>
    </row>
    <row r="67" spans="1:5" hidden="1" x14ac:dyDescent="0.25">
      <c r="A67" s="9">
        <v>2013</v>
      </c>
      <c r="B67" s="10">
        <v>5</v>
      </c>
      <c r="C67" s="38">
        <v>30835</v>
      </c>
      <c r="D67" s="11">
        <v>306744</v>
      </c>
      <c r="E67" s="12">
        <v>0</v>
      </c>
    </row>
    <row r="68" spans="1:5" hidden="1" x14ac:dyDescent="0.25">
      <c r="A68" s="9">
        <v>2013</v>
      </c>
      <c r="B68" s="10">
        <v>6</v>
      </c>
      <c r="C68" s="38">
        <v>30843</v>
      </c>
      <c r="D68" s="11">
        <v>307199</v>
      </c>
      <c r="E68" s="12">
        <v>0</v>
      </c>
    </row>
    <row r="69" spans="1:5" hidden="1" x14ac:dyDescent="0.25">
      <c r="A69" s="9">
        <v>2013</v>
      </c>
      <c r="B69" s="10">
        <v>7</v>
      </c>
      <c r="C69" s="38">
        <v>30859</v>
      </c>
      <c r="D69" s="11">
        <v>307601</v>
      </c>
      <c r="E69" s="12">
        <v>0</v>
      </c>
    </row>
    <row r="70" spans="1:5" hidden="1" x14ac:dyDescent="0.25">
      <c r="A70" s="9">
        <v>2013</v>
      </c>
      <c r="B70" s="10">
        <v>8</v>
      </c>
      <c r="C70" s="38">
        <v>30905</v>
      </c>
      <c r="D70" s="11">
        <v>308146</v>
      </c>
      <c r="E70" s="12">
        <v>0</v>
      </c>
    </row>
    <row r="71" spans="1:5" hidden="1" x14ac:dyDescent="0.25">
      <c r="A71" s="9">
        <v>2013</v>
      </c>
      <c r="B71" s="10">
        <v>9</v>
      </c>
      <c r="C71" s="38">
        <v>30907</v>
      </c>
      <c r="D71" s="11">
        <v>308578</v>
      </c>
      <c r="E71" s="12">
        <v>0</v>
      </c>
    </row>
    <row r="72" spans="1:5" hidden="1" x14ac:dyDescent="0.25">
      <c r="A72" s="9">
        <v>2013</v>
      </c>
      <c r="B72" s="10">
        <v>10</v>
      </c>
      <c r="C72" s="38">
        <v>30936</v>
      </c>
      <c r="D72" s="11">
        <v>309287</v>
      </c>
      <c r="E72" s="12">
        <v>0</v>
      </c>
    </row>
    <row r="73" spans="1:5" hidden="1" x14ac:dyDescent="0.25">
      <c r="A73" s="9">
        <v>2013</v>
      </c>
      <c r="B73" s="10">
        <v>11</v>
      </c>
      <c r="C73" s="38">
        <v>31005</v>
      </c>
      <c r="D73" s="11">
        <v>309976</v>
      </c>
      <c r="E73" s="12">
        <v>0</v>
      </c>
    </row>
    <row r="74" spans="1:5" hidden="1" x14ac:dyDescent="0.25">
      <c r="A74" s="9">
        <v>2013</v>
      </c>
      <c r="B74" s="10">
        <v>12</v>
      </c>
      <c r="C74" s="38">
        <v>31080</v>
      </c>
      <c r="D74" s="11">
        <v>310830</v>
      </c>
      <c r="E74" s="12">
        <v>0</v>
      </c>
    </row>
    <row r="75" spans="1:5" hidden="1" x14ac:dyDescent="0.25">
      <c r="A75" s="9">
        <v>2014</v>
      </c>
      <c r="B75" s="10">
        <v>1</v>
      </c>
      <c r="C75" s="38">
        <v>31086</v>
      </c>
      <c r="D75" s="11">
        <v>311336</v>
      </c>
      <c r="E75" s="12">
        <v>0</v>
      </c>
    </row>
    <row r="76" spans="1:5" hidden="1" x14ac:dyDescent="0.25">
      <c r="A76" s="9">
        <v>2014</v>
      </c>
      <c r="B76" s="10">
        <v>2</v>
      </c>
      <c r="C76" s="38">
        <v>31137</v>
      </c>
      <c r="D76" s="11">
        <v>311825</v>
      </c>
      <c r="E76" s="12">
        <v>0</v>
      </c>
    </row>
    <row r="77" spans="1:5" hidden="1" x14ac:dyDescent="0.25">
      <c r="A77" s="9">
        <v>2014</v>
      </c>
      <c r="B77" s="10">
        <v>3</v>
      </c>
      <c r="C77" s="38">
        <v>31153</v>
      </c>
      <c r="D77" s="11">
        <v>312295</v>
      </c>
      <c r="E77" s="12">
        <v>0</v>
      </c>
    </row>
    <row r="78" spans="1:5" hidden="1" x14ac:dyDescent="0.25">
      <c r="A78" s="9">
        <v>2014</v>
      </c>
      <c r="B78" s="10">
        <v>4</v>
      </c>
      <c r="C78" s="38">
        <v>31531</v>
      </c>
      <c r="D78" s="11">
        <v>312727</v>
      </c>
      <c r="E78" s="12">
        <v>1</v>
      </c>
    </row>
    <row r="79" spans="1:5" hidden="1" x14ac:dyDescent="0.25">
      <c r="A79" s="9">
        <v>2014</v>
      </c>
      <c r="B79" s="10">
        <v>5</v>
      </c>
      <c r="C79" s="38">
        <v>31366</v>
      </c>
      <c r="D79" s="11">
        <v>312529</v>
      </c>
      <c r="E79" s="12">
        <v>1</v>
      </c>
    </row>
    <row r="80" spans="1:5" hidden="1" x14ac:dyDescent="0.25">
      <c r="A80" s="9">
        <v>2014</v>
      </c>
      <c r="B80" s="10">
        <v>6</v>
      </c>
      <c r="C80" s="38">
        <v>31474</v>
      </c>
      <c r="D80" s="11">
        <v>313674</v>
      </c>
      <c r="E80" s="12">
        <v>1</v>
      </c>
    </row>
    <row r="81" spans="1:5" hidden="1" x14ac:dyDescent="0.25">
      <c r="A81" s="9">
        <v>2014</v>
      </c>
      <c r="B81" s="10">
        <v>7</v>
      </c>
      <c r="C81" s="38">
        <v>31703</v>
      </c>
      <c r="D81" s="11">
        <v>314501</v>
      </c>
      <c r="E81" s="12">
        <v>1</v>
      </c>
    </row>
    <row r="82" spans="1:5" hidden="1" x14ac:dyDescent="0.25">
      <c r="A82" s="9">
        <v>2014</v>
      </c>
      <c r="B82" s="10">
        <v>8</v>
      </c>
      <c r="C82" s="38">
        <v>31751</v>
      </c>
      <c r="D82" s="11">
        <v>315047</v>
      </c>
      <c r="E82" s="12">
        <v>1</v>
      </c>
    </row>
    <row r="83" spans="1:5" hidden="1" x14ac:dyDescent="0.25">
      <c r="A83" s="9">
        <v>2014</v>
      </c>
      <c r="B83" s="10">
        <v>9</v>
      </c>
      <c r="C83" s="38">
        <v>31776</v>
      </c>
      <c r="D83" s="11">
        <v>315583</v>
      </c>
      <c r="E83" s="12">
        <v>1</v>
      </c>
    </row>
    <row r="84" spans="1:5" hidden="1" x14ac:dyDescent="0.25">
      <c r="A84" s="9">
        <v>2014</v>
      </c>
      <c r="B84" s="10">
        <v>10</v>
      </c>
      <c r="C84" s="38">
        <v>31797</v>
      </c>
      <c r="D84" s="11">
        <v>316022</v>
      </c>
      <c r="E84" s="12">
        <v>1</v>
      </c>
    </row>
    <row r="85" spans="1:5" hidden="1" x14ac:dyDescent="0.25">
      <c r="A85" s="9">
        <v>2014</v>
      </c>
      <c r="B85" s="10">
        <v>11</v>
      </c>
      <c r="C85" s="38">
        <v>31840</v>
      </c>
      <c r="D85" s="11">
        <v>316391</v>
      </c>
      <c r="E85" s="12">
        <v>1</v>
      </c>
    </row>
    <row r="86" spans="1:5" hidden="1" x14ac:dyDescent="0.25">
      <c r="A86" s="9">
        <v>2014</v>
      </c>
      <c r="B86" s="10">
        <v>12</v>
      </c>
      <c r="C86" s="38">
        <v>31865</v>
      </c>
      <c r="D86" s="11">
        <v>316765</v>
      </c>
      <c r="E86" s="12">
        <v>1</v>
      </c>
    </row>
    <row r="87" spans="1:5" x14ac:dyDescent="0.25">
      <c r="A87" s="9">
        <v>2015</v>
      </c>
      <c r="B87" s="10">
        <v>1</v>
      </c>
      <c r="C87" s="10"/>
      <c r="D87" s="11">
        <v>317323.05</v>
      </c>
      <c r="E87" s="12">
        <v>1</v>
      </c>
    </row>
    <row r="88" spans="1:5" x14ac:dyDescent="0.25">
      <c r="A88" s="9">
        <v>2015</v>
      </c>
      <c r="B88" s="10">
        <v>2</v>
      </c>
      <c r="C88" s="10"/>
      <c r="D88" s="11">
        <v>317874.78000000003</v>
      </c>
      <c r="E88" s="12">
        <v>1</v>
      </c>
    </row>
    <row r="89" spans="1:5" x14ac:dyDescent="0.25">
      <c r="A89" s="9">
        <v>2015</v>
      </c>
      <c r="B89" s="10">
        <v>3</v>
      </c>
      <c r="C89" s="10"/>
      <c r="D89" s="11">
        <v>318423.74</v>
      </c>
      <c r="E89" s="12">
        <v>1</v>
      </c>
    </row>
    <row r="90" spans="1:5" x14ac:dyDescent="0.25">
      <c r="A90" s="9">
        <v>2015</v>
      </c>
      <c r="B90" s="10">
        <v>4</v>
      </c>
      <c r="C90" s="10"/>
      <c r="D90" s="11">
        <v>318969.93</v>
      </c>
      <c r="E90" s="12">
        <v>1</v>
      </c>
    </row>
    <row r="91" spans="1:5" x14ac:dyDescent="0.25">
      <c r="A91" s="9">
        <v>2015</v>
      </c>
      <c r="B91" s="10">
        <v>5</v>
      </c>
      <c r="C91" s="10"/>
      <c r="D91" s="11">
        <v>319513.37</v>
      </c>
      <c r="E91" s="12">
        <v>1</v>
      </c>
    </row>
    <row r="92" spans="1:5" x14ac:dyDescent="0.25">
      <c r="A92" s="9">
        <v>2015</v>
      </c>
      <c r="B92" s="10">
        <v>6</v>
      </c>
      <c r="C92" s="10"/>
      <c r="D92" s="11">
        <v>320054.06</v>
      </c>
      <c r="E92" s="12">
        <v>1</v>
      </c>
    </row>
    <row r="93" spans="1:5" x14ac:dyDescent="0.25">
      <c r="A93" s="9">
        <v>2015</v>
      </c>
      <c r="B93" s="10">
        <v>7</v>
      </c>
      <c r="C93" s="10"/>
      <c r="D93" s="11">
        <v>320592</v>
      </c>
      <c r="E93" s="12">
        <v>1</v>
      </c>
    </row>
    <row r="94" spans="1:5" x14ac:dyDescent="0.25">
      <c r="A94" s="9">
        <v>2015</v>
      </c>
      <c r="B94" s="10">
        <v>8</v>
      </c>
      <c r="C94" s="10"/>
      <c r="D94" s="11">
        <v>321127.21000000002</v>
      </c>
      <c r="E94" s="12">
        <v>1</v>
      </c>
    </row>
    <row r="95" spans="1:5" x14ac:dyDescent="0.25">
      <c r="A95" s="9">
        <v>2015</v>
      </c>
      <c r="B95" s="10">
        <v>9</v>
      </c>
      <c r="C95" s="10"/>
      <c r="D95" s="11">
        <v>321661.42</v>
      </c>
      <c r="E95" s="12">
        <v>1</v>
      </c>
    </row>
    <row r="96" spans="1:5" x14ac:dyDescent="0.25">
      <c r="A96" s="9">
        <v>2015</v>
      </c>
      <c r="B96" s="10">
        <v>10</v>
      </c>
      <c r="C96" s="10"/>
      <c r="D96" s="11">
        <v>322194.63</v>
      </c>
      <c r="E96" s="12">
        <v>1</v>
      </c>
    </row>
    <row r="97" spans="1:5" x14ac:dyDescent="0.25">
      <c r="A97" s="9">
        <v>2015</v>
      </c>
      <c r="B97" s="10">
        <v>11</v>
      </c>
      <c r="C97" s="10"/>
      <c r="D97" s="11">
        <v>322726.87</v>
      </c>
      <c r="E97" s="12">
        <v>1</v>
      </c>
    </row>
    <row r="98" spans="1:5" x14ac:dyDescent="0.25">
      <c r="A98" s="9">
        <v>2015</v>
      </c>
      <c r="B98" s="10">
        <v>12</v>
      </c>
      <c r="C98" s="10"/>
      <c r="D98" s="11">
        <v>323260.46000000002</v>
      </c>
      <c r="E98" s="12">
        <v>1</v>
      </c>
    </row>
    <row r="99" spans="1:5" x14ac:dyDescent="0.25">
      <c r="A99" s="9">
        <v>2016</v>
      </c>
      <c r="B99" s="10">
        <v>1</v>
      </c>
      <c r="C99" s="10"/>
      <c r="D99" s="11">
        <v>323795.40000000002</v>
      </c>
      <c r="E99" s="12">
        <v>1</v>
      </c>
    </row>
    <row r="100" spans="1:5" x14ac:dyDescent="0.25">
      <c r="A100" s="9">
        <v>2016</v>
      </c>
      <c r="B100" s="10">
        <v>2</v>
      </c>
      <c r="C100" s="10"/>
      <c r="D100" s="11">
        <v>324331.71999999997</v>
      </c>
      <c r="E100" s="12">
        <v>1</v>
      </c>
    </row>
    <row r="101" spans="1:5" x14ac:dyDescent="0.25">
      <c r="A101" s="9">
        <v>2016</v>
      </c>
      <c r="B101" s="10">
        <v>3</v>
      </c>
      <c r="C101" s="10"/>
      <c r="D101" s="11">
        <v>324869.51</v>
      </c>
      <c r="E101" s="12">
        <v>1</v>
      </c>
    </row>
    <row r="102" spans="1:5" x14ac:dyDescent="0.25">
      <c r="A102" s="9">
        <v>2016</v>
      </c>
      <c r="B102" s="10">
        <v>4</v>
      </c>
      <c r="C102" s="10"/>
      <c r="D102" s="11">
        <v>325408.78000000003</v>
      </c>
      <c r="E102" s="12">
        <v>1</v>
      </c>
    </row>
    <row r="103" spans="1:5" x14ac:dyDescent="0.25">
      <c r="A103" s="9">
        <v>2016</v>
      </c>
      <c r="B103" s="10">
        <v>5</v>
      </c>
      <c r="C103" s="10"/>
      <c r="D103" s="11">
        <v>325949.55</v>
      </c>
      <c r="E103" s="12">
        <v>1</v>
      </c>
    </row>
    <row r="104" spans="1:5" x14ac:dyDescent="0.25">
      <c r="A104" s="9">
        <v>2016</v>
      </c>
      <c r="B104" s="10">
        <v>6</v>
      </c>
      <c r="C104" s="10"/>
      <c r="D104" s="11">
        <v>326491.86</v>
      </c>
      <c r="E104" s="12">
        <v>1</v>
      </c>
    </row>
    <row r="105" spans="1:5" x14ac:dyDescent="0.25">
      <c r="A105" s="9">
        <v>2016</v>
      </c>
      <c r="B105" s="10">
        <v>7</v>
      </c>
      <c r="C105" s="10"/>
      <c r="D105" s="11">
        <v>327035.7</v>
      </c>
      <c r="E105" s="12">
        <v>1</v>
      </c>
    </row>
    <row r="106" spans="1:5" x14ac:dyDescent="0.25">
      <c r="A106" s="9">
        <v>2016</v>
      </c>
      <c r="B106" s="10">
        <v>8</v>
      </c>
      <c r="C106" s="10"/>
      <c r="D106" s="11">
        <v>327581.09000000003</v>
      </c>
      <c r="E106" s="12">
        <v>1</v>
      </c>
    </row>
    <row r="107" spans="1:5" x14ac:dyDescent="0.25">
      <c r="A107" s="9">
        <v>2016</v>
      </c>
      <c r="B107" s="10">
        <v>9</v>
      </c>
      <c r="C107" s="10"/>
      <c r="D107" s="11">
        <v>328127.98</v>
      </c>
      <c r="E107" s="12">
        <v>1</v>
      </c>
    </row>
    <row r="108" spans="1:5" x14ac:dyDescent="0.25">
      <c r="A108" s="9">
        <v>2016</v>
      </c>
      <c r="B108" s="10">
        <v>10</v>
      </c>
      <c r="C108" s="10"/>
      <c r="D108" s="11">
        <v>328676.38</v>
      </c>
      <c r="E108" s="12">
        <v>1</v>
      </c>
    </row>
    <row r="109" spans="1:5" x14ac:dyDescent="0.25">
      <c r="A109" s="9">
        <v>2016</v>
      </c>
      <c r="B109" s="10">
        <v>11</v>
      </c>
      <c r="C109" s="10"/>
      <c r="D109" s="11">
        <v>329226.31</v>
      </c>
      <c r="E109" s="12">
        <v>1</v>
      </c>
    </row>
    <row r="110" spans="1:5" x14ac:dyDescent="0.25">
      <c r="A110" s="9">
        <v>2016</v>
      </c>
      <c r="B110" s="10">
        <v>12</v>
      </c>
      <c r="C110" s="10"/>
      <c r="D110" s="11">
        <v>329777.56</v>
      </c>
      <c r="E110" s="12">
        <v>1</v>
      </c>
    </row>
    <row r="111" spans="1:5" x14ac:dyDescent="0.25">
      <c r="A111" s="9">
        <v>2017</v>
      </c>
      <c r="B111" s="10">
        <v>1</v>
      </c>
      <c r="C111" s="10"/>
      <c r="D111" s="11">
        <v>330330.15000000002</v>
      </c>
      <c r="E111" s="12">
        <v>1</v>
      </c>
    </row>
    <row r="112" spans="1:5" x14ac:dyDescent="0.25">
      <c r="A112" s="9">
        <v>2017</v>
      </c>
      <c r="B112" s="10">
        <v>2</v>
      </c>
      <c r="C112" s="10"/>
      <c r="D112" s="11">
        <v>330884.08</v>
      </c>
      <c r="E112" s="12">
        <v>1</v>
      </c>
    </row>
    <row r="113" spans="1:5" x14ac:dyDescent="0.25">
      <c r="A113" s="9">
        <v>2017</v>
      </c>
      <c r="B113" s="10">
        <v>3</v>
      </c>
      <c r="C113" s="10"/>
      <c r="D113" s="11">
        <v>331439.19</v>
      </c>
      <c r="E113" s="12">
        <v>1</v>
      </c>
    </row>
    <row r="114" spans="1:5" x14ac:dyDescent="0.25">
      <c r="A114" s="9">
        <v>2017</v>
      </c>
      <c r="B114" s="10">
        <v>4</v>
      </c>
      <c r="C114" s="10"/>
      <c r="D114" s="11">
        <v>331995.48</v>
      </c>
      <c r="E114" s="12">
        <v>1</v>
      </c>
    </row>
    <row r="115" spans="1:5" x14ac:dyDescent="0.25">
      <c r="A115" s="9">
        <v>2017</v>
      </c>
      <c r="B115" s="10">
        <v>5</v>
      </c>
      <c r="C115" s="10"/>
      <c r="D115" s="11">
        <v>332552.96999999997</v>
      </c>
      <c r="E115" s="12">
        <v>1</v>
      </c>
    </row>
    <row r="116" spans="1:5" x14ac:dyDescent="0.25">
      <c r="A116" s="9">
        <v>2017</v>
      </c>
      <c r="B116" s="10">
        <v>6</v>
      </c>
      <c r="C116" s="10"/>
      <c r="D116" s="11">
        <v>333111.43</v>
      </c>
      <c r="E116" s="12">
        <v>1</v>
      </c>
    </row>
    <row r="117" spans="1:5" x14ac:dyDescent="0.25">
      <c r="A117" s="9">
        <v>2017</v>
      </c>
      <c r="B117" s="10">
        <v>7</v>
      </c>
      <c r="C117" s="10"/>
      <c r="D117" s="11">
        <v>333670.88</v>
      </c>
      <c r="E117" s="12">
        <v>1</v>
      </c>
    </row>
    <row r="118" spans="1:5" x14ac:dyDescent="0.25">
      <c r="A118" s="9">
        <v>2017</v>
      </c>
      <c r="B118" s="10">
        <v>8</v>
      </c>
      <c r="C118" s="10"/>
      <c r="D118" s="11">
        <v>334231.33</v>
      </c>
      <c r="E118" s="12">
        <v>1</v>
      </c>
    </row>
    <row r="119" spans="1:5" x14ac:dyDescent="0.25">
      <c r="A119" s="9">
        <v>2017</v>
      </c>
      <c r="B119" s="10">
        <v>9</v>
      </c>
      <c r="C119" s="10"/>
      <c r="D119" s="11">
        <v>334792.5</v>
      </c>
      <c r="E119" s="12">
        <v>1</v>
      </c>
    </row>
    <row r="120" spans="1:5" x14ac:dyDescent="0.25">
      <c r="A120" s="9">
        <v>2017</v>
      </c>
      <c r="B120" s="10">
        <v>10</v>
      </c>
      <c r="C120" s="10"/>
      <c r="D120" s="11">
        <v>335354.42</v>
      </c>
      <c r="E120" s="12">
        <v>1</v>
      </c>
    </row>
    <row r="121" spans="1:5" x14ac:dyDescent="0.25">
      <c r="A121" s="9">
        <v>2017</v>
      </c>
      <c r="B121" s="10">
        <v>11</v>
      </c>
      <c r="C121" s="10"/>
      <c r="D121" s="11">
        <v>335917.08</v>
      </c>
      <c r="E121" s="12">
        <v>1</v>
      </c>
    </row>
    <row r="122" spans="1:5" x14ac:dyDescent="0.25">
      <c r="A122" s="9">
        <v>2017</v>
      </c>
      <c r="B122" s="10">
        <v>12</v>
      </c>
      <c r="C122" s="10"/>
      <c r="D122" s="11">
        <v>336479.71</v>
      </c>
      <c r="E122" s="12">
        <v>1</v>
      </c>
    </row>
    <row r="123" spans="1:5" x14ac:dyDescent="0.25">
      <c r="A123" s="9">
        <v>2018</v>
      </c>
      <c r="B123" s="10">
        <v>1</v>
      </c>
      <c r="C123" s="10"/>
      <c r="D123" s="11">
        <v>337042.3</v>
      </c>
      <c r="E123" s="12">
        <v>1</v>
      </c>
    </row>
    <row r="124" spans="1:5" x14ac:dyDescent="0.25">
      <c r="A124" s="9">
        <v>2018</v>
      </c>
      <c r="B124" s="10">
        <v>2</v>
      </c>
      <c r="C124" s="10"/>
      <c r="D124" s="11">
        <v>337604.88</v>
      </c>
      <c r="E124" s="12">
        <v>1</v>
      </c>
    </row>
    <row r="125" spans="1:5" x14ac:dyDescent="0.25">
      <c r="A125" s="9">
        <v>2018</v>
      </c>
      <c r="B125" s="10">
        <v>3</v>
      </c>
      <c r="C125" s="10"/>
      <c r="D125" s="11">
        <v>338167.26</v>
      </c>
      <c r="E125" s="12">
        <v>1</v>
      </c>
    </row>
    <row r="126" spans="1:5" x14ac:dyDescent="0.25">
      <c r="A126" s="9">
        <v>2018</v>
      </c>
      <c r="B126" s="10">
        <v>4</v>
      </c>
      <c r="C126" s="10"/>
      <c r="D126" s="11">
        <v>338729.46</v>
      </c>
      <c r="E126" s="12">
        <v>1</v>
      </c>
    </row>
    <row r="127" spans="1:5" x14ac:dyDescent="0.25">
      <c r="A127" s="9">
        <v>2018</v>
      </c>
      <c r="B127" s="10">
        <v>5</v>
      </c>
      <c r="C127" s="10"/>
      <c r="D127" s="11">
        <v>339291.48</v>
      </c>
      <c r="E127" s="12">
        <v>1</v>
      </c>
    </row>
    <row r="128" spans="1:5" x14ac:dyDescent="0.25">
      <c r="A128" s="9">
        <v>2018</v>
      </c>
      <c r="B128" s="10">
        <v>6</v>
      </c>
      <c r="C128" s="10"/>
      <c r="D128" s="11">
        <v>339853.31</v>
      </c>
      <c r="E128" s="12">
        <v>1</v>
      </c>
    </row>
    <row r="129" spans="1:5" x14ac:dyDescent="0.25">
      <c r="A129" s="9">
        <v>2018</v>
      </c>
      <c r="B129" s="10">
        <v>7</v>
      </c>
      <c r="C129" s="10"/>
      <c r="D129" s="11">
        <v>340414.96</v>
      </c>
      <c r="E129" s="12">
        <v>1</v>
      </c>
    </row>
    <row r="130" spans="1:5" x14ac:dyDescent="0.25">
      <c r="A130" s="9">
        <v>2018</v>
      </c>
      <c r="B130" s="10">
        <v>8</v>
      </c>
      <c r="C130" s="10"/>
      <c r="D130" s="11">
        <v>340976.44</v>
      </c>
      <c r="E130" s="12">
        <v>1</v>
      </c>
    </row>
    <row r="131" spans="1:5" x14ac:dyDescent="0.25">
      <c r="A131" s="9">
        <v>2018</v>
      </c>
      <c r="B131" s="10">
        <v>9</v>
      </c>
      <c r="C131" s="10"/>
      <c r="D131" s="11">
        <v>341537.86</v>
      </c>
      <c r="E131" s="12">
        <v>1</v>
      </c>
    </row>
    <row r="132" spans="1:5" x14ac:dyDescent="0.25">
      <c r="A132" s="9">
        <v>2018</v>
      </c>
      <c r="B132" s="10">
        <v>10</v>
      </c>
      <c r="C132" s="10"/>
      <c r="D132" s="11">
        <v>342099.23</v>
      </c>
      <c r="E132" s="12">
        <v>1</v>
      </c>
    </row>
    <row r="133" spans="1:5" x14ac:dyDescent="0.25">
      <c r="A133" s="9">
        <v>2018</v>
      </c>
      <c r="B133" s="10">
        <v>11</v>
      </c>
      <c r="C133" s="10"/>
      <c r="D133" s="11">
        <v>342660.58</v>
      </c>
      <c r="E133" s="12">
        <v>1</v>
      </c>
    </row>
    <row r="134" spans="1:5" x14ac:dyDescent="0.25">
      <c r="A134" s="9">
        <v>2018</v>
      </c>
      <c r="B134" s="10">
        <v>12</v>
      </c>
      <c r="C134" s="10"/>
      <c r="D134" s="11">
        <v>343222.52</v>
      </c>
      <c r="E134" s="12">
        <v>1</v>
      </c>
    </row>
    <row r="135" spans="1:5" x14ac:dyDescent="0.25">
      <c r="A135" s="9">
        <v>2019</v>
      </c>
      <c r="B135" s="10">
        <v>1</v>
      </c>
      <c r="C135" s="10"/>
      <c r="D135" s="11">
        <v>343785.08</v>
      </c>
      <c r="E135" s="12">
        <v>1</v>
      </c>
    </row>
    <row r="136" spans="1:5" x14ac:dyDescent="0.25">
      <c r="A136" s="9">
        <v>2019</v>
      </c>
      <c r="B136" s="10">
        <v>2</v>
      </c>
      <c r="C136" s="10"/>
      <c r="D136" s="11">
        <v>344348.26</v>
      </c>
      <c r="E136" s="12">
        <v>1</v>
      </c>
    </row>
    <row r="137" spans="1:5" x14ac:dyDescent="0.25">
      <c r="A137" s="9">
        <v>2019</v>
      </c>
      <c r="B137" s="10">
        <v>3</v>
      </c>
      <c r="C137" s="10"/>
      <c r="D137" s="11">
        <v>344912.33</v>
      </c>
      <c r="E137" s="12">
        <v>1</v>
      </c>
    </row>
    <row r="138" spans="1:5" x14ac:dyDescent="0.25">
      <c r="A138" s="9">
        <v>2019</v>
      </c>
      <c r="B138" s="10">
        <v>4</v>
      </c>
      <c r="C138" s="10"/>
      <c r="D138" s="11">
        <v>345477.3</v>
      </c>
      <c r="E138" s="12">
        <v>1</v>
      </c>
    </row>
    <row r="139" spans="1:5" x14ac:dyDescent="0.25">
      <c r="A139" s="9">
        <v>2019</v>
      </c>
      <c r="B139" s="10">
        <v>5</v>
      </c>
      <c r="C139" s="10"/>
      <c r="D139" s="11">
        <v>346043.18</v>
      </c>
      <c r="E139" s="12">
        <v>1</v>
      </c>
    </row>
    <row r="140" spans="1:5" x14ac:dyDescent="0.25">
      <c r="A140" s="9">
        <v>2019</v>
      </c>
      <c r="B140" s="10">
        <v>6</v>
      </c>
      <c r="C140" s="10"/>
      <c r="D140" s="11">
        <v>346610.23</v>
      </c>
      <c r="E140" s="12">
        <v>1</v>
      </c>
    </row>
    <row r="141" spans="1:5" x14ac:dyDescent="0.25">
      <c r="A141" s="9">
        <v>2019</v>
      </c>
      <c r="B141" s="10">
        <v>7</v>
      </c>
      <c r="C141" s="10"/>
      <c r="D141" s="11">
        <v>347178.48</v>
      </c>
      <c r="E141" s="12">
        <v>1</v>
      </c>
    </row>
    <row r="142" spans="1:5" x14ac:dyDescent="0.25">
      <c r="A142" s="9">
        <v>2019</v>
      </c>
      <c r="B142" s="10">
        <v>8</v>
      </c>
      <c r="C142" s="10"/>
      <c r="D142" s="11">
        <v>347747.91</v>
      </c>
      <c r="E142" s="12">
        <v>1</v>
      </c>
    </row>
    <row r="143" spans="1:5" x14ac:dyDescent="0.25">
      <c r="A143" s="9">
        <v>2019</v>
      </c>
      <c r="B143" s="10">
        <v>9</v>
      </c>
      <c r="C143" s="10"/>
      <c r="D143" s="11">
        <v>348318.82</v>
      </c>
      <c r="E143" s="12">
        <v>1</v>
      </c>
    </row>
    <row r="144" spans="1:5" x14ac:dyDescent="0.25">
      <c r="A144" s="9">
        <v>2019</v>
      </c>
      <c r="B144" s="10">
        <v>10</v>
      </c>
      <c r="C144" s="10"/>
      <c r="D144" s="11">
        <v>348891.19</v>
      </c>
      <c r="E144" s="12">
        <v>1</v>
      </c>
    </row>
    <row r="145" spans="1:5" x14ac:dyDescent="0.25">
      <c r="A145" s="9">
        <v>2019</v>
      </c>
      <c r="B145" s="10">
        <v>11</v>
      </c>
      <c r="C145" s="10"/>
      <c r="D145" s="11">
        <v>349465.05</v>
      </c>
      <c r="E145" s="12">
        <v>1</v>
      </c>
    </row>
    <row r="146" spans="1:5" x14ac:dyDescent="0.25">
      <c r="A146" s="9">
        <v>2019</v>
      </c>
      <c r="B146" s="10">
        <v>12</v>
      </c>
      <c r="C146" s="10"/>
      <c r="D146" s="11">
        <v>350040.21</v>
      </c>
      <c r="E146" s="12">
        <v>1</v>
      </c>
    </row>
    <row r="147" spans="1:5" x14ac:dyDescent="0.25">
      <c r="A147" s="9">
        <v>2020</v>
      </c>
      <c r="B147" s="10">
        <v>1</v>
      </c>
      <c r="C147" s="10"/>
      <c r="D147" s="11">
        <v>350616.67</v>
      </c>
      <c r="E147" s="12">
        <v>1</v>
      </c>
    </row>
    <row r="148" spans="1:5" x14ac:dyDescent="0.25">
      <c r="A148" s="9">
        <v>2020</v>
      </c>
      <c r="B148" s="10">
        <v>2</v>
      </c>
      <c r="C148" s="10"/>
      <c r="D148" s="11">
        <v>351194.45</v>
      </c>
      <c r="E148" s="12">
        <v>1</v>
      </c>
    </row>
    <row r="149" spans="1:5" x14ac:dyDescent="0.25">
      <c r="A149" s="9">
        <v>2020</v>
      </c>
      <c r="B149" s="10">
        <v>3</v>
      </c>
      <c r="C149" s="10"/>
      <c r="D149" s="11">
        <v>351773.3</v>
      </c>
      <c r="E149" s="12">
        <v>1</v>
      </c>
    </row>
    <row r="150" spans="1:5" x14ac:dyDescent="0.25">
      <c r="A150" s="9">
        <v>2020</v>
      </c>
      <c r="B150" s="10">
        <v>4</v>
      </c>
      <c r="C150" s="10"/>
      <c r="D150" s="11">
        <v>352353.23</v>
      </c>
      <c r="E150" s="12">
        <v>1</v>
      </c>
    </row>
    <row r="151" spans="1:5" x14ac:dyDescent="0.25">
      <c r="A151" s="9">
        <v>2020</v>
      </c>
      <c r="B151" s="10">
        <v>5</v>
      </c>
      <c r="C151" s="10"/>
      <c r="D151" s="11">
        <v>352934.24</v>
      </c>
      <c r="E151" s="12">
        <v>1</v>
      </c>
    </row>
    <row r="152" spans="1:5" x14ac:dyDescent="0.25">
      <c r="A152" s="9">
        <v>2020</v>
      </c>
      <c r="B152" s="10">
        <v>6</v>
      </c>
      <c r="C152" s="10"/>
      <c r="D152" s="11">
        <v>353516.04</v>
      </c>
      <c r="E152" s="12">
        <v>1</v>
      </c>
    </row>
    <row r="153" spans="1:5" x14ac:dyDescent="0.25">
      <c r="A153" s="9">
        <v>2020</v>
      </c>
      <c r="B153" s="10">
        <v>7</v>
      </c>
      <c r="C153" s="10"/>
      <c r="D153" s="11">
        <v>354098.61</v>
      </c>
      <c r="E153" s="12">
        <v>1</v>
      </c>
    </row>
    <row r="154" spans="1:5" x14ac:dyDescent="0.25">
      <c r="A154" s="9">
        <v>2020</v>
      </c>
      <c r="B154" s="10">
        <v>8</v>
      </c>
      <c r="C154" s="10"/>
      <c r="D154" s="11">
        <v>354681.97</v>
      </c>
      <c r="E154" s="12">
        <v>1</v>
      </c>
    </row>
    <row r="155" spans="1:5" x14ac:dyDescent="0.25">
      <c r="A155" s="9">
        <v>2020</v>
      </c>
      <c r="B155" s="10">
        <v>9</v>
      </c>
      <c r="C155" s="10"/>
      <c r="D155" s="11">
        <v>355265.74</v>
      </c>
      <c r="E155" s="12">
        <v>1</v>
      </c>
    </row>
    <row r="156" spans="1:5" x14ac:dyDescent="0.25">
      <c r="A156" s="9">
        <v>2020</v>
      </c>
      <c r="B156" s="10">
        <v>10</v>
      </c>
      <c r="C156" s="10"/>
      <c r="D156" s="11">
        <v>355849.94</v>
      </c>
      <c r="E156" s="12">
        <v>1</v>
      </c>
    </row>
    <row r="157" spans="1:5" x14ac:dyDescent="0.25">
      <c r="A157" s="9">
        <v>2020</v>
      </c>
      <c r="B157" s="10">
        <v>11</v>
      </c>
      <c r="C157" s="10"/>
      <c r="D157" s="11">
        <v>356434.56</v>
      </c>
      <c r="E157" s="12">
        <v>1</v>
      </c>
    </row>
    <row r="158" spans="1:5" x14ac:dyDescent="0.25">
      <c r="A158" s="13">
        <v>2020</v>
      </c>
      <c r="B158" s="14">
        <v>12</v>
      </c>
      <c r="C158" s="14"/>
      <c r="D158" s="20">
        <v>357019.62</v>
      </c>
      <c r="E158" s="15">
        <v>1</v>
      </c>
    </row>
    <row r="159" spans="1:5" x14ac:dyDescent="0.25">
      <c r="D159" s="3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57"/>
  <sheetViews>
    <sheetView zoomScale="80" zoomScaleNormal="80" workbookViewId="0">
      <selection activeCell="K12" sqref="K12"/>
    </sheetView>
  </sheetViews>
  <sheetFormatPr defaultRowHeight="15" x14ac:dyDescent="0.25"/>
  <cols>
    <col min="1" max="1" width="16.42578125" bestFit="1" customWidth="1"/>
    <col min="4" max="4" width="10.8554687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26</v>
      </c>
      <c r="B2" s="10">
        <v>13592.333000000001</v>
      </c>
      <c r="C2" s="38">
        <v>2020.5309999999999</v>
      </c>
      <c r="D2" s="11">
        <v>6.7270000000000003</v>
      </c>
      <c r="E2" s="17">
        <v>0</v>
      </c>
    </row>
    <row r="3" spans="1:5" x14ac:dyDescent="0.25">
      <c r="A3" s="9" t="s">
        <v>37</v>
      </c>
      <c r="B3" s="44">
        <v>5.6552777997060093E-2</v>
      </c>
      <c r="C3" s="38">
        <v>7.0000000000000001E-3</v>
      </c>
      <c r="D3" s="11">
        <v>8.5340000000000007</v>
      </c>
      <c r="E3" s="17">
        <v>0</v>
      </c>
    </row>
    <row r="4" spans="1:5" x14ac:dyDescent="0.25">
      <c r="A4" s="9" t="s">
        <v>27</v>
      </c>
      <c r="B4" s="10">
        <v>350.803</v>
      </c>
      <c r="C4" s="38">
        <v>50.591999999999999</v>
      </c>
      <c r="D4" s="11">
        <v>6.9340000000000002</v>
      </c>
      <c r="E4" s="17">
        <v>0</v>
      </c>
    </row>
    <row r="5" spans="1:5" x14ac:dyDescent="0.25">
      <c r="A5" s="13" t="s">
        <v>7</v>
      </c>
      <c r="B5" s="14">
        <v>0.92900000000000005</v>
      </c>
      <c r="C5" s="40">
        <v>3.2000000000000001E-2</v>
      </c>
      <c r="D5" s="20">
        <v>28.85</v>
      </c>
      <c r="E5" s="18">
        <v>0</v>
      </c>
    </row>
    <row r="6" spans="1:5" x14ac:dyDescent="0.25">
      <c r="C6" s="1"/>
      <c r="D6" s="32"/>
    </row>
    <row r="7" spans="1:5" x14ac:dyDescent="0.25">
      <c r="C7" s="1"/>
      <c r="D7" s="32"/>
    </row>
    <row r="8" spans="1:5" x14ac:dyDescent="0.25">
      <c r="C8" s="1"/>
      <c r="D8" s="32"/>
    </row>
    <row r="9" spans="1:5" x14ac:dyDescent="0.25">
      <c r="C9" s="1"/>
      <c r="D9" s="32"/>
    </row>
    <row r="10" spans="1:5" x14ac:dyDescent="0.25">
      <c r="C10" s="1"/>
      <c r="D10" s="32"/>
    </row>
    <row r="11" spans="1:5" x14ac:dyDescent="0.25">
      <c r="C11" s="1"/>
      <c r="D11" s="32"/>
    </row>
    <row r="12" spans="1:5" x14ac:dyDescent="0.25">
      <c r="C12" s="1"/>
      <c r="D12" s="32"/>
    </row>
    <row r="13" spans="1:5" x14ac:dyDescent="0.25">
      <c r="C13" s="1"/>
      <c r="D13" s="32"/>
    </row>
    <row r="14" spans="1:5" x14ac:dyDescent="0.25">
      <c r="C14" s="1"/>
      <c r="D14" s="32"/>
    </row>
    <row r="15" spans="1:5" x14ac:dyDescent="0.25">
      <c r="C15" s="1"/>
      <c r="D15" s="32"/>
    </row>
    <row r="16" spans="1:5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x14ac:dyDescent="0.25">
      <c r="C29" s="1"/>
      <c r="D29" s="32"/>
    </row>
    <row r="30" spans="3:4" x14ac:dyDescent="0.25">
      <c r="C30" s="1"/>
      <c r="D30" s="32"/>
    </row>
    <row r="31" spans="3:4" x14ac:dyDescent="0.25">
      <c r="C31" s="1"/>
      <c r="D31" s="32"/>
    </row>
    <row r="32" spans="3:4" x14ac:dyDescent="0.25">
      <c r="C32" s="1"/>
      <c r="D32" s="32"/>
    </row>
    <row r="33" spans="3:4" x14ac:dyDescent="0.25">
      <c r="C33" s="1"/>
      <c r="D33" s="32"/>
    </row>
    <row r="34" spans="3:4" x14ac:dyDescent="0.25">
      <c r="C34" s="1"/>
      <c r="D34" s="32"/>
    </row>
    <row r="35" spans="3:4" x14ac:dyDescent="0.25">
      <c r="C35" s="1"/>
      <c r="D35" s="32"/>
    </row>
    <row r="36" spans="3:4" x14ac:dyDescent="0.25">
      <c r="C36" s="1"/>
      <c r="D36" s="32"/>
    </row>
    <row r="37" spans="3:4" x14ac:dyDescent="0.25">
      <c r="C37" s="1"/>
      <c r="D37" s="32"/>
    </row>
    <row r="38" spans="3:4" x14ac:dyDescent="0.25">
      <c r="C38" s="1"/>
      <c r="D38" s="32"/>
    </row>
    <row r="39" spans="3:4" x14ac:dyDescent="0.25">
      <c r="C39" s="1"/>
      <c r="D39" s="32"/>
    </row>
    <row r="40" spans="3:4" x14ac:dyDescent="0.25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C47" s="1"/>
      <c r="D47" s="32"/>
    </row>
    <row r="48" spans="3:4" x14ac:dyDescent="0.25">
      <c r="C48" s="1"/>
      <c r="D48" s="32"/>
    </row>
    <row r="49" spans="3:4" x14ac:dyDescent="0.25">
      <c r="C49" s="1"/>
      <c r="D49" s="32"/>
    </row>
    <row r="50" spans="3:4" x14ac:dyDescent="0.25">
      <c r="C50" s="1"/>
      <c r="D50" s="32"/>
    </row>
    <row r="51" spans="3:4" x14ac:dyDescent="0.25">
      <c r="C51" s="1"/>
      <c r="D51" s="32"/>
    </row>
    <row r="52" spans="3:4" x14ac:dyDescent="0.25">
      <c r="C52" s="1"/>
      <c r="D52" s="32"/>
    </row>
    <row r="53" spans="3:4" x14ac:dyDescent="0.25">
      <c r="C53" s="1"/>
      <c r="D53" s="32"/>
    </row>
    <row r="54" spans="3:4" x14ac:dyDescent="0.25">
      <c r="C54" s="1"/>
      <c r="D54" s="32"/>
    </row>
    <row r="55" spans="3:4" x14ac:dyDescent="0.25">
      <c r="C55" s="1"/>
      <c r="D55" s="32"/>
    </row>
    <row r="56" spans="3:4" x14ac:dyDescent="0.25">
      <c r="C56" s="1"/>
      <c r="D56" s="32"/>
    </row>
    <row r="57" spans="3:4" x14ac:dyDescent="0.25">
      <c r="C57" s="1"/>
      <c r="D57" s="32"/>
    </row>
    <row r="58" spans="3:4" x14ac:dyDescent="0.25">
      <c r="C58" s="1"/>
      <c r="D58" s="32"/>
    </row>
    <row r="59" spans="3:4" x14ac:dyDescent="0.25">
      <c r="C59" s="1"/>
      <c r="D59" s="32"/>
    </row>
    <row r="60" spans="3:4" x14ac:dyDescent="0.25">
      <c r="C60" s="1"/>
      <c r="D60" s="32"/>
    </row>
    <row r="61" spans="3:4" x14ac:dyDescent="0.25">
      <c r="C61" s="1"/>
      <c r="D61" s="32"/>
    </row>
    <row r="62" spans="3:4" x14ac:dyDescent="0.25">
      <c r="C62" s="1"/>
      <c r="D62" s="32"/>
    </row>
    <row r="63" spans="3:4" x14ac:dyDescent="0.25">
      <c r="C63" s="1"/>
      <c r="D63" s="32"/>
    </row>
    <row r="64" spans="3:4" x14ac:dyDescent="0.25">
      <c r="C64" s="1"/>
      <c r="D64" s="32"/>
    </row>
    <row r="65" spans="3:4" x14ac:dyDescent="0.25">
      <c r="C65" s="1"/>
      <c r="D65" s="32"/>
    </row>
    <row r="66" spans="3:4" x14ac:dyDescent="0.25">
      <c r="C66" s="1"/>
      <c r="D66" s="32"/>
    </row>
    <row r="67" spans="3:4" x14ac:dyDescent="0.25">
      <c r="C67" s="1"/>
      <c r="D67" s="32"/>
    </row>
    <row r="68" spans="3:4" x14ac:dyDescent="0.25">
      <c r="C68" s="1"/>
      <c r="D68" s="32"/>
    </row>
    <row r="69" spans="3:4" x14ac:dyDescent="0.25">
      <c r="C69" s="1"/>
      <c r="D69" s="32"/>
    </row>
    <row r="70" spans="3:4" x14ac:dyDescent="0.25">
      <c r="C70" s="1"/>
      <c r="D70" s="32"/>
    </row>
    <row r="71" spans="3:4" x14ac:dyDescent="0.25">
      <c r="C71" s="1"/>
      <c r="D71" s="32"/>
    </row>
    <row r="72" spans="3:4" x14ac:dyDescent="0.25">
      <c r="C72" s="1"/>
      <c r="D72" s="32"/>
    </row>
    <row r="73" spans="3:4" x14ac:dyDescent="0.25">
      <c r="C73" s="1"/>
      <c r="D73" s="32"/>
    </row>
    <row r="74" spans="3:4" x14ac:dyDescent="0.25">
      <c r="C74" s="1"/>
      <c r="D74" s="32"/>
    </row>
    <row r="75" spans="3:4" x14ac:dyDescent="0.25">
      <c r="C75" s="1"/>
      <c r="D75" s="32"/>
    </row>
    <row r="76" spans="3:4" x14ac:dyDescent="0.25">
      <c r="C76" s="1"/>
      <c r="D76" s="32"/>
    </row>
    <row r="77" spans="3:4" x14ac:dyDescent="0.25">
      <c r="C77" s="1"/>
      <c r="D77" s="32"/>
    </row>
    <row r="78" spans="3:4" x14ac:dyDescent="0.25">
      <c r="C78" s="1"/>
      <c r="D78" s="32"/>
    </row>
    <row r="79" spans="3:4" x14ac:dyDescent="0.25">
      <c r="C79" s="1"/>
      <c r="D79" s="32"/>
    </row>
    <row r="80" spans="3:4" x14ac:dyDescent="0.25">
      <c r="C80" s="1"/>
      <c r="D80" s="32"/>
    </row>
    <row r="81" spans="3:4" x14ac:dyDescent="0.25">
      <c r="C81" s="1"/>
      <c r="D81" s="32"/>
    </row>
    <row r="82" spans="3:4" x14ac:dyDescent="0.25">
      <c r="C82" s="1"/>
      <c r="D82" s="32"/>
    </row>
    <row r="83" spans="3:4" x14ac:dyDescent="0.25">
      <c r="C83" s="1"/>
      <c r="D83" s="32"/>
    </row>
    <row r="84" spans="3:4" x14ac:dyDescent="0.25">
      <c r="C84" s="1"/>
      <c r="D84" s="32"/>
    </row>
    <row r="85" spans="3:4" x14ac:dyDescent="0.25">
      <c r="C85" s="1"/>
      <c r="D85" s="32"/>
    </row>
    <row r="86" spans="3:4" x14ac:dyDescent="0.25">
      <c r="D86" s="32"/>
    </row>
    <row r="87" spans="3:4" x14ac:dyDescent="0.25">
      <c r="D87" s="32"/>
    </row>
    <row r="88" spans="3:4" x14ac:dyDescent="0.25">
      <c r="D88" s="32"/>
    </row>
    <row r="89" spans="3:4" x14ac:dyDescent="0.25">
      <c r="D89" s="32"/>
    </row>
    <row r="90" spans="3:4" x14ac:dyDescent="0.25">
      <c r="D90" s="32"/>
    </row>
    <row r="91" spans="3:4" x14ac:dyDescent="0.25">
      <c r="D91" s="32"/>
    </row>
    <row r="92" spans="3:4" x14ac:dyDescent="0.25">
      <c r="D92" s="32"/>
    </row>
    <row r="93" spans="3:4" x14ac:dyDescent="0.25">
      <c r="D93" s="32"/>
    </row>
    <row r="94" spans="3:4" x14ac:dyDescent="0.25">
      <c r="D94" s="32"/>
    </row>
    <row r="95" spans="3:4" x14ac:dyDescent="0.25">
      <c r="D95" s="32"/>
    </row>
    <row r="96" spans="3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  <row r="119" spans="4:4" x14ac:dyDescent="0.25">
      <c r="D119" s="32"/>
    </row>
    <row r="120" spans="4:4" x14ac:dyDescent="0.25">
      <c r="D120" s="32"/>
    </row>
    <row r="121" spans="4:4" x14ac:dyDescent="0.25">
      <c r="D121" s="32"/>
    </row>
    <row r="122" spans="4:4" x14ac:dyDescent="0.25">
      <c r="D122" s="32"/>
    </row>
    <row r="123" spans="4:4" x14ac:dyDescent="0.25">
      <c r="D123" s="32"/>
    </row>
    <row r="124" spans="4:4" x14ac:dyDescent="0.25">
      <c r="D124" s="32"/>
    </row>
    <row r="125" spans="4:4" x14ac:dyDescent="0.25">
      <c r="D125" s="32"/>
    </row>
    <row r="126" spans="4:4" x14ac:dyDescent="0.25">
      <c r="D126" s="32"/>
    </row>
    <row r="127" spans="4:4" x14ac:dyDescent="0.25">
      <c r="D127" s="32"/>
    </row>
    <row r="128" spans="4:4" x14ac:dyDescent="0.25">
      <c r="D128" s="32"/>
    </row>
    <row r="129" spans="4:4" x14ac:dyDescent="0.25">
      <c r="D129" s="32"/>
    </row>
    <row r="130" spans="4:4" x14ac:dyDescent="0.25">
      <c r="D130" s="32"/>
    </row>
    <row r="131" spans="4:4" x14ac:dyDescent="0.25">
      <c r="D131" s="32"/>
    </row>
    <row r="132" spans="4:4" x14ac:dyDescent="0.25">
      <c r="D132" s="32"/>
    </row>
    <row r="133" spans="4:4" x14ac:dyDescent="0.25">
      <c r="D133" s="32"/>
    </row>
    <row r="134" spans="4:4" x14ac:dyDescent="0.25">
      <c r="D134" s="32"/>
    </row>
    <row r="135" spans="4:4" x14ac:dyDescent="0.25">
      <c r="D135" s="32"/>
    </row>
    <row r="136" spans="4:4" x14ac:dyDescent="0.25">
      <c r="D136" s="32"/>
    </row>
    <row r="137" spans="4:4" x14ac:dyDescent="0.25">
      <c r="D137" s="32"/>
    </row>
    <row r="138" spans="4:4" x14ac:dyDescent="0.25">
      <c r="D138" s="32"/>
    </row>
    <row r="139" spans="4:4" x14ac:dyDescent="0.25">
      <c r="D139" s="32"/>
    </row>
    <row r="140" spans="4:4" x14ac:dyDescent="0.25">
      <c r="D140" s="32"/>
    </row>
    <row r="141" spans="4:4" x14ac:dyDescent="0.25">
      <c r="D141" s="32"/>
    </row>
    <row r="142" spans="4:4" x14ac:dyDescent="0.25">
      <c r="D142" s="32"/>
    </row>
    <row r="143" spans="4:4" x14ac:dyDescent="0.25">
      <c r="D143" s="32"/>
    </row>
    <row r="144" spans="4:4" x14ac:dyDescent="0.25">
      <c r="D144" s="32"/>
    </row>
    <row r="145" spans="4:4" x14ac:dyDescent="0.25">
      <c r="D145" s="32"/>
    </row>
    <row r="146" spans="4:4" x14ac:dyDescent="0.25">
      <c r="D146" s="32"/>
    </row>
    <row r="147" spans="4:4" x14ac:dyDescent="0.25">
      <c r="D147" s="32"/>
    </row>
    <row r="148" spans="4:4" x14ac:dyDescent="0.25">
      <c r="D148" s="32"/>
    </row>
    <row r="149" spans="4:4" x14ac:dyDescent="0.25">
      <c r="D149" s="32"/>
    </row>
    <row r="150" spans="4:4" x14ac:dyDescent="0.25">
      <c r="D150" s="32"/>
    </row>
    <row r="151" spans="4:4" x14ac:dyDescent="0.25">
      <c r="D151" s="32"/>
    </row>
    <row r="152" spans="4:4" x14ac:dyDescent="0.25">
      <c r="D152" s="32"/>
    </row>
    <row r="153" spans="4:4" x14ac:dyDescent="0.25">
      <c r="D153" s="32"/>
    </row>
    <row r="154" spans="4:4" x14ac:dyDescent="0.25">
      <c r="D154" s="32"/>
    </row>
    <row r="155" spans="4:4" x14ac:dyDescent="0.25">
      <c r="D155" s="32"/>
    </row>
    <row r="156" spans="4:4" x14ac:dyDescent="0.25">
      <c r="D156" s="32"/>
    </row>
    <row r="157" spans="4:4" x14ac:dyDescent="0.25">
      <c r="D157" s="3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144"/>
  <sheetViews>
    <sheetView zoomScale="80" zoomScaleNormal="80" workbookViewId="0">
      <selection activeCell="K15" sqref="K14:K15"/>
    </sheetView>
  </sheetViews>
  <sheetFormatPr defaultRowHeight="15" x14ac:dyDescent="0.25"/>
  <cols>
    <col min="1" max="1" width="25.85546875" bestFit="1" customWidth="1"/>
    <col min="2" max="2" width="13.5703125" bestFit="1" customWidth="1"/>
    <col min="4" max="4" width="10.85546875" bestFit="1" customWidth="1"/>
  </cols>
  <sheetData>
    <row r="1" spans="1:5" x14ac:dyDescent="0.25">
      <c r="A1" s="29" t="s">
        <v>8</v>
      </c>
      <c r="B1" s="31"/>
    </row>
    <row r="2" spans="1:5" x14ac:dyDescent="0.25">
      <c r="A2" s="9" t="s">
        <v>9</v>
      </c>
      <c r="B2" s="12">
        <v>83</v>
      </c>
      <c r="C2" s="1"/>
      <c r="D2" s="32"/>
    </row>
    <row r="3" spans="1:5" x14ac:dyDescent="0.25">
      <c r="A3" s="9" t="s">
        <v>11</v>
      </c>
      <c r="B3" s="12">
        <v>79</v>
      </c>
      <c r="C3" s="1"/>
      <c r="D3" s="32"/>
      <c r="E3" s="8"/>
    </row>
    <row r="4" spans="1:5" x14ac:dyDescent="0.25">
      <c r="A4" s="9" t="s">
        <v>13</v>
      </c>
      <c r="B4" s="12">
        <v>0.997</v>
      </c>
      <c r="C4" s="1"/>
      <c r="D4" s="32"/>
    </row>
    <row r="5" spans="1:5" x14ac:dyDescent="0.25">
      <c r="A5" s="9" t="s">
        <v>14</v>
      </c>
      <c r="B5" s="12">
        <v>0.997</v>
      </c>
      <c r="C5" s="1"/>
      <c r="D5" s="32"/>
      <c r="E5" s="8"/>
    </row>
    <row r="6" spans="1:5" x14ac:dyDescent="0.25">
      <c r="A6" s="9" t="s">
        <v>15</v>
      </c>
      <c r="B6" s="19">
        <v>70274627.670000002</v>
      </c>
      <c r="C6" s="1"/>
      <c r="D6" s="32"/>
    </row>
    <row r="7" spans="1:5" x14ac:dyDescent="0.25">
      <c r="A7" s="9" t="s">
        <v>16</v>
      </c>
      <c r="B7" s="19">
        <v>193784.74</v>
      </c>
      <c r="C7" s="1"/>
      <c r="D7" s="32"/>
    </row>
    <row r="8" spans="1:5" x14ac:dyDescent="0.25">
      <c r="A8" s="9" t="s">
        <v>17</v>
      </c>
      <c r="B8" s="19">
        <v>2452.9699999999998</v>
      </c>
      <c r="C8" s="1"/>
      <c r="D8" s="32"/>
    </row>
    <row r="9" spans="1:5" x14ac:dyDescent="0.25">
      <c r="A9" s="9" t="s">
        <v>18</v>
      </c>
      <c r="B9" s="12">
        <v>49.53</v>
      </c>
      <c r="C9" s="1"/>
      <c r="D9" s="32"/>
    </row>
    <row r="10" spans="1:5" x14ac:dyDescent="0.25">
      <c r="A10" s="9" t="s">
        <v>10</v>
      </c>
      <c r="B10" s="12">
        <v>30.07</v>
      </c>
      <c r="C10" s="1"/>
      <c r="D10" s="32"/>
    </row>
    <row r="11" spans="1:5" x14ac:dyDescent="0.25">
      <c r="A11" s="9" t="s">
        <v>12</v>
      </c>
      <c r="B11" s="17">
        <v>1E-3</v>
      </c>
      <c r="C11" s="1"/>
      <c r="D11" s="32"/>
    </row>
    <row r="12" spans="1:5" x14ac:dyDescent="0.25">
      <c r="A12" s="13" t="s">
        <v>19</v>
      </c>
      <c r="B12" s="15">
        <v>1.962</v>
      </c>
      <c r="C12" s="1"/>
      <c r="D12" s="32"/>
    </row>
    <row r="13" spans="1:5" x14ac:dyDescent="0.25">
      <c r="C13" s="1"/>
      <c r="D13" s="32"/>
    </row>
    <row r="14" spans="1:5" x14ac:dyDescent="0.25">
      <c r="C14" s="1"/>
      <c r="D14" s="32"/>
    </row>
    <row r="15" spans="1:5" x14ac:dyDescent="0.25">
      <c r="C15" s="1"/>
      <c r="D15" s="32"/>
    </row>
    <row r="16" spans="1:5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x14ac:dyDescent="0.25">
      <c r="C29" s="1"/>
      <c r="D29" s="32"/>
    </row>
    <row r="30" spans="3:4" x14ac:dyDescent="0.25">
      <c r="C30" s="1"/>
      <c r="D30" s="32"/>
    </row>
    <row r="31" spans="3:4" x14ac:dyDescent="0.25">
      <c r="C31" s="1"/>
      <c r="D31" s="32"/>
    </row>
    <row r="32" spans="3:4" x14ac:dyDescent="0.25">
      <c r="C32" s="1"/>
      <c r="D32" s="32"/>
    </row>
    <row r="33" spans="3:4" x14ac:dyDescent="0.25">
      <c r="C33" s="1"/>
      <c r="D33" s="32"/>
    </row>
    <row r="34" spans="3:4" x14ac:dyDescent="0.25">
      <c r="C34" s="1"/>
      <c r="D34" s="32"/>
    </row>
    <row r="35" spans="3:4" x14ac:dyDescent="0.25">
      <c r="C35" s="1"/>
      <c r="D35" s="32"/>
    </row>
    <row r="36" spans="3:4" x14ac:dyDescent="0.25">
      <c r="C36" s="1"/>
      <c r="D36" s="32"/>
    </row>
    <row r="37" spans="3:4" x14ac:dyDescent="0.25">
      <c r="C37" s="1"/>
      <c r="D37" s="32"/>
    </row>
    <row r="38" spans="3:4" x14ac:dyDescent="0.25">
      <c r="C38" s="1"/>
      <c r="D38" s="32"/>
    </row>
    <row r="39" spans="3:4" x14ac:dyDescent="0.25">
      <c r="C39" s="1"/>
      <c r="D39" s="32"/>
    </row>
    <row r="40" spans="3:4" x14ac:dyDescent="0.25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C47" s="1"/>
      <c r="D47" s="32"/>
    </row>
    <row r="48" spans="3:4" x14ac:dyDescent="0.25">
      <c r="C48" s="1"/>
      <c r="D48" s="32"/>
    </row>
    <row r="49" spans="3:4" x14ac:dyDescent="0.25">
      <c r="C49" s="1"/>
      <c r="D49" s="32"/>
    </row>
    <row r="50" spans="3:4" x14ac:dyDescent="0.25">
      <c r="C50" s="1"/>
      <c r="D50" s="32"/>
    </row>
    <row r="51" spans="3:4" x14ac:dyDescent="0.25">
      <c r="C51" s="1"/>
      <c r="D51" s="32"/>
    </row>
    <row r="52" spans="3:4" x14ac:dyDescent="0.25">
      <c r="C52" s="1"/>
      <c r="D52" s="32"/>
    </row>
    <row r="53" spans="3:4" x14ac:dyDescent="0.25">
      <c r="C53" s="1"/>
      <c r="D53" s="32"/>
    </row>
    <row r="54" spans="3:4" x14ac:dyDescent="0.25">
      <c r="C54" s="1"/>
      <c r="D54" s="32"/>
    </row>
    <row r="55" spans="3:4" x14ac:dyDescent="0.25">
      <c r="C55" s="1"/>
      <c r="D55" s="32"/>
    </row>
    <row r="56" spans="3:4" x14ac:dyDescent="0.25">
      <c r="C56" s="1"/>
      <c r="D56" s="32"/>
    </row>
    <row r="57" spans="3:4" x14ac:dyDescent="0.25">
      <c r="C57" s="1"/>
      <c r="D57" s="32"/>
    </row>
    <row r="58" spans="3:4" x14ac:dyDescent="0.25">
      <c r="C58" s="1"/>
      <c r="D58" s="32"/>
    </row>
    <row r="59" spans="3:4" x14ac:dyDescent="0.25">
      <c r="C59" s="1"/>
      <c r="D59" s="32"/>
    </row>
    <row r="60" spans="3:4" x14ac:dyDescent="0.25">
      <c r="C60" s="1"/>
      <c r="D60" s="32"/>
    </row>
    <row r="61" spans="3:4" x14ac:dyDescent="0.25">
      <c r="C61" s="1"/>
      <c r="D61" s="32"/>
    </row>
    <row r="62" spans="3:4" x14ac:dyDescent="0.25">
      <c r="C62" s="1"/>
      <c r="D62" s="32"/>
    </row>
    <row r="63" spans="3:4" x14ac:dyDescent="0.25">
      <c r="C63" s="1"/>
      <c r="D63" s="32"/>
    </row>
    <row r="64" spans="3:4" x14ac:dyDescent="0.25">
      <c r="C64" s="1"/>
      <c r="D64" s="32"/>
    </row>
    <row r="65" spans="3:4" x14ac:dyDescent="0.25">
      <c r="C65" s="1"/>
      <c r="D65" s="32"/>
    </row>
    <row r="66" spans="3:4" x14ac:dyDescent="0.25">
      <c r="C66" s="1"/>
      <c r="D66" s="32"/>
    </row>
    <row r="67" spans="3:4" x14ac:dyDescent="0.25">
      <c r="C67" s="1"/>
      <c r="D67" s="32"/>
    </row>
    <row r="68" spans="3:4" x14ac:dyDescent="0.25">
      <c r="C68" s="1"/>
      <c r="D68" s="32"/>
    </row>
    <row r="69" spans="3:4" x14ac:dyDescent="0.25">
      <c r="C69" s="1"/>
      <c r="D69" s="32"/>
    </row>
    <row r="70" spans="3:4" x14ac:dyDescent="0.25">
      <c r="C70" s="1"/>
      <c r="D70" s="32"/>
    </row>
    <row r="71" spans="3:4" x14ac:dyDescent="0.25">
      <c r="C71" s="1"/>
      <c r="D71" s="32"/>
    </row>
    <row r="72" spans="3:4" x14ac:dyDescent="0.25">
      <c r="C72" s="1"/>
      <c r="D72" s="32"/>
    </row>
    <row r="73" spans="3:4" x14ac:dyDescent="0.25">
      <c r="D73" s="32"/>
    </row>
    <row r="74" spans="3:4" x14ac:dyDescent="0.25">
      <c r="D74" s="32"/>
    </row>
    <row r="75" spans="3:4" x14ac:dyDescent="0.25">
      <c r="D75" s="32"/>
    </row>
    <row r="76" spans="3:4" x14ac:dyDescent="0.25">
      <c r="D76" s="32"/>
    </row>
    <row r="77" spans="3:4" x14ac:dyDescent="0.25">
      <c r="D77" s="32"/>
    </row>
    <row r="78" spans="3:4" x14ac:dyDescent="0.25">
      <c r="D78" s="32"/>
    </row>
    <row r="79" spans="3:4" x14ac:dyDescent="0.25">
      <c r="D79" s="32"/>
    </row>
    <row r="80" spans="3:4" x14ac:dyDescent="0.25">
      <c r="D80" s="32"/>
    </row>
    <row r="81" spans="4:4" x14ac:dyDescent="0.25">
      <c r="D81" s="32"/>
    </row>
    <row r="82" spans="4:4" x14ac:dyDescent="0.25">
      <c r="D82" s="32"/>
    </row>
    <row r="83" spans="4:4" x14ac:dyDescent="0.25">
      <c r="D83" s="32"/>
    </row>
    <row r="84" spans="4:4" x14ac:dyDescent="0.25">
      <c r="D84" s="32"/>
    </row>
    <row r="85" spans="4:4" x14ac:dyDescent="0.25">
      <c r="D85" s="32"/>
    </row>
    <row r="86" spans="4:4" x14ac:dyDescent="0.25">
      <c r="D86" s="32"/>
    </row>
    <row r="87" spans="4:4" x14ac:dyDescent="0.25">
      <c r="D87" s="32"/>
    </row>
    <row r="88" spans="4:4" x14ac:dyDescent="0.25">
      <c r="D88" s="32"/>
    </row>
    <row r="89" spans="4:4" x14ac:dyDescent="0.25">
      <c r="D89" s="32"/>
    </row>
    <row r="90" spans="4:4" x14ac:dyDescent="0.25">
      <c r="D90" s="32"/>
    </row>
    <row r="91" spans="4:4" x14ac:dyDescent="0.25">
      <c r="D91" s="32"/>
    </row>
    <row r="92" spans="4:4" x14ac:dyDescent="0.25">
      <c r="D92" s="32"/>
    </row>
    <row r="93" spans="4:4" x14ac:dyDescent="0.25">
      <c r="D93" s="32"/>
    </row>
    <row r="94" spans="4:4" x14ac:dyDescent="0.25">
      <c r="D94" s="32"/>
    </row>
    <row r="95" spans="4:4" x14ac:dyDescent="0.25">
      <c r="D95" s="32"/>
    </row>
    <row r="96" spans="4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  <row r="119" spans="4:4" x14ac:dyDescent="0.25">
      <c r="D119" s="32"/>
    </row>
    <row r="120" spans="4:4" x14ac:dyDescent="0.25">
      <c r="D120" s="32"/>
    </row>
    <row r="121" spans="4:4" x14ac:dyDescent="0.25">
      <c r="D121" s="32"/>
    </row>
    <row r="122" spans="4:4" x14ac:dyDescent="0.25">
      <c r="D122" s="32"/>
    </row>
    <row r="123" spans="4:4" x14ac:dyDescent="0.25">
      <c r="D123" s="32"/>
    </row>
    <row r="124" spans="4:4" x14ac:dyDescent="0.25">
      <c r="D124" s="32"/>
    </row>
    <row r="125" spans="4:4" x14ac:dyDescent="0.25">
      <c r="D125" s="32"/>
    </row>
    <row r="126" spans="4:4" x14ac:dyDescent="0.25">
      <c r="D126" s="32"/>
    </row>
    <row r="127" spans="4:4" x14ac:dyDescent="0.25">
      <c r="D127" s="32"/>
    </row>
    <row r="128" spans="4:4" x14ac:dyDescent="0.25">
      <c r="D128" s="32"/>
    </row>
    <row r="129" spans="4:4" x14ac:dyDescent="0.25">
      <c r="D129" s="32"/>
    </row>
    <row r="130" spans="4:4" x14ac:dyDescent="0.25">
      <c r="D130" s="32"/>
    </row>
    <row r="131" spans="4:4" x14ac:dyDescent="0.25">
      <c r="D131" s="32"/>
    </row>
    <row r="132" spans="4:4" x14ac:dyDescent="0.25">
      <c r="D132" s="32"/>
    </row>
    <row r="133" spans="4:4" x14ac:dyDescent="0.25">
      <c r="D133" s="32"/>
    </row>
    <row r="134" spans="4:4" x14ac:dyDescent="0.25">
      <c r="D134" s="32"/>
    </row>
    <row r="135" spans="4:4" x14ac:dyDescent="0.25">
      <c r="D135" s="32"/>
    </row>
    <row r="136" spans="4:4" x14ac:dyDescent="0.25">
      <c r="D136" s="32"/>
    </row>
    <row r="137" spans="4:4" x14ac:dyDescent="0.25">
      <c r="D137" s="32"/>
    </row>
    <row r="138" spans="4:4" x14ac:dyDescent="0.25">
      <c r="D138" s="32"/>
    </row>
    <row r="139" spans="4:4" x14ac:dyDescent="0.25">
      <c r="D139" s="32"/>
    </row>
    <row r="140" spans="4:4" x14ac:dyDescent="0.25">
      <c r="D140" s="32"/>
    </row>
    <row r="141" spans="4:4" x14ac:dyDescent="0.25">
      <c r="D141" s="32"/>
    </row>
    <row r="142" spans="4:4" x14ac:dyDescent="0.25">
      <c r="D142" s="32"/>
    </row>
    <row r="143" spans="4:4" x14ac:dyDescent="0.25">
      <c r="D143" s="32"/>
    </row>
    <row r="144" spans="4:4" x14ac:dyDescent="0.25">
      <c r="D144" s="3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83"/>
  <sheetViews>
    <sheetView topLeftCell="A58" zoomScale="80" zoomScaleNormal="80" workbookViewId="0">
      <selection activeCell="B82" sqref="B82"/>
    </sheetView>
  </sheetViews>
  <sheetFormatPr defaultRowHeight="15" x14ac:dyDescent="0.25"/>
  <cols>
    <col min="2" max="2" width="25.42578125" customWidth="1"/>
    <col min="4" max="4" width="10.85546875" bestFit="1" customWidth="1"/>
    <col min="10" max="10" width="9.85546875" bestFit="1" customWidth="1"/>
  </cols>
  <sheetData>
    <row r="1" spans="1:11" x14ac:dyDescent="0.25">
      <c r="A1" s="29" t="s">
        <v>0</v>
      </c>
      <c r="B1" s="30" t="s">
        <v>1</v>
      </c>
      <c r="C1" s="30" t="s">
        <v>20</v>
      </c>
      <c r="D1" s="31" t="s">
        <v>21</v>
      </c>
    </row>
    <row r="2" spans="1:11" ht="14.45" x14ac:dyDescent="0.3">
      <c r="A2" s="9">
        <v>2015</v>
      </c>
      <c r="B2" s="10">
        <v>1</v>
      </c>
      <c r="C2" s="10"/>
      <c r="D2" s="19">
        <f>+'GS&lt;50_Equation'!C2</f>
        <v>31895.935999999998</v>
      </c>
      <c r="J2" s="32"/>
      <c r="K2" s="32"/>
    </row>
    <row r="3" spans="1:11" ht="14.45" x14ac:dyDescent="0.3">
      <c r="A3" s="9">
        <v>2015</v>
      </c>
      <c r="B3" s="10">
        <v>2</v>
      </c>
      <c r="C3" s="10"/>
      <c r="D3" s="19">
        <f>+'GS&lt;50_Equation'!C3</f>
        <v>31926.619564204317</v>
      </c>
      <c r="J3" s="32"/>
      <c r="K3" s="32"/>
    </row>
    <row r="4" spans="1:11" ht="14.45" x14ac:dyDescent="0.3">
      <c r="A4" s="9">
        <v>2015</v>
      </c>
      <c r="B4" s="10">
        <v>3</v>
      </c>
      <c r="C4" s="10"/>
      <c r="D4" s="19">
        <f>+'GS&lt;50_Equation'!C4</f>
        <v>31957.183276513584</v>
      </c>
      <c r="J4" s="32"/>
      <c r="K4" s="32"/>
    </row>
    <row r="5" spans="1:11" ht="14.45" x14ac:dyDescent="0.3">
      <c r="A5" s="9">
        <v>2015</v>
      </c>
      <c r="B5" s="10">
        <v>4</v>
      </c>
      <c r="C5" s="10"/>
      <c r="D5" s="19">
        <f>+'GS&lt;50_Equation'!C5</f>
        <v>31987.6245241775</v>
      </c>
      <c r="J5" s="32"/>
      <c r="K5" s="32"/>
    </row>
    <row r="6" spans="1:11" ht="14.45" x14ac:dyDescent="0.3">
      <c r="A6" s="9">
        <v>2015</v>
      </c>
      <c r="B6" s="10">
        <v>5</v>
      </c>
      <c r="C6" s="10"/>
      <c r="D6" s="19">
        <f>+'GS&lt;50_Equation'!C6</f>
        <v>32017.942011006591</v>
      </c>
      <c r="J6" s="32"/>
      <c r="K6" s="32"/>
    </row>
    <row r="7" spans="1:11" ht="14.45" x14ac:dyDescent="0.3">
      <c r="A7" s="9">
        <v>2015</v>
      </c>
      <c r="B7" s="10">
        <v>6</v>
      </c>
      <c r="C7" s="10"/>
      <c r="D7" s="19">
        <f>+'GS&lt;50_Equation'!C7</f>
        <v>32048.133482090238</v>
      </c>
      <c r="J7" s="32"/>
      <c r="K7" s="32"/>
    </row>
    <row r="8" spans="1:11" ht="14.45" x14ac:dyDescent="0.3">
      <c r="A8" s="9">
        <v>2015</v>
      </c>
      <c r="B8" s="10">
        <v>7</v>
      </c>
      <c r="C8" s="10"/>
      <c r="D8" s="19">
        <f>+'GS&lt;50_Equation'!C8</f>
        <v>32078.196842616449</v>
      </c>
      <c r="J8" s="32"/>
      <c r="K8" s="32"/>
    </row>
    <row r="9" spans="1:11" ht="14.45" x14ac:dyDescent="0.3">
      <c r="A9" s="9">
        <v>2015</v>
      </c>
      <c r="B9" s="10">
        <v>8</v>
      </c>
      <c r="C9" s="10"/>
      <c r="D9" s="19">
        <f>+'GS&lt;50_Equation'!C9</f>
        <v>32108.131277560467</v>
      </c>
      <c r="J9" s="32"/>
      <c r="K9" s="32"/>
    </row>
    <row r="10" spans="1:11" ht="14.45" x14ac:dyDescent="0.3">
      <c r="A10" s="9">
        <v>2015</v>
      </c>
      <c r="B10" s="10">
        <v>9</v>
      </c>
      <c r="C10" s="10"/>
      <c r="D10" s="19">
        <f>+'GS&lt;50_Equation'!C10</f>
        <v>32138.032815319591</v>
      </c>
      <c r="J10" s="32"/>
      <c r="K10" s="32"/>
    </row>
    <row r="11" spans="1:11" ht="14.45" x14ac:dyDescent="0.3">
      <c r="A11" s="9">
        <v>2015</v>
      </c>
      <c r="B11" s="10">
        <v>10</v>
      </c>
      <c r="C11" s="10"/>
      <c r="D11" s="19">
        <f>+'GS&lt;50_Equation'!C11</f>
        <v>32167.899776346734</v>
      </c>
      <c r="J11" s="32"/>
      <c r="K11" s="32"/>
    </row>
    <row r="12" spans="1:11" ht="14.45" x14ac:dyDescent="0.3">
      <c r="A12" s="9">
        <v>2015</v>
      </c>
      <c r="B12" s="10">
        <v>11</v>
      </c>
      <c r="C12" s="10"/>
      <c r="D12" s="19">
        <f>+'GS&lt;50_Equation'!C12</f>
        <v>32197.732296925951</v>
      </c>
      <c r="J12" s="32"/>
      <c r="K12" s="32"/>
    </row>
    <row r="13" spans="1:11" ht="14.45" x14ac:dyDescent="0.3">
      <c r="A13" s="9">
        <v>2015</v>
      </c>
      <c r="B13" s="10">
        <v>12</v>
      </c>
      <c r="C13" s="10"/>
      <c r="D13" s="19">
        <f>+'GS&lt;50_Equation'!C13</f>
        <v>32227.660129984179</v>
      </c>
      <c r="J13" s="32"/>
      <c r="K13" s="32"/>
    </row>
    <row r="14" spans="1:11" ht="14.45" x14ac:dyDescent="0.3">
      <c r="A14" s="9">
        <v>2016</v>
      </c>
      <c r="B14" s="10">
        <v>1</v>
      </c>
      <c r="C14" s="10"/>
      <c r="D14" s="19">
        <f>+'GS&lt;50_Equation'!C14</f>
        <v>32257.681928919188</v>
      </c>
      <c r="J14" s="32"/>
      <c r="K14" s="32"/>
    </row>
    <row r="15" spans="1:11" ht="14.45" x14ac:dyDescent="0.3">
      <c r="A15" s="9">
        <v>2016</v>
      </c>
      <c r="B15" s="10">
        <v>2</v>
      </c>
      <c r="C15" s="10"/>
      <c r="D15" s="19">
        <f>+'GS&lt;50_Equation'!C15</f>
        <v>32287.798139320825</v>
      </c>
      <c r="J15" s="32"/>
      <c r="K15" s="32"/>
    </row>
    <row r="16" spans="1:11" ht="14.45" x14ac:dyDescent="0.3">
      <c r="A16" s="9">
        <v>2016</v>
      </c>
      <c r="B16" s="10">
        <v>3</v>
      </c>
      <c r="C16" s="10"/>
      <c r="D16" s="19">
        <f>+'GS&lt;50_Equation'!C16</f>
        <v>32318.012688766179</v>
      </c>
      <c r="J16" s="32"/>
      <c r="K16" s="32"/>
    </row>
    <row r="17" spans="1:11" ht="14.45" x14ac:dyDescent="0.3">
      <c r="A17" s="9">
        <v>2016</v>
      </c>
      <c r="B17" s="10">
        <v>4</v>
      </c>
      <c r="C17" s="10"/>
      <c r="D17" s="19">
        <f>+'GS&lt;50_Equation'!C17</f>
        <v>32348.32506312435</v>
      </c>
      <c r="J17" s="32"/>
      <c r="K17" s="32"/>
    </row>
    <row r="18" spans="1:11" ht="14.45" x14ac:dyDescent="0.3">
      <c r="A18" s="9">
        <v>2016</v>
      </c>
      <c r="B18" s="10">
        <v>5</v>
      </c>
      <c r="C18" s="10"/>
      <c r="D18" s="19">
        <f>+'GS&lt;50_Equation'!C18</f>
        <v>32378.735390448022</v>
      </c>
      <c r="J18" s="32"/>
      <c r="K18" s="32"/>
    </row>
    <row r="19" spans="1:11" ht="14.45" x14ac:dyDescent="0.3">
      <c r="A19" s="9">
        <v>2016</v>
      </c>
      <c r="B19" s="10">
        <v>6</v>
      </c>
      <c r="C19" s="10"/>
      <c r="D19" s="19">
        <f>+'GS&lt;50_Equation'!C19</f>
        <v>32409.245001058604</v>
      </c>
      <c r="J19" s="32"/>
      <c r="K19" s="32"/>
    </row>
    <row r="20" spans="1:11" ht="14.45" x14ac:dyDescent="0.3">
      <c r="A20" s="9">
        <v>2016</v>
      </c>
      <c r="B20" s="10">
        <v>7</v>
      </c>
      <c r="C20" s="10"/>
      <c r="D20" s="19">
        <f>+'GS&lt;50_Equation'!C20</f>
        <v>32439.852463795698</v>
      </c>
      <c r="J20" s="32"/>
      <c r="K20" s="32"/>
    </row>
    <row r="21" spans="1:11" ht="14.45" x14ac:dyDescent="0.3">
      <c r="A21" s="9">
        <v>2016</v>
      </c>
      <c r="B21" s="10">
        <v>8</v>
      </c>
      <c r="C21" s="10"/>
      <c r="D21" s="19">
        <f>+'GS&lt;50_Equation'!C21</f>
        <v>32470.558105542157</v>
      </c>
      <c r="J21" s="32"/>
      <c r="K21" s="32"/>
    </row>
    <row r="22" spans="1:11" ht="14.45" x14ac:dyDescent="0.3">
      <c r="A22" s="9">
        <v>2016</v>
      </c>
      <c r="B22" s="10">
        <v>9</v>
      </c>
      <c r="C22" s="10"/>
      <c r="D22" s="19">
        <f>+'GS&lt;50_Equation'!C22</f>
        <v>32501.358351582625</v>
      </c>
      <c r="J22" s="32"/>
      <c r="K22" s="32"/>
    </row>
    <row r="23" spans="1:11" ht="14.45" x14ac:dyDescent="0.3">
      <c r="A23" s="9">
        <v>2016</v>
      </c>
      <c r="B23" s="10">
        <v>10</v>
      </c>
      <c r="C23" s="10"/>
      <c r="D23" s="19">
        <f>+'GS&lt;50_Equation'!C23</f>
        <v>32532.25307341087</v>
      </c>
      <c r="J23" s="32"/>
      <c r="K23" s="32"/>
    </row>
    <row r="24" spans="1:11" ht="14.45" x14ac:dyDescent="0.3">
      <c r="A24" s="9">
        <v>2016</v>
      </c>
      <c r="B24" s="10">
        <v>11</v>
      </c>
      <c r="C24" s="10"/>
      <c r="D24" s="19">
        <f>+'GS&lt;50_Equation'!C24</f>
        <v>32563.242757324853</v>
      </c>
      <c r="J24" s="32"/>
      <c r="K24" s="32"/>
    </row>
    <row r="25" spans="1:11" ht="14.45" x14ac:dyDescent="0.3">
      <c r="A25" s="9">
        <v>2016</v>
      </c>
      <c r="B25" s="10">
        <v>12</v>
      </c>
      <c r="C25" s="10"/>
      <c r="D25" s="19">
        <f>+'GS&lt;50_Equation'!C25</f>
        <v>32594.314928261385</v>
      </c>
      <c r="J25" s="32"/>
      <c r="K25" s="32"/>
    </row>
    <row r="26" spans="1:11" ht="14.45" x14ac:dyDescent="0.3">
      <c r="A26" s="9">
        <v>2017</v>
      </c>
      <c r="B26" s="10">
        <v>1</v>
      </c>
      <c r="C26" s="10"/>
      <c r="D26" s="19">
        <f>+'GS&lt;50_Equation'!C26</f>
        <v>32625.470160823763</v>
      </c>
      <c r="J26" s="32"/>
      <c r="K26" s="32"/>
    </row>
    <row r="27" spans="1:11" ht="14.45" x14ac:dyDescent="0.3">
      <c r="A27" s="9">
        <v>2017</v>
      </c>
      <c r="B27" s="10">
        <v>2</v>
      </c>
      <c r="C27" s="10"/>
      <c r="D27" s="19">
        <f>+'GS&lt;50_Equation'!C27</f>
        <v>32656.707938067866</v>
      </c>
      <c r="J27" s="32"/>
      <c r="K27" s="32"/>
    </row>
    <row r="28" spans="1:11" ht="14.45" x14ac:dyDescent="0.3">
      <c r="A28" s="9">
        <v>2017</v>
      </c>
      <c r="B28" s="10">
        <v>3</v>
      </c>
      <c r="C28" s="10"/>
      <c r="D28" s="19">
        <f>+'GS&lt;50_Equation'!C28</f>
        <v>32688.018731308097</v>
      </c>
      <c r="J28" s="32"/>
      <c r="K28" s="32"/>
    </row>
    <row r="29" spans="1:11" ht="14.45" x14ac:dyDescent="0.3">
      <c r="A29" s="9">
        <v>2017</v>
      </c>
      <c r="B29" s="10">
        <v>4</v>
      </c>
      <c r="C29" s="10"/>
      <c r="D29" s="19">
        <f>+'GS&lt;50_Equation'!C29</f>
        <v>32719.402094400484</v>
      </c>
      <c r="J29" s="32"/>
      <c r="K29" s="32"/>
    </row>
    <row r="30" spans="1:11" ht="14.45" x14ac:dyDescent="0.3">
      <c r="A30" s="9">
        <v>2017</v>
      </c>
      <c r="B30" s="10">
        <v>5</v>
      </c>
      <c r="C30" s="10"/>
      <c r="D30" s="19">
        <f>+'GS&lt;50_Equation'!C30</f>
        <v>32750.858743932811</v>
      </c>
      <c r="J30" s="32"/>
      <c r="K30" s="32"/>
    </row>
    <row r="31" spans="1:11" ht="14.45" x14ac:dyDescent="0.3">
      <c r="A31" s="9">
        <v>2017</v>
      </c>
      <c r="B31" s="10">
        <v>6</v>
      </c>
      <c r="C31" s="10"/>
      <c r="D31" s="19">
        <f>+'GS&lt;50_Equation'!C31</f>
        <v>32782.375287725605</v>
      </c>
      <c r="J31" s="32"/>
      <c r="K31" s="32"/>
    </row>
    <row r="32" spans="1:11" ht="14.45" x14ac:dyDescent="0.3">
      <c r="A32" s="9">
        <v>2017</v>
      </c>
      <c r="B32" s="10">
        <v>7</v>
      </c>
      <c r="C32" s="10"/>
      <c r="D32" s="19">
        <f>+'GS&lt;50_Equation'!C32</f>
        <v>32813.952499131745</v>
      </c>
      <c r="J32" s="32"/>
      <c r="K32" s="32"/>
    </row>
    <row r="33" spans="1:11" ht="14.45" x14ac:dyDescent="0.3">
      <c r="A33" s="9">
        <v>2017</v>
      </c>
      <c r="B33" s="10">
        <v>8</v>
      </c>
      <c r="C33" s="10"/>
      <c r="D33" s="19">
        <f>+'GS&lt;50_Equation'!C33</f>
        <v>32845.590611373227</v>
      </c>
      <c r="J33" s="32"/>
      <c r="K33" s="32"/>
    </row>
    <row r="34" spans="1:11" ht="14.45" x14ac:dyDescent="0.3">
      <c r="A34" s="9">
        <v>2017</v>
      </c>
      <c r="B34" s="10">
        <v>9</v>
      </c>
      <c r="C34" s="10"/>
      <c r="D34" s="19">
        <f>+'GS&lt;50_Equation'!C34</f>
        <v>32877.273480960139</v>
      </c>
      <c r="J34" s="32"/>
      <c r="K34" s="32"/>
    </row>
    <row r="35" spans="1:11" ht="14.45" x14ac:dyDescent="0.3">
      <c r="A35" s="9">
        <v>2017</v>
      </c>
      <c r="B35" s="10">
        <v>10</v>
      </c>
      <c r="C35" s="10"/>
      <c r="D35" s="19">
        <f>+'GS&lt;50_Equation'!C35</f>
        <v>32909.002517682304</v>
      </c>
      <c r="J35" s="32"/>
      <c r="K35" s="32"/>
    </row>
    <row r="36" spans="1:11" ht="14.45" x14ac:dyDescent="0.3">
      <c r="A36" s="9">
        <v>2017</v>
      </c>
      <c r="B36" s="10">
        <v>11</v>
      </c>
      <c r="C36" s="10"/>
      <c r="D36" s="19">
        <f>+'GS&lt;50_Equation'!C36</f>
        <v>32940.776889580775</v>
      </c>
      <c r="J36" s="32"/>
      <c r="K36" s="32"/>
    </row>
    <row r="37" spans="1:11" ht="14.45" x14ac:dyDescent="0.3">
      <c r="A37" s="9">
        <v>2017</v>
      </c>
      <c r="B37" s="10">
        <v>12</v>
      </c>
      <c r="C37" s="10"/>
      <c r="D37" s="19">
        <f>+'GS&lt;50_Equation'!C37</f>
        <v>32972.552803501938</v>
      </c>
      <c r="J37" s="32"/>
      <c r="K37" s="32"/>
    </row>
    <row r="38" spans="1:11" ht="14.45" x14ac:dyDescent="0.3">
      <c r="A38" s="9">
        <v>2018</v>
      </c>
      <c r="B38" s="10">
        <v>1</v>
      </c>
      <c r="C38" s="10"/>
      <c r="D38" s="19">
        <f>+'GS&lt;50_Equation'!C38</f>
        <v>33004.329463976974</v>
      </c>
      <c r="J38" s="32"/>
      <c r="K38" s="32"/>
    </row>
    <row r="39" spans="1:11" x14ac:dyDescent="0.25">
      <c r="A39" s="9">
        <v>2018</v>
      </c>
      <c r="B39" s="10">
        <v>2</v>
      </c>
      <c r="C39" s="10"/>
      <c r="D39" s="19">
        <f>+'GS&lt;50_Equation'!C39</f>
        <v>33036.108353974014</v>
      </c>
      <c r="J39" s="32"/>
      <c r="K39" s="32"/>
    </row>
    <row r="40" spans="1:11" x14ac:dyDescent="0.25">
      <c r="A40" s="9">
        <v>2018</v>
      </c>
      <c r="B40" s="10">
        <v>3</v>
      </c>
      <c r="C40" s="10"/>
      <c r="D40" s="19">
        <f>+'GS&lt;50_Equation'!C40</f>
        <v>33067.878530016693</v>
      </c>
      <c r="J40" s="32"/>
      <c r="K40" s="32"/>
    </row>
    <row r="41" spans="1:11" x14ac:dyDescent="0.25">
      <c r="A41" s="9">
        <v>2018</v>
      </c>
      <c r="B41" s="10">
        <v>4</v>
      </c>
      <c r="C41" s="10"/>
      <c r="D41" s="19">
        <f>+'GS&lt;50_Equation'!C41</f>
        <v>33099.640938801895</v>
      </c>
      <c r="J41" s="32"/>
      <c r="K41" s="32"/>
    </row>
    <row r="42" spans="1:11" x14ac:dyDescent="0.25">
      <c r="A42" s="9">
        <v>2018</v>
      </c>
      <c r="B42" s="10">
        <v>5</v>
      </c>
      <c r="C42" s="10"/>
      <c r="D42" s="19">
        <f>+'GS&lt;50_Equation'!C42</f>
        <v>33131.395409060395</v>
      </c>
      <c r="J42" s="32"/>
      <c r="K42" s="32"/>
    </row>
    <row r="43" spans="1:11" x14ac:dyDescent="0.25">
      <c r="A43" s="9">
        <v>2018</v>
      </c>
      <c r="B43" s="10">
        <v>6</v>
      </c>
      <c r="C43" s="10"/>
      <c r="D43" s="19">
        <f>+'GS&lt;50_Equation'!C43</f>
        <v>33163.141216155302</v>
      </c>
      <c r="J43" s="32"/>
      <c r="K43" s="32"/>
    </row>
    <row r="44" spans="1:11" x14ac:dyDescent="0.25">
      <c r="A44" s="9">
        <v>2018</v>
      </c>
      <c r="B44" s="10">
        <v>7</v>
      </c>
      <c r="C44" s="10"/>
      <c r="D44" s="19">
        <f>+'GS&lt;50_Equation'!C44</f>
        <v>33194.878777802049</v>
      </c>
      <c r="J44" s="32"/>
      <c r="K44" s="32"/>
    </row>
    <row r="45" spans="1:11" x14ac:dyDescent="0.25">
      <c r="A45" s="9">
        <v>2018</v>
      </c>
      <c r="B45" s="10">
        <v>8</v>
      </c>
      <c r="C45" s="10"/>
      <c r="D45" s="19">
        <f>+'GS&lt;50_Equation'!C45</f>
        <v>33226.608522210714</v>
      </c>
      <c r="J45" s="32"/>
      <c r="K45" s="32"/>
    </row>
    <row r="46" spans="1:11" x14ac:dyDescent="0.25">
      <c r="A46" s="9">
        <v>2018</v>
      </c>
      <c r="B46" s="10">
        <v>9</v>
      </c>
      <c r="C46" s="10"/>
      <c r="D46" s="19">
        <f>+'GS&lt;50_Equation'!C46</f>
        <v>33258.336542618759</v>
      </c>
      <c r="J46" s="32"/>
      <c r="K46" s="32"/>
    </row>
    <row r="47" spans="1:11" x14ac:dyDescent="0.25">
      <c r="A47" s="9">
        <v>2018</v>
      </c>
      <c r="B47" s="10">
        <v>10</v>
      </c>
      <c r="C47" s="10"/>
      <c r="D47" s="19">
        <f>+'GS&lt;50_Equation'!C47</f>
        <v>33290.06328604318</v>
      </c>
      <c r="J47" s="32"/>
      <c r="K47" s="32"/>
    </row>
    <row r="48" spans="1:11" x14ac:dyDescent="0.25">
      <c r="A48" s="9">
        <v>2018</v>
      </c>
      <c r="B48" s="10">
        <v>11</v>
      </c>
      <c r="C48" s="10"/>
      <c r="D48" s="19">
        <f>+'GS&lt;50_Equation'!C48</f>
        <v>33321.790338970786</v>
      </c>
      <c r="J48" s="32"/>
      <c r="K48" s="32"/>
    </row>
    <row r="49" spans="1:11" x14ac:dyDescent="0.25">
      <c r="A49" s="9">
        <v>2018</v>
      </c>
      <c r="B49" s="10">
        <v>12</v>
      </c>
      <c r="C49" s="10"/>
      <c r="D49" s="19">
        <f>+'GS&lt;50_Equation'!C49</f>
        <v>33353.552096316482</v>
      </c>
      <c r="J49" s="32"/>
      <c r="K49" s="32"/>
    </row>
    <row r="50" spans="1:11" x14ac:dyDescent="0.25">
      <c r="A50" s="9">
        <v>2019</v>
      </c>
      <c r="B50" s="10">
        <v>1</v>
      </c>
      <c r="C50" s="10"/>
      <c r="D50" s="19">
        <f>+'GS&lt;50_Equation'!C50</f>
        <v>33385.350159645794</v>
      </c>
      <c r="J50" s="32"/>
      <c r="K50" s="32"/>
    </row>
    <row r="51" spans="1:11" x14ac:dyDescent="0.25">
      <c r="A51" s="9">
        <v>2019</v>
      </c>
      <c r="B51" s="10">
        <v>2</v>
      </c>
      <c r="C51" s="10"/>
      <c r="D51" s="19">
        <f>+'GS&lt;50_Equation'!C51</f>
        <v>33417.184440687175</v>
      </c>
      <c r="J51" s="32"/>
      <c r="K51" s="32"/>
    </row>
    <row r="52" spans="1:11" x14ac:dyDescent="0.25">
      <c r="A52" s="9">
        <v>2019</v>
      </c>
      <c r="B52" s="10">
        <v>3</v>
      </c>
      <c r="C52" s="10"/>
      <c r="D52" s="19">
        <f>+'GS&lt;50_Equation'!C52</f>
        <v>33449.07012668642</v>
      </c>
      <c r="J52" s="32"/>
      <c r="K52" s="32"/>
    </row>
    <row r="53" spans="1:11" x14ac:dyDescent="0.25">
      <c r="A53" s="9">
        <v>2019</v>
      </c>
      <c r="B53" s="10">
        <v>4</v>
      </c>
      <c r="C53" s="10"/>
      <c r="D53" s="19">
        <f>+'GS&lt;50_Equation'!C53</f>
        <v>33481.00770698933</v>
      </c>
      <c r="J53" s="32"/>
      <c r="K53" s="32"/>
    </row>
    <row r="54" spans="1:11" x14ac:dyDescent="0.25">
      <c r="A54" s="9">
        <v>2019</v>
      </c>
      <c r="B54" s="10">
        <v>5</v>
      </c>
      <c r="C54" s="10"/>
      <c r="D54" s="19">
        <f>+'GS&lt;50_Equation'!C54</f>
        <v>33512.997676350657</v>
      </c>
      <c r="J54" s="32"/>
      <c r="K54" s="32"/>
    </row>
    <row r="55" spans="1:11" x14ac:dyDescent="0.25">
      <c r="A55" s="9">
        <v>2019</v>
      </c>
      <c r="B55" s="10">
        <v>6</v>
      </c>
      <c r="C55" s="10"/>
      <c r="D55" s="19">
        <f>+'GS&lt;50_Equation'!C55</f>
        <v>33545.054672744496</v>
      </c>
      <c r="J55" s="32"/>
      <c r="K55" s="32"/>
    </row>
    <row r="56" spans="1:11" x14ac:dyDescent="0.25">
      <c r="A56" s="9">
        <v>2019</v>
      </c>
      <c r="B56" s="10">
        <v>7</v>
      </c>
      <c r="C56" s="10"/>
      <c r="D56" s="19">
        <f>+'GS&lt;50_Equation'!C56</f>
        <v>33577.180331674157</v>
      </c>
      <c r="J56" s="32"/>
      <c r="K56" s="32"/>
    </row>
    <row r="57" spans="1:11" x14ac:dyDescent="0.25">
      <c r="A57" s="9">
        <v>2019</v>
      </c>
      <c r="B57" s="10">
        <v>8</v>
      </c>
      <c r="C57" s="10"/>
      <c r="D57" s="19">
        <f>+'GS&lt;50_Equation'!C57</f>
        <v>33609.37346534073</v>
      </c>
      <c r="J57" s="32"/>
      <c r="K57" s="32"/>
    </row>
    <row r="58" spans="1:11" x14ac:dyDescent="0.25">
      <c r="A58" s="9">
        <v>2019</v>
      </c>
      <c r="B58" s="10">
        <v>9</v>
      </c>
      <c r="C58" s="10"/>
      <c r="D58" s="19">
        <f>+'GS&lt;50_Equation'!C58</f>
        <v>33641.650986863024</v>
      </c>
      <c r="J58" s="32"/>
      <c r="K58" s="32"/>
    </row>
    <row r="59" spans="1:11" x14ac:dyDescent="0.25">
      <c r="A59" s="9">
        <v>2019</v>
      </c>
      <c r="B59" s="10">
        <v>10</v>
      </c>
      <c r="C59" s="10"/>
      <c r="D59" s="19">
        <f>+'GS&lt;50_Equation'!C59</f>
        <v>33674.011716213638</v>
      </c>
      <c r="J59" s="32"/>
      <c r="K59" s="32"/>
    </row>
    <row r="60" spans="1:11" x14ac:dyDescent="0.25">
      <c r="A60" s="9">
        <v>2019</v>
      </c>
      <c r="B60" s="10">
        <v>11</v>
      </c>
      <c r="C60" s="10"/>
      <c r="D60" s="19">
        <f>+'GS&lt;50_Equation'!C60</f>
        <v>33706.457304481075</v>
      </c>
      <c r="J60" s="32"/>
      <c r="K60" s="32"/>
    </row>
    <row r="61" spans="1:11" x14ac:dyDescent="0.25">
      <c r="A61" s="9">
        <v>2019</v>
      </c>
      <c r="B61" s="10">
        <v>12</v>
      </c>
      <c r="C61" s="10"/>
      <c r="D61" s="19">
        <f>+'GS&lt;50_Equation'!C61</f>
        <v>33738.976964372792</v>
      </c>
      <c r="J61" s="32"/>
      <c r="K61" s="32"/>
    </row>
    <row r="62" spans="1:11" x14ac:dyDescent="0.25">
      <c r="A62" s="9">
        <v>2020</v>
      </c>
      <c r="B62" s="10">
        <v>1</v>
      </c>
      <c r="C62" s="10"/>
      <c r="D62" s="19">
        <f>+'GS&lt;50_Equation'!C62</f>
        <v>33771.570656624885</v>
      </c>
      <c r="J62" s="32"/>
      <c r="K62" s="32"/>
    </row>
    <row r="63" spans="1:11" x14ac:dyDescent="0.25">
      <c r="A63" s="9">
        <v>2020</v>
      </c>
      <c r="B63" s="10">
        <v>2</v>
      </c>
      <c r="C63" s="10"/>
      <c r="D63" s="19">
        <f>+'GS&lt;50_Equation'!C63</f>
        <v>33804.239475816736</v>
      </c>
      <c r="J63" s="32"/>
      <c r="K63" s="32"/>
    </row>
    <row r="64" spans="1:11" x14ac:dyDescent="0.25">
      <c r="A64" s="9">
        <v>2020</v>
      </c>
      <c r="B64" s="10">
        <v>3</v>
      </c>
      <c r="C64" s="10"/>
      <c r="D64" s="19">
        <f>+'GS&lt;50_Equation'!C64</f>
        <v>33836.969249867463</v>
      </c>
      <c r="J64" s="32"/>
      <c r="K64" s="32"/>
    </row>
    <row r="65" spans="1:11" x14ac:dyDescent="0.25">
      <c r="A65" s="9">
        <v>2020</v>
      </c>
      <c r="B65" s="10">
        <v>4</v>
      </c>
      <c r="C65" s="10"/>
      <c r="D65" s="19">
        <f>+'GS&lt;50_Equation'!C65</f>
        <v>33869.760512824432</v>
      </c>
      <c r="J65" s="32"/>
      <c r="K65" s="32"/>
    </row>
    <row r="66" spans="1:11" x14ac:dyDescent="0.25">
      <c r="A66" s="9">
        <v>2020</v>
      </c>
      <c r="B66" s="10">
        <v>5</v>
      </c>
      <c r="C66" s="10"/>
      <c r="D66" s="19">
        <f>+'GS&lt;50_Equation'!C66</f>
        <v>33902.613235442295</v>
      </c>
      <c r="J66" s="32"/>
      <c r="K66" s="32"/>
    </row>
    <row r="67" spans="1:11" x14ac:dyDescent="0.25">
      <c r="A67" s="9">
        <v>2020</v>
      </c>
      <c r="B67" s="10">
        <v>6</v>
      </c>
      <c r="C67" s="10"/>
      <c r="D67" s="19">
        <f>+'GS&lt;50_Equation'!C67</f>
        <v>33935.510990246541</v>
      </c>
      <c r="J67" s="32"/>
      <c r="K67" s="32"/>
    </row>
    <row r="68" spans="1:11" x14ac:dyDescent="0.25">
      <c r="A68" s="9">
        <v>2020</v>
      </c>
      <c r="B68" s="10">
        <v>7</v>
      </c>
      <c r="C68" s="10"/>
      <c r="D68" s="19">
        <f>+'GS&lt;50_Equation'!C68</f>
        <v>33968.452620941694</v>
      </c>
      <c r="J68" s="32"/>
      <c r="K68" s="32"/>
    </row>
    <row r="69" spans="1:11" x14ac:dyDescent="0.25">
      <c r="A69" s="9">
        <v>2020</v>
      </c>
      <c r="B69" s="10">
        <v>8</v>
      </c>
      <c r="C69" s="10"/>
      <c r="D69" s="19">
        <f>+'GS&lt;50_Equation'!C69</f>
        <v>34001.439235135425</v>
      </c>
      <c r="J69" s="32"/>
      <c r="K69" s="32"/>
    </row>
    <row r="70" spans="1:11" x14ac:dyDescent="0.25">
      <c r="A70" s="9">
        <v>2020</v>
      </c>
      <c r="B70" s="10">
        <v>9</v>
      </c>
      <c r="C70" s="10"/>
      <c r="D70" s="19">
        <f>+'GS&lt;50_Equation'!C70</f>
        <v>34034.449320989013</v>
      </c>
      <c r="J70" s="32"/>
      <c r="K70" s="32"/>
    </row>
    <row r="71" spans="1:11" x14ac:dyDescent="0.25">
      <c r="A71" s="9">
        <v>2020</v>
      </c>
      <c r="B71" s="10">
        <v>10</v>
      </c>
      <c r="C71" s="10"/>
      <c r="D71" s="19">
        <f>+'GS&lt;50_Equation'!C71</f>
        <v>34067.483989321554</v>
      </c>
      <c r="J71" s="32"/>
      <c r="K71" s="32"/>
    </row>
    <row r="72" spans="1:11" x14ac:dyDescent="0.25">
      <c r="A72" s="9">
        <v>2020</v>
      </c>
      <c r="B72" s="10">
        <v>11</v>
      </c>
      <c r="C72" s="10"/>
      <c r="D72" s="19">
        <f>+'GS&lt;50_Equation'!C72</f>
        <v>34100.542655805548</v>
      </c>
      <c r="J72" s="32"/>
      <c r="K72" s="32"/>
    </row>
    <row r="73" spans="1:11" x14ac:dyDescent="0.25">
      <c r="A73" s="13">
        <v>2020</v>
      </c>
      <c r="B73" s="14">
        <v>12</v>
      </c>
      <c r="C73" s="14"/>
      <c r="D73" s="42">
        <f>+'GS&lt;50_Equation'!C73</f>
        <v>34133.626434031663</v>
      </c>
      <c r="J73" s="32"/>
      <c r="K73" s="32"/>
    </row>
    <row r="76" spans="1:11" ht="69" customHeight="1" x14ac:dyDescent="0.25">
      <c r="A76" s="16" t="s">
        <v>0</v>
      </c>
      <c r="B76" s="35" t="s">
        <v>28</v>
      </c>
      <c r="C76" s="36"/>
      <c r="D76" s="36"/>
    </row>
    <row r="77" spans="1:11" x14ac:dyDescent="0.25">
      <c r="A77" s="9">
        <v>2015</v>
      </c>
      <c r="B77" s="23">
        <f>+D13</f>
        <v>32227.660129984179</v>
      </c>
      <c r="C77" s="7"/>
      <c r="D77" s="25"/>
    </row>
    <row r="78" spans="1:11" x14ac:dyDescent="0.25">
      <c r="A78" s="9">
        <v>2016</v>
      </c>
      <c r="B78" s="23">
        <f>+D25</f>
        <v>32594.314928261385</v>
      </c>
      <c r="C78" s="7"/>
      <c r="D78" s="25"/>
    </row>
    <row r="79" spans="1:11" x14ac:dyDescent="0.25">
      <c r="A79" s="9">
        <v>2017</v>
      </c>
      <c r="B79" s="23">
        <f>+D37</f>
        <v>32972.552803501938</v>
      </c>
      <c r="C79" s="7"/>
      <c r="D79" s="25"/>
    </row>
    <row r="80" spans="1:11" x14ac:dyDescent="0.25">
      <c r="A80" s="9">
        <v>2018</v>
      </c>
      <c r="B80" s="23">
        <f>+D49</f>
        <v>33353.552096316482</v>
      </c>
      <c r="C80" s="7"/>
      <c r="D80" s="25"/>
    </row>
    <row r="81" spans="1:4" x14ac:dyDescent="0.25">
      <c r="A81" s="9">
        <v>2019</v>
      </c>
      <c r="B81" s="23">
        <f>+D61</f>
        <v>33738.976964372792</v>
      </c>
      <c r="C81" s="7"/>
      <c r="D81" s="25"/>
    </row>
    <row r="82" spans="1:4" x14ac:dyDescent="0.25">
      <c r="A82" s="13">
        <v>2020</v>
      </c>
      <c r="B82" s="24">
        <f>+D73</f>
        <v>34133.626434031663</v>
      </c>
      <c r="C82" s="7"/>
      <c r="D82" s="25"/>
    </row>
    <row r="83" spans="1:4" x14ac:dyDescent="0.25">
      <c r="C83" s="37"/>
      <c r="D83" s="3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73"/>
  <sheetViews>
    <sheetView topLeftCell="A43" zoomScale="80" zoomScaleNormal="80" workbookViewId="0">
      <selection activeCell="L17" sqref="L17"/>
    </sheetView>
  </sheetViews>
  <sheetFormatPr defaultRowHeight="15" x14ac:dyDescent="0.25"/>
  <cols>
    <col min="3" max="3" width="9.85546875" bestFit="1" customWidth="1"/>
    <col min="4" max="4" width="10.85546875" bestFit="1" customWidth="1"/>
    <col min="5" max="5" width="9.85546875" bestFit="1" customWidth="1"/>
    <col min="7" max="7" width="9.140625" style="64"/>
    <col min="8" max="8" width="9.140625" style="56"/>
  </cols>
  <sheetData>
    <row r="1" spans="1:7" x14ac:dyDescent="0.25">
      <c r="A1" s="26" t="s">
        <v>0</v>
      </c>
      <c r="B1" s="27" t="s">
        <v>1</v>
      </c>
      <c r="C1" s="27" t="s">
        <v>21</v>
      </c>
      <c r="D1" s="27" t="s">
        <v>26</v>
      </c>
      <c r="E1" s="27" t="s">
        <v>37</v>
      </c>
      <c r="F1" s="27" t="s">
        <v>25</v>
      </c>
      <c r="G1" s="61" t="s">
        <v>24</v>
      </c>
    </row>
    <row r="2" spans="1:7" x14ac:dyDescent="0.25">
      <c r="A2" s="9">
        <v>2015</v>
      </c>
      <c r="B2" s="10">
        <v>1</v>
      </c>
      <c r="C2" s="11">
        <f>SUM(D2:G2)</f>
        <v>31895.935999999998</v>
      </c>
      <c r="D2" s="11">
        <f>+'GS&lt;50_Coef'!$B$2</f>
        <v>13592.333000000001</v>
      </c>
      <c r="E2" s="11">
        <f>'GS&lt;50_Data'!D87*'GS&lt;50_Data'!D$1</f>
        <v>17945.5</v>
      </c>
      <c r="F2" s="11">
        <f>'GS&lt;50_Data'!E87*'GS&lt;50_Data'!E$1</f>
        <v>350.803</v>
      </c>
      <c r="G2" s="62">
        <v>7.3</v>
      </c>
    </row>
    <row r="3" spans="1:7" x14ac:dyDescent="0.25">
      <c r="A3" s="9">
        <v>2015</v>
      </c>
      <c r="B3" s="10">
        <v>2</v>
      </c>
      <c r="C3" s="11">
        <f t="shared" ref="C3:C66" si="0">SUM(D3:G3)</f>
        <v>31926.619564204317</v>
      </c>
      <c r="D3" s="11">
        <f>+'GS&lt;50_Coef'!$B$2</f>
        <v>13592.333000000001</v>
      </c>
      <c r="E3" s="11">
        <f>'GS&lt;50_Data'!D88*'GS&lt;50_Data'!D$1</f>
        <v>17976.701864204319</v>
      </c>
      <c r="F3" s="11">
        <f>'GS&lt;50_Data'!E88*'GS&lt;50_Data'!E$1</f>
        <v>350.803</v>
      </c>
      <c r="G3" s="62">
        <f>G2*'GS&lt;50_Coef'!$B$5</f>
        <v>6.7816999999999998</v>
      </c>
    </row>
    <row r="4" spans="1:7" x14ac:dyDescent="0.25">
      <c r="A4" s="9">
        <v>2015</v>
      </c>
      <c r="B4" s="10">
        <v>3</v>
      </c>
      <c r="C4" s="11">
        <f t="shared" si="0"/>
        <v>31957.183276513584</v>
      </c>
      <c r="D4" s="11">
        <f>+'GS&lt;50_Coef'!$B$2</f>
        <v>13592.333000000001</v>
      </c>
      <c r="E4" s="11">
        <f>'GS&lt;50_Data'!D89*'GS&lt;50_Data'!D$1</f>
        <v>18007.747077213582</v>
      </c>
      <c r="F4" s="11">
        <f>'GS&lt;50_Data'!E89*'GS&lt;50_Data'!E$1</f>
        <v>350.803</v>
      </c>
      <c r="G4" s="62">
        <f>G3*'GS&lt;50_Coef'!$B$5</f>
        <v>6.3001993000000001</v>
      </c>
    </row>
    <row r="5" spans="1:7" x14ac:dyDescent="0.25">
      <c r="A5" s="9">
        <v>2015</v>
      </c>
      <c r="B5" s="10">
        <v>4</v>
      </c>
      <c r="C5" s="11">
        <f t="shared" si="0"/>
        <v>31987.6245241775</v>
      </c>
      <c r="D5" s="11">
        <f>+'GS&lt;50_Coef'!$B$2</f>
        <v>13592.333000000001</v>
      </c>
      <c r="E5" s="11">
        <f>'GS&lt;50_Data'!D90*'GS&lt;50_Data'!D$1</f>
        <v>18038.635639027798</v>
      </c>
      <c r="F5" s="11">
        <f>'GS&lt;50_Data'!E90*'GS&lt;50_Data'!E$1</f>
        <v>350.803</v>
      </c>
      <c r="G5" s="62">
        <f>G4*'GS&lt;50_Coef'!$B$5</f>
        <v>5.8528851497000005</v>
      </c>
    </row>
    <row r="6" spans="1:7" x14ac:dyDescent="0.25">
      <c r="A6" s="9">
        <v>2015</v>
      </c>
      <c r="B6" s="10">
        <v>5</v>
      </c>
      <c r="C6" s="11">
        <f t="shared" si="0"/>
        <v>32017.942011006591</v>
      </c>
      <c r="D6" s="11">
        <f>+'GS&lt;50_Coef'!$B$2</f>
        <v>13592.333000000001</v>
      </c>
      <c r="E6" s="11">
        <f>'GS&lt;50_Data'!D91*'GS&lt;50_Data'!D$1</f>
        <v>18069.368680702519</v>
      </c>
      <c r="F6" s="11">
        <f>'GS&lt;50_Data'!E91*'GS&lt;50_Data'!E$1</f>
        <v>350.803</v>
      </c>
      <c r="G6" s="62">
        <f>G5*'GS&lt;50_Coef'!$B$5</f>
        <v>5.4373303040713008</v>
      </c>
    </row>
    <row r="7" spans="1:7" x14ac:dyDescent="0.25">
      <c r="A7" s="9">
        <v>2015</v>
      </c>
      <c r="B7" s="10">
        <v>6</v>
      </c>
      <c r="C7" s="11">
        <f t="shared" si="0"/>
        <v>32048.133482090238</v>
      </c>
      <c r="D7" s="11">
        <f>+'GS&lt;50_Coef'!$B$2</f>
        <v>13592.333000000001</v>
      </c>
      <c r="E7" s="11">
        <f>'GS&lt;50_Data'!D92*'GS&lt;50_Data'!D$1</f>
        <v>18099.946202237752</v>
      </c>
      <c r="F7" s="11">
        <f>'GS&lt;50_Data'!E92*'GS&lt;50_Data'!E$1</f>
        <v>350.803</v>
      </c>
      <c r="G7" s="62">
        <f>G6*'GS&lt;50_Coef'!$B$5</f>
        <v>5.0512798524822387</v>
      </c>
    </row>
    <row r="8" spans="1:7" x14ac:dyDescent="0.25">
      <c r="A8" s="9">
        <v>2015</v>
      </c>
      <c r="B8" s="10">
        <v>7</v>
      </c>
      <c r="C8" s="11">
        <f t="shared" si="0"/>
        <v>32078.196842616449</v>
      </c>
      <c r="D8" s="11">
        <f>+'GS&lt;50_Coef'!$B$2</f>
        <v>13592.333000000001</v>
      </c>
      <c r="E8" s="11">
        <f>'GS&lt;50_Data'!D93*'GS&lt;50_Data'!D$1</f>
        <v>18130.36820363349</v>
      </c>
      <c r="F8" s="11">
        <f>'GS&lt;50_Data'!E93*'GS&lt;50_Data'!E$1</f>
        <v>350.803</v>
      </c>
      <c r="G8" s="62">
        <f>G7*'GS&lt;50_Coef'!$B$5</f>
        <v>4.6926389829559998</v>
      </c>
    </row>
    <row r="9" spans="1:7" x14ac:dyDescent="0.25">
      <c r="A9" s="9">
        <v>2015</v>
      </c>
      <c r="B9" s="10">
        <v>8</v>
      </c>
      <c r="C9" s="11">
        <f t="shared" si="0"/>
        <v>32108.131277560467</v>
      </c>
      <c r="D9" s="11">
        <f>+'GS&lt;50_Coef'!$B$2</f>
        <v>13592.333000000001</v>
      </c>
      <c r="E9" s="11">
        <f>'GS&lt;50_Data'!D94*'GS&lt;50_Data'!D$1</f>
        <v>18160.635815945298</v>
      </c>
      <c r="F9" s="11">
        <f>'GS&lt;50_Data'!E94*'GS&lt;50_Data'!E$1</f>
        <v>350.803</v>
      </c>
      <c r="G9" s="62">
        <f>G8*'GS&lt;50_Coef'!$B$5</f>
        <v>4.3594616151661238</v>
      </c>
    </row>
    <row r="10" spans="1:7" x14ac:dyDescent="0.25">
      <c r="A10" s="9">
        <v>2015</v>
      </c>
      <c r="B10" s="10">
        <v>9</v>
      </c>
      <c r="C10" s="11">
        <f t="shared" si="0"/>
        <v>32138.032815319591</v>
      </c>
      <c r="D10" s="11">
        <f>+'GS&lt;50_Coef'!$B$2</f>
        <v>13592.333000000001</v>
      </c>
      <c r="E10" s="11">
        <f>'GS&lt;50_Data'!D95*'GS&lt;50_Data'!D$1</f>
        <v>18190.846875479103</v>
      </c>
      <c r="F10" s="11">
        <f>'GS&lt;50_Data'!E95*'GS&lt;50_Data'!E$1</f>
        <v>350.803</v>
      </c>
      <c r="G10" s="62">
        <f>G9*'GS&lt;50_Coef'!$B$5</f>
        <v>4.049939840489329</v>
      </c>
    </row>
    <row r="11" spans="1:7" x14ac:dyDescent="0.25">
      <c r="A11" s="9">
        <v>2015</v>
      </c>
      <c r="B11" s="10">
        <v>10</v>
      </c>
      <c r="C11" s="11">
        <f t="shared" si="0"/>
        <v>32167.899776346734</v>
      </c>
      <c r="D11" s="11">
        <f>+'GS&lt;50_Coef'!$B$2</f>
        <v>13592.333000000001</v>
      </c>
      <c r="E11" s="11">
        <f>'GS&lt;50_Data'!D96*'GS&lt;50_Data'!D$1</f>
        <v>18221.001382234917</v>
      </c>
      <c r="F11" s="11">
        <f>'GS&lt;50_Data'!E96*'GS&lt;50_Data'!E$1</f>
        <v>350.803</v>
      </c>
      <c r="G11" s="62">
        <f>G10*'GS&lt;50_Coef'!$B$5</f>
        <v>3.7623941118145869</v>
      </c>
    </row>
    <row r="12" spans="1:7" x14ac:dyDescent="0.25">
      <c r="A12" s="9">
        <v>2015</v>
      </c>
      <c r="B12" s="10">
        <v>11</v>
      </c>
      <c r="C12" s="11">
        <f t="shared" si="0"/>
        <v>32197.732296925951</v>
      </c>
      <c r="D12" s="11">
        <f>+'GS&lt;50_Coef'!$B$2</f>
        <v>13592.333000000001</v>
      </c>
      <c r="E12" s="11">
        <f>'GS&lt;50_Data'!D97*'GS&lt;50_Data'!D$1</f>
        <v>18251.101032796072</v>
      </c>
      <c r="F12" s="11">
        <f>'GS&lt;50_Data'!E97*'GS&lt;50_Data'!E$1</f>
        <v>350.803</v>
      </c>
      <c r="G12" s="62">
        <f>G11*'GS&lt;50_Coef'!$B$5</f>
        <v>3.4952641298757516</v>
      </c>
    </row>
    <row r="13" spans="1:7" x14ac:dyDescent="0.25">
      <c r="A13" s="9">
        <v>2015</v>
      </c>
      <c r="B13" s="10">
        <v>12</v>
      </c>
      <c r="C13" s="11">
        <f t="shared" si="0"/>
        <v>32227.660129984179</v>
      </c>
      <c r="D13" s="11">
        <f>+'GS&lt;50_Coef'!$B$2</f>
        <v>13592.333000000001</v>
      </c>
      <c r="E13" s="11">
        <f>'GS&lt;50_Data'!D98*'GS&lt;50_Data'!D$1</f>
        <v>18281.277029607525</v>
      </c>
      <c r="F13" s="11">
        <f>'GS&lt;50_Data'!E98*'GS&lt;50_Data'!E$1</f>
        <v>350.803</v>
      </c>
      <c r="G13" s="62">
        <f>G12*'GS&lt;50_Coef'!$B$5</f>
        <v>3.2471003766545734</v>
      </c>
    </row>
    <row r="14" spans="1:7" x14ac:dyDescent="0.25">
      <c r="A14" s="9">
        <v>2016</v>
      </c>
      <c r="B14" s="10">
        <v>1</v>
      </c>
      <c r="C14" s="11">
        <f t="shared" si="0"/>
        <v>32257.681928919188</v>
      </c>
      <c r="D14" s="11">
        <f>+'GS&lt;50_Coef'!$B$2</f>
        <v>13592.333000000001</v>
      </c>
      <c r="E14" s="11">
        <f>'GS&lt;50_Data'!D99*'GS&lt;50_Data'!D$1</f>
        <v>18311.529372669273</v>
      </c>
      <c r="F14" s="11">
        <f>'GS&lt;50_Data'!E99*'GS&lt;50_Data'!E$1</f>
        <v>350.803</v>
      </c>
      <c r="G14" s="62">
        <f>G13*'GS&lt;50_Coef'!$B$5</f>
        <v>3.016556249912099</v>
      </c>
    </row>
    <row r="15" spans="1:7" x14ac:dyDescent="0.25">
      <c r="A15" s="9">
        <v>2016</v>
      </c>
      <c r="B15" s="10">
        <v>2</v>
      </c>
      <c r="C15" s="11">
        <f t="shared" si="0"/>
        <v>32287.798139320825</v>
      </c>
      <c r="D15" s="11">
        <f>+'GS&lt;50_Coef'!$B$2</f>
        <v>13592.333000000001</v>
      </c>
      <c r="E15" s="11">
        <f>'GS&lt;50_Data'!D100*'GS&lt;50_Data'!D$1</f>
        <v>18341.859758564653</v>
      </c>
      <c r="F15" s="11">
        <f>'GS&lt;50_Data'!E100*'GS&lt;50_Data'!E$1</f>
        <v>350.803</v>
      </c>
      <c r="G15" s="62">
        <f>G14*'GS&lt;50_Coef'!$B$5</f>
        <v>2.8023807561683403</v>
      </c>
    </row>
    <row r="16" spans="1:7" x14ac:dyDescent="0.25">
      <c r="A16" s="9">
        <v>2016</v>
      </c>
      <c r="B16" s="10">
        <v>3</v>
      </c>
      <c r="C16" s="11">
        <f t="shared" si="0"/>
        <v>32318.012688766179</v>
      </c>
      <c r="D16" s="11">
        <f>+'GS&lt;50_Coef'!$B$2</f>
        <v>13592.333000000001</v>
      </c>
      <c r="E16" s="11">
        <f>'GS&lt;50_Data'!D101*'GS&lt;50_Data'!D$1</f>
        <v>18372.273277043696</v>
      </c>
      <c r="F16" s="11">
        <f>'GS&lt;50_Data'!E101*'GS&lt;50_Data'!E$1</f>
        <v>350.803</v>
      </c>
      <c r="G16" s="62">
        <f>G15*'GS&lt;50_Coef'!$B$5</f>
        <v>2.6034117224803883</v>
      </c>
    </row>
    <row r="17" spans="1:7" x14ac:dyDescent="0.25">
      <c r="A17" s="9">
        <v>2016</v>
      </c>
      <c r="B17" s="10">
        <v>4</v>
      </c>
      <c r="C17" s="11">
        <f t="shared" si="0"/>
        <v>32348.32506312435</v>
      </c>
      <c r="D17" s="11">
        <f>+'GS&lt;50_Coef'!$B$2</f>
        <v>13592.333000000001</v>
      </c>
      <c r="E17" s="11">
        <f>'GS&lt;50_Data'!D102*'GS&lt;50_Data'!D$1</f>
        <v>18402.770493634169</v>
      </c>
      <c r="F17" s="11">
        <f>'GS&lt;50_Data'!E102*'GS&lt;50_Data'!E$1</f>
        <v>350.803</v>
      </c>
      <c r="G17" s="62">
        <f>G16*'GS&lt;50_Coef'!$B$5</f>
        <v>2.4185694901842809</v>
      </c>
    </row>
    <row r="18" spans="1:7" x14ac:dyDescent="0.25">
      <c r="A18" s="9">
        <v>2016</v>
      </c>
      <c r="B18" s="10">
        <v>5</v>
      </c>
      <c r="C18" s="11">
        <f t="shared" si="0"/>
        <v>32378.735390448022</v>
      </c>
      <c r="D18" s="11">
        <f>+'GS&lt;50_Coef'!$B$2</f>
        <v>13592.333000000001</v>
      </c>
      <c r="E18" s="11">
        <f>'GS&lt;50_Data'!D103*'GS&lt;50_Data'!D$1</f>
        <v>18433.352539391639</v>
      </c>
      <c r="F18" s="11">
        <f>'GS&lt;50_Data'!E103*'GS&lt;50_Data'!E$1</f>
        <v>350.803</v>
      </c>
      <c r="G18" s="62">
        <f>G17*'GS&lt;50_Coef'!$B$5</f>
        <v>2.246851056381197</v>
      </c>
    </row>
    <row r="19" spans="1:7" x14ac:dyDescent="0.25">
      <c r="A19" s="9">
        <v>2016</v>
      </c>
      <c r="B19" s="10">
        <v>6</v>
      </c>
      <c r="C19" s="11">
        <f t="shared" si="0"/>
        <v>32409.245001058604</v>
      </c>
      <c r="D19" s="11">
        <f>+'GS&lt;50_Coef'!$B$2</f>
        <v>13592.333000000001</v>
      </c>
      <c r="E19" s="11">
        <f>'GS&lt;50_Data'!D104*'GS&lt;50_Data'!D$1</f>
        <v>18464.021676427223</v>
      </c>
      <c r="F19" s="11">
        <f>'GS&lt;50_Data'!E104*'GS&lt;50_Data'!E$1</f>
        <v>350.803</v>
      </c>
      <c r="G19" s="62">
        <f>G18*'GS&lt;50_Coef'!$B$5</f>
        <v>2.0873246313781322</v>
      </c>
    </row>
    <row r="20" spans="1:7" x14ac:dyDescent="0.25">
      <c r="A20" s="9">
        <v>2016</v>
      </c>
      <c r="B20" s="10">
        <v>7</v>
      </c>
      <c r="C20" s="11">
        <f t="shared" si="0"/>
        <v>32439.852463795698</v>
      </c>
      <c r="D20" s="11">
        <f>+'GS&lt;50_Coef'!$B$2</f>
        <v>13592.333000000001</v>
      </c>
      <c r="E20" s="11">
        <f>'GS&lt;50_Data'!D105*'GS&lt;50_Data'!D$1</f>
        <v>18494.777339213146</v>
      </c>
      <c r="F20" s="11">
        <f>'GS&lt;50_Data'!E105*'GS&lt;50_Data'!E$1</f>
        <v>350.803</v>
      </c>
      <c r="G20" s="62">
        <f>G19*'GS&lt;50_Coef'!$B$5</f>
        <v>1.939124582550285</v>
      </c>
    </row>
    <row r="21" spans="1:7" x14ac:dyDescent="0.25">
      <c r="A21" s="9">
        <v>2016</v>
      </c>
      <c r="B21" s="10">
        <v>8</v>
      </c>
      <c r="C21" s="11">
        <f t="shared" si="0"/>
        <v>32470.558105542157</v>
      </c>
      <c r="D21" s="11">
        <f>+'GS&lt;50_Coef'!$B$2</f>
        <v>13592.333000000001</v>
      </c>
      <c r="E21" s="11">
        <f>'GS&lt;50_Data'!D106*'GS&lt;50_Data'!D$1</f>
        <v>18525.620658804964</v>
      </c>
      <c r="F21" s="11">
        <f>'GS&lt;50_Data'!E106*'GS&lt;50_Data'!E$1</f>
        <v>350.803</v>
      </c>
      <c r="G21" s="62">
        <f>G20*'GS&lt;50_Coef'!$B$5</f>
        <v>1.8014467371892149</v>
      </c>
    </row>
    <row r="22" spans="1:7" x14ac:dyDescent="0.25">
      <c r="A22" s="9">
        <v>2016</v>
      </c>
      <c r="B22" s="10">
        <v>9</v>
      </c>
      <c r="C22" s="11">
        <f t="shared" si="0"/>
        <v>32501.358351582625</v>
      </c>
      <c r="D22" s="11">
        <f>+'GS&lt;50_Coef'!$B$2</f>
        <v>13592.333000000001</v>
      </c>
      <c r="E22" s="11">
        <f>'GS&lt;50_Data'!D107*'GS&lt;50_Data'!D$1</f>
        <v>18556.548807563773</v>
      </c>
      <c r="F22" s="11">
        <f>'GS&lt;50_Data'!E107*'GS&lt;50_Data'!E$1</f>
        <v>350.803</v>
      </c>
      <c r="G22" s="62">
        <f>G21*'GS&lt;50_Coef'!$B$5</f>
        <v>1.6735440188487807</v>
      </c>
    </row>
    <row r="23" spans="1:7" x14ac:dyDescent="0.25">
      <c r="A23" s="9">
        <v>2016</v>
      </c>
      <c r="B23" s="10">
        <v>10</v>
      </c>
      <c r="C23" s="11">
        <f t="shared" si="0"/>
        <v>32532.25307341087</v>
      </c>
      <c r="D23" s="11">
        <f>+'GS&lt;50_Coef'!$B$2</f>
        <v>13592.333000000001</v>
      </c>
      <c r="E23" s="11">
        <f>'GS&lt;50_Data'!D108*'GS&lt;50_Data'!D$1</f>
        <v>18587.562351017361</v>
      </c>
      <c r="F23" s="11">
        <f>'GS&lt;50_Data'!E108*'GS&lt;50_Data'!E$1</f>
        <v>350.803</v>
      </c>
      <c r="G23" s="62">
        <f>G22*'GS&lt;50_Coef'!$B$5</f>
        <v>1.5547223935105174</v>
      </c>
    </row>
    <row r="24" spans="1:7" x14ac:dyDescent="0.25">
      <c r="A24" s="9">
        <v>2016</v>
      </c>
      <c r="B24" s="10">
        <v>11</v>
      </c>
      <c r="C24" s="11">
        <f t="shared" si="0"/>
        <v>32563.242757324853</v>
      </c>
      <c r="D24" s="11">
        <f>+'GS&lt;50_Coef'!$B$2</f>
        <v>13592.333000000001</v>
      </c>
      <c r="E24" s="11">
        <f>'GS&lt;50_Data'!D109*'GS&lt;50_Data'!D$1</f>
        <v>18618.662420221284</v>
      </c>
      <c r="F24" s="11">
        <f>'GS&lt;50_Data'!E109*'GS&lt;50_Data'!E$1</f>
        <v>350.803</v>
      </c>
      <c r="G24" s="62">
        <f>G23*'GS&lt;50_Coef'!$B$5</f>
        <v>1.4443371035712709</v>
      </c>
    </row>
    <row r="25" spans="1:7" x14ac:dyDescent="0.25">
      <c r="A25" s="9">
        <v>2016</v>
      </c>
      <c r="B25" s="10">
        <v>12</v>
      </c>
      <c r="C25" s="11">
        <f t="shared" si="0"/>
        <v>32594.314928261385</v>
      </c>
      <c r="D25" s="11">
        <f>+'GS&lt;50_Coef'!$B$2</f>
        <v>13592.333000000001</v>
      </c>
      <c r="E25" s="11">
        <f>'GS&lt;50_Data'!D110*'GS&lt;50_Data'!D$1</f>
        <v>18649.837139092164</v>
      </c>
      <c r="F25" s="11">
        <f>'GS&lt;50_Data'!E110*'GS&lt;50_Data'!E$1</f>
        <v>350.803</v>
      </c>
      <c r="G25" s="62">
        <f>G24*'GS&lt;50_Coef'!$B$5</f>
        <v>1.3417891692177106</v>
      </c>
    </row>
    <row r="26" spans="1:7" x14ac:dyDescent="0.25">
      <c r="A26" s="9">
        <v>2017</v>
      </c>
      <c r="B26" s="10">
        <v>1</v>
      </c>
      <c r="C26" s="11">
        <f t="shared" si="0"/>
        <v>32625.470160823763</v>
      </c>
      <c r="D26" s="11">
        <f>+'GS&lt;50_Coef'!$B$2</f>
        <v>13592.333000000001</v>
      </c>
      <c r="E26" s="11">
        <f>'GS&lt;50_Data'!D111*'GS&lt;50_Data'!D$1</f>
        <v>18681.08763868556</v>
      </c>
      <c r="F26" s="11">
        <f>'GS&lt;50_Data'!E111*'GS&lt;50_Data'!E$1</f>
        <v>350.803</v>
      </c>
      <c r="G26" s="62">
        <f>G25*'GS&lt;50_Coef'!$B$5</f>
        <v>1.2465221382032532</v>
      </c>
    </row>
    <row r="27" spans="1:7" x14ac:dyDescent="0.25">
      <c r="A27" s="9">
        <v>2017</v>
      </c>
      <c r="B27" s="10">
        <v>2</v>
      </c>
      <c r="C27" s="11">
        <f t="shared" si="0"/>
        <v>32656.707938067866</v>
      </c>
      <c r="D27" s="11">
        <f>+'GS&lt;50_Coef'!$B$2</f>
        <v>13592.333000000001</v>
      </c>
      <c r="E27" s="11">
        <f>'GS&lt;50_Data'!D112*'GS&lt;50_Data'!D$1</f>
        <v>18712.413919001472</v>
      </c>
      <c r="F27" s="11">
        <f>'GS&lt;50_Data'!E112*'GS&lt;50_Data'!E$1</f>
        <v>350.803</v>
      </c>
      <c r="G27" s="62">
        <f>G26*'GS&lt;50_Coef'!$B$5</f>
        <v>1.1580190663908223</v>
      </c>
    </row>
    <row r="28" spans="1:7" x14ac:dyDescent="0.25">
      <c r="A28" s="9">
        <v>2017</v>
      </c>
      <c r="B28" s="10">
        <v>3</v>
      </c>
      <c r="C28" s="11">
        <f t="shared" si="0"/>
        <v>32688.018731308097</v>
      </c>
      <c r="D28" s="11">
        <f>+'GS&lt;50_Coef'!$B$2</f>
        <v>13592.333000000001</v>
      </c>
      <c r="E28" s="11">
        <f>'GS&lt;50_Data'!D113*'GS&lt;50_Data'!D$1</f>
        <v>18743.80693159542</v>
      </c>
      <c r="F28" s="11">
        <f>'GS&lt;50_Data'!E113*'GS&lt;50_Data'!E$1</f>
        <v>350.803</v>
      </c>
      <c r="G28" s="62">
        <f>G27*'GS&lt;50_Coef'!$B$5</f>
        <v>1.075799712677074</v>
      </c>
    </row>
    <row r="29" spans="1:7" x14ac:dyDescent="0.25">
      <c r="A29" s="9">
        <v>2017</v>
      </c>
      <c r="B29" s="10">
        <v>4</v>
      </c>
      <c r="C29" s="11">
        <f t="shared" si="0"/>
        <v>32719.402094400484</v>
      </c>
      <c r="D29" s="11">
        <f>+'GS&lt;50_Coef'!$B$2</f>
        <v>13592.333000000001</v>
      </c>
      <c r="E29" s="11">
        <f>'GS&lt;50_Data'!D114*'GS&lt;50_Data'!D$1</f>
        <v>18775.266676467403</v>
      </c>
      <c r="F29" s="11">
        <f>'GS&lt;50_Data'!E114*'GS&lt;50_Data'!E$1</f>
        <v>350.803</v>
      </c>
      <c r="G29" s="62">
        <f>G28*'GS&lt;50_Coef'!$B$5</f>
        <v>0.99941793307700177</v>
      </c>
    </row>
    <row r="30" spans="1:7" x14ac:dyDescent="0.25">
      <c r="A30" s="9">
        <v>2017</v>
      </c>
      <c r="B30" s="10">
        <v>5</v>
      </c>
      <c r="C30" s="11">
        <f t="shared" si="0"/>
        <v>32750.858743932811</v>
      </c>
      <c r="D30" s="11">
        <f>+'GS&lt;50_Coef'!$B$2</f>
        <v>13592.333000000001</v>
      </c>
      <c r="E30" s="11">
        <f>'GS&lt;50_Data'!D115*'GS&lt;50_Data'!D$1</f>
        <v>18806.794284672982</v>
      </c>
      <c r="F30" s="11">
        <f>'GS&lt;50_Data'!E115*'GS&lt;50_Data'!E$1</f>
        <v>350.803</v>
      </c>
      <c r="G30" s="62">
        <f>G29*'GS&lt;50_Coef'!$B$5</f>
        <v>0.92845925982853472</v>
      </c>
    </row>
    <row r="31" spans="1:7" x14ac:dyDescent="0.25">
      <c r="A31" s="9">
        <v>2017</v>
      </c>
      <c r="B31" s="10">
        <v>6</v>
      </c>
      <c r="C31" s="11">
        <f t="shared" si="0"/>
        <v>32782.375287725605</v>
      </c>
      <c r="D31" s="11">
        <f>+'GS&lt;50_Coef'!$B$2</f>
        <v>13592.333000000001</v>
      </c>
      <c r="E31" s="11">
        <f>'GS&lt;50_Data'!D116*'GS&lt;50_Data'!D$1</f>
        <v>18838.376749073224</v>
      </c>
      <c r="F31" s="11">
        <f>'GS&lt;50_Data'!E116*'GS&lt;50_Data'!E$1</f>
        <v>350.803</v>
      </c>
      <c r="G31" s="62">
        <f>G30*'GS&lt;50_Coef'!$B$5</f>
        <v>0.86253865238070881</v>
      </c>
    </row>
    <row r="32" spans="1:7" x14ac:dyDescent="0.25">
      <c r="A32" s="9">
        <v>2017</v>
      </c>
      <c r="B32" s="10">
        <v>7</v>
      </c>
      <c r="C32" s="11">
        <f t="shared" si="0"/>
        <v>32813.952499131745</v>
      </c>
      <c r="D32" s="11">
        <f>+'GS&lt;50_Coef'!$B$2</f>
        <v>13592.333000000001</v>
      </c>
      <c r="E32" s="11">
        <f>'GS&lt;50_Data'!D117*'GS&lt;50_Data'!D$1</f>
        <v>18870.015200723679</v>
      </c>
      <c r="F32" s="11">
        <f>'GS&lt;50_Data'!E117*'GS&lt;50_Data'!E$1</f>
        <v>350.803</v>
      </c>
      <c r="G32" s="62">
        <f>G31*'GS&lt;50_Coef'!$B$5</f>
        <v>0.80129840806167851</v>
      </c>
    </row>
    <row r="33" spans="1:7" x14ac:dyDescent="0.25">
      <c r="A33" s="9">
        <v>2017</v>
      </c>
      <c r="B33" s="10">
        <v>8</v>
      </c>
      <c r="C33" s="11">
        <f t="shared" si="0"/>
        <v>32845.590611373227</v>
      </c>
      <c r="D33" s="11">
        <f>+'GS&lt;50_Coef'!$B$2</f>
        <v>13592.333000000001</v>
      </c>
      <c r="E33" s="11">
        <f>'GS&lt;50_Data'!D118*'GS&lt;50_Data'!D$1</f>
        <v>18901.710205152132</v>
      </c>
      <c r="F33" s="11">
        <f>'GS&lt;50_Data'!E118*'GS&lt;50_Data'!E$1</f>
        <v>350.803</v>
      </c>
      <c r="G33" s="62">
        <f>G32*'GS&lt;50_Coef'!$B$5</f>
        <v>0.74440622108929932</v>
      </c>
    </row>
    <row r="34" spans="1:7" x14ac:dyDescent="0.25">
      <c r="A34" s="9">
        <v>2017</v>
      </c>
      <c r="B34" s="10">
        <v>9</v>
      </c>
      <c r="C34" s="11">
        <f t="shared" si="0"/>
        <v>32877.273480960139</v>
      </c>
      <c r="D34" s="11">
        <f>+'GS&lt;50_Coef'!$B$2</f>
        <v>13592.333000000001</v>
      </c>
      <c r="E34" s="11">
        <f>'GS&lt;50_Data'!D119*'GS&lt;50_Data'!D$1</f>
        <v>18933.445927580742</v>
      </c>
      <c r="F34" s="11">
        <f>'GS&lt;50_Data'!E119*'GS&lt;50_Data'!E$1</f>
        <v>350.803</v>
      </c>
      <c r="G34" s="62">
        <f>G33*'GS&lt;50_Coef'!$B$5</f>
        <v>0.69155337939195916</v>
      </c>
    </row>
    <row r="35" spans="1:7" x14ac:dyDescent="0.25">
      <c r="A35" s="9">
        <v>2017</v>
      </c>
      <c r="B35" s="10">
        <v>10</v>
      </c>
      <c r="C35" s="11">
        <f t="shared" si="0"/>
        <v>32909.002517682304</v>
      </c>
      <c r="D35" s="11">
        <f>+'GS&lt;50_Coef'!$B$2</f>
        <v>13592.333000000001</v>
      </c>
      <c r="E35" s="11">
        <f>'GS&lt;50_Data'!D120*'GS&lt;50_Data'!D$1</f>
        <v>18965.224064592847</v>
      </c>
      <c r="F35" s="11">
        <f>'GS&lt;50_Data'!E120*'GS&lt;50_Data'!E$1</f>
        <v>350.803</v>
      </c>
      <c r="G35" s="62">
        <f>G34*'GS&lt;50_Coef'!$B$5</f>
        <v>0.64245308945513013</v>
      </c>
    </row>
    <row r="36" spans="1:7" x14ac:dyDescent="0.25">
      <c r="A36" s="9">
        <v>2017</v>
      </c>
      <c r="B36" s="10">
        <v>11</v>
      </c>
      <c r="C36" s="11">
        <f t="shared" si="0"/>
        <v>32940.776889580775</v>
      </c>
      <c r="D36" s="11">
        <f>+'GS&lt;50_Coef'!$B$2</f>
        <v>13592.333000000001</v>
      </c>
      <c r="E36" s="11">
        <f>'GS&lt;50_Data'!D121*'GS&lt;50_Data'!D$1</f>
        <v>18997.044050660676</v>
      </c>
      <c r="F36" s="11">
        <f>'GS&lt;50_Data'!E121*'GS&lt;50_Data'!E$1</f>
        <v>350.803</v>
      </c>
      <c r="G36" s="62">
        <f>G35*'GS&lt;50_Coef'!$B$5</f>
        <v>0.5968389201038159</v>
      </c>
    </row>
    <row r="37" spans="1:7" x14ac:dyDescent="0.25">
      <c r="A37" s="9">
        <v>2017</v>
      </c>
      <c r="B37" s="10">
        <v>12</v>
      </c>
      <c r="C37" s="11">
        <f t="shared" si="0"/>
        <v>32972.552803501938</v>
      </c>
      <c r="D37" s="11">
        <f>+'GS&lt;50_Coef'!$B$2</f>
        <v>13592.333000000001</v>
      </c>
      <c r="E37" s="11">
        <f>'GS&lt;50_Data'!D122*'GS&lt;50_Data'!D$1</f>
        <v>19028.862340145162</v>
      </c>
      <c r="F37" s="11">
        <f>'GS&lt;50_Data'!E122*'GS&lt;50_Data'!E$1</f>
        <v>350.803</v>
      </c>
      <c r="G37" s="62">
        <f>G36*'GS&lt;50_Coef'!$B$5</f>
        <v>0.55446335677644498</v>
      </c>
    </row>
    <row r="38" spans="1:7" x14ac:dyDescent="0.25">
      <c r="A38" s="9">
        <v>2018</v>
      </c>
      <c r="B38" s="10">
        <v>1</v>
      </c>
      <c r="C38" s="11">
        <f t="shared" si="0"/>
        <v>33004.329463976974</v>
      </c>
      <c r="D38" s="11">
        <f>+'GS&lt;50_Coef'!$B$2</f>
        <v>13592.333000000001</v>
      </c>
      <c r="E38" s="11">
        <f>'GS&lt;50_Data'!D123*'GS&lt;50_Data'!D$1</f>
        <v>19060.678367518525</v>
      </c>
      <c r="F38" s="11">
        <f>'GS&lt;50_Data'!E123*'GS&lt;50_Data'!E$1</f>
        <v>350.803</v>
      </c>
      <c r="G38" s="62">
        <f>G37*'GS&lt;50_Coef'!$B$5</f>
        <v>0.51509645844531737</v>
      </c>
    </row>
    <row r="39" spans="1:7" x14ac:dyDescent="0.25">
      <c r="A39" s="9">
        <v>2018</v>
      </c>
      <c r="B39" s="10">
        <v>2</v>
      </c>
      <c r="C39" s="11">
        <f t="shared" si="0"/>
        <v>33036.108353974014</v>
      </c>
      <c r="D39" s="11">
        <f>+'GS&lt;50_Coef'!$B$2</f>
        <v>13592.333000000001</v>
      </c>
      <c r="E39" s="11">
        <f>'GS&lt;50_Data'!D124*'GS&lt;50_Data'!D$1</f>
        <v>19092.493829364113</v>
      </c>
      <c r="F39" s="11">
        <f>'GS&lt;50_Data'!E124*'GS&lt;50_Data'!E$1</f>
        <v>350.803</v>
      </c>
      <c r="G39" s="62">
        <f>G38*'GS&lt;50_Coef'!$B$5</f>
        <v>0.47852460989569984</v>
      </c>
    </row>
    <row r="40" spans="1:7" x14ac:dyDescent="0.25">
      <c r="A40" s="9">
        <v>2018</v>
      </c>
      <c r="B40" s="10">
        <v>3</v>
      </c>
      <c r="C40" s="11">
        <f t="shared" si="0"/>
        <v>33067.878530016693</v>
      </c>
      <c r="D40" s="11">
        <f>+'GS&lt;50_Coef'!$B$2</f>
        <v>13592.333000000001</v>
      </c>
      <c r="E40" s="11">
        <f>'GS&lt;50_Data'!D125*'GS&lt;50_Data'!D$1</f>
        <v>19124.297980654101</v>
      </c>
      <c r="F40" s="11">
        <f>'GS&lt;50_Data'!E125*'GS&lt;50_Data'!E$1</f>
        <v>350.803</v>
      </c>
      <c r="G40" s="62">
        <f>G39*'GS&lt;50_Coef'!$B$5</f>
        <v>0.44454936259310518</v>
      </c>
    </row>
    <row r="41" spans="1:7" x14ac:dyDescent="0.25">
      <c r="A41" s="9">
        <v>2018</v>
      </c>
      <c r="B41" s="10">
        <v>4</v>
      </c>
      <c r="C41" s="11">
        <f t="shared" si="0"/>
        <v>33099.640938801895</v>
      </c>
      <c r="D41" s="11">
        <f>+'GS&lt;50_Coef'!$B$2</f>
        <v>13592.333000000001</v>
      </c>
      <c r="E41" s="11">
        <f>'GS&lt;50_Data'!D126*'GS&lt;50_Data'!D$1</f>
        <v>19156.091952444047</v>
      </c>
      <c r="F41" s="11">
        <f>'GS&lt;50_Data'!E126*'GS&lt;50_Data'!E$1</f>
        <v>350.803</v>
      </c>
      <c r="G41" s="62">
        <f>G40*'GS&lt;50_Coef'!$B$5</f>
        <v>0.41298635784899473</v>
      </c>
    </row>
    <row r="42" spans="1:7" x14ac:dyDescent="0.25">
      <c r="A42" s="9">
        <v>2018</v>
      </c>
      <c r="B42" s="10">
        <v>5</v>
      </c>
      <c r="C42" s="11">
        <f t="shared" si="0"/>
        <v>33131.395409060395</v>
      </c>
      <c r="D42" s="11">
        <f>+'GS&lt;50_Coef'!$B$2</f>
        <v>13592.333000000001</v>
      </c>
      <c r="E42" s="11">
        <f>'GS&lt;50_Data'!D127*'GS&lt;50_Data'!D$1</f>
        <v>19187.875744733952</v>
      </c>
      <c r="F42" s="11">
        <f>'GS&lt;50_Data'!E127*'GS&lt;50_Data'!E$1</f>
        <v>350.803</v>
      </c>
      <c r="G42" s="62">
        <f>G41*'GS&lt;50_Coef'!$B$5</f>
        <v>0.38366432644171611</v>
      </c>
    </row>
    <row r="43" spans="1:7" x14ac:dyDescent="0.25">
      <c r="A43" s="9">
        <v>2018</v>
      </c>
      <c r="B43" s="10">
        <v>6</v>
      </c>
      <c r="C43" s="11">
        <f t="shared" si="0"/>
        <v>33163.141216155302</v>
      </c>
      <c r="D43" s="11">
        <f>+'GS&lt;50_Coef'!$B$2</f>
        <v>13592.333000000001</v>
      </c>
      <c r="E43" s="11">
        <f>'GS&lt;50_Data'!D128*'GS&lt;50_Data'!D$1</f>
        <v>19219.648791996042</v>
      </c>
      <c r="F43" s="11">
        <f>'GS&lt;50_Data'!E128*'GS&lt;50_Data'!E$1</f>
        <v>350.803</v>
      </c>
      <c r="G43" s="62">
        <f>G42*'GS&lt;50_Coef'!$B$5</f>
        <v>0.35642415926435428</v>
      </c>
    </row>
    <row r="44" spans="1:7" x14ac:dyDescent="0.25">
      <c r="A44" s="9">
        <v>2018</v>
      </c>
      <c r="B44" s="10">
        <v>7</v>
      </c>
      <c r="C44" s="11">
        <f t="shared" si="0"/>
        <v>33194.878777802049</v>
      </c>
      <c r="D44" s="11">
        <f>+'GS&lt;50_Coef'!$B$2</f>
        <v>13592.333000000001</v>
      </c>
      <c r="E44" s="11">
        <f>'GS&lt;50_Data'!D129*'GS&lt;50_Data'!D$1</f>
        <v>19251.411659758094</v>
      </c>
      <c r="F44" s="11">
        <f>'GS&lt;50_Data'!E129*'GS&lt;50_Data'!E$1</f>
        <v>350.803</v>
      </c>
      <c r="G44" s="62">
        <f>G43*'GS&lt;50_Coef'!$B$5</f>
        <v>0.33111804395658512</v>
      </c>
    </row>
    <row r="45" spans="1:7" x14ac:dyDescent="0.25">
      <c r="A45" s="9">
        <v>2018</v>
      </c>
      <c r="B45" s="10">
        <v>8</v>
      </c>
      <c r="C45" s="11">
        <f t="shared" si="0"/>
        <v>33226.608522210714</v>
      </c>
      <c r="D45" s="11">
        <f>+'GS&lt;50_Coef'!$B$2</f>
        <v>13592.333000000001</v>
      </c>
      <c r="E45" s="11">
        <f>'GS&lt;50_Data'!D130*'GS&lt;50_Data'!D$1</f>
        <v>19283.16491354788</v>
      </c>
      <c r="F45" s="11">
        <f>'GS&lt;50_Data'!E130*'GS&lt;50_Data'!E$1</f>
        <v>350.803</v>
      </c>
      <c r="G45" s="62">
        <f>G44*'GS&lt;50_Coef'!$B$5</f>
        <v>0.30760866283566757</v>
      </c>
    </row>
    <row r="46" spans="1:7" x14ac:dyDescent="0.25">
      <c r="A46" s="9">
        <v>2018</v>
      </c>
      <c r="B46" s="10">
        <v>9</v>
      </c>
      <c r="C46" s="11">
        <f t="shared" si="0"/>
        <v>33258.336542618759</v>
      </c>
      <c r="D46" s="11">
        <f>+'GS&lt;50_Coef'!$B$2</f>
        <v>13592.333000000001</v>
      </c>
      <c r="E46" s="11">
        <f>'GS&lt;50_Data'!D131*'GS&lt;50_Data'!D$1</f>
        <v>19314.914774170989</v>
      </c>
      <c r="F46" s="11">
        <f>'GS&lt;50_Data'!E131*'GS&lt;50_Data'!E$1</f>
        <v>350.803</v>
      </c>
      <c r="G46" s="62">
        <f>G45*'GS&lt;50_Coef'!$B$5</f>
        <v>0.28576844777433519</v>
      </c>
    </row>
    <row r="47" spans="1:7" x14ac:dyDescent="0.25">
      <c r="A47" s="9">
        <v>2018</v>
      </c>
      <c r="B47" s="10">
        <v>10</v>
      </c>
      <c r="C47" s="11">
        <f t="shared" si="0"/>
        <v>33290.06328604318</v>
      </c>
      <c r="D47" s="11">
        <f>+'GS&lt;50_Coef'!$B$2</f>
        <v>13592.333000000001</v>
      </c>
      <c r="E47" s="11">
        <f>'GS&lt;50_Data'!D132*'GS&lt;50_Data'!D$1</f>
        <v>19346.6618071552</v>
      </c>
      <c r="F47" s="11">
        <f>'GS&lt;50_Data'!E132*'GS&lt;50_Data'!E$1</f>
        <v>350.803</v>
      </c>
      <c r="G47" s="62">
        <f>G46*'GS&lt;50_Coef'!$B$5</f>
        <v>0.26547888798235741</v>
      </c>
    </row>
    <row r="48" spans="1:7" x14ac:dyDescent="0.25">
      <c r="A48" s="9">
        <v>2018</v>
      </c>
      <c r="B48" s="10">
        <v>11</v>
      </c>
      <c r="C48" s="11">
        <f t="shared" si="0"/>
        <v>33321.790338970786</v>
      </c>
      <c r="D48" s="11">
        <f>+'GS&lt;50_Coef'!$B$2</f>
        <v>13592.333000000001</v>
      </c>
      <c r="E48" s="11">
        <f>'GS&lt;50_Data'!D133*'GS&lt;50_Data'!D$1</f>
        <v>19378.407709083851</v>
      </c>
      <c r="F48" s="11">
        <f>'GS&lt;50_Data'!E133*'GS&lt;50_Data'!E$1</f>
        <v>350.803</v>
      </c>
      <c r="G48" s="62">
        <f>G47*'GS&lt;50_Coef'!$B$5</f>
        <v>0.24662988693561005</v>
      </c>
    </row>
    <row r="49" spans="1:7" x14ac:dyDescent="0.25">
      <c r="A49" s="9">
        <v>2018</v>
      </c>
      <c r="B49" s="10">
        <v>12</v>
      </c>
      <c r="C49" s="11">
        <f t="shared" si="0"/>
        <v>33353.552096316482</v>
      </c>
      <c r="D49" s="11">
        <f>+'GS&lt;50_Coef'!$B$2</f>
        <v>13592.333000000001</v>
      </c>
      <c r="E49" s="11">
        <f>'GS&lt;50_Data'!D134*'GS&lt;50_Data'!D$1</f>
        <v>19410.186977151519</v>
      </c>
      <c r="F49" s="11">
        <f>'GS&lt;50_Data'!E134*'GS&lt;50_Data'!E$1</f>
        <v>350.803</v>
      </c>
      <c r="G49" s="62">
        <f>G48*'GS&lt;50_Coef'!$B$5</f>
        <v>0.22911916496318174</v>
      </c>
    </row>
    <row r="50" spans="1:7" x14ac:dyDescent="0.25">
      <c r="A50" s="9">
        <v>2019</v>
      </c>
      <c r="B50" s="10">
        <v>1</v>
      </c>
      <c r="C50" s="11">
        <f t="shared" si="0"/>
        <v>33385.350159645794</v>
      </c>
      <c r="D50" s="11">
        <f>+'GS&lt;50_Coef'!$B$2</f>
        <v>13592.333000000001</v>
      </c>
      <c r="E50" s="11">
        <f>'GS&lt;50_Data'!D135*'GS&lt;50_Data'!D$1</f>
        <v>19442.001307941544</v>
      </c>
      <c r="F50" s="11">
        <f>'GS&lt;50_Data'!E135*'GS&lt;50_Data'!E$1</f>
        <v>350.803</v>
      </c>
      <c r="G50" s="62">
        <f>G49*'GS&lt;50_Coef'!$B$5</f>
        <v>0.21285170425079586</v>
      </c>
    </row>
    <row r="51" spans="1:7" x14ac:dyDescent="0.25">
      <c r="A51" s="9">
        <v>2019</v>
      </c>
      <c r="B51" s="10">
        <v>2</v>
      </c>
      <c r="C51" s="11">
        <f t="shared" si="0"/>
        <v>33417.184440687175</v>
      </c>
      <c r="D51" s="11">
        <f>+'GS&lt;50_Coef'!$B$2</f>
        <v>13592.333000000001</v>
      </c>
      <c r="E51" s="11">
        <f>'GS&lt;50_Data'!D136*'GS&lt;50_Data'!D$1</f>
        <v>19473.850701453928</v>
      </c>
      <c r="F51" s="11">
        <f>'GS&lt;50_Data'!E136*'GS&lt;50_Data'!E$1</f>
        <v>350.803</v>
      </c>
      <c r="G51" s="62">
        <f>G50*'GS&lt;50_Coef'!$B$5</f>
        <v>0.19773923324898937</v>
      </c>
    </row>
    <row r="52" spans="1:7" x14ac:dyDescent="0.25">
      <c r="A52" s="9">
        <v>2019</v>
      </c>
      <c r="B52" s="10">
        <v>3</v>
      </c>
      <c r="C52" s="11">
        <f t="shared" si="0"/>
        <v>33449.07012668642</v>
      </c>
      <c r="D52" s="11">
        <f>+'GS&lt;50_Coef'!$B$2</f>
        <v>13592.333000000001</v>
      </c>
      <c r="E52" s="11">
        <f>'GS&lt;50_Data'!D137*'GS&lt;50_Data'!D$1</f>
        <v>19505.750426938732</v>
      </c>
      <c r="F52" s="11">
        <f>'GS&lt;50_Data'!E137*'GS&lt;50_Data'!E$1</f>
        <v>350.803</v>
      </c>
      <c r="G52" s="62">
        <f>G51*'GS&lt;50_Coef'!$B$5</f>
        <v>0.18369974768831113</v>
      </c>
    </row>
    <row r="53" spans="1:7" x14ac:dyDescent="0.25">
      <c r="A53" s="9">
        <v>2019</v>
      </c>
      <c r="B53" s="10">
        <v>4</v>
      </c>
      <c r="C53" s="11">
        <f t="shared" si="0"/>
        <v>33481.00770698933</v>
      </c>
      <c r="D53" s="11">
        <f>+'GS&lt;50_Coef'!$B$2</f>
        <v>13592.333000000001</v>
      </c>
      <c r="E53" s="11">
        <f>'GS&lt;50_Data'!D138*'GS&lt;50_Data'!D$1</f>
        <v>19537.701049923729</v>
      </c>
      <c r="F53" s="11">
        <f>'GS&lt;50_Data'!E138*'GS&lt;50_Data'!E$1</f>
        <v>350.803</v>
      </c>
      <c r="G53" s="62">
        <f>G52*'GS&lt;50_Coef'!$B$5</f>
        <v>0.17065706560244104</v>
      </c>
    </row>
    <row r="54" spans="1:7" x14ac:dyDescent="0.25">
      <c r="A54" s="9">
        <v>2019</v>
      </c>
      <c r="B54" s="10">
        <v>5</v>
      </c>
      <c r="C54" s="11">
        <f t="shared" si="0"/>
        <v>33512.997676350657</v>
      </c>
      <c r="D54" s="11">
        <f>+'GS&lt;50_Coef'!$B$2</f>
        <v>13592.333000000001</v>
      </c>
      <c r="E54" s="11">
        <f>'GS&lt;50_Data'!D139*'GS&lt;50_Data'!D$1</f>
        <v>19569.703135936707</v>
      </c>
      <c r="F54" s="11">
        <f>'GS&lt;50_Data'!E139*'GS&lt;50_Data'!E$1</f>
        <v>350.803</v>
      </c>
      <c r="G54" s="62">
        <f>G53*'GS&lt;50_Coef'!$B$5</f>
        <v>0.15854041394466772</v>
      </c>
    </row>
    <row r="55" spans="1:7" x14ac:dyDescent="0.25">
      <c r="A55" s="9">
        <v>2019</v>
      </c>
      <c r="B55" s="10">
        <v>6</v>
      </c>
      <c r="C55" s="11">
        <f t="shared" si="0"/>
        <v>33545.054672744496</v>
      </c>
      <c r="D55" s="11">
        <f>+'GS&lt;50_Coef'!$B$2</f>
        <v>13592.333000000001</v>
      </c>
      <c r="E55" s="11">
        <f>'GS&lt;50_Data'!D140*'GS&lt;50_Data'!D$1</f>
        <v>19601.771388699937</v>
      </c>
      <c r="F55" s="11">
        <f>'GS&lt;50_Data'!E140*'GS&lt;50_Data'!E$1</f>
        <v>350.803</v>
      </c>
      <c r="G55" s="62">
        <f>G54*'GS&lt;50_Coef'!$B$5</f>
        <v>0.14728404455459632</v>
      </c>
    </row>
    <row r="56" spans="1:7" x14ac:dyDescent="0.25">
      <c r="A56" s="9">
        <v>2019</v>
      </c>
      <c r="B56" s="10">
        <v>7</v>
      </c>
      <c r="C56" s="11">
        <f t="shared" si="0"/>
        <v>33577.180331674157</v>
      </c>
      <c r="D56" s="11">
        <f>+'GS&lt;50_Coef'!$B$2</f>
        <v>13592.333000000001</v>
      </c>
      <c r="E56" s="11">
        <f>'GS&lt;50_Data'!D141*'GS&lt;50_Data'!D$1</f>
        <v>19633.907504796767</v>
      </c>
      <c r="F56" s="11">
        <f>'GS&lt;50_Data'!E141*'GS&lt;50_Data'!E$1</f>
        <v>350.803</v>
      </c>
      <c r="G56" s="62">
        <f>G55*'GS&lt;50_Coef'!$B$5</f>
        <v>0.13682687739121999</v>
      </c>
    </row>
    <row r="57" spans="1:7" x14ac:dyDescent="0.25">
      <c r="A57" s="9">
        <v>2019</v>
      </c>
      <c r="B57" s="10">
        <v>8</v>
      </c>
      <c r="C57" s="11">
        <f t="shared" si="0"/>
        <v>33609.37346534073</v>
      </c>
      <c r="D57" s="11">
        <f>+'GS&lt;50_Coef'!$B$2</f>
        <v>13592.333000000001</v>
      </c>
      <c r="E57" s="11">
        <f>'GS&lt;50_Data'!D142*'GS&lt;50_Data'!D$1</f>
        <v>19666.110353171633</v>
      </c>
      <c r="F57" s="11">
        <f>'GS&lt;50_Data'!E142*'GS&lt;50_Data'!E$1</f>
        <v>350.803</v>
      </c>
      <c r="G57" s="62">
        <f>G56*'GS&lt;50_Coef'!$B$5</f>
        <v>0.12711216909644338</v>
      </c>
    </row>
    <row r="58" spans="1:7" x14ac:dyDescent="0.25">
      <c r="A58" s="9">
        <v>2019</v>
      </c>
      <c r="B58" s="10">
        <v>9</v>
      </c>
      <c r="C58" s="11">
        <f t="shared" si="0"/>
        <v>33641.650986863024</v>
      </c>
      <c r="D58" s="11">
        <f>+'GS&lt;50_Coef'!$B$2</f>
        <v>13592.333000000001</v>
      </c>
      <c r="E58" s="11">
        <f>'GS&lt;50_Data'!D143*'GS&lt;50_Data'!D$1</f>
        <v>19698.396899657935</v>
      </c>
      <c r="F58" s="11">
        <f>'GS&lt;50_Data'!E143*'GS&lt;50_Data'!E$1</f>
        <v>350.803</v>
      </c>
      <c r="G58" s="62">
        <f>G57*'GS&lt;50_Coef'!$B$5</f>
        <v>0.11808720509059591</v>
      </c>
    </row>
    <row r="59" spans="1:7" x14ac:dyDescent="0.25">
      <c r="A59" s="9">
        <v>2019</v>
      </c>
      <c r="B59" s="10">
        <v>10</v>
      </c>
      <c r="C59" s="11">
        <f t="shared" si="0"/>
        <v>33674.011716213638</v>
      </c>
      <c r="D59" s="11">
        <f>+'GS&lt;50_Coef'!$B$2</f>
        <v>13592.333000000001</v>
      </c>
      <c r="E59" s="11">
        <f>'GS&lt;50_Data'!D144*'GS&lt;50_Data'!D$1</f>
        <v>19730.766013200111</v>
      </c>
      <c r="F59" s="11">
        <f>'GS&lt;50_Data'!E144*'GS&lt;50_Data'!E$1</f>
        <v>350.803</v>
      </c>
      <c r="G59" s="62">
        <f>G58*'GS&lt;50_Coef'!$B$5</f>
        <v>0.1097030135291636</v>
      </c>
    </row>
    <row r="60" spans="1:7" x14ac:dyDescent="0.25">
      <c r="A60" s="9">
        <v>2019</v>
      </c>
      <c r="B60" s="10">
        <v>11</v>
      </c>
      <c r="C60" s="11">
        <f t="shared" si="0"/>
        <v>33706.457304481075</v>
      </c>
      <c r="D60" s="11">
        <f>+'GS&lt;50_Coef'!$B$2</f>
        <v>13592.333000000001</v>
      </c>
      <c r="E60" s="11">
        <f>'GS&lt;50_Data'!D145*'GS&lt;50_Data'!D$1</f>
        <v>19763.219390381506</v>
      </c>
      <c r="F60" s="11">
        <f>'GS&lt;50_Data'!E145*'GS&lt;50_Data'!E$1</f>
        <v>350.803</v>
      </c>
      <c r="G60" s="62">
        <f>G59*'GS&lt;50_Coef'!$B$5</f>
        <v>0.101914099568593</v>
      </c>
    </row>
    <row r="61" spans="1:7" x14ac:dyDescent="0.25">
      <c r="A61" s="9">
        <v>2019</v>
      </c>
      <c r="B61" s="10">
        <v>12</v>
      </c>
      <c r="C61" s="11">
        <f t="shared" si="0"/>
        <v>33738.976964372792</v>
      </c>
      <c r="D61" s="11">
        <f>+'GS&lt;50_Coef'!$B$2</f>
        <v>13592.333000000001</v>
      </c>
      <c r="E61" s="11">
        <f>'GS&lt;50_Data'!D146*'GS&lt;50_Data'!D$1</f>
        <v>19795.746286174297</v>
      </c>
      <c r="F61" s="11">
        <f>'GS&lt;50_Data'!E146*'GS&lt;50_Data'!E$1</f>
        <v>350.803</v>
      </c>
      <c r="G61" s="62">
        <f>G60*'GS&lt;50_Coef'!$B$5</f>
        <v>9.4678198499222904E-2</v>
      </c>
    </row>
    <row r="62" spans="1:7" x14ac:dyDescent="0.25">
      <c r="A62" s="9">
        <v>2020</v>
      </c>
      <c r="B62" s="10">
        <v>1</v>
      </c>
      <c r="C62" s="11">
        <f t="shared" si="0"/>
        <v>33771.570656624885</v>
      </c>
      <c r="D62" s="11">
        <f>+'GS&lt;50_Coef'!$B$2</f>
        <v>13592.333000000001</v>
      </c>
      <c r="E62" s="11">
        <f>'GS&lt;50_Data'!D147*'GS&lt;50_Data'!D$1</f>
        <v>19828.346700578477</v>
      </c>
      <c r="F62" s="11">
        <f>'GS&lt;50_Data'!E147*'GS&lt;50_Data'!E$1</f>
        <v>350.803</v>
      </c>
      <c r="G62" s="62">
        <f>G61*'GS&lt;50_Coef'!$B$5</f>
        <v>8.7956046405778088E-2</v>
      </c>
    </row>
    <row r="63" spans="1:7" x14ac:dyDescent="0.25">
      <c r="A63" s="9">
        <v>2020</v>
      </c>
      <c r="B63" s="10">
        <v>2</v>
      </c>
      <c r="C63" s="11">
        <f t="shared" si="0"/>
        <v>33804.239475816736</v>
      </c>
      <c r="D63" s="11">
        <f>+'GS&lt;50_Coef'!$B$2</f>
        <v>13592.333000000001</v>
      </c>
      <c r="E63" s="11">
        <f>'GS&lt;50_Data'!D148*'GS&lt;50_Data'!D$1</f>
        <v>19861.02176464962</v>
      </c>
      <c r="F63" s="11">
        <f>'GS&lt;50_Data'!E148*'GS&lt;50_Data'!E$1</f>
        <v>350.803</v>
      </c>
      <c r="G63" s="62">
        <f>G62*'GS&lt;50_Coef'!$B$5</f>
        <v>8.1711167110967847E-2</v>
      </c>
    </row>
    <row r="64" spans="1:7" x14ac:dyDescent="0.25">
      <c r="A64" s="9">
        <v>2020</v>
      </c>
      <c r="B64" s="10">
        <v>3</v>
      </c>
      <c r="C64" s="11">
        <f t="shared" si="0"/>
        <v>33836.969249867463</v>
      </c>
      <c r="D64" s="11">
        <f>+'GS&lt;50_Coef'!$B$2</f>
        <v>13592.333000000001</v>
      </c>
      <c r="E64" s="11">
        <f>'GS&lt;50_Data'!D149*'GS&lt;50_Data'!D$1</f>
        <v>19893.757340193217</v>
      </c>
      <c r="F64" s="11">
        <f>'GS&lt;50_Data'!E149*'GS&lt;50_Data'!E$1</f>
        <v>350.803</v>
      </c>
      <c r="G64" s="62">
        <f>G63*'GS&lt;50_Coef'!$B$5</f>
        <v>7.5909674246089132E-2</v>
      </c>
    </row>
    <row r="65" spans="1:7" x14ac:dyDescent="0.25">
      <c r="A65" s="9">
        <v>2020</v>
      </c>
      <c r="B65" s="10">
        <v>4</v>
      </c>
      <c r="C65" s="11">
        <f t="shared" si="0"/>
        <v>33869.760512824432</v>
      </c>
      <c r="D65" s="11">
        <f>+'GS&lt;50_Coef'!$B$2</f>
        <v>13592.333000000001</v>
      </c>
      <c r="E65" s="11">
        <f>'GS&lt;50_Data'!D150*'GS&lt;50_Data'!D$1</f>
        <v>19926.553992737052</v>
      </c>
      <c r="F65" s="11">
        <f>'GS&lt;50_Data'!E150*'GS&lt;50_Data'!E$1</f>
        <v>350.803</v>
      </c>
      <c r="G65" s="62">
        <f>G64*'GS&lt;50_Coef'!$B$5</f>
        <v>7.0520087374616805E-2</v>
      </c>
    </row>
    <row r="66" spans="1:7" x14ac:dyDescent="0.25">
      <c r="A66" s="9">
        <v>2020</v>
      </c>
      <c r="B66" s="10">
        <v>5</v>
      </c>
      <c r="C66" s="11">
        <f t="shared" si="0"/>
        <v>33902.613235442295</v>
      </c>
      <c r="D66" s="11">
        <f>+'GS&lt;50_Coef'!$B$2</f>
        <v>13592.333000000001</v>
      </c>
      <c r="E66" s="11">
        <f>'GS&lt;50_Data'!D151*'GS&lt;50_Data'!D$1</f>
        <v>19959.411722281126</v>
      </c>
      <c r="F66" s="11">
        <f>'GS&lt;50_Data'!E151*'GS&lt;50_Data'!E$1</f>
        <v>350.803</v>
      </c>
      <c r="G66" s="62">
        <f>G65*'GS&lt;50_Coef'!$B$5</f>
        <v>6.5513161171019019E-2</v>
      </c>
    </row>
    <row r="67" spans="1:7" x14ac:dyDescent="0.25">
      <c r="A67" s="9">
        <v>2020</v>
      </c>
      <c r="B67" s="10">
        <v>6</v>
      </c>
      <c r="C67" s="11">
        <f t="shared" ref="C67:C73" si="1">SUM(D67:G67)</f>
        <v>33935.510990246541</v>
      </c>
      <c r="D67" s="11">
        <f>+'GS&lt;50_Coef'!$B$2</f>
        <v>13592.333000000001</v>
      </c>
      <c r="E67" s="11">
        <f>'GS&lt;50_Data'!D152*'GS&lt;50_Data'!D$1</f>
        <v>19992.314128519814</v>
      </c>
      <c r="F67" s="11">
        <f>'GS&lt;50_Data'!E152*'GS&lt;50_Data'!E$1</f>
        <v>350.803</v>
      </c>
      <c r="G67" s="62">
        <f>G66*'GS&lt;50_Coef'!$B$5</f>
        <v>6.0861726727876674E-2</v>
      </c>
    </row>
    <row r="68" spans="1:7" x14ac:dyDescent="0.25">
      <c r="A68" s="9">
        <v>2020</v>
      </c>
      <c r="B68" s="10">
        <v>7</v>
      </c>
      <c r="C68" s="11">
        <f t="shared" si="1"/>
        <v>33968.452620941694</v>
      </c>
      <c r="D68" s="11">
        <f>+'GS&lt;50_Coef'!$B$2</f>
        <v>13592.333000000001</v>
      </c>
      <c r="E68" s="11">
        <f>'GS&lt;50_Data'!D153*'GS&lt;50_Data'!D$1</f>
        <v>20025.260080397562</v>
      </c>
      <c r="F68" s="11">
        <f>'GS&lt;50_Data'!E153*'GS&lt;50_Data'!E$1</f>
        <v>350.803</v>
      </c>
      <c r="G68" s="62">
        <f>G67*'GS&lt;50_Coef'!$B$5</f>
        <v>5.6540544130197434E-2</v>
      </c>
    </row>
    <row r="69" spans="1:7" x14ac:dyDescent="0.25">
      <c r="A69" s="9">
        <v>2020</v>
      </c>
      <c r="B69" s="10">
        <v>8</v>
      </c>
      <c r="C69" s="11">
        <f t="shared" si="1"/>
        <v>34001.439235135425</v>
      </c>
      <c r="D69" s="11">
        <f>+'GS&lt;50_Coef'!$B$2</f>
        <v>13592.333000000001</v>
      </c>
      <c r="E69" s="11">
        <f>'GS&lt;50_Data'!D154*'GS&lt;50_Data'!D$1</f>
        <v>20058.250708969925</v>
      </c>
      <c r="F69" s="11">
        <f>'GS&lt;50_Data'!E154*'GS&lt;50_Data'!E$1</f>
        <v>350.803</v>
      </c>
      <c r="G69" s="62">
        <f>G68*'GS&lt;50_Coef'!$B$5</f>
        <v>5.2526165496953423E-2</v>
      </c>
    </row>
    <row r="70" spans="1:7" x14ac:dyDescent="0.25">
      <c r="A70" s="9">
        <v>2020</v>
      </c>
      <c r="B70" s="10">
        <v>9</v>
      </c>
      <c r="C70" s="11">
        <f t="shared" si="1"/>
        <v>34034.449320989013</v>
      </c>
      <c r="D70" s="11">
        <f>+'GS&lt;50_Coef'!$B$2</f>
        <v>13592.333000000001</v>
      </c>
      <c r="E70" s="11">
        <f>'GS&lt;50_Data'!D155*'GS&lt;50_Data'!D$1</f>
        <v>20091.264524181272</v>
      </c>
      <c r="F70" s="11">
        <f>'GS&lt;50_Data'!E155*'GS&lt;50_Data'!E$1</f>
        <v>350.803</v>
      </c>
      <c r="G70" s="62">
        <f>G69*'GS&lt;50_Coef'!$B$5</f>
        <v>4.8796807746669731E-2</v>
      </c>
    </row>
    <row r="71" spans="1:7" x14ac:dyDescent="0.25">
      <c r="A71" s="9">
        <v>2020</v>
      </c>
      <c r="B71" s="10">
        <v>10</v>
      </c>
      <c r="C71" s="11">
        <f t="shared" si="1"/>
        <v>34067.483989321554</v>
      </c>
      <c r="D71" s="11">
        <f>+'GS&lt;50_Coef'!$B$2</f>
        <v>13592.333000000001</v>
      </c>
      <c r="E71" s="11">
        <f>'GS&lt;50_Data'!D156*'GS&lt;50_Data'!D$1</f>
        <v>20124.302657087155</v>
      </c>
      <c r="F71" s="11">
        <f>'GS&lt;50_Data'!E156*'GS&lt;50_Data'!E$1</f>
        <v>350.803</v>
      </c>
      <c r="G71" s="62">
        <f>G70*'GS&lt;50_Coef'!$B$5</f>
        <v>4.5332234396656179E-2</v>
      </c>
    </row>
    <row r="72" spans="1:7" x14ac:dyDescent="0.25">
      <c r="A72" s="9">
        <v>2020</v>
      </c>
      <c r="B72" s="10">
        <v>11</v>
      </c>
      <c r="C72" s="11">
        <f t="shared" si="1"/>
        <v>34100.542655805548</v>
      </c>
      <c r="D72" s="11">
        <f>+'GS&lt;50_Coef'!$B$2</f>
        <v>13592.333000000001</v>
      </c>
      <c r="E72" s="11">
        <f>'GS&lt;50_Data'!D157*'GS&lt;50_Data'!D$1</f>
        <v>20157.364542159794</v>
      </c>
      <c r="F72" s="11">
        <f>'GS&lt;50_Data'!E157*'GS&lt;50_Data'!E$1</f>
        <v>350.803</v>
      </c>
      <c r="G72" s="62">
        <f>G71*'GS&lt;50_Coef'!$B$5</f>
        <v>4.2113645754493591E-2</v>
      </c>
    </row>
    <row r="73" spans="1:7" x14ac:dyDescent="0.25">
      <c r="A73" s="13">
        <v>2020</v>
      </c>
      <c r="B73" s="14">
        <v>12</v>
      </c>
      <c r="C73" s="20">
        <f t="shared" si="1"/>
        <v>34133.626434031663</v>
      </c>
      <c r="D73" s="20">
        <f>+'GS&lt;50_Coef'!$B$2</f>
        <v>13592.333000000001</v>
      </c>
      <c r="E73" s="20">
        <f>'GS&lt;50_Data'!D158*'GS&lt;50_Data'!D$1</f>
        <v>20190.451310454755</v>
      </c>
      <c r="F73" s="20">
        <f>'GS&lt;50_Data'!E158*'GS&lt;50_Data'!E$1</f>
        <v>350.803</v>
      </c>
      <c r="G73" s="63">
        <f>G72*'GS&lt;50_Coef'!$B$5</f>
        <v>3.9123576905924551E-2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32"/>
  <sheetViews>
    <sheetView zoomScale="80" zoomScaleNormal="80" workbookViewId="0">
      <selection activeCell="F83" sqref="F83"/>
    </sheetView>
  </sheetViews>
  <sheetFormatPr defaultRowHeight="15" x14ac:dyDescent="0.25"/>
  <cols>
    <col min="3" max="3" width="12.7109375" bestFit="1" customWidth="1"/>
    <col min="4" max="4" width="10.7109375" bestFit="1" customWidth="1"/>
  </cols>
  <sheetData>
    <row r="1" spans="1:5" x14ac:dyDescent="0.25">
      <c r="A1" s="54" t="s">
        <v>49</v>
      </c>
      <c r="B1" s="53"/>
      <c r="C1" s="53"/>
      <c r="D1" s="53">
        <f t="array" ref="D1:E1">TRANSPOSE('GS&gt;50_Coef'!B2:B3)</f>
        <v>0.83065802722600712</v>
      </c>
      <c r="E1" s="53">
        <v>-187.12200000000001</v>
      </c>
    </row>
    <row r="2" spans="1:5" x14ac:dyDescent="0.25">
      <c r="A2" s="26" t="s">
        <v>0</v>
      </c>
      <c r="B2" s="27" t="s">
        <v>1</v>
      </c>
      <c r="C2" s="27" t="s">
        <v>42</v>
      </c>
      <c r="D2" s="27" t="s">
        <v>43</v>
      </c>
      <c r="E2" s="28" t="s">
        <v>25</v>
      </c>
    </row>
    <row r="3" spans="1:5" hidden="1" x14ac:dyDescent="0.25">
      <c r="A3" s="9">
        <v>2010</v>
      </c>
      <c r="B3" s="10">
        <v>3</v>
      </c>
      <c r="C3" s="38">
        <v>4452</v>
      </c>
      <c r="D3" s="11">
        <v>5655.65</v>
      </c>
      <c r="E3" s="12">
        <v>0</v>
      </c>
    </row>
    <row r="4" spans="1:5" hidden="1" x14ac:dyDescent="0.25">
      <c r="A4" s="9">
        <v>2010</v>
      </c>
      <c r="B4" s="10">
        <v>4</v>
      </c>
      <c r="C4" s="38">
        <v>4457</v>
      </c>
      <c r="D4" s="11">
        <v>5663.15</v>
      </c>
      <c r="E4" s="12">
        <v>0</v>
      </c>
    </row>
    <row r="5" spans="1:5" hidden="1" x14ac:dyDescent="0.25">
      <c r="A5" s="9">
        <v>2010</v>
      </c>
      <c r="B5" s="10">
        <v>5</v>
      </c>
      <c r="C5" s="38">
        <v>4467</v>
      </c>
      <c r="D5" s="11">
        <v>5670.64</v>
      </c>
      <c r="E5" s="12">
        <v>0</v>
      </c>
    </row>
    <row r="6" spans="1:5" hidden="1" x14ac:dyDescent="0.25">
      <c r="A6" s="9">
        <v>2010</v>
      </c>
      <c r="B6" s="10">
        <v>6</v>
      </c>
      <c r="C6" s="38">
        <v>4472</v>
      </c>
      <c r="D6" s="11">
        <v>5678.08</v>
      </c>
      <c r="E6" s="12">
        <v>0</v>
      </c>
    </row>
    <row r="7" spans="1:5" hidden="1" x14ac:dyDescent="0.25">
      <c r="A7" s="9">
        <v>2010</v>
      </c>
      <c r="B7" s="10">
        <v>7</v>
      </c>
      <c r="C7" s="38">
        <v>4471</v>
      </c>
      <c r="D7" s="11">
        <v>5685.52</v>
      </c>
      <c r="E7" s="12">
        <v>0</v>
      </c>
    </row>
    <row r="8" spans="1:5" hidden="1" x14ac:dyDescent="0.25">
      <c r="A8" s="9">
        <v>2010</v>
      </c>
      <c r="B8" s="10">
        <v>8</v>
      </c>
      <c r="C8" s="38">
        <v>4481</v>
      </c>
      <c r="D8" s="11">
        <v>5692.96</v>
      </c>
      <c r="E8" s="12">
        <v>0</v>
      </c>
    </row>
    <row r="9" spans="1:5" hidden="1" x14ac:dyDescent="0.25">
      <c r="A9" s="9">
        <v>2010</v>
      </c>
      <c r="B9" s="10">
        <v>9</v>
      </c>
      <c r="C9" s="38">
        <v>4493</v>
      </c>
      <c r="D9" s="11">
        <v>5700.35</v>
      </c>
      <c r="E9" s="12">
        <v>0</v>
      </c>
    </row>
    <row r="10" spans="1:5" hidden="1" x14ac:dyDescent="0.25">
      <c r="A10" s="9">
        <v>2010</v>
      </c>
      <c r="B10" s="10">
        <v>10</v>
      </c>
      <c r="C10" s="38">
        <v>4500</v>
      </c>
      <c r="D10" s="11">
        <v>5707.74</v>
      </c>
      <c r="E10" s="12">
        <v>0</v>
      </c>
    </row>
    <row r="11" spans="1:5" hidden="1" x14ac:dyDescent="0.25">
      <c r="A11" s="9">
        <v>2010</v>
      </c>
      <c r="B11" s="10">
        <v>11</v>
      </c>
      <c r="C11" s="38">
        <v>4510</v>
      </c>
      <c r="D11" s="11">
        <v>5715.12</v>
      </c>
      <c r="E11" s="12">
        <v>0</v>
      </c>
    </row>
    <row r="12" spans="1:5" hidden="1" x14ac:dyDescent="0.25">
      <c r="A12" s="9">
        <v>2010</v>
      </c>
      <c r="B12" s="10">
        <v>12</v>
      </c>
      <c r="C12" s="38">
        <v>4511</v>
      </c>
      <c r="D12" s="11">
        <v>5721.7</v>
      </c>
      <c r="E12" s="12">
        <v>0</v>
      </c>
    </row>
    <row r="13" spans="1:5" hidden="1" x14ac:dyDescent="0.25">
      <c r="A13" s="9">
        <v>2011</v>
      </c>
      <c r="B13" s="10">
        <v>1</v>
      </c>
      <c r="C13" s="38">
        <v>4529</v>
      </c>
      <c r="D13" s="11">
        <v>5728.27</v>
      </c>
      <c r="E13" s="12">
        <v>0</v>
      </c>
    </row>
    <row r="14" spans="1:5" hidden="1" x14ac:dyDescent="0.25">
      <c r="A14" s="9">
        <v>2011</v>
      </c>
      <c r="B14" s="10">
        <v>2</v>
      </c>
      <c r="C14" s="38">
        <v>4534</v>
      </c>
      <c r="D14" s="11">
        <v>5734.85</v>
      </c>
      <c r="E14" s="12">
        <v>0</v>
      </c>
    </row>
    <row r="15" spans="1:5" hidden="1" x14ac:dyDescent="0.25">
      <c r="A15" s="9">
        <v>2011</v>
      </c>
      <c r="B15" s="10">
        <v>3</v>
      </c>
      <c r="C15" s="38">
        <v>4550</v>
      </c>
      <c r="D15" s="11">
        <v>5742.44</v>
      </c>
      <c r="E15" s="12">
        <v>0</v>
      </c>
    </row>
    <row r="16" spans="1:5" hidden="1" x14ac:dyDescent="0.25">
      <c r="A16" s="9">
        <v>2011</v>
      </c>
      <c r="B16" s="10">
        <v>4</v>
      </c>
      <c r="C16" s="38">
        <v>4556</v>
      </c>
      <c r="D16" s="11">
        <v>5750.03</v>
      </c>
      <c r="E16" s="12">
        <v>0</v>
      </c>
    </row>
    <row r="17" spans="1:5" hidden="1" x14ac:dyDescent="0.25">
      <c r="A17" s="9">
        <v>2011</v>
      </c>
      <c r="B17" s="10">
        <v>5</v>
      </c>
      <c r="C17" s="38">
        <v>4558</v>
      </c>
      <c r="D17" s="11">
        <v>5757.61</v>
      </c>
      <c r="E17" s="12">
        <v>0</v>
      </c>
    </row>
    <row r="18" spans="1:5" hidden="1" x14ac:dyDescent="0.25">
      <c r="A18" s="9">
        <v>2011</v>
      </c>
      <c r="B18" s="10">
        <v>6</v>
      </c>
      <c r="C18" s="38">
        <v>4558</v>
      </c>
      <c r="D18" s="11">
        <v>5765.46</v>
      </c>
      <c r="E18" s="12">
        <v>0</v>
      </c>
    </row>
    <row r="19" spans="1:5" hidden="1" x14ac:dyDescent="0.25">
      <c r="A19" s="9">
        <v>2011</v>
      </c>
      <c r="B19" s="10">
        <v>7</v>
      </c>
      <c r="C19" s="38">
        <v>4571</v>
      </c>
      <c r="D19" s="11">
        <v>5773.3</v>
      </c>
      <c r="E19" s="12">
        <v>0</v>
      </c>
    </row>
    <row r="20" spans="1:5" hidden="1" x14ac:dyDescent="0.25">
      <c r="A20" s="9">
        <v>2011</v>
      </c>
      <c r="B20" s="10">
        <v>8</v>
      </c>
      <c r="C20" s="38">
        <v>4576</v>
      </c>
      <c r="D20" s="11">
        <v>5781.14</v>
      </c>
      <c r="E20" s="12">
        <v>0</v>
      </c>
    </row>
    <row r="21" spans="1:5" hidden="1" x14ac:dyDescent="0.25">
      <c r="A21" s="9">
        <v>2011</v>
      </c>
      <c r="B21" s="10">
        <v>9</v>
      </c>
      <c r="C21" s="38">
        <v>4583</v>
      </c>
      <c r="D21" s="11">
        <v>5789.24</v>
      </c>
      <c r="E21" s="12">
        <v>0</v>
      </c>
    </row>
    <row r="22" spans="1:5" hidden="1" x14ac:dyDescent="0.25">
      <c r="A22" s="9">
        <v>2011</v>
      </c>
      <c r="B22" s="10">
        <v>10</v>
      </c>
      <c r="C22" s="38">
        <v>4587</v>
      </c>
      <c r="D22" s="11">
        <v>5797.34</v>
      </c>
      <c r="E22" s="12">
        <v>0</v>
      </c>
    </row>
    <row r="23" spans="1:5" hidden="1" x14ac:dyDescent="0.25">
      <c r="A23" s="9">
        <v>2011</v>
      </c>
      <c r="B23" s="10">
        <v>11</v>
      </c>
      <c r="C23" s="38">
        <v>4582</v>
      </c>
      <c r="D23" s="11">
        <v>5805.43</v>
      </c>
      <c r="E23" s="12">
        <v>0</v>
      </c>
    </row>
    <row r="24" spans="1:5" hidden="1" x14ac:dyDescent="0.25">
      <c r="A24" s="9">
        <v>2011</v>
      </c>
      <c r="B24" s="10">
        <v>12</v>
      </c>
      <c r="C24" s="38">
        <v>4613</v>
      </c>
      <c r="D24" s="11">
        <v>5814.97</v>
      </c>
      <c r="E24" s="12">
        <v>0</v>
      </c>
    </row>
    <row r="25" spans="1:5" hidden="1" x14ac:dyDescent="0.25">
      <c r="A25" s="9">
        <v>2012</v>
      </c>
      <c r="B25" s="10">
        <v>1</v>
      </c>
      <c r="C25" s="38">
        <v>4628</v>
      </c>
      <c r="D25" s="11">
        <v>5824.5</v>
      </c>
      <c r="E25" s="12">
        <v>0</v>
      </c>
    </row>
    <row r="26" spans="1:5" hidden="1" x14ac:dyDescent="0.25">
      <c r="A26" s="9">
        <v>2012</v>
      </c>
      <c r="B26" s="10">
        <v>2</v>
      </c>
      <c r="C26" s="38">
        <v>4654</v>
      </c>
      <c r="D26" s="11">
        <v>5834.04</v>
      </c>
      <c r="E26" s="12">
        <v>0</v>
      </c>
    </row>
    <row r="27" spans="1:5" hidden="1" x14ac:dyDescent="0.25">
      <c r="A27" s="9">
        <v>2012</v>
      </c>
      <c r="B27" s="10">
        <v>3</v>
      </c>
      <c r="C27" s="38">
        <v>4634</v>
      </c>
      <c r="D27" s="11">
        <v>5842.17</v>
      </c>
      <c r="E27" s="12">
        <v>0</v>
      </c>
    </row>
    <row r="28" spans="1:5" hidden="1" x14ac:dyDescent="0.25">
      <c r="A28" s="9">
        <v>2012</v>
      </c>
      <c r="B28" s="10">
        <v>4</v>
      </c>
      <c r="C28" s="38">
        <v>4649</v>
      </c>
      <c r="D28" s="11">
        <v>5850.3</v>
      </c>
      <c r="E28" s="12">
        <v>0</v>
      </c>
    </row>
    <row r="29" spans="1:5" hidden="1" x14ac:dyDescent="0.25">
      <c r="A29" s="9">
        <v>2012</v>
      </c>
      <c r="B29" s="10">
        <v>5</v>
      </c>
      <c r="C29" s="38">
        <v>4661</v>
      </c>
      <c r="D29" s="11">
        <v>5858.42</v>
      </c>
      <c r="E29" s="12">
        <v>0</v>
      </c>
    </row>
    <row r="30" spans="1:5" hidden="1" x14ac:dyDescent="0.25">
      <c r="A30" s="9">
        <v>2012</v>
      </c>
      <c r="B30" s="10">
        <v>6</v>
      </c>
      <c r="C30" s="38">
        <v>4675</v>
      </c>
      <c r="D30" s="11">
        <v>5866.33</v>
      </c>
      <c r="E30" s="12">
        <v>0</v>
      </c>
    </row>
    <row r="31" spans="1:5" hidden="1" x14ac:dyDescent="0.25">
      <c r="A31" s="9">
        <v>2012</v>
      </c>
      <c r="B31" s="10">
        <v>7</v>
      </c>
      <c r="C31" s="38">
        <v>4685</v>
      </c>
      <c r="D31" s="11">
        <v>5874.24</v>
      </c>
      <c r="E31" s="12">
        <v>0</v>
      </c>
    </row>
    <row r="32" spans="1:5" hidden="1" x14ac:dyDescent="0.25">
      <c r="A32" s="9">
        <v>2012</v>
      </c>
      <c r="B32" s="10">
        <v>8</v>
      </c>
      <c r="C32" s="38">
        <v>4696</v>
      </c>
      <c r="D32" s="11">
        <v>5882.14</v>
      </c>
      <c r="E32" s="12">
        <v>0</v>
      </c>
    </row>
    <row r="33" spans="1:5" hidden="1" x14ac:dyDescent="0.25">
      <c r="A33" s="9">
        <v>2012</v>
      </c>
      <c r="B33" s="10">
        <v>9</v>
      </c>
      <c r="C33" s="38">
        <v>4707</v>
      </c>
      <c r="D33" s="11">
        <v>5889.83</v>
      </c>
      <c r="E33" s="12">
        <v>0</v>
      </c>
    </row>
    <row r="34" spans="1:5" hidden="1" x14ac:dyDescent="0.25">
      <c r="A34" s="9">
        <v>2012</v>
      </c>
      <c r="B34" s="10">
        <v>10</v>
      </c>
      <c r="C34" s="38">
        <v>4727</v>
      </c>
      <c r="D34" s="11">
        <v>5897.51</v>
      </c>
      <c r="E34" s="12">
        <v>0</v>
      </c>
    </row>
    <row r="35" spans="1:5" hidden="1" x14ac:dyDescent="0.25">
      <c r="A35" s="9">
        <v>2012</v>
      </c>
      <c r="B35" s="10">
        <v>11</v>
      </c>
      <c r="C35" s="38">
        <v>4747</v>
      </c>
      <c r="D35" s="11">
        <v>5905.2</v>
      </c>
      <c r="E35" s="12">
        <v>0</v>
      </c>
    </row>
    <row r="36" spans="1:5" hidden="1" x14ac:dyDescent="0.25">
      <c r="A36" s="9">
        <v>2012</v>
      </c>
      <c r="B36" s="10">
        <v>12</v>
      </c>
      <c r="C36" s="38">
        <v>4767</v>
      </c>
      <c r="D36" s="11">
        <v>5912.66</v>
      </c>
      <c r="E36" s="12">
        <v>0</v>
      </c>
    </row>
    <row r="37" spans="1:5" hidden="1" x14ac:dyDescent="0.25">
      <c r="A37" s="9">
        <v>2013</v>
      </c>
      <c r="B37" s="10">
        <v>1</v>
      </c>
      <c r="C37" s="38">
        <v>4775</v>
      </c>
      <c r="D37" s="11">
        <v>5920.12</v>
      </c>
      <c r="E37" s="12">
        <v>0</v>
      </c>
    </row>
    <row r="38" spans="1:5" hidden="1" x14ac:dyDescent="0.25">
      <c r="A38" s="9">
        <v>2013</v>
      </c>
      <c r="B38" s="10">
        <v>2</v>
      </c>
      <c r="C38" s="38">
        <v>4772</v>
      </c>
      <c r="D38" s="11">
        <v>5927.58</v>
      </c>
      <c r="E38" s="12">
        <v>0</v>
      </c>
    </row>
    <row r="39" spans="1:5" hidden="1" x14ac:dyDescent="0.25">
      <c r="A39" s="9">
        <v>2013</v>
      </c>
      <c r="B39" s="10">
        <v>3</v>
      </c>
      <c r="C39" s="38">
        <v>4794</v>
      </c>
      <c r="D39" s="11">
        <v>5934.83</v>
      </c>
      <c r="E39" s="12">
        <v>0</v>
      </c>
    </row>
    <row r="40" spans="1:5" hidden="1" x14ac:dyDescent="0.25">
      <c r="A40" s="9">
        <v>2013</v>
      </c>
      <c r="B40" s="10">
        <v>4</v>
      </c>
      <c r="C40" s="38">
        <v>4798</v>
      </c>
      <c r="D40" s="11">
        <v>5942.07</v>
      </c>
      <c r="E40" s="12">
        <v>0</v>
      </c>
    </row>
    <row r="41" spans="1:5" hidden="1" x14ac:dyDescent="0.25">
      <c r="A41" s="9">
        <v>2013</v>
      </c>
      <c r="B41" s="10">
        <v>5</v>
      </c>
      <c r="C41" s="38">
        <v>4829</v>
      </c>
      <c r="D41" s="11">
        <v>5949.31</v>
      </c>
      <c r="E41" s="12">
        <v>0</v>
      </c>
    </row>
    <row r="42" spans="1:5" hidden="1" x14ac:dyDescent="0.25">
      <c r="A42" s="9">
        <v>2013</v>
      </c>
      <c r="B42" s="10">
        <v>6</v>
      </c>
      <c r="C42" s="38">
        <v>4824</v>
      </c>
      <c r="D42" s="11">
        <v>5956.33</v>
      </c>
      <c r="E42" s="12">
        <v>0</v>
      </c>
    </row>
    <row r="43" spans="1:5" hidden="1" x14ac:dyDescent="0.25">
      <c r="A43" s="9">
        <v>2013</v>
      </c>
      <c r="B43" s="10">
        <v>7</v>
      </c>
      <c r="C43" s="38">
        <v>4838</v>
      </c>
      <c r="D43" s="11">
        <v>5963.35</v>
      </c>
      <c r="E43" s="12">
        <v>0</v>
      </c>
    </row>
    <row r="44" spans="1:5" hidden="1" x14ac:dyDescent="0.25">
      <c r="A44" s="9">
        <v>2013</v>
      </c>
      <c r="B44" s="10">
        <v>8</v>
      </c>
      <c r="C44" s="38">
        <v>4838</v>
      </c>
      <c r="D44" s="11">
        <v>5970.37</v>
      </c>
      <c r="E44" s="12">
        <v>0</v>
      </c>
    </row>
    <row r="45" spans="1:5" hidden="1" x14ac:dyDescent="0.25">
      <c r="A45" s="9">
        <v>2013</v>
      </c>
      <c r="B45" s="10">
        <v>9</v>
      </c>
      <c r="C45" s="38">
        <v>4839</v>
      </c>
      <c r="D45" s="11">
        <v>5977.17</v>
      </c>
      <c r="E45" s="12">
        <v>0</v>
      </c>
    </row>
    <row r="46" spans="1:5" hidden="1" x14ac:dyDescent="0.25">
      <c r="A46" s="9">
        <v>2013</v>
      </c>
      <c r="B46" s="10">
        <v>10</v>
      </c>
      <c r="C46" s="38">
        <v>4848</v>
      </c>
      <c r="D46" s="11">
        <v>5983.96</v>
      </c>
      <c r="E46" s="12">
        <v>0</v>
      </c>
    </row>
    <row r="47" spans="1:5" hidden="1" x14ac:dyDescent="0.25">
      <c r="A47" s="9">
        <v>2013</v>
      </c>
      <c r="B47" s="10">
        <v>11</v>
      </c>
      <c r="C47" s="38">
        <v>4861</v>
      </c>
      <c r="D47" s="11">
        <v>5990.76</v>
      </c>
      <c r="E47" s="12">
        <v>0</v>
      </c>
    </row>
    <row r="48" spans="1:5" hidden="1" x14ac:dyDescent="0.25">
      <c r="A48" s="9">
        <v>2013</v>
      </c>
      <c r="B48" s="10">
        <v>12</v>
      </c>
      <c r="C48" s="38">
        <v>4867</v>
      </c>
      <c r="D48" s="11">
        <v>6000.44</v>
      </c>
      <c r="E48" s="12">
        <v>0</v>
      </c>
    </row>
    <row r="49" spans="1:5" hidden="1" x14ac:dyDescent="0.25">
      <c r="A49" s="9">
        <v>2014</v>
      </c>
      <c r="B49" s="10">
        <v>1</v>
      </c>
      <c r="C49" s="38">
        <v>4873</v>
      </c>
      <c r="D49" s="11">
        <v>6010.12</v>
      </c>
      <c r="E49" s="12">
        <v>0</v>
      </c>
    </row>
    <row r="50" spans="1:5" hidden="1" x14ac:dyDescent="0.25">
      <c r="A50" s="9">
        <v>2014</v>
      </c>
      <c r="B50" s="10">
        <v>2</v>
      </c>
      <c r="C50" s="38">
        <v>4872</v>
      </c>
      <c r="D50" s="11">
        <v>6019.8</v>
      </c>
      <c r="E50" s="12">
        <v>0</v>
      </c>
    </row>
    <row r="51" spans="1:5" hidden="1" x14ac:dyDescent="0.25">
      <c r="A51" s="9">
        <v>2014</v>
      </c>
      <c r="B51" s="10">
        <v>3</v>
      </c>
      <c r="C51" s="38">
        <v>4917</v>
      </c>
      <c r="D51" s="11">
        <v>6028.79</v>
      </c>
      <c r="E51" s="12">
        <v>0</v>
      </c>
    </row>
    <row r="52" spans="1:5" hidden="1" x14ac:dyDescent="0.25">
      <c r="A52" s="9">
        <v>2014</v>
      </c>
      <c r="B52" s="10">
        <v>4</v>
      </c>
      <c r="C52" s="38">
        <v>4739</v>
      </c>
      <c r="D52" s="11">
        <v>6037.78</v>
      </c>
      <c r="E52" s="12">
        <v>1</v>
      </c>
    </row>
    <row r="53" spans="1:5" hidden="1" x14ac:dyDescent="0.25">
      <c r="A53" s="9">
        <v>2014</v>
      </c>
      <c r="B53" s="10">
        <v>5</v>
      </c>
      <c r="C53" s="38">
        <v>4717</v>
      </c>
      <c r="D53" s="11">
        <v>6046.77</v>
      </c>
      <c r="E53" s="12">
        <v>1</v>
      </c>
    </row>
    <row r="54" spans="1:5" hidden="1" x14ac:dyDescent="0.25">
      <c r="A54" s="9">
        <v>2014</v>
      </c>
      <c r="B54" s="10">
        <v>6</v>
      </c>
      <c r="C54" s="38">
        <v>4728</v>
      </c>
      <c r="D54" s="11">
        <v>6055.88</v>
      </c>
      <c r="E54" s="12">
        <v>1</v>
      </c>
    </row>
    <row r="55" spans="1:5" hidden="1" x14ac:dyDescent="0.25">
      <c r="A55" s="9">
        <v>2014</v>
      </c>
      <c r="B55" s="10">
        <v>7</v>
      </c>
      <c r="C55" s="38">
        <v>4752</v>
      </c>
      <c r="D55" s="11">
        <v>6064.99</v>
      </c>
      <c r="E55" s="12">
        <v>1</v>
      </c>
    </row>
    <row r="56" spans="1:5" hidden="1" x14ac:dyDescent="0.25">
      <c r="A56" s="9">
        <v>2014</v>
      </c>
      <c r="B56" s="10">
        <v>8</v>
      </c>
      <c r="C56" s="38">
        <v>4747</v>
      </c>
      <c r="D56" s="11">
        <v>6074.11</v>
      </c>
      <c r="E56" s="12">
        <v>1</v>
      </c>
    </row>
    <row r="57" spans="1:5" hidden="1" x14ac:dyDescent="0.25">
      <c r="A57" s="9">
        <v>2014</v>
      </c>
      <c r="B57" s="10">
        <v>9</v>
      </c>
      <c r="C57" s="38">
        <v>4757</v>
      </c>
      <c r="D57" s="11">
        <v>6082.96</v>
      </c>
      <c r="E57" s="12">
        <v>1</v>
      </c>
    </row>
    <row r="58" spans="1:5" hidden="1" x14ac:dyDescent="0.25">
      <c r="A58" s="9">
        <v>2014</v>
      </c>
      <c r="B58" s="10">
        <v>10</v>
      </c>
      <c r="C58" s="38">
        <v>4762</v>
      </c>
      <c r="D58" s="11">
        <v>6091.81</v>
      </c>
      <c r="E58" s="12">
        <v>1</v>
      </c>
    </row>
    <row r="59" spans="1:5" hidden="1" x14ac:dyDescent="0.25">
      <c r="A59" s="9">
        <v>2014</v>
      </c>
      <c r="B59" s="10">
        <v>11</v>
      </c>
      <c r="C59" s="38">
        <v>4773</v>
      </c>
      <c r="D59" s="11">
        <v>6100.66</v>
      </c>
      <c r="E59" s="12">
        <v>1</v>
      </c>
    </row>
    <row r="60" spans="1:5" hidden="1" x14ac:dyDescent="0.25">
      <c r="A60" s="9">
        <v>2014</v>
      </c>
      <c r="B60" s="10">
        <v>12</v>
      </c>
      <c r="C60" s="38">
        <v>4789</v>
      </c>
      <c r="D60" s="11">
        <v>6109.17</v>
      </c>
      <c r="E60" s="12">
        <v>1</v>
      </c>
    </row>
    <row r="61" spans="1:5" x14ac:dyDescent="0.25">
      <c r="A61" s="9">
        <v>2015</v>
      </c>
      <c r="B61" s="10">
        <v>1</v>
      </c>
      <c r="C61" s="10"/>
      <c r="D61" s="11">
        <v>6117.68</v>
      </c>
      <c r="E61" s="12">
        <v>1</v>
      </c>
    </row>
    <row r="62" spans="1:5" x14ac:dyDescent="0.25">
      <c r="A62" s="9">
        <v>2015</v>
      </c>
      <c r="B62" s="10">
        <v>2</v>
      </c>
      <c r="C62" s="10"/>
      <c r="D62" s="11">
        <v>6126.18</v>
      </c>
      <c r="E62" s="12">
        <v>1</v>
      </c>
    </row>
    <row r="63" spans="1:5" x14ac:dyDescent="0.25">
      <c r="A63" s="9">
        <v>2015</v>
      </c>
      <c r="B63" s="10">
        <v>3</v>
      </c>
      <c r="C63" s="10"/>
      <c r="D63" s="11">
        <v>6134.8</v>
      </c>
      <c r="E63" s="12">
        <v>1</v>
      </c>
    </row>
    <row r="64" spans="1:5" x14ac:dyDescent="0.25">
      <c r="A64" s="9">
        <v>2015</v>
      </c>
      <c r="B64" s="10">
        <v>4</v>
      </c>
      <c r="C64" s="10"/>
      <c r="D64" s="11">
        <v>6143.41</v>
      </c>
      <c r="E64" s="12">
        <v>1</v>
      </c>
    </row>
    <row r="65" spans="1:5" x14ac:dyDescent="0.25">
      <c r="A65" s="9">
        <v>2015</v>
      </c>
      <c r="B65" s="10">
        <v>5</v>
      </c>
      <c r="C65" s="10"/>
      <c r="D65" s="11">
        <v>6152.02</v>
      </c>
      <c r="E65" s="12">
        <v>1</v>
      </c>
    </row>
    <row r="66" spans="1:5" x14ac:dyDescent="0.25">
      <c r="A66" s="9">
        <v>2015</v>
      </c>
      <c r="B66" s="10">
        <v>6</v>
      </c>
      <c r="C66" s="10"/>
      <c r="D66" s="11">
        <v>6160.75</v>
      </c>
      <c r="E66" s="12">
        <v>1</v>
      </c>
    </row>
    <row r="67" spans="1:5" x14ac:dyDescent="0.25">
      <c r="A67" s="9">
        <v>2015</v>
      </c>
      <c r="B67" s="10">
        <v>7</v>
      </c>
      <c r="C67" s="10"/>
      <c r="D67" s="11">
        <v>6169.48</v>
      </c>
      <c r="E67" s="12">
        <v>1</v>
      </c>
    </row>
    <row r="68" spans="1:5" x14ac:dyDescent="0.25">
      <c r="A68" s="9">
        <v>2015</v>
      </c>
      <c r="B68" s="10">
        <v>8</v>
      </c>
      <c r="C68" s="10"/>
      <c r="D68" s="11">
        <v>6178.21</v>
      </c>
      <c r="E68" s="12">
        <v>1</v>
      </c>
    </row>
    <row r="69" spans="1:5" x14ac:dyDescent="0.25">
      <c r="A69" s="9">
        <v>2015</v>
      </c>
      <c r="B69" s="10">
        <v>9</v>
      </c>
      <c r="C69" s="10"/>
      <c r="D69" s="11">
        <v>6187.06</v>
      </c>
      <c r="E69" s="12">
        <v>1</v>
      </c>
    </row>
    <row r="70" spans="1:5" x14ac:dyDescent="0.25">
      <c r="A70" s="9">
        <v>2015</v>
      </c>
      <c r="B70" s="10">
        <v>10</v>
      </c>
      <c r="C70" s="10"/>
      <c r="D70" s="11">
        <v>6195.92</v>
      </c>
      <c r="E70" s="12">
        <v>1</v>
      </c>
    </row>
    <row r="71" spans="1:5" x14ac:dyDescent="0.25">
      <c r="A71" s="9">
        <v>2015</v>
      </c>
      <c r="B71" s="10">
        <v>11</v>
      </c>
      <c r="C71" s="10"/>
      <c r="D71" s="11">
        <v>6204.77</v>
      </c>
      <c r="E71" s="12">
        <v>1</v>
      </c>
    </row>
    <row r="72" spans="1:5" x14ac:dyDescent="0.25">
      <c r="A72" s="9">
        <v>2015</v>
      </c>
      <c r="B72" s="10">
        <v>12</v>
      </c>
      <c r="C72" s="10"/>
      <c r="D72" s="11">
        <v>6213.8</v>
      </c>
      <c r="E72" s="12">
        <v>1</v>
      </c>
    </row>
    <row r="73" spans="1:5" x14ac:dyDescent="0.25">
      <c r="A73" s="9">
        <v>2016</v>
      </c>
      <c r="B73" s="10">
        <v>1</v>
      </c>
      <c r="C73" s="10"/>
      <c r="D73" s="11">
        <v>6222.83</v>
      </c>
      <c r="E73" s="12">
        <v>1</v>
      </c>
    </row>
    <row r="74" spans="1:5" x14ac:dyDescent="0.25">
      <c r="A74" s="9">
        <v>2016</v>
      </c>
      <c r="B74" s="10">
        <v>2</v>
      </c>
      <c r="C74" s="10"/>
      <c r="D74" s="11">
        <v>6231.86</v>
      </c>
      <c r="E74" s="12">
        <v>1</v>
      </c>
    </row>
    <row r="75" spans="1:5" x14ac:dyDescent="0.25">
      <c r="A75" s="9">
        <v>2016</v>
      </c>
      <c r="B75" s="10">
        <v>3</v>
      </c>
      <c r="C75" s="10"/>
      <c r="D75" s="11">
        <v>6241.01</v>
      </c>
      <c r="E75" s="12">
        <v>1</v>
      </c>
    </row>
    <row r="76" spans="1:5" x14ac:dyDescent="0.25">
      <c r="A76" s="9">
        <v>2016</v>
      </c>
      <c r="B76" s="10">
        <v>4</v>
      </c>
      <c r="C76" s="10"/>
      <c r="D76" s="11">
        <v>6250.17</v>
      </c>
      <c r="E76" s="12">
        <v>1</v>
      </c>
    </row>
    <row r="77" spans="1:5" x14ac:dyDescent="0.25">
      <c r="A77" s="9">
        <v>2016</v>
      </c>
      <c r="B77" s="10">
        <v>5</v>
      </c>
      <c r="C77" s="10"/>
      <c r="D77" s="11">
        <v>6259.33</v>
      </c>
      <c r="E77" s="12">
        <v>1</v>
      </c>
    </row>
    <row r="78" spans="1:5" x14ac:dyDescent="0.25">
      <c r="A78" s="9">
        <v>2016</v>
      </c>
      <c r="B78" s="10">
        <v>6</v>
      </c>
      <c r="C78" s="10"/>
      <c r="D78" s="11">
        <v>6268.6</v>
      </c>
      <c r="E78" s="12">
        <v>1</v>
      </c>
    </row>
    <row r="79" spans="1:5" x14ac:dyDescent="0.25">
      <c r="A79" s="9">
        <v>2016</v>
      </c>
      <c r="B79" s="10">
        <v>7</v>
      </c>
      <c r="C79" s="10"/>
      <c r="D79" s="11">
        <v>6277.87</v>
      </c>
      <c r="E79" s="12">
        <v>1</v>
      </c>
    </row>
    <row r="80" spans="1:5" x14ac:dyDescent="0.25">
      <c r="A80" s="9">
        <v>2016</v>
      </c>
      <c r="B80" s="10">
        <v>8</v>
      </c>
      <c r="C80" s="10"/>
      <c r="D80" s="11">
        <v>6287.15</v>
      </c>
      <c r="E80" s="12">
        <v>1</v>
      </c>
    </row>
    <row r="81" spans="1:5" x14ac:dyDescent="0.25">
      <c r="A81" s="9">
        <v>2016</v>
      </c>
      <c r="B81" s="10">
        <v>9</v>
      </c>
      <c r="C81" s="10"/>
      <c r="D81" s="11">
        <v>6296.53</v>
      </c>
      <c r="E81" s="12">
        <v>1</v>
      </c>
    </row>
    <row r="82" spans="1:5" x14ac:dyDescent="0.25">
      <c r="A82" s="9">
        <v>2016</v>
      </c>
      <c r="B82" s="10">
        <v>10</v>
      </c>
      <c r="C82" s="10"/>
      <c r="D82" s="11">
        <v>6305.92</v>
      </c>
      <c r="E82" s="12">
        <v>1</v>
      </c>
    </row>
    <row r="83" spans="1:5" x14ac:dyDescent="0.25">
      <c r="A83" s="9">
        <v>2016</v>
      </c>
      <c r="B83" s="10">
        <v>11</v>
      </c>
      <c r="C83" s="10"/>
      <c r="D83" s="11">
        <v>6315.3</v>
      </c>
      <c r="E83" s="12">
        <v>1</v>
      </c>
    </row>
    <row r="84" spans="1:5" x14ac:dyDescent="0.25">
      <c r="A84" s="9">
        <v>2016</v>
      </c>
      <c r="B84" s="10">
        <v>12</v>
      </c>
      <c r="C84" s="10"/>
      <c r="D84" s="11">
        <v>6324.82</v>
      </c>
      <c r="E84" s="12">
        <v>1</v>
      </c>
    </row>
    <row r="85" spans="1:5" x14ac:dyDescent="0.25">
      <c r="A85" s="9">
        <v>2017</v>
      </c>
      <c r="B85" s="10">
        <v>1</v>
      </c>
      <c r="C85" s="10"/>
      <c r="D85" s="11">
        <v>6334.33</v>
      </c>
      <c r="E85" s="12">
        <v>1</v>
      </c>
    </row>
    <row r="86" spans="1:5" x14ac:dyDescent="0.25">
      <c r="A86" s="9">
        <v>2017</v>
      </c>
      <c r="B86" s="10">
        <v>2</v>
      </c>
      <c r="C86" s="10"/>
      <c r="D86" s="11">
        <v>6343.84</v>
      </c>
      <c r="E86" s="12">
        <v>1</v>
      </c>
    </row>
    <row r="87" spans="1:5" x14ac:dyDescent="0.25">
      <c r="A87" s="9">
        <v>2017</v>
      </c>
      <c r="B87" s="10">
        <v>3</v>
      </c>
      <c r="C87" s="10"/>
      <c r="D87" s="11">
        <v>6353.44</v>
      </c>
      <c r="E87" s="12">
        <v>1</v>
      </c>
    </row>
    <row r="88" spans="1:5" x14ac:dyDescent="0.25">
      <c r="A88" s="9">
        <v>2017</v>
      </c>
      <c r="B88" s="10">
        <v>4</v>
      </c>
      <c r="C88" s="10"/>
      <c r="D88" s="11">
        <v>6363.04</v>
      </c>
      <c r="E88" s="12">
        <v>1</v>
      </c>
    </row>
    <row r="89" spans="1:5" x14ac:dyDescent="0.25">
      <c r="A89" s="9">
        <v>2017</v>
      </c>
      <c r="B89" s="10">
        <v>5</v>
      </c>
      <c r="C89" s="10"/>
      <c r="D89" s="11">
        <v>6372.64</v>
      </c>
      <c r="E89" s="12">
        <v>1</v>
      </c>
    </row>
    <row r="90" spans="1:5" x14ac:dyDescent="0.25">
      <c r="A90" s="9">
        <v>2017</v>
      </c>
      <c r="B90" s="10">
        <v>6</v>
      </c>
      <c r="C90" s="10"/>
      <c r="D90" s="11">
        <v>6382.3</v>
      </c>
      <c r="E90" s="12">
        <v>1</v>
      </c>
    </row>
    <row r="91" spans="1:5" x14ac:dyDescent="0.25">
      <c r="A91" s="9">
        <v>2017</v>
      </c>
      <c r="B91" s="10">
        <v>7</v>
      </c>
      <c r="C91" s="10"/>
      <c r="D91" s="11">
        <v>6391.97</v>
      </c>
      <c r="E91" s="12">
        <v>1</v>
      </c>
    </row>
    <row r="92" spans="1:5" x14ac:dyDescent="0.25">
      <c r="A92" s="9">
        <v>2017</v>
      </c>
      <c r="B92" s="10">
        <v>8</v>
      </c>
      <c r="C92" s="10"/>
      <c r="D92" s="11">
        <v>6401.63</v>
      </c>
      <c r="E92" s="12">
        <v>1</v>
      </c>
    </row>
    <row r="93" spans="1:5" x14ac:dyDescent="0.25">
      <c r="A93" s="9">
        <v>2017</v>
      </c>
      <c r="B93" s="10">
        <v>9</v>
      </c>
      <c r="C93" s="10"/>
      <c r="D93" s="11">
        <v>6411.35</v>
      </c>
      <c r="E93" s="12">
        <v>1</v>
      </c>
    </row>
    <row r="94" spans="1:5" x14ac:dyDescent="0.25">
      <c r="A94" s="9">
        <v>2017</v>
      </c>
      <c r="B94" s="10">
        <v>10</v>
      </c>
      <c r="C94" s="10"/>
      <c r="D94" s="11">
        <v>6421.06</v>
      </c>
      <c r="E94" s="12">
        <v>1</v>
      </c>
    </row>
    <row r="95" spans="1:5" x14ac:dyDescent="0.25">
      <c r="A95" s="9">
        <v>2017</v>
      </c>
      <c r="B95" s="10">
        <v>11</v>
      </c>
      <c r="C95" s="10"/>
      <c r="D95" s="11">
        <v>6430.77</v>
      </c>
      <c r="E95" s="12">
        <v>1</v>
      </c>
    </row>
    <row r="96" spans="1:5" x14ac:dyDescent="0.25">
      <c r="A96" s="9">
        <v>2017</v>
      </c>
      <c r="B96" s="10">
        <v>12</v>
      </c>
      <c r="C96" s="10"/>
      <c r="D96" s="11">
        <v>6440.43</v>
      </c>
      <c r="E96" s="12">
        <v>1</v>
      </c>
    </row>
    <row r="97" spans="1:5" x14ac:dyDescent="0.25">
      <c r="A97" s="9">
        <v>2018</v>
      </c>
      <c r="B97" s="10">
        <v>1</v>
      </c>
      <c r="C97" s="10"/>
      <c r="D97" s="11">
        <v>6450.09</v>
      </c>
      <c r="E97" s="12">
        <v>1</v>
      </c>
    </row>
    <row r="98" spans="1:5" x14ac:dyDescent="0.25">
      <c r="A98" s="9">
        <v>2018</v>
      </c>
      <c r="B98" s="10">
        <v>2</v>
      </c>
      <c r="C98" s="10"/>
      <c r="D98" s="11">
        <v>6459.76</v>
      </c>
      <c r="E98" s="12">
        <v>1</v>
      </c>
    </row>
    <row r="99" spans="1:5" x14ac:dyDescent="0.25">
      <c r="A99" s="9">
        <v>2018</v>
      </c>
      <c r="B99" s="10">
        <v>3</v>
      </c>
      <c r="C99" s="10"/>
      <c r="D99" s="11">
        <v>6469.46</v>
      </c>
      <c r="E99" s="12">
        <v>1</v>
      </c>
    </row>
    <row r="100" spans="1:5" x14ac:dyDescent="0.25">
      <c r="A100" s="9">
        <v>2018</v>
      </c>
      <c r="B100" s="10">
        <v>4</v>
      </c>
      <c r="C100" s="10"/>
      <c r="D100" s="11">
        <v>6479.17</v>
      </c>
      <c r="E100" s="12">
        <v>1</v>
      </c>
    </row>
    <row r="101" spans="1:5" x14ac:dyDescent="0.25">
      <c r="A101" s="9">
        <v>2018</v>
      </c>
      <c r="B101" s="10">
        <v>5</v>
      </c>
      <c r="C101" s="10"/>
      <c r="D101" s="11">
        <v>6488.87</v>
      </c>
      <c r="E101" s="12">
        <v>1</v>
      </c>
    </row>
    <row r="102" spans="1:5" x14ac:dyDescent="0.25">
      <c r="A102" s="9">
        <v>2018</v>
      </c>
      <c r="B102" s="10">
        <v>6</v>
      </c>
      <c r="C102" s="10"/>
      <c r="D102" s="11">
        <v>6498.64</v>
      </c>
      <c r="E102" s="12">
        <v>1</v>
      </c>
    </row>
    <row r="103" spans="1:5" x14ac:dyDescent="0.25">
      <c r="A103" s="9">
        <v>2018</v>
      </c>
      <c r="B103" s="10">
        <v>7</v>
      </c>
      <c r="C103" s="10"/>
      <c r="D103" s="11">
        <v>6508.4</v>
      </c>
      <c r="E103" s="12">
        <v>1</v>
      </c>
    </row>
    <row r="104" spans="1:5" x14ac:dyDescent="0.25">
      <c r="A104" s="9">
        <v>2018</v>
      </c>
      <c r="B104" s="10">
        <v>8</v>
      </c>
      <c r="C104" s="10"/>
      <c r="D104" s="11">
        <v>6518.17</v>
      </c>
      <c r="E104" s="12">
        <v>1</v>
      </c>
    </row>
    <row r="105" spans="1:5" x14ac:dyDescent="0.25">
      <c r="A105" s="9">
        <v>2018</v>
      </c>
      <c r="B105" s="10">
        <v>9</v>
      </c>
      <c r="C105" s="10"/>
      <c r="D105" s="11">
        <v>6528.01</v>
      </c>
      <c r="E105" s="12">
        <v>1</v>
      </c>
    </row>
    <row r="106" spans="1:5" x14ac:dyDescent="0.25">
      <c r="A106" s="9">
        <v>2018</v>
      </c>
      <c r="B106" s="10">
        <v>10</v>
      </c>
      <c r="C106" s="10"/>
      <c r="D106" s="11">
        <v>6537.85</v>
      </c>
      <c r="E106" s="12">
        <v>1</v>
      </c>
    </row>
    <row r="107" spans="1:5" x14ac:dyDescent="0.25">
      <c r="A107" s="9">
        <v>2018</v>
      </c>
      <c r="B107" s="10">
        <v>11</v>
      </c>
      <c r="C107" s="10"/>
      <c r="D107" s="11">
        <v>6547.69</v>
      </c>
      <c r="E107" s="12">
        <v>1</v>
      </c>
    </row>
    <row r="108" spans="1:5" x14ac:dyDescent="0.25">
      <c r="A108" s="9">
        <v>2018</v>
      </c>
      <c r="B108" s="10">
        <v>12</v>
      </c>
      <c r="C108" s="10"/>
      <c r="D108" s="11">
        <v>6557.62</v>
      </c>
      <c r="E108" s="12">
        <v>1</v>
      </c>
    </row>
    <row r="109" spans="1:5" x14ac:dyDescent="0.25">
      <c r="A109" s="9">
        <v>2019</v>
      </c>
      <c r="B109" s="10">
        <v>1</v>
      </c>
      <c r="C109" s="10"/>
      <c r="D109" s="11">
        <v>6567.55</v>
      </c>
      <c r="E109" s="12">
        <v>1</v>
      </c>
    </row>
    <row r="110" spans="1:5" x14ac:dyDescent="0.25">
      <c r="A110" s="9">
        <v>2019</v>
      </c>
      <c r="B110" s="10">
        <v>2</v>
      </c>
      <c r="C110" s="10"/>
      <c r="D110" s="11">
        <v>6577.48</v>
      </c>
      <c r="E110" s="12">
        <v>1</v>
      </c>
    </row>
    <row r="111" spans="1:5" x14ac:dyDescent="0.25">
      <c r="A111" s="9">
        <v>2019</v>
      </c>
      <c r="B111" s="10">
        <v>3</v>
      </c>
      <c r="C111" s="10"/>
      <c r="D111" s="11">
        <v>6587.51</v>
      </c>
      <c r="E111" s="12">
        <v>1</v>
      </c>
    </row>
    <row r="112" spans="1:5" x14ac:dyDescent="0.25">
      <c r="A112" s="9">
        <v>2019</v>
      </c>
      <c r="B112" s="10">
        <v>4</v>
      </c>
      <c r="C112" s="10"/>
      <c r="D112" s="11">
        <v>6597.55</v>
      </c>
      <c r="E112" s="12">
        <v>1</v>
      </c>
    </row>
    <row r="113" spans="1:5" x14ac:dyDescent="0.25">
      <c r="A113" s="9">
        <v>2019</v>
      </c>
      <c r="B113" s="10">
        <v>5</v>
      </c>
      <c r="C113" s="10"/>
      <c r="D113" s="11">
        <v>6607.58</v>
      </c>
      <c r="E113" s="12">
        <v>1</v>
      </c>
    </row>
    <row r="114" spans="1:5" x14ac:dyDescent="0.25">
      <c r="A114" s="9">
        <v>2019</v>
      </c>
      <c r="B114" s="10">
        <v>6</v>
      </c>
      <c r="C114" s="10"/>
      <c r="D114" s="11">
        <v>6617.73</v>
      </c>
      <c r="E114" s="12">
        <v>1</v>
      </c>
    </row>
    <row r="115" spans="1:5" x14ac:dyDescent="0.25">
      <c r="A115" s="9">
        <v>2019</v>
      </c>
      <c r="B115" s="10">
        <v>7</v>
      </c>
      <c r="C115" s="10"/>
      <c r="D115" s="11">
        <v>6627.89</v>
      </c>
      <c r="E115" s="12">
        <v>1</v>
      </c>
    </row>
    <row r="116" spans="1:5" x14ac:dyDescent="0.25">
      <c r="A116" s="9">
        <v>2019</v>
      </c>
      <c r="B116" s="10">
        <v>8</v>
      </c>
      <c r="C116" s="10"/>
      <c r="D116" s="11">
        <v>6638.04</v>
      </c>
      <c r="E116" s="12">
        <v>1</v>
      </c>
    </row>
    <row r="117" spans="1:5" x14ac:dyDescent="0.25">
      <c r="A117" s="9">
        <v>2019</v>
      </c>
      <c r="B117" s="10">
        <v>9</v>
      </c>
      <c r="C117" s="10"/>
      <c r="D117" s="11">
        <v>6648.33</v>
      </c>
      <c r="E117" s="12">
        <v>1</v>
      </c>
    </row>
    <row r="118" spans="1:5" x14ac:dyDescent="0.25">
      <c r="A118" s="9">
        <v>2019</v>
      </c>
      <c r="B118" s="10">
        <v>10</v>
      </c>
      <c r="C118" s="10"/>
      <c r="D118" s="11">
        <v>6658.62</v>
      </c>
      <c r="E118" s="12">
        <v>1</v>
      </c>
    </row>
    <row r="119" spans="1:5" x14ac:dyDescent="0.25">
      <c r="A119" s="9">
        <v>2019</v>
      </c>
      <c r="B119" s="10">
        <v>11</v>
      </c>
      <c r="C119" s="10"/>
      <c r="D119" s="11">
        <v>6668.91</v>
      </c>
      <c r="E119" s="12">
        <v>1</v>
      </c>
    </row>
    <row r="120" spans="1:5" x14ac:dyDescent="0.25">
      <c r="A120" s="9">
        <v>2019</v>
      </c>
      <c r="B120" s="10">
        <v>12</v>
      </c>
      <c r="C120" s="10"/>
      <c r="D120" s="11">
        <v>6679.24</v>
      </c>
      <c r="E120" s="12">
        <v>1</v>
      </c>
    </row>
    <row r="121" spans="1:5" x14ac:dyDescent="0.25">
      <c r="A121" s="9">
        <v>2020</v>
      </c>
      <c r="B121" s="10">
        <v>1</v>
      </c>
      <c r="C121" s="10"/>
      <c r="D121" s="11">
        <v>6689.58</v>
      </c>
      <c r="E121" s="12">
        <v>1</v>
      </c>
    </row>
    <row r="122" spans="1:5" x14ac:dyDescent="0.25">
      <c r="A122" s="9">
        <v>2020</v>
      </c>
      <c r="B122" s="10">
        <v>2</v>
      </c>
      <c r="C122" s="10"/>
      <c r="D122" s="11">
        <v>6699.91</v>
      </c>
      <c r="E122" s="12">
        <v>1</v>
      </c>
    </row>
    <row r="123" spans="1:5" x14ac:dyDescent="0.25">
      <c r="A123" s="9">
        <v>2020</v>
      </c>
      <c r="B123" s="10">
        <v>3</v>
      </c>
      <c r="C123" s="10"/>
      <c r="D123" s="11">
        <v>6710.3</v>
      </c>
      <c r="E123" s="12">
        <v>1</v>
      </c>
    </row>
    <row r="124" spans="1:5" x14ac:dyDescent="0.25">
      <c r="A124" s="9">
        <v>2020</v>
      </c>
      <c r="B124" s="10">
        <v>4</v>
      </c>
      <c r="C124" s="10"/>
      <c r="D124" s="11">
        <v>6720.68</v>
      </c>
      <c r="E124" s="12">
        <v>1</v>
      </c>
    </row>
    <row r="125" spans="1:5" x14ac:dyDescent="0.25">
      <c r="A125" s="9">
        <v>2020</v>
      </c>
      <c r="B125" s="10">
        <v>5</v>
      </c>
      <c r="C125" s="10"/>
      <c r="D125" s="11">
        <v>6731.06</v>
      </c>
      <c r="E125" s="12">
        <v>1</v>
      </c>
    </row>
    <row r="126" spans="1:5" x14ac:dyDescent="0.25">
      <c r="A126" s="9">
        <v>2020</v>
      </c>
      <c r="B126" s="10">
        <v>6</v>
      </c>
      <c r="C126" s="10"/>
      <c r="D126" s="11">
        <v>6741.49</v>
      </c>
      <c r="E126" s="12">
        <v>1</v>
      </c>
    </row>
    <row r="127" spans="1:5" x14ac:dyDescent="0.25">
      <c r="A127" s="9">
        <v>2020</v>
      </c>
      <c r="B127" s="10">
        <v>7</v>
      </c>
      <c r="C127" s="10"/>
      <c r="D127" s="11">
        <v>6751.93</v>
      </c>
      <c r="E127" s="12">
        <v>1</v>
      </c>
    </row>
    <row r="128" spans="1:5" x14ac:dyDescent="0.25">
      <c r="A128" s="9">
        <v>2020</v>
      </c>
      <c r="B128" s="10">
        <v>8</v>
      </c>
      <c r="C128" s="10"/>
      <c r="D128" s="11">
        <v>6762.36</v>
      </c>
      <c r="E128" s="12">
        <v>1</v>
      </c>
    </row>
    <row r="129" spans="1:5" x14ac:dyDescent="0.25">
      <c r="A129" s="9">
        <v>2020</v>
      </c>
      <c r="B129" s="10">
        <v>9</v>
      </c>
      <c r="C129" s="10"/>
      <c r="D129" s="11">
        <v>6772.84</v>
      </c>
      <c r="E129" s="12">
        <v>1</v>
      </c>
    </row>
    <row r="130" spans="1:5" x14ac:dyDescent="0.25">
      <c r="A130" s="9">
        <v>2020</v>
      </c>
      <c r="B130" s="10">
        <v>10</v>
      </c>
      <c r="C130" s="10"/>
      <c r="D130" s="11">
        <v>6783.32</v>
      </c>
      <c r="E130" s="12">
        <v>1</v>
      </c>
    </row>
    <row r="131" spans="1:5" x14ac:dyDescent="0.25">
      <c r="A131" s="9">
        <v>2020</v>
      </c>
      <c r="B131" s="10">
        <v>11</v>
      </c>
      <c r="C131" s="10"/>
      <c r="D131" s="11">
        <v>6793.8</v>
      </c>
      <c r="E131" s="12">
        <v>1</v>
      </c>
    </row>
    <row r="132" spans="1:5" x14ac:dyDescent="0.25">
      <c r="A132" s="13">
        <v>2020</v>
      </c>
      <c r="B132" s="14">
        <v>12</v>
      </c>
      <c r="C132" s="14"/>
      <c r="D132" s="20">
        <v>6804.33</v>
      </c>
      <c r="E132" s="15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31"/>
  <sheetViews>
    <sheetView zoomScale="80" zoomScaleNormal="80" workbookViewId="0">
      <selection activeCell="B2" sqref="B2"/>
    </sheetView>
  </sheetViews>
  <sheetFormatPr defaultRowHeight="15" x14ac:dyDescent="0.25"/>
  <cols>
    <col min="1" max="1" width="23.14062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43</v>
      </c>
      <c r="B2" s="10">
        <v>0.83065802722600712</v>
      </c>
      <c r="C2" s="38">
        <v>5.1999999999999998E-2</v>
      </c>
      <c r="D2" s="11">
        <v>15.936</v>
      </c>
      <c r="E2" s="17">
        <v>0</v>
      </c>
    </row>
    <row r="3" spans="1:5" x14ac:dyDescent="0.25">
      <c r="A3" s="9" t="s">
        <v>27</v>
      </c>
      <c r="B3" s="10">
        <v>-187.12200000000001</v>
      </c>
      <c r="C3" s="38">
        <v>11.571999999999999</v>
      </c>
      <c r="D3" s="11">
        <v>-16.170000000000002</v>
      </c>
      <c r="E3" s="17">
        <v>0</v>
      </c>
    </row>
    <row r="4" spans="1:5" x14ac:dyDescent="0.25">
      <c r="A4" s="13" t="s">
        <v>7</v>
      </c>
      <c r="B4" s="14">
        <v>0.98499999999999999</v>
      </c>
      <c r="C4" s="40">
        <v>2.5999999999999999E-2</v>
      </c>
      <c r="D4" s="20">
        <v>37.762</v>
      </c>
      <c r="E4" s="18">
        <v>0</v>
      </c>
    </row>
    <row r="5" spans="1:5" x14ac:dyDescent="0.25">
      <c r="C5" s="1"/>
      <c r="D5" s="32"/>
    </row>
    <row r="6" spans="1:5" x14ac:dyDescent="0.25">
      <c r="C6" s="1"/>
      <c r="D6" s="32"/>
    </row>
    <row r="7" spans="1:5" x14ac:dyDescent="0.25">
      <c r="C7" s="1"/>
      <c r="D7" s="32"/>
    </row>
    <row r="8" spans="1:5" x14ac:dyDescent="0.25">
      <c r="C8" s="1"/>
      <c r="D8" s="32"/>
    </row>
    <row r="9" spans="1:5" x14ac:dyDescent="0.25">
      <c r="C9" s="1"/>
      <c r="D9" s="32"/>
    </row>
    <row r="10" spans="1:5" x14ac:dyDescent="0.25">
      <c r="C10" s="1"/>
      <c r="D10" s="32"/>
    </row>
    <row r="11" spans="1:5" x14ac:dyDescent="0.25">
      <c r="C11" s="1"/>
      <c r="D11" s="32"/>
    </row>
    <row r="12" spans="1:5" x14ac:dyDescent="0.25">
      <c r="C12" s="1"/>
      <c r="D12" s="32"/>
    </row>
    <row r="13" spans="1:5" x14ac:dyDescent="0.25">
      <c r="C13" s="1"/>
      <c r="D13" s="32"/>
    </row>
    <row r="14" spans="1:5" x14ac:dyDescent="0.25">
      <c r="C14" s="1"/>
      <c r="D14" s="32"/>
    </row>
    <row r="15" spans="1:5" x14ac:dyDescent="0.25">
      <c r="C15" s="1"/>
      <c r="D15" s="32"/>
    </row>
    <row r="16" spans="1:5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x14ac:dyDescent="0.25">
      <c r="C29" s="1"/>
      <c r="D29" s="32"/>
    </row>
    <row r="30" spans="3:4" x14ac:dyDescent="0.25">
      <c r="C30" s="1"/>
      <c r="D30" s="32"/>
    </row>
    <row r="31" spans="3:4" x14ac:dyDescent="0.25">
      <c r="C31" s="1"/>
      <c r="D31" s="32"/>
    </row>
    <row r="32" spans="3:4" x14ac:dyDescent="0.25">
      <c r="C32" s="1"/>
      <c r="D32" s="32"/>
    </row>
    <row r="33" spans="3:4" x14ac:dyDescent="0.25">
      <c r="C33" s="1"/>
      <c r="D33" s="32"/>
    </row>
    <row r="34" spans="3:4" x14ac:dyDescent="0.25">
      <c r="C34" s="1"/>
      <c r="D34" s="32"/>
    </row>
    <row r="35" spans="3:4" x14ac:dyDescent="0.25">
      <c r="C35" s="1"/>
      <c r="D35" s="32"/>
    </row>
    <row r="36" spans="3:4" x14ac:dyDescent="0.25">
      <c r="C36" s="1"/>
      <c r="D36" s="32"/>
    </row>
    <row r="37" spans="3:4" x14ac:dyDescent="0.25">
      <c r="C37" s="1"/>
      <c r="D37" s="32"/>
    </row>
    <row r="38" spans="3:4" x14ac:dyDescent="0.25">
      <c r="C38" s="1"/>
      <c r="D38" s="32"/>
    </row>
    <row r="39" spans="3:4" x14ac:dyDescent="0.25">
      <c r="C39" s="1"/>
      <c r="D39" s="32"/>
    </row>
    <row r="40" spans="3:4" x14ac:dyDescent="0.25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C47" s="1"/>
      <c r="D47" s="32"/>
    </row>
    <row r="48" spans="3:4" x14ac:dyDescent="0.25">
      <c r="C48" s="1"/>
      <c r="D48" s="32"/>
    </row>
    <row r="49" spans="3:4" x14ac:dyDescent="0.25">
      <c r="C49" s="1"/>
      <c r="D49" s="32"/>
    </row>
    <row r="50" spans="3:4" x14ac:dyDescent="0.25">
      <c r="C50" s="1"/>
      <c r="D50" s="32"/>
    </row>
    <row r="51" spans="3:4" x14ac:dyDescent="0.25">
      <c r="C51" s="1"/>
      <c r="D51" s="32"/>
    </row>
    <row r="52" spans="3:4" x14ac:dyDescent="0.25">
      <c r="C52" s="1"/>
      <c r="D52" s="32"/>
    </row>
    <row r="53" spans="3:4" x14ac:dyDescent="0.25">
      <c r="C53" s="1"/>
      <c r="D53" s="32"/>
    </row>
    <row r="54" spans="3:4" x14ac:dyDescent="0.25">
      <c r="C54" s="1"/>
      <c r="D54" s="32"/>
    </row>
    <row r="55" spans="3:4" x14ac:dyDescent="0.25">
      <c r="C55" s="1"/>
      <c r="D55" s="32"/>
    </row>
    <row r="56" spans="3:4" x14ac:dyDescent="0.25">
      <c r="C56" s="1"/>
      <c r="D56" s="32"/>
    </row>
    <row r="57" spans="3:4" x14ac:dyDescent="0.25">
      <c r="C57" s="1"/>
      <c r="D57" s="32"/>
    </row>
    <row r="58" spans="3:4" x14ac:dyDescent="0.25">
      <c r="C58" s="1"/>
      <c r="D58" s="32"/>
    </row>
    <row r="59" spans="3:4" x14ac:dyDescent="0.25">
      <c r="C59" s="1"/>
      <c r="D59" s="32"/>
    </row>
    <row r="60" spans="3:4" x14ac:dyDescent="0.25">
      <c r="D60" s="32"/>
    </row>
    <row r="61" spans="3:4" x14ac:dyDescent="0.25">
      <c r="D61" s="32"/>
    </row>
    <row r="62" spans="3:4" x14ac:dyDescent="0.25">
      <c r="D62" s="32"/>
    </row>
    <row r="63" spans="3:4" x14ac:dyDescent="0.25">
      <c r="D63" s="32"/>
    </row>
    <row r="64" spans="3:4" x14ac:dyDescent="0.25">
      <c r="D64" s="32"/>
    </row>
    <row r="65" spans="4:4" x14ac:dyDescent="0.25">
      <c r="D65" s="32"/>
    </row>
    <row r="66" spans="4:4" x14ac:dyDescent="0.25">
      <c r="D66" s="32"/>
    </row>
    <row r="67" spans="4:4" x14ac:dyDescent="0.25">
      <c r="D67" s="32"/>
    </row>
    <row r="68" spans="4:4" x14ac:dyDescent="0.25">
      <c r="D68" s="32"/>
    </row>
    <row r="69" spans="4:4" x14ac:dyDescent="0.25">
      <c r="D69" s="32"/>
    </row>
    <row r="70" spans="4:4" x14ac:dyDescent="0.25">
      <c r="D70" s="32"/>
    </row>
    <row r="71" spans="4:4" x14ac:dyDescent="0.25">
      <c r="D71" s="32"/>
    </row>
    <row r="72" spans="4:4" x14ac:dyDescent="0.25">
      <c r="D72" s="32"/>
    </row>
    <row r="73" spans="4:4" x14ac:dyDescent="0.25">
      <c r="D73" s="32"/>
    </row>
    <row r="74" spans="4:4" x14ac:dyDescent="0.25">
      <c r="D74" s="32"/>
    </row>
    <row r="75" spans="4:4" x14ac:dyDescent="0.25">
      <c r="D75" s="32"/>
    </row>
    <row r="76" spans="4:4" x14ac:dyDescent="0.25">
      <c r="D76" s="32"/>
    </row>
    <row r="77" spans="4:4" x14ac:dyDescent="0.25">
      <c r="D77" s="32"/>
    </row>
    <row r="78" spans="4:4" x14ac:dyDescent="0.25">
      <c r="D78" s="32"/>
    </row>
    <row r="79" spans="4:4" x14ac:dyDescent="0.25">
      <c r="D79" s="32"/>
    </row>
    <row r="80" spans="4:4" x14ac:dyDescent="0.25">
      <c r="D80" s="32"/>
    </row>
    <row r="81" spans="4:4" x14ac:dyDescent="0.25">
      <c r="D81" s="32"/>
    </row>
    <row r="82" spans="4:4" x14ac:dyDescent="0.25">
      <c r="D82" s="32"/>
    </row>
    <row r="83" spans="4:4" x14ac:dyDescent="0.25">
      <c r="D83" s="32"/>
    </row>
    <row r="84" spans="4:4" x14ac:dyDescent="0.25">
      <c r="D84" s="32"/>
    </row>
    <row r="85" spans="4:4" x14ac:dyDescent="0.25">
      <c r="D85" s="32"/>
    </row>
    <row r="86" spans="4:4" x14ac:dyDescent="0.25">
      <c r="D86" s="32"/>
    </row>
    <row r="87" spans="4:4" x14ac:dyDescent="0.25">
      <c r="D87" s="32"/>
    </row>
    <row r="88" spans="4:4" x14ac:dyDescent="0.25">
      <c r="D88" s="32"/>
    </row>
    <row r="89" spans="4:4" x14ac:dyDescent="0.25">
      <c r="D89" s="32"/>
    </row>
    <row r="90" spans="4:4" x14ac:dyDescent="0.25">
      <c r="D90" s="32"/>
    </row>
    <row r="91" spans="4:4" x14ac:dyDescent="0.25">
      <c r="D91" s="32"/>
    </row>
    <row r="92" spans="4:4" x14ac:dyDescent="0.25">
      <c r="D92" s="32"/>
    </row>
    <row r="93" spans="4:4" x14ac:dyDescent="0.25">
      <c r="D93" s="32"/>
    </row>
    <row r="94" spans="4:4" x14ac:dyDescent="0.25">
      <c r="D94" s="32"/>
    </row>
    <row r="95" spans="4:4" x14ac:dyDescent="0.25">
      <c r="D95" s="32"/>
    </row>
    <row r="96" spans="4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  <row r="119" spans="4:4" x14ac:dyDescent="0.25">
      <c r="D119" s="32"/>
    </row>
    <row r="120" spans="4:4" x14ac:dyDescent="0.25">
      <c r="D120" s="32"/>
    </row>
    <row r="121" spans="4:4" x14ac:dyDescent="0.25">
      <c r="D121" s="32"/>
    </row>
    <row r="122" spans="4:4" x14ac:dyDescent="0.25">
      <c r="D122" s="32"/>
    </row>
    <row r="123" spans="4:4" x14ac:dyDescent="0.25">
      <c r="D123" s="32"/>
    </row>
    <row r="124" spans="4:4" x14ac:dyDescent="0.25">
      <c r="D124" s="32"/>
    </row>
    <row r="125" spans="4:4" x14ac:dyDescent="0.25">
      <c r="D125" s="32"/>
    </row>
    <row r="126" spans="4:4" x14ac:dyDescent="0.25">
      <c r="D126" s="32"/>
    </row>
    <row r="127" spans="4:4" x14ac:dyDescent="0.25">
      <c r="D127" s="32"/>
    </row>
    <row r="128" spans="4:4" x14ac:dyDescent="0.25">
      <c r="D128" s="32"/>
    </row>
    <row r="129" spans="4:4" x14ac:dyDescent="0.25">
      <c r="D129" s="32"/>
    </row>
    <row r="130" spans="4:4" x14ac:dyDescent="0.25">
      <c r="D130" s="32"/>
    </row>
    <row r="131" spans="4:4" x14ac:dyDescent="0.25">
      <c r="D131" s="3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18"/>
  <sheetViews>
    <sheetView zoomScale="80" zoomScaleNormal="80" workbookViewId="0">
      <selection activeCell="G11" sqref="G11"/>
    </sheetView>
  </sheetViews>
  <sheetFormatPr defaultRowHeight="15" x14ac:dyDescent="0.25"/>
  <cols>
    <col min="1" max="1" width="25.85546875" bestFit="1" customWidth="1"/>
    <col min="2" max="2" width="10.85546875" bestFit="1" customWidth="1"/>
  </cols>
  <sheetData>
    <row r="1" spans="1:5" x14ac:dyDescent="0.25">
      <c r="A1" s="46" t="s">
        <v>8</v>
      </c>
      <c r="B1" s="45"/>
    </row>
    <row r="2" spans="1:5" x14ac:dyDescent="0.25">
      <c r="A2" s="9" t="s">
        <v>9</v>
      </c>
      <c r="B2" s="12">
        <v>57</v>
      </c>
      <c r="C2" s="1"/>
      <c r="D2" s="32"/>
    </row>
    <row r="3" spans="1:5" x14ac:dyDescent="0.25">
      <c r="A3" s="9" t="s">
        <v>11</v>
      </c>
      <c r="B3" s="12">
        <v>54</v>
      </c>
      <c r="C3" s="1"/>
      <c r="D3" s="32"/>
      <c r="E3" s="8"/>
    </row>
    <row r="4" spans="1:5" x14ac:dyDescent="0.25">
      <c r="A4" s="9" t="s">
        <v>13</v>
      </c>
      <c r="B4" s="12">
        <v>0.99299999999999999</v>
      </c>
      <c r="C4" s="1"/>
      <c r="D4" s="32"/>
    </row>
    <row r="5" spans="1:5" x14ac:dyDescent="0.25">
      <c r="A5" s="9" t="s">
        <v>14</v>
      </c>
      <c r="B5" s="12">
        <v>0.99299999999999999</v>
      </c>
      <c r="C5" s="1"/>
      <c r="D5" s="32"/>
      <c r="E5" s="8"/>
    </row>
    <row r="6" spans="1:5" x14ac:dyDescent="0.25">
      <c r="A6" s="9" t="s">
        <v>15</v>
      </c>
      <c r="B6" s="19">
        <v>961524.83</v>
      </c>
      <c r="C6" s="1"/>
      <c r="D6" s="32"/>
    </row>
    <row r="7" spans="1:5" x14ac:dyDescent="0.25">
      <c r="A7" s="9" t="s">
        <v>16</v>
      </c>
      <c r="B7" s="19">
        <v>6811.73</v>
      </c>
      <c r="C7" s="1"/>
      <c r="D7" s="32"/>
    </row>
    <row r="8" spans="1:5" x14ac:dyDescent="0.25">
      <c r="A8" s="9" t="s">
        <v>17</v>
      </c>
      <c r="B8" s="12">
        <v>126.14</v>
      </c>
      <c r="C8" s="1"/>
      <c r="D8" s="32"/>
    </row>
    <row r="9" spans="1:5" x14ac:dyDescent="0.25">
      <c r="A9" s="9" t="s">
        <v>18</v>
      </c>
      <c r="B9" s="12">
        <v>11.23</v>
      </c>
      <c r="C9" s="1"/>
      <c r="D9" s="32"/>
    </row>
    <row r="10" spans="1:5" x14ac:dyDescent="0.25">
      <c r="A10" s="9" t="s">
        <v>10</v>
      </c>
      <c r="B10" s="12">
        <v>7.81</v>
      </c>
      <c r="C10" s="1"/>
      <c r="D10" s="32"/>
    </row>
    <row r="11" spans="1:5" x14ac:dyDescent="0.25">
      <c r="A11" s="9" t="s">
        <v>12</v>
      </c>
      <c r="B11" s="17">
        <v>1.6999999999999999E-3</v>
      </c>
      <c r="C11" s="1"/>
      <c r="D11" s="32"/>
    </row>
    <row r="12" spans="1:5" x14ac:dyDescent="0.25">
      <c r="A12" s="13" t="s">
        <v>19</v>
      </c>
      <c r="B12" s="15">
        <v>2.4750000000000001</v>
      </c>
      <c r="C12" s="1"/>
      <c r="D12" s="32"/>
    </row>
    <row r="13" spans="1:5" x14ac:dyDescent="0.25">
      <c r="C13" s="1"/>
      <c r="D13" s="32"/>
    </row>
    <row r="14" spans="1:5" x14ac:dyDescent="0.25">
      <c r="C14" s="1"/>
      <c r="D14" s="32"/>
    </row>
    <row r="15" spans="1:5" x14ac:dyDescent="0.25">
      <c r="C15" s="1"/>
      <c r="D15" s="32"/>
    </row>
    <row r="16" spans="1:5" x14ac:dyDescent="0.25">
      <c r="C16" s="1"/>
      <c r="D16" s="32"/>
    </row>
    <row r="17" spans="3:4" x14ac:dyDescent="0.25">
      <c r="C17" s="1"/>
      <c r="D17" s="32"/>
    </row>
    <row r="18" spans="3:4" x14ac:dyDescent="0.25">
      <c r="C18" s="1"/>
      <c r="D18" s="32"/>
    </row>
    <row r="19" spans="3:4" x14ac:dyDescent="0.25">
      <c r="C19" s="1"/>
      <c r="D19" s="32"/>
    </row>
    <row r="20" spans="3:4" x14ac:dyDescent="0.25">
      <c r="C20" s="1"/>
      <c r="D20" s="32"/>
    </row>
    <row r="21" spans="3:4" x14ac:dyDescent="0.25">
      <c r="C21" s="1"/>
      <c r="D21" s="32"/>
    </row>
    <row r="22" spans="3:4" x14ac:dyDescent="0.25">
      <c r="C22" s="1"/>
      <c r="D22" s="32"/>
    </row>
    <row r="23" spans="3:4" x14ac:dyDescent="0.25">
      <c r="C23" s="1"/>
      <c r="D23" s="32"/>
    </row>
    <row r="24" spans="3:4" x14ac:dyDescent="0.25">
      <c r="C24" s="1"/>
      <c r="D24" s="32"/>
    </row>
    <row r="25" spans="3:4" x14ac:dyDescent="0.25">
      <c r="C25" s="1"/>
      <c r="D25" s="32"/>
    </row>
    <row r="26" spans="3:4" x14ac:dyDescent="0.25">
      <c r="C26" s="1"/>
      <c r="D26" s="32"/>
    </row>
    <row r="27" spans="3:4" x14ac:dyDescent="0.25">
      <c r="C27" s="1"/>
      <c r="D27" s="32"/>
    </row>
    <row r="28" spans="3:4" x14ac:dyDescent="0.25">
      <c r="C28" s="1"/>
      <c r="D28" s="32"/>
    </row>
    <row r="29" spans="3:4" x14ac:dyDescent="0.25">
      <c r="C29" s="1"/>
      <c r="D29" s="32"/>
    </row>
    <row r="30" spans="3:4" x14ac:dyDescent="0.25">
      <c r="C30" s="1"/>
      <c r="D30" s="32"/>
    </row>
    <row r="31" spans="3:4" x14ac:dyDescent="0.25">
      <c r="C31" s="1"/>
      <c r="D31" s="32"/>
    </row>
    <row r="32" spans="3:4" x14ac:dyDescent="0.25">
      <c r="C32" s="1"/>
      <c r="D32" s="32"/>
    </row>
    <row r="33" spans="3:4" x14ac:dyDescent="0.25">
      <c r="C33" s="1"/>
      <c r="D33" s="32"/>
    </row>
    <row r="34" spans="3:4" x14ac:dyDescent="0.25">
      <c r="C34" s="1"/>
      <c r="D34" s="32"/>
    </row>
    <row r="35" spans="3:4" x14ac:dyDescent="0.25">
      <c r="C35" s="1"/>
      <c r="D35" s="32"/>
    </row>
    <row r="36" spans="3:4" x14ac:dyDescent="0.25">
      <c r="C36" s="1"/>
      <c r="D36" s="32"/>
    </row>
    <row r="37" spans="3:4" x14ac:dyDescent="0.25">
      <c r="C37" s="1"/>
      <c r="D37" s="32"/>
    </row>
    <row r="38" spans="3:4" x14ac:dyDescent="0.25">
      <c r="C38" s="1"/>
      <c r="D38" s="32"/>
    </row>
    <row r="39" spans="3:4" x14ac:dyDescent="0.25">
      <c r="C39" s="1"/>
      <c r="D39" s="32"/>
    </row>
    <row r="40" spans="3:4" x14ac:dyDescent="0.25">
      <c r="C40" s="1"/>
      <c r="D40" s="32"/>
    </row>
    <row r="41" spans="3:4" x14ac:dyDescent="0.25">
      <c r="C41" s="1"/>
      <c r="D41" s="32"/>
    </row>
    <row r="42" spans="3:4" x14ac:dyDescent="0.25">
      <c r="C42" s="1"/>
      <c r="D42" s="32"/>
    </row>
    <row r="43" spans="3:4" x14ac:dyDescent="0.25">
      <c r="C43" s="1"/>
      <c r="D43" s="32"/>
    </row>
    <row r="44" spans="3:4" x14ac:dyDescent="0.25">
      <c r="C44" s="1"/>
      <c r="D44" s="32"/>
    </row>
    <row r="45" spans="3:4" x14ac:dyDescent="0.25">
      <c r="C45" s="1"/>
      <c r="D45" s="32"/>
    </row>
    <row r="46" spans="3:4" x14ac:dyDescent="0.25">
      <c r="C46" s="1"/>
      <c r="D46" s="32"/>
    </row>
    <row r="47" spans="3:4" x14ac:dyDescent="0.25">
      <c r="D47" s="32"/>
    </row>
    <row r="48" spans="3:4" x14ac:dyDescent="0.25">
      <c r="D48" s="32"/>
    </row>
    <row r="49" spans="4:4" x14ac:dyDescent="0.25">
      <c r="D49" s="32"/>
    </row>
    <row r="50" spans="4:4" x14ac:dyDescent="0.25">
      <c r="D50" s="32"/>
    </row>
    <row r="51" spans="4:4" x14ac:dyDescent="0.25">
      <c r="D51" s="32"/>
    </row>
    <row r="52" spans="4:4" x14ac:dyDescent="0.25">
      <c r="D52" s="32"/>
    </row>
    <row r="53" spans="4:4" x14ac:dyDescent="0.25">
      <c r="D53" s="32"/>
    </row>
    <row r="54" spans="4:4" x14ac:dyDescent="0.25">
      <c r="D54" s="32"/>
    </row>
    <row r="55" spans="4:4" x14ac:dyDescent="0.25">
      <c r="D55" s="32"/>
    </row>
    <row r="56" spans="4:4" x14ac:dyDescent="0.25">
      <c r="D56" s="32"/>
    </row>
    <row r="57" spans="4:4" x14ac:dyDescent="0.25">
      <c r="D57" s="32"/>
    </row>
    <row r="58" spans="4:4" x14ac:dyDescent="0.25">
      <c r="D58" s="32"/>
    </row>
    <row r="59" spans="4:4" x14ac:dyDescent="0.25">
      <c r="D59" s="32"/>
    </row>
    <row r="60" spans="4:4" x14ac:dyDescent="0.25">
      <c r="D60" s="32"/>
    </row>
    <row r="61" spans="4:4" x14ac:dyDescent="0.25">
      <c r="D61" s="32"/>
    </row>
    <row r="62" spans="4:4" x14ac:dyDescent="0.25">
      <c r="D62" s="32"/>
    </row>
    <row r="63" spans="4:4" x14ac:dyDescent="0.25">
      <c r="D63" s="32"/>
    </row>
    <row r="64" spans="4:4" x14ac:dyDescent="0.25">
      <c r="D64" s="32"/>
    </row>
    <row r="65" spans="4:4" x14ac:dyDescent="0.25">
      <c r="D65" s="32"/>
    </row>
    <row r="66" spans="4:4" x14ac:dyDescent="0.25">
      <c r="D66" s="32"/>
    </row>
    <row r="67" spans="4:4" x14ac:dyDescent="0.25">
      <c r="D67" s="32"/>
    </row>
    <row r="68" spans="4:4" x14ac:dyDescent="0.25">
      <c r="D68" s="32"/>
    </row>
    <row r="69" spans="4:4" x14ac:dyDescent="0.25">
      <c r="D69" s="32"/>
    </row>
    <row r="70" spans="4:4" x14ac:dyDescent="0.25">
      <c r="D70" s="32"/>
    </row>
    <row r="71" spans="4:4" x14ac:dyDescent="0.25">
      <c r="D71" s="32"/>
    </row>
    <row r="72" spans="4:4" x14ac:dyDescent="0.25">
      <c r="D72" s="32"/>
    </row>
    <row r="73" spans="4:4" x14ac:dyDescent="0.25">
      <c r="D73" s="32"/>
    </row>
    <row r="74" spans="4:4" x14ac:dyDescent="0.25">
      <c r="D74" s="32"/>
    </row>
    <row r="75" spans="4:4" x14ac:dyDescent="0.25">
      <c r="D75" s="32"/>
    </row>
    <row r="76" spans="4:4" x14ac:dyDescent="0.25">
      <c r="D76" s="32"/>
    </row>
    <row r="77" spans="4:4" x14ac:dyDescent="0.25">
      <c r="D77" s="32"/>
    </row>
    <row r="78" spans="4:4" x14ac:dyDescent="0.25">
      <c r="D78" s="32"/>
    </row>
    <row r="79" spans="4:4" x14ac:dyDescent="0.25">
      <c r="D79" s="32"/>
    </row>
    <row r="80" spans="4:4" x14ac:dyDescent="0.25">
      <c r="D80" s="32"/>
    </row>
    <row r="81" spans="4:4" x14ac:dyDescent="0.25">
      <c r="D81" s="32"/>
    </row>
    <row r="82" spans="4:4" x14ac:dyDescent="0.25">
      <c r="D82" s="32"/>
    </row>
    <row r="83" spans="4:4" x14ac:dyDescent="0.25">
      <c r="D83" s="32"/>
    </row>
    <row r="84" spans="4:4" x14ac:dyDescent="0.25">
      <c r="D84" s="32"/>
    </row>
    <row r="85" spans="4:4" x14ac:dyDescent="0.25">
      <c r="D85" s="32"/>
    </row>
    <row r="86" spans="4:4" x14ac:dyDescent="0.25">
      <c r="D86" s="32"/>
    </row>
    <row r="87" spans="4:4" x14ac:dyDescent="0.25">
      <c r="D87" s="32"/>
    </row>
    <row r="88" spans="4:4" x14ac:dyDescent="0.25">
      <c r="D88" s="32"/>
    </row>
    <row r="89" spans="4:4" x14ac:dyDescent="0.25">
      <c r="D89" s="32"/>
    </row>
    <row r="90" spans="4:4" x14ac:dyDescent="0.25">
      <c r="D90" s="32"/>
    </row>
    <row r="91" spans="4:4" x14ac:dyDescent="0.25">
      <c r="D91" s="32"/>
    </row>
    <row r="92" spans="4:4" x14ac:dyDescent="0.25">
      <c r="D92" s="32"/>
    </row>
    <row r="93" spans="4:4" x14ac:dyDescent="0.25">
      <c r="D93" s="32"/>
    </row>
    <row r="94" spans="4:4" x14ac:dyDescent="0.25">
      <c r="D94" s="32"/>
    </row>
    <row r="95" spans="4:4" x14ac:dyDescent="0.25">
      <c r="D95" s="32"/>
    </row>
    <row r="96" spans="4:4" x14ac:dyDescent="0.25">
      <c r="D96" s="32"/>
    </row>
    <row r="97" spans="4:4" x14ac:dyDescent="0.25">
      <c r="D97" s="32"/>
    </row>
    <row r="98" spans="4:4" x14ac:dyDescent="0.25">
      <c r="D98" s="32"/>
    </row>
    <row r="99" spans="4:4" x14ac:dyDescent="0.25">
      <c r="D99" s="32"/>
    </row>
    <row r="100" spans="4:4" x14ac:dyDescent="0.25">
      <c r="D100" s="32"/>
    </row>
    <row r="101" spans="4:4" x14ac:dyDescent="0.25">
      <c r="D101" s="32"/>
    </row>
    <row r="102" spans="4:4" x14ac:dyDescent="0.25">
      <c r="D102" s="32"/>
    </row>
    <row r="103" spans="4:4" x14ac:dyDescent="0.25">
      <c r="D103" s="32"/>
    </row>
    <row r="104" spans="4:4" x14ac:dyDescent="0.25">
      <c r="D104" s="32"/>
    </row>
    <row r="105" spans="4:4" x14ac:dyDescent="0.25">
      <c r="D105" s="32"/>
    </row>
    <row r="106" spans="4:4" x14ac:dyDescent="0.25">
      <c r="D106" s="32"/>
    </row>
    <row r="107" spans="4:4" x14ac:dyDescent="0.25">
      <c r="D107" s="32"/>
    </row>
    <row r="108" spans="4:4" x14ac:dyDescent="0.25">
      <c r="D108" s="32"/>
    </row>
    <row r="109" spans="4:4" x14ac:dyDescent="0.25">
      <c r="D109" s="32"/>
    </row>
    <row r="110" spans="4:4" x14ac:dyDescent="0.25">
      <c r="D110" s="32"/>
    </row>
    <row r="111" spans="4:4" x14ac:dyDescent="0.25">
      <c r="D111" s="32"/>
    </row>
    <row r="112" spans="4:4" x14ac:dyDescent="0.25">
      <c r="D112" s="32"/>
    </row>
    <row r="113" spans="4:4" x14ac:dyDescent="0.25">
      <c r="D113" s="32"/>
    </row>
    <row r="114" spans="4:4" x14ac:dyDescent="0.25">
      <c r="D114" s="32"/>
    </row>
    <row r="115" spans="4:4" x14ac:dyDescent="0.25">
      <c r="D115" s="32"/>
    </row>
    <row r="116" spans="4:4" x14ac:dyDescent="0.25">
      <c r="D116" s="32"/>
    </row>
    <row r="117" spans="4:4" x14ac:dyDescent="0.25">
      <c r="D117" s="32"/>
    </row>
    <row r="118" spans="4:4" x14ac:dyDescent="0.25">
      <c r="D118" s="3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3"/>
  <sheetViews>
    <sheetView topLeftCell="A52" zoomScale="80" zoomScaleNormal="80" workbookViewId="0">
      <selection activeCell="D83" sqref="D83"/>
    </sheetView>
  </sheetViews>
  <sheetFormatPr defaultRowHeight="15" x14ac:dyDescent="0.25"/>
  <cols>
    <col min="2" max="2" width="25.42578125" customWidth="1"/>
    <col min="3" max="3" width="14.85546875" customWidth="1"/>
    <col min="4" max="4" width="15.7109375" customWidth="1"/>
  </cols>
  <sheetData>
    <row r="1" spans="1:10" x14ac:dyDescent="0.25">
      <c r="A1" s="29" t="s">
        <v>0</v>
      </c>
      <c r="B1" s="30" t="s">
        <v>1</v>
      </c>
      <c r="C1" s="30" t="s">
        <v>20</v>
      </c>
      <c r="D1" s="31" t="s">
        <v>21</v>
      </c>
    </row>
    <row r="2" spans="1:10" x14ac:dyDescent="0.25">
      <c r="A2" s="9">
        <v>2015</v>
      </c>
      <c r="B2" s="10">
        <v>1</v>
      </c>
      <c r="C2" s="10"/>
      <c r="D2" s="19">
        <f>+'GS&gt;50_Equation'!C2</f>
        <v>4797.5779999999995</v>
      </c>
      <c r="I2" s="32"/>
      <c r="J2" s="32"/>
    </row>
    <row r="3" spans="1:10" x14ac:dyDescent="0.25">
      <c r="A3" s="9">
        <v>2015</v>
      </c>
      <c r="B3" s="10">
        <v>2</v>
      </c>
      <c r="C3" s="10"/>
      <c r="D3" s="19">
        <f>+'GS&gt;50_Equation'!C3</f>
        <v>4806.0935932314205</v>
      </c>
      <c r="I3" s="32"/>
      <c r="J3" s="32"/>
    </row>
    <row r="4" spans="1:10" x14ac:dyDescent="0.25">
      <c r="A4" s="9">
        <v>2015</v>
      </c>
      <c r="B4" s="10">
        <v>3</v>
      </c>
      <c r="C4" s="10"/>
      <c r="D4" s="19">
        <f>+'GS&gt;50_Equation'!C4</f>
        <v>4814.6870404261081</v>
      </c>
      <c r="I4" s="32"/>
      <c r="J4" s="32"/>
    </row>
    <row r="5" spans="1:10" x14ac:dyDescent="0.25">
      <c r="A5" s="9">
        <v>2015</v>
      </c>
      <c r="B5" s="10">
        <v>4</v>
      </c>
      <c r="C5" s="10"/>
      <c r="D5" s="19">
        <f>+'GS&gt;50_Equation'!C5</f>
        <v>4823.2506834155238</v>
      </c>
      <c r="I5" s="32"/>
      <c r="J5" s="32"/>
    </row>
    <row r="6" spans="1:10" x14ac:dyDescent="0.25">
      <c r="A6" s="9">
        <v>2015</v>
      </c>
      <c r="B6" s="10">
        <v>5</v>
      </c>
      <c r="C6" s="10"/>
      <c r="D6" s="19">
        <f>+'GS&gt;50_Equation'!C6</f>
        <v>4831.7931512443147</v>
      </c>
      <c r="I6" s="32"/>
      <c r="J6" s="32"/>
    </row>
    <row r="7" spans="1:10" x14ac:dyDescent="0.25">
      <c r="A7" s="9">
        <v>2015</v>
      </c>
      <c r="B7" s="10">
        <v>6</v>
      </c>
      <c r="C7" s="10"/>
      <c r="D7" s="19">
        <f>+'GS&gt;50_Equation'!C7</f>
        <v>4840.4144405031575</v>
      </c>
      <c r="I7" s="32"/>
      <c r="J7" s="32"/>
    </row>
    <row r="8" spans="1:10" x14ac:dyDescent="0.25">
      <c r="A8" s="9">
        <v>2015</v>
      </c>
      <c r="B8" s="10">
        <v>7</v>
      </c>
      <c r="C8" s="10"/>
      <c r="D8" s="19">
        <f>+'GS&gt;50_Equation'!C8</f>
        <v>4849.0151850917819</v>
      </c>
      <c r="I8" s="32"/>
      <c r="J8" s="32"/>
    </row>
    <row r="9" spans="1:10" x14ac:dyDescent="0.25">
      <c r="A9" s="9">
        <v>2015</v>
      </c>
      <c r="B9" s="10">
        <v>8</v>
      </c>
      <c r="C9" s="10"/>
      <c r="D9" s="19">
        <f>+'GS&gt;50_Equation'!C9</f>
        <v>4857.5956931802439</v>
      </c>
      <c r="I9" s="32"/>
      <c r="J9" s="32"/>
    </row>
    <row r="10" spans="1:10" x14ac:dyDescent="0.25">
      <c r="A10" s="9">
        <v>2015</v>
      </c>
      <c r="B10" s="10">
        <v>9</v>
      </c>
      <c r="C10" s="10"/>
      <c r="D10" s="19">
        <f>+'GS&gt;50_Equation'!C10</f>
        <v>4866.25594727931</v>
      </c>
      <c r="I10" s="32"/>
      <c r="J10" s="32"/>
    </row>
    <row r="11" spans="1:10" x14ac:dyDescent="0.25">
      <c r="A11" s="9">
        <v>2015</v>
      </c>
      <c r="B11" s="10">
        <v>10</v>
      </c>
      <c r="C11" s="10"/>
      <c r="D11" s="19">
        <f>+'GS&gt;50_Equation'!C11</f>
        <v>4874.9048740002772</v>
      </c>
      <c r="I11" s="32"/>
      <c r="J11" s="32"/>
    </row>
    <row r="12" spans="1:10" x14ac:dyDescent="0.25">
      <c r="A12" s="9">
        <v>2015</v>
      </c>
      <c r="B12" s="10">
        <v>11</v>
      </c>
      <c r="C12" s="10"/>
      <c r="D12" s="19">
        <f>+'GS&gt;50_Equation'!C12</f>
        <v>4883.5261546919755</v>
      </c>
      <c r="I12" s="32"/>
      <c r="J12" s="32"/>
    </row>
    <row r="13" spans="1:10" x14ac:dyDescent="0.25">
      <c r="A13" s="9">
        <v>2015</v>
      </c>
      <c r="B13" s="10">
        <v>12</v>
      </c>
      <c r="C13" s="10"/>
      <c r="D13" s="19">
        <f>+'GS&gt;50_Equation'!C13</f>
        <v>4892.2779044713125</v>
      </c>
      <c r="I13" s="32"/>
      <c r="J13" s="32"/>
    </row>
    <row r="14" spans="1:10" x14ac:dyDescent="0.25">
      <c r="A14" s="9">
        <v>2016</v>
      </c>
      <c r="B14" s="10">
        <v>1</v>
      </c>
      <c r="C14" s="10"/>
      <c r="D14" s="19">
        <f>+'GS&gt;50_Equation'!C14</f>
        <v>4901.0108906337491</v>
      </c>
      <c r="I14" s="32"/>
      <c r="J14" s="32"/>
    </row>
    <row r="15" spans="1:10" x14ac:dyDescent="0.25">
      <c r="A15" s="9">
        <v>2016</v>
      </c>
      <c r="B15" s="10">
        <v>2</v>
      </c>
      <c r="C15" s="10"/>
      <c r="D15" s="19">
        <f>+'GS&gt;50_Equation'!C15</f>
        <v>4909.725394633535</v>
      </c>
      <c r="I15" s="32"/>
      <c r="J15" s="32"/>
    </row>
    <row r="16" spans="1:10" x14ac:dyDescent="0.25">
      <c r="A16" s="9">
        <v>2016</v>
      </c>
      <c r="B16" s="10">
        <v>3</v>
      </c>
      <c r="C16" s="10"/>
      <c r="D16" s="19">
        <f>+'GS&gt;50_Equation'!C16</f>
        <v>4918.5213726663806</v>
      </c>
      <c r="I16" s="32"/>
      <c r="J16" s="32"/>
    </row>
    <row r="17" spans="1:10" x14ac:dyDescent="0.25">
      <c r="A17" s="9">
        <v>2016</v>
      </c>
      <c r="B17" s="10">
        <v>4</v>
      </c>
      <c r="C17" s="10"/>
      <c r="D17" s="19">
        <f>+'GS&gt;50_Equation'!C17</f>
        <v>4927.3077254232412</v>
      </c>
      <c r="I17" s="32"/>
      <c r="J17" s="32"/>
    </row>
    <row r="18" spans="1:10" x14ac:dyDescent="0.25">
      <c r="A18" s="9">
        <v>2016</v>
      </c>
      <c r="B18" s="10">
        <v>5</v>
      </c>
      <c r="C18" s="10"/>
      <c r="D18" s="19">
        <f>+'GS&gt;50_Equation'!C18</f>
        <v>4936.0764153016908</v>
      </c>
      <c r="I18" s="32"/>
      <c r="J18" s="32"/>
    </row>
    <row r="19" spans="1:10" x14ac:dyDescent="0.25">
      <c r="A19" s="9">
        <v>2016</v>
      </c>
      <c r="B19" s="10">
        <v>6</v>
      </c>
      <c r="C19" s="10"/>
      <c r="D19" s="19">
        <f>+'GS&gt;50_Equation'!C19</f>
        <v>4944.919079627899</v>
      </c>
      <c r="I19" s="32"/>
      <c r="J19" s="32"/>
    </row>
    <row r="20" spans="1:10" x14ac:dyDescent="0.25">
      <c r="A20" s="9">
        <v>2016</v>
      </c>
      <c r="B20" s="10">
        <v>7</v>
      </c>
      <c r="C20" s="10"/>
      <c r="D20" s="19">
        <f>+'GS&gt;50_Equation'!C20</f>
        <v>4953.7446069878997</v>
      </c>
      <c r="I20" s="32"/>
      <c r="J20" s="32"/>
    </row>
    <row r="21" spans="1:10" x14ac:dyDescent="0.25">
      <c r="A21" s="9">
        <v>2016</v>
      </c>
      <c r="B21" s="10">
        <v>8</v>
      </c>
      <c r="C21" s="10"/>
      <c r="D21" s="19">
        <f>+'GS&gt;50_Equation'!C21</f>
        <v>4962.5615610164577</v>
      </c>
      <c r="I21" s="32"/>
      <c r="J21" s="32"/>
    </row>
    <row r="22" spans="1:10" x14ac:dyDescent="0.25">
      <c r="A22" s="9">
        <v>2016</v>
      </c>
      <c r="B22" s="10">
        <v>9</v>
      </c>
      <c r="C22" s="10"/>
      <c r="D22" s="19">
        <f>+'GS&gt;50_Equation'!C22</f>
        <v>4971.4449541347012</v>
      </c>
      <c r="I22" s="32"/>
      <c r="J22" s="32"/>
    </row>
    <row r="23" spans="1:10" x14ac:dyDescent="0.25">
      <c r="A23" s="9">
        <v>2016</v>
      </c>
      <c r="B23" s="10">
        <v>10</v>
      </c>
      <c r="C23" s="10"/>
      <c r="D23" s="19">
        <f>+'GS&gt;50_Equation'!C23</f>
        <v>4980.3202765208734</v>
      </c>
      <c r="I23" s="32"/>
      <c r="J23" s="32"/>
    </row>
    <row r="24" spans="1:10" x14ac:dyDescent="0.25">
      <c r="A24" s="9">
        <v>2016</v>
      </c>
      <c r="B24" s="10">
        <v>11</v>
      </c>
      <c r="C24" s="10"/>
      <c r="D24" s="19">
        <f>+'GS&gt;50_Equation'!C24</f>
        <v>4989.1711606741164</v>
      </c>
      <c r="I24" s="32"/>
      <c r="J24" s="32"/>
    </row>
    <row r="25" spans="1:10" x14ac:dyDescent="0.25">
      <c r="A25" s="9">
        <v>2016</v>
      </c>
      <c r="B25" s="10">
        <v>12</v>
      </c>
      <c r="C25" s="10"/>
      <c r="D25" s="19">
        <f>+'GS&gt;50_Equation'!C25</f>
        <v>4998.122447273302</v>
      </c>
      <c r="I25" s="32"/>
      <c r="J25" s="32"/>
    </row>
    <row r="26" spans="1:10" x14ac:dyDescent="0.25">
      <c r="A26" s="9">
        <v>2017</v>
      </c>
      <c r="B26" s="10">
        <v>1</v>
      </c>
      <c r="C26" s="10"/>
      <c r="D26" s="19">
        <f>+'GS&gt;50_Equation'!C26</f>
        <v>5007.0497759595155</v>
      </c>
      <c r="I26" s="32"/>
      <c r="J26" s="32"/>
    </row>
    <row r="27" spans="1:10" x14ac:dyDescent="0.25">
      <c r="A27" s="9">
        <v>2017</v>
      </c>
      <c r="B27" s="10">
        <v>2</v>
      </c>
      <c r="C27" s="10"/>
      <c r="D27" s="19">
        <f>+'GS&gt;50_Equation'!C27</f>
        <v>5015.9616880830199</v>
      </c>
      <c r="I27" s="32"/>
      <c r="J27" s="32"/>
    </row>
    <row r="28" spans="1:10" x14ac:dyDescent="0.25">
      <c r="A28" s="9">
        <v>2017</v>
      </c>
      <c r="B28" s="10">
        <v>3</v>
      </c>
      <c r="C28" s="10"/>
      <c r="D28" s="19">
        <f>+'GS&gt;50_Equation'!C28</f>
        <v>5024.9331741147053</v>
      </c>
      <c r="I28" s="32"/>
      <c r="J28" s="32"/>
    </row>
    <row r="29" spans="1:10" x14ac:dyDescent="0.25">
      <c r="A29" s="9">
        <v>2017</v>
      </c>
      <c r="B29" s="10">
        <v>4</v>
      </c>
      <c r="C29" s="10"/>
      <c r="D29" s="19">
        <f>+'GS&gt;50_Equation'!C29</f>
        <v>5033.8897026118375</v>
      </c>
      <c r="I29" s="32"/>
      <c r="J29" s="32"/>
    </row>
    <row r="30" spans="1:10" x14ac:dyDescent="0.25">
      <c r="A30" s="9">
        <v>2017</v>
      </c>
      <c r="B30" s="10">
        <v>5</v>
      </c>
      <c r="C30" s="10"/>
      <c r="D30" s="19">
        <f>+'GS&gt;50_Equation'!C30</f>
        <v>5042.8314979374318</v>
      </c>
      <c r="I30" s="32"/>
      <c r="J30" s="32"/>
    </row>
    <row r="31" spans="1:10" x14ac:dyDescent="0.25">
      <c r="A31" s="9">
        <v>2017</v>
      </c>
      <c r="B31" s="10">
        <v>6</v>
      </c>
      <c r="C31" s="10"/>
      <c r="D31" s="19">
        <f>+'GS&gt;50_Equation'!C31</f>
        <v>5051.8086205706959</v>
      </c>
      <c r="I31" s="32"/>
      <c r="J31" s="32"/>
    </row>
    <row r="32" spans="1:10" x14ac:dyDescent="0.25">
      <c r="A32" s="9">
        <v>2017</v>
      </c>
      <c r="B32" s="10">
        <v>7</v>
      </c>
      <c r="C32" s="10"/>
      <c r="D32" s="19">
        <f>+'GS&gt;50_Equation'!C32</f>
        <v>5060.7797552928805</v>
      </c>
      <c r="I32" s="32"/>
      <c r="J32" s="32"/>
    </row>
    <row r="33" spans="1:10" x14ac:dyDescent="0.25">
      <c r="A33" s="9">
        <v>2017</v>
      </c>
      <c r="B33" s="10">
        <v>8</v>
      </c>
      <c r="C33" s="10"/>
      <c r="D33" s="19">
        <f>+'GS&gt;50_Equation'!C33</f>
        <v>5069.7285033608068</v>
      </c>
      <c r="I33" s="32"/>
      <c r="J33" s="32"/>
    </row>
    <row r="34" spans="1:10" x14ac:dyDescent="0.25">
      <c r="A34" s="9">
        <v>2017</v>
      </c>
      <c r="B34" s="10">
        <v>9</v>
      </c>
      <c r="C34" s="10"/>
      <c r="D34" s="19">
        <f>+'GS&gt;50_Equation'!C34</f>
        <v>5078.7132220374942</v>
      </c>
      <c r="I34" s="32"/>
      <c r="J34" s="32"/>
    </row>
    <row r="35" spans="1:10" x14ac:dyDescent="0.25">
      <c r="A35" s="9">
        <v>2017</v>
      </c>
      <c r="B35" s="10">
        <v>10</v>
      </c>
      <c r="C35" s="10"/>
      <c r="D35" s="19">
        <f>+'GS&gt;50_Equation'!C35</f>
        <v>5087.6759732941282</v>
      </c>
      <c r="I35" s="32"/>
      <c r="J35" s="32"/>
    </row>
    <row r="36" spans="1:10" x14ac:dyDescent="0.25">
      <c r="A36" s="9">
        <v>2017</v>
      </c>
      <c r="B36" s="10">
        <v>11</v>
      </c>
      <c r="C36" s="10"/>
      <c r="D36" s="19">
        <f>+'GS&gt;50_Equation'!C36</f>
        <v>5096.6252686235784</v>
      </c>
      <c r="I36" s="32"/>
      <c r="J36" s="32"/>
    </row>
    <row r="37" spans="1:10" ht="14.45" x14ac:dyDescent="0.3">
      <c r="A37" s="9">
        <v>2017</v>
      </c>
      <c r="B37" s="10">
        <v>12</v>
      </c>
      <c r="C37" s="10"/>
      <c r="D37" s="19">
        <f>+'GS&gt;50_Equation'!C37</f>
        <v>5105.5197769633905</v>
      </c>
      <c r="I37" s="32"/>
      <c r="J37" s="32"/>
    </row>
    <row r="38" spans="1:10" ht="14.45" x14ac:dyDescent="0.3">
      <c r="A38" s="9">
        <v>2018</v>
      </c>
      <c r="B38" s="10">
        <v>1</v>
      </c>
      <c r="C38" s="10"/>
      <c r="D38" s="19">
        <f>+'GS&gt;50_Equation'!C38</f>
        <v>5114.4012300262502</v>
      </c>
      <c r="I38" s="32"/>
      <c r="J38" s="32"/>
    </row>
    <row r="39" spans="1:10" ht="14.45" x14ac:dyDescent="0.3">
      <c r="A39" s="9">
        <v>2018</v>
      </c>
      <c r="B39" s="10">
        <v>2</v>
      </c>
      <c r="C39" s="10"/>
      <c r="D39" s="19">
        <f>+'GS&gt;50_Equation'!C39</f>
        <v>5123.2781302215853</v>
      </c>
      <c r="I39" s="32"/>
      <c r="J39" s="32"/>
    </row>
    <row r="40" spans="1:10" ht="14.45" x14ac:dyDescent="0.3">
      <c r="A40" s="9">
        <v>2018</v>
      </c>
      <c r="B40" s="10">
        <v>3</v>
      </c>
      <c r="C40" s="10"/>
      <c r="D40" s="19">
        <f>+'GS&gt;50_Equation'!C40</f>
        <v>5132.167283601656</v>
      </c>
      <c r="I40" s="32"/>
      <c r="J40" s="32"/>
    </row>
    <row r="41" spans="1:10" ht="14.45" x14ac:dyDescent="0.3">
      <c r="A41" s="9">
        <v>2018</v>
      </c>
      <c r="B41" s="10">
        <v>4</v>
      </c>
      <c r="C41" s="10"/>
      <c r="D41" s="19">
        <f>+'GS&gt;50_Equation'!C41</f>
        <v>5141.0522670042592</v>
      </c>
      <c r="I41" s="32"/>
      <c r="J41" s="32"/>
    </row>
    <row r="42" spans="1:10" ht="14.45" x14ac:dyDescent="0.3">
      <c r="A42" s="9">
        <v>2018</v>
      </c>
      <c r="B42" s="10">
        <v>5</v>
      </c>
      <c r="C42" s="10"/>
      <c r="D42" s="19">
        <f>+'GS&gt;50_Equation'!C42</f>
        <v>5149.9166544172167</v>
      </c>
      <c r="I42" s="32"/>
      <c r="J42" s="32"/>
    </row>
    <row r="43" spans="1:10" ht="14.45" x14ac:dyDescent="0.3">
      <c r="A43" s="9">
        <v>2018</v>
      </c>
      <c r="B43" s="10">
        <v>6</v>
      </c>
      <c r="C43" s="10"/>
      <c r="D43" s="19">
        <f>+'GS&gt;50_Equation'!C43</f>
        <v>5158.8270828238465</v>
      </c>
      <c r="I43" s="32"/>
      <c r="J43" s="32"/>
    </row>
    <row r="44" spans="1:10" ht="14.45" x14ac:dyDescent="0.3">
      <c r="A44" s="9">
        <v>2018</v>
      </c>
      <c r="B44" s="10">
        <v>7</v>
      </c>
      <c r="C44" s="10"/>
      <c r="D44" s="19">
        <f>+'GS&gt;50_Equation'!C44</f>
        <v>5167.7172811579949</v>
      </c>
      <c r="I44" s="32"/>
      <c r="J44" s="32"/>
    </row>
    <row r="45" spans="1:10" ht="14.45" x14ac:dyDescent="0.3">
      <c r="A45" s="9">
        <v>2018</v>
      </c>
      <c r="B45" s="10">
        <v>8</v>
      </c>
      <c r="C45" s="10"/>
      <c r="D45" s="19">
        <f>+'GS&gt;50_Equation'!C45</f>
        <v>5176.6040414325889</v>
      </c>
      <c r="I45" s="32"/>
      <c r="J45" s="32"/>
    </row>
    <row r="46" spans="1:10" ht="14.45" x14ac:dyDescent="0.3">
      <c r="A46" s="9">
        <v>2018</v>
      </c>
      <c r="B46" s="10">
        <v>9</v>
      </c>
      <c r="C46" s="10"/>
      <c r="D46" s="19">
        <f>+'GS&gt;50_Equation'!C46</f>
        <v>5185.5373792988612</v>
      </c>
      <c r="I46" s="32"/>
      <c r="J46" s="32"/>
    </row>
    <row r="47" spans="1:10" ht="14.45" x14ac:dyDescent="0.3">
      <c r="A47" s="9">
        <v>2018</v>
      </c>
      <c r="B47" s="10">
        <v>10</v>
      </c>
      <c r="C47" s="10"/>
      <c r="D47" s="19">
        <f>+'GS&gt;50_Equation'!C47</f>
        <v>5194.4593222219564</v>
      </c>
      <c r="I47" s="32"/>
      <c r="J47" s="32"/>
    </row>
    <row r="48" spans="1:10" ht="14.45" x14ac:dyDescent="0.3">
      <c r="A48" s="9">
        <v>2018</v>
      </c>
      <c r="B48" s="10">
        <v>11</v>
      </c>
      <c r="C48" s="10"/>
      <c r="D48" s="19">
        <f>+'GS&gt;50_Equation'!C48</f>
        <v>5203.3700411260243</v>
      </c>
      <c r="I48" s="32"/>
      <c r="J48" s="32"/>
    </row>
    <row r="49" spans="1:10" ht="14.45" x14ac:dyDescent="0.3">
      <c r="A49" s="9">
        <v>2018</v>
      </c>
      <c r="B49" s="10">
        <v>12</v>
      </c>
      <c r="C49" s="10"/>
      <c r="D49" s="19">
        <f>+'GS&gt;50_Equation'!C49</f>
        <v>5212.3444635937994</v>
      </c>
      <c r="I49" s="32"/>
      <c r="J49" s="32"/>
    </row>
    <row r="50" spans="1:10" ht="14.45" x14ac:dyDescent="0.3">
      <c r="A50" s="9">
        <v>2019</v>
      </c>
      <c r="B50" s="10">
        <v>1</v>
      </c>
      <c r="C50" s="10"/>
      <c r="D50" s="19">
        <f>+'GS&gt;50_Equation'!C50</f>
        <v>5221.3079962377142</v>
      </c>
      <c r="I50" s="32"/>
      <c r="J50" s="32"/>
    </row>
    <row r="51" spans="1:10" ht="14.45" x14ac:dyDescent="0.3">
      <c r="A51" s="9">
        <v>2019</v>
      </c>
      <c r="B51" s="10">
        <v>2</v>
      </c>
      <c r="C51" s="10"/>
      <c r="D51" s="19">
        <f>+'GS&gt;50_Equation'!C51</f>
        <v>5230.2608024051242</v>
      </c>
      <c r="I51" s="32"/>
      <c r="J51" s="32"/>
    </row>
    <row r="52" spans="1:10" ht="14.45" x14ac:dyDescent="0.3">
      <c r="A52" s="9">
        <v>2019</v>
      </c>
      <c r="B52" s="10">
        <v>3</v>
      </c>
      <c r="C52" s="10"/>
      <c r="D52" s="19">
        <f>+'GS&gt;50_Equation'!C52</f>
        <v>5239.2861087959036</v>
      </c>
      <c r="I52" s="32"/>
      <c r="J52" s="32"/>
    </row>
    <row r="53" spans="1:10" ht="14.45" x14ac:dyDescent="0.3">
      <c r="A53" s="9">
        <v>2019</v>
      </c>
      <c r="B53" s="10">
        <v>4</v>
      </c>
      <c r="C53" s="10"/>
      <c r="D53" s="19">
        <f>+'GS&gt;50_Equation'!C53</f>
        <v>5248.3093146712872</v>
      </c>
      <c r="I53" s="32"/>
      <c r="J53" s="32"/>
    </row>
    <row r="54" spans="1:10" ht="14.45" x14ac:dyDescent="0.3">
      <c r="A54" s="9">
        <v>2019</v>
      </c>
      <c r="B54" s="10">
        <v>5</v>
      </c>
      <c r="C54" s="10"/>
      <c r="D54" s="19">
        <f>+'GS&gt;50_Equation'!C54</f>
        <v>5257.3139629771695</v>
      </c>
      <c r="I54" s="32"/>
      <c r="J54" s="32"/>
    </row>
    <row r="55" spans="1:10" ht="14.45" x14ac:dyDescent="0.3">
      <c r="A55" s="9">
        <v>2019</v>
      </c>
      <c r="B55" s="10">
        <v>6</v>
      </c>
      <c r="C55" s="10"/>
      <c r="D55" s="19">
        <f>+'GS&gt;50_Equation'!C55</f>
        <v>5266.4081930219254</v>
      </c>
      <c r="I55" s="32"/>
      <c r="J55" s="32"/>
    </row>
    <row r="56" spans="1:10" ht="14.45" x14ac:dyDescent="0.3">
      <c r="A56" s="9">
        <v>2019</v>
      </c>
      <c r="B56" s="10">
        <v>7</v>
      </c>
      <c r="C56" s="10"/>
      <c r="D56" s="19">
        <f>+'GS&gt;50_Equation'!C56</f>
        <v>5275.5007838809288</v>
      </c>
      <c r="I56" s="32"/>
      <c r="J56" s="32"/>
    </row>
    <row r="57" spans="1:10" ht="14.45" x14ac:dyDescent="0.3">
      <c r="A57" s="9">
        <v>2019</v>
      </c>
      <c r="B57" s="10">
        <v>8</v>
      </c>
      <c r="C57" s="10"/>
      <c r="D57" s="19">
        <f>+'GS&gt;50_Equation'!C57</f>
        <v>5284.5752715801227</v>
      </c>
      <c r="I57" s="32"/>
      <c r="J57" s="32"/>
    </row>
    <row r="58" spans="1:10" ht="14.45" x14ac:dyDescent="0.3">
      <c r="A58" s="9">
        <v>2019</v>
      </c>
      <c r="B58" s="10">
        <v>9</v>
      </c>
      <c r="C58" s="10"/>
      <c r="D58" s="19">
        <f>+'GS&gt;50_Equation'!C58</f>
        <v>5293.7564017722871</v>
      </c>
      <c r="I58" s="32"/>
      <c r="J58" s="32"/>
    </row>
    <row r="59" spans="1:10" ht="14.45" x14ac:dyDescent="0.3">
      <c r="A59" s="9">
        <v>2019</v>
      </c>
      <c r="B59" s="10">
        <v>10</v>
      </c>
      <c r="C59" s="10"/>
      <c r="D59" s="19">
        <f>+'GS&gt;50_Equation'!C59</f>
        <v>5302.92802707807</v>
      </c>
      <c r="I59" s="32"/>
      <c r="J59" s="32"/>
    </row>
    <row r="60" spans="1:10" ht="14.45" x14ac:dyDescent="0.3">
      <c r="A60" s="9">
        <v>2019</v>
      </c>
      <c r="B60" s="10">
        <v>11</v>
      </c>
      <c r="C60" s="10"/>
      <c r="D60" s="19">
        <f>+'GS&gt;50_Equation'!C60</f>
        <v>5312.0902900707688</v>
      </c>
      <c r="I60" s="32"/>
      <c r="J60" s="32"/>
    </row>
    <row r="61" spans="1:10" ht="14.45" x14ac:dyDescent="0.3">
      <c r="A61" s="9">
        <v>2019</v>
      </c>
      <c r="B61" s="10">
        <v>12</v>
      </c>
      <c r="C61" s="10"/>
      <c r="D61" s="19">
        <f>+'GS&gt;50_Equation'!C61</f>
        <v>5321.2765575061685</v>
      </c>
      <c r="I61" s="32"/>
      <c r="J61" s="32"/>
    </row>
    <row r="62" spans="1:10" ht="14.45" x14ac:dyDescent="0.3">
      <c r="A62" s="9">
        <v>2020</v>
      </c>
      <c r="B62" s="10">
        <v>1</v>
      </c>
      <c r="C62" s="10"/>
      <c r="D62" s="19">
        <f>+'GS&gt;50_Equation'!C62</f>
        <v>5330.4620479716295</v>
      </c>
      <c r="I62" s="32"/>
      <c r="J62" s="32"/>
    </row>
    <row r="63" spans="1:10" ht="14.45" x14ac:dyDescent="0.3">
      <c r="A63" s="9">
        <v>2020</v>
      </c>
      <c r="B63" s="10">
        <v>2</v>
      </c>
      <c r="C63" s="10"/>
      <c r="D63" s="19">
        <f>+'GS&gt;50_Equation'!C63</f>
        <v>5339.6302845598575</v>
      </c>
      <c r="I63" s="32"/>
      <c r="J63" s="32"/>
    </row>
    <row r="64" spans="1:10" ht="14.45" x14ac:dyDescent="0.3">
      <c r="A64" s="9">
        <v>2020</v>
      </c>
      <c r="B64" s="10">
        <v>3</v>
      </c>
      <c r="C64" s="10"/>
      <c r="D64" s="19">
        <f>+'GS&gt;50_Equation'!C64</f>
        <v>5348.8395475422158</v>
      </c>
      <c r="I64" s="32"/>
      <c r="J64" s="32"/>
    </row>
    <row r="65" spans="1:11" ht="14.45" x14ac:dyDescent="0.3">
      <c r="A65" s="9">
        <v>2020</v>
      </c>
      <c r="B65" s="10">
        <v>4</v>
      </c>
      <c r="C65" s="10"/>
      <c r="D65" s="19">
        <f>+'GS&gt;50_Equation'!C65</f>
        <v>5358.0318230531084</v>
      </c>
      <c r="I65" s="32"/>
      <c r="J65" s="32"/>
    </row>
    <row r="66" spans="1:11" ht="14.45" x14ac:dyDescent="0.3">
      <c r="A66" s="9">
        <v>2020</v>
      </c>
      <c r="B66" s="10">
        <v>5</v>
      </c>
      <c r="C66" s="10"/>
      <c r="D66" s="19">
        <f>+'GS&gt;50_Equation'!C66</f>
        <v>5367.2155478861769</v>
      </c>
      <c r="I66" s="32"/>
      <c r="J66" s="32"/>
    </row>
    <row r="67" spans="1:11" ht="14.45" x14ac:dyDescent="0.3">
      <c r="A67" s="9">
        <v>2020</v>
      </c>
      <c r="B67" s="10">
        <v>6</v>
      </c>
      <c r="C67" s="10"/>
      <c r="D67" s="19">
        <f>+'GS&gt;50_Equation'!C67</f>
        <v>5376.4323832029495</v>
      </c>
      <c r="I67" s="32"/>
      <c r="J67" s="32"/>
    </row>
    <row r="68" spans="1:11" ht="14.45" x14ac:dyDescent="0.3">
      <c r="A68" s="9">
        <v>2020</v>
      </c>
      <c r="B68" s="10">
        <v>7</v>
      </c>
      <c r="C68" s="10"/>
      <c r="D68" s="19">
        <f>+'GS&gt;50_Equation'!C68</f>
        <v>5385.6492290186025</v>
      </c>
      <c r="I68" s="32"/>
      <c r="J68" s="32"/>
    </row>
    <row r="69" spans="1:11" ht="14.45" x14ac:dyDescent="0.3">
      <c r="A69" s="9">
        <v>2020</v>
      </c>
      <c r="B69" s="10">
        <v>8</v>
      </c>
      <c r="C69" s="10"/>
      <c r="D69" s="19">
        <f>+'GS&gt;50_Equation'!C69</f>
        <v>5394.8495966138116</v>
      </c>
      <c r="I69" s="32"/>
      <c r="J69" s="32"/>
    </row>
    <row r="70" spans="1:11" ht="14.45" x14ac:dyDescent="0.3">
      <c r="A70" s="9">
        <v>2020</v>
      </c>
      <c r="B70" s="10">
        <v>9</v>
      </c>
      <c r="C70" s="10"/>
      <c r="D70" s="19">
        <f>+'GS&gt;50_Equation'!C70</f>
        <v>5404.0834480448148</v>
      </c>
      <c r="I70" s="32"/>
      <c r="J70" s="32"/>
    </row>
    <row r="71" spans="1:11" ht="14.45" x14ac:dyDescent="0.3">
      <c r="A71" s="9">
        <v>2020</v>
      </c>
      <c r="B71" s="10">
        <v>10</v>
      </c>
      <c r="C71" s="10"/>
      <c r="D71" s="19">
        <f>+'GS&gt;50_Equation'!C71</f>
        <v>5413.3093711462316</v>
      </c>
      <c r="I71" s="32"/>
      <c r="J71" s="32"/>
    </row>
    <row r="72" spans="1:11" ht="14.45" x14ac:dyDescent="0.3">
      <c r="A72" s="9">
        <v>2020</v>
      </c>
      <c r="B72" s="10">
        <v>11</v>
      </c>
      <c r="C72" s="10"/>
      <c r="D72" s="19">
        <f>+'GS&gt;50_Equation'!C72</f>
        <v>5422.5274848430081</v>
      </c>
      <c r="I72" s="32"/>
      <c r="J72" s="32"/>
    </row>
    <row r="73" spans="1:11" ht="14.45" x14ac:dyDescent="0.3">
      <c r="A73" s="13">
        <v>2020</v>
      </c>
      <c r="B73" s="14">
        <v>12</v>
      </c>
      <c r="C73" s="14"/>
      <c r="D73" s="42">
        <f>+'GS&gt;50_Equation'!C73</f>
        <v>5431.7794391775733</v>
      </c>
      <c r="I73" s="32"/>
      <c r="J73" s="32"/>
    </row>
    <row r="76" spans="1:11" ht="43.15" x14ac:dyDescent="0.3">
      <c r="A76" s="16" t="s">
        <v>0</v>
      </c>
      <c r="B76" s="34" t="s">
        <v>30</v>
      </c>
      <c r="C76" s="34" t="s">
        <v>31</v>
      </c>
      <c r="D76" s="35" t="s">
        <v>32</v>
      </c>
    </row>
    <row r="77" spans="1:11" ht="14.45" x14ac:dyDescent="0.3">
      <c r="A77" s="9">
        <v>2015</v>
      </c>
      <c r="B77" s="21">
        <f>+D13</f>
        <v>4892.2779044713125</v>
      </c>
      <c r="C77" s="4">
        <f>+Residenital_Forecast!C77/250</f>
        <v>3.742666666666667</v>
      </c>
      <c r="D77" s="3">
        <f>B77+C77</f>
        <v>4896.0205711379795</v>
      </c>
    </row>
    <row r="78" spans="1:11" x14ac:dyDescent="0.25">
      <c r="A78" s="9">
        <v>2016</v>
      </c>
      <c r="B78" s="21">
        <f>+D25</f>
        <v>4998.122447273302</v>
      </c>
      <c r="C78" s="4">
        <f>+Residenital_Forecast!C78/250</f>
        <v>7.4853333333333341</v>
      </c>
      <c r="D78" s="3">
        <f t="shared" ref="D78:D82" si="0">B78+C78</f>
        <v>5005.6077806066351</v>
      </c>
    </row>
    <row r="79" spans="1:11" x14ac:dyDescent="0.25">
      <c r="A79" s="9">
        <v>2017</v>
      </c>
      <c r="B79" s="21">
        <f>+D37</f>
        <v>5105.5197769633905</v>
      </c>
      <c r="C79" s="4">
        <f>+Residenital_Forecast!C79/250</f>
        <v>11.228</v>
      </c>
      <c r="D79" s="3">
        <f t="shared" si="0"/>
        <v>5116.7477769633906</v>
      </c>
    </row>
    <row r="80" spans="1:11" x14ac:dyDescent="0.25">
      <c r="A80" s="9">
        <v>2018</v>
      </c>
      <c r="B80" s="21">
        <f>+D49</f>
        <v>5212.3444635937994</v>
      </c>
      <c r="C80" s="4">
        <f>+Residenital_Forecast!C80/250</f>
        <v>14.970666666666668</v>
      </c>
      <c r="D80" s="3">
        <f t="shared" si="0"/>
        <v>5227.3151302604665</v>
      </c>
      <c r="E80" s="39"/>
      <c r="F80" s="39"/>
      <c r="G80" s="39"/>
      <c r="H80" s="39"/>
      <c r="I80" s="39"/>
      <c r="J80" s="39"/>
      <c r="K80" s="10"/>
    </row>
    <row r="81" spans="1:4" x14ac:dyDescent="0.25">
      <c r="A81" s="9">
        <v>2019</v>
      </c>
      <c r="B81" s="21">
        <f>+D61</f>
        <v>5321.2765575061685</v>
      </c>
      <c r="C81" s="4">
        <f>+Residenital_Forecast!C81/250</f>
        <v>18.713333333333335</v>
      </c>
      <c r="D81" s="3">
        <f t="shared" si="0"/>
        <v>5339.9898908395016</v>
      </c>
    </row>
    <row r="82" spans="1:4" x14ac:dyDescent="0.25">
      <c r="A82" s="13">
        <v>2020</v>
      </c>
      <c r="B82" s="22">
        <f>+D73</f>
        <v>5431.7794391775733</v>
      </c>
      <c r="C82" s="6">
        <f>+Residenital_Forecast!C82/250</f>
        <v>22.456</v>
      </c>
      <c r="D82" s="33">
        <f t="shared" si="0"/>
        <v>5454.2354391775734</v>
      </c>
    </row>
    <row r="83" spans="1:4" x14ac:dyDescent="0.25">
      <c r="A83" t="s">
        <v>47</v>
      </c>
    </row>
  </sheetData>
  <autoFilter ref="A1:D7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73"/>
  <sheetViews>
    <sheetView zoomScale="80" zoomScaleNormal="80" workbookViewId="0">
      <selection activeCell="F3" sqref="F3"/>
    </sheetView>
  </sheetViews>
  <sheetFormatPr defaultRowHeight="15" x14ac:dyDescent="0.25"/>
  <cols>
    <col min="6" max="6" width="9.140625" style="43"/>
  </cols>
  <sheetData>
    <row r="1" spans="1:6" x14ac:dyDescent="0.25">
      <c r="A1" s="29" t="s">
        <v>0</v>
      </c>
      <c r="B1" s="30" t="s">
        <v>1</v>
      </c>
      <c r="C1" s="30" t="s">
        <v>21</v>
      </c>
      <c r="D1" s="30" t="s">
        <v>43</v>
      </c>
      <c r="E1" s="30" t="s">
        <v>25</v>
      </c>
      <c r="F1" s="66" t="s">
        <v>24</v>
      </c>
    </row>
    <row r="2" spans="1:6" x14ac:dyDescent="0.25">
      <c r="A2" s="9">
        <v>2015</v>
      </c>
      <c r="B2" s="10">
        <v>1</v>
      </c>
      <c r="C2" s="11">
        <f>SUM(D2:F2)</f>
        <v>4797.5779999999995</v>
      </c>
      <c r="D2" s="11">
        <f>'GS&gt;50_Data'!D61*'GS&gt;50_Data'!D$1</f>
        <v>5081.7</v>
      </c>
      <c r="E2" s="11">
        <f>'GS&gt;50_Data'!E61*'GS&gt;50_Data'!E$1</f>
        <v>-187.12200000000001</v>
      </c>
      <c r="F2" s="23">
        <v>-97</v>
      </c>
    </row>
    <row r="3" spans="1:6" x14ac:dyDescent="0.25">
      <c r="A3" s="9">
        <v>2015</v>
      </c>
      <c r="B3" s="10">
        <v>2</v>
      </c>
      <c r="C3" s="11">
        <f t="shared" ref="C3:C66" si="0">SUM(D3:F3)</f>
        <v>4806.0935932314205</v>
      </c>
      <c r="D3" s="11">
        <f>'GS&gt;50_Data'!D62*'GS&gt;50_Data'!D$1</f>
        <v>5088.7605932314209</v>
      </c>
      <c r="E3" s="11">
        <f>'GS&gt;50_Data'!E62*'GS&gt;50_Data'!E$1</f>
        <v>-187.12200000000001</v>
      </c>
      <c r="F3" s="23">
        <f>F2*'GS&gt;50_Coef'!$B$4</f>
        <v>-95.545000000000002</v>
      </c>
    </row>
    <row r="4" spans="1:6" x14ac:dyDescent="0.25">
      <c r="A4" s="9">
        <v>2015</v>
      </c>
      <c r="B4" s="10">
        <v>3</v>
      </c>
      <c r="C4" s="11">
        <f t="shared" si="0"/>
        <v>4814.6870404261081</v>
      </c>
      <c r="D4" s="11">
        <f>'GS&gt;50_Data'!D63*'GS&gt;50_Data'!D$1</f>
        <v>5095.9208654261083</v>
      </c>
      <c r="E4" s="11">
        <f>'GS&gt;50_Data'!E63*'GS&gt;50_Data'!E$1</f>
        <v>-187.12200000000001</v>
      </c>
      <c r="F4" s="23">
        <f>F3*'GS&gt;50_Coef'!$B$4</f>
        <v>-94.111824999999996</v>
      </c>
    </row>
    <row r="5" spans="1:6" x14ac:dyDescent="0.25">
      <c r="A5" s="9">
        <v>2015</v>
      </c>
      <c r="B5" s="10">
        <v>4</v>
      </c>
      <c r="C5" s="11">
        <f t="shared" si="0"/>
        <v>4823.2506834155238</v>
      </c>
      <c r="D5" s="11">
        <f>'GS&gt;50_Data'!D64*'GS&gt;50_Data'!D$1</f>
        <v>5103.0728310405239</v>
      </c>
      <c r="E5" s="11">
        <f>'GS&gt;50_Data'!E64*'GS&gt;50_Data'!E$1</f>
        <v>-187.12200000000001</v>
      </c>
      <c r="F5" s="23">
        <f>F4*'GS&gt;50_Coef'!$B$4</f>
        <v>-92.700147625</v>
      </c>
    </row>
    <row r="6" spans="1:6" x14ac:dyDescent="0.25">
      <c r="A6" s="9">
        <v>2015</v>
      </c>
      <c r="B6" s="10">
        <v>5</v>
      </c>
      <c r="C6" s="11">
        <f t="shared" si="0"/>
        <v>4831.7931512443147</v>
      </c>
      <c r="D6" s="11">
        <f>'GS&gt;50_Data'!D65*'GS&gt;50_Data'!D$1</f>
        <v>5110.2247966549403</v>
      </c>
      <c r="E6" s="11">
        <f>'GS&gt;50_Data'!E65*'GS&gt;50_Data'!E$1</f>
        <v>-187.12200000000001</v>
      </c>
      <c r="F6" s="23">
        <f>F5*'GS&gt;50_Coef'!$B$4</f>
        <v>-91.309645410624995</v>
      </c>
    </row>
    <row r="7" spans="1:6" x14ac:dyDescent="0.25">
      <c r="A7" s="9">
        <v>2015</v>
      </c>
      <c r="B7" s="10">
        <v>6</v>
      </c>
      <c r="C7" s="11">
        <f t="shared" si="0"/>
        <v>4840.4144405031575</v>
      </c>
      <c r="D7" s="11">
        <f>'GS&gt;50_Data'!D66*'GS&gt;50_Data'!D$1</f>
        <v>5117.4764412326231</v>
      </c>
      <c r="E7" s="11">
        <f>'GS&gt;50_Data'!E66*'GS&gt;50_Data'!E$1</f>
        <v>-187.12200000000001</v>
      </c>
      <c r="F7" s="23">
        <f>F6*'GS&gt;50_Coef'!$B$4</f>
        <v>-89.940000729465623</v>
      </c>
    </row>
    <row r="8" spans="1:6" x14ac:dyDescent="0.25">
      <c r="A8" s="9">
        <v>2015</v>
      </c>
      <c r="B8" s="10">
        <v>7</v>
      </c>
      <c r="C8" s="11">
        <f t="shared" si="0"/>
        <v>4849.0151850917819</v>
      </c>
      <c r="D8" s="11">
        <f>'GS&gt;50_Data'!D67*'GS&gt;50_Data'!D$1</f>
        <v>5124.7280858103059</v>
      </c>
      <c r="E8" s="11">
        <f>'GS&gt;50_Data'!E67*'GS&gt;50_Data'!E$1</f>
        <v>-187.12200000000001</v>
      </c>
      <c r="F8" s="23">
        <f>F7*'GS&gt;50_Coef'!$B$4</f>
        <v>-88.590900718523642</v>
      </c>
    </row>
    <row r="9" spans="1:6" x14ac:dyDescent="0.25">
      <c r="A9" s="9">
        <v>2015</v>
      </c>
      <c r="B9" s="10">
        <v>8</v>
      </c>
      <c r="C9" s="11">
        <f t="shared" si="0"/>
        <v>4857.5956931802439</v>
      </c>
      <c r="D9" s="11">
        <f>'GS&gt;50_Data'!D68*'GS&gt;50_Data'!D$1</f>
        <v>5131.9797303879895</v>
      </c>
      <c r="E9" s="11">
        <f>'GS&gt;50_Data'!E68*'GS&gt;50_Data'!E$1</f>
        <v>-187.12200000000001</v>
      </c>
      <c r="F9" s="23">
        <f>F8*'GS&gt;50_Coef'!$B$4</f>
        <v>-87.262037207745792</v>
      </c>
    </row>
    <row r="10" spans="1:6" x14ac:dyDescent="0.25">
      <c r="A10" s="9">
        <v>2015</v>
      </c>
      <c r="B10" s="10">
        <v>9</v>
      </c>
      <c r="C10" s="11">
        <f t="shared" si="0"/>
        <v>4866.25594727931</v>
      </c>
      <c r="D10" s="11">
        <f>'GS&gt;50_Data'!D69*'GS&gt;50_Data'!D$1</f>
        <v>5139.3310539289396</v>
      </c>
      <c r="E10" s="11">
        <f>'GS&gt;50_Data'!E69*'GS&gt;50_Data'!E$1</f>
        <v>-187.12200000000001</v>
      </c>
      <c r="F10" s="23">
        <f>F9*'GS&gt;50_Coef'!$B$4</f>
        <v>-85.953106649629603</v>
      </c>
    </row>
    <row r="11" spans="1:6" x14ac:dyDescent="0.25">
      <c r="A11" s="9">
        <v>2015</v>
      </c>
      <c r="B11" s="10">
        <v>10</v>
      </c>
      <c r="C11" s="11">
        <f t="shared" si="0"/>
        <v>4874.9048740002772</v>
      </c>
      <c r="D11" s="11">
        <f>'GS&gt;50_Data'!D70*'GS&gt;50_Data'!D$1</f>
        <v>5146.6906840501624</v>
      </c>
      <c r="E11" s="11">
        <f>'GS&gt;50_Data'!E70*'GS&gt;50_Data'!E$1</f>
        <v>-187.12200000000001</v>
      </c>
      <c r="F11" s="23">
        <f>F10*'GS&gt;50_Coef'!$B$4</f>
        <v>-84.663810049885157</v>
      </c>
    </row>
    <row r="12" spans="1:6" x14ac:dyDescent="0.25">
      <c r="A12" s="9">
        <v>2015</v>
      </c>
      <c r="B12" s="10">
        <v>11</v>
      </c>
      <c r="C12" s="11">
        <f t="shared" si="0"/>
        <v>4883.5261546919755</v>
      </c>
      <c r="D12" s="11">
        <f>'GS&gt;50_Data'!D71*'GS&gt;50_Data'!D$1</f>
        <v>5154.0420075911125</v>
      </c>
      <c r="E12" s="11">
        <f>'GS&gt;50_Data'!E71*'GS&gt;50_Data'!E$1</f>
        <v>-187.12200000000001</v>
      </c>
      <c r="F12" s="23">
        <f>F11*'GS&gt;50_Coef'!$B$4</f>
        <v>-83.393852899136874</v>
      </c>
    </row>
    <row r="13" spans="1:6" x14ac:dyDescent="0.25">
      <c r="A13" s="9">
        <v>2015</v>
      </c>
      <c r="B13" s="10">
        <v>12</v>
      </c>
      <c r="C13" s="11">
        <f t="shared" si="0"/>
        <v>4892.2779044713125</v>
      </c>
      <c r="D13" s="11">
        <f>'GS&gt;50_Data'!D72*'GS&gt;50_Data'!D$1</f>
        <v>5161.5428495769629</v>
      </c>
      <c r="E13" s="11">
        <f>'GS&gt;50_Data'!E72*'GS&gt;50_Data'!E$1</f>
        <v>-187.12200000000001</v>
      </c>
      <c r="F13" s="23">
        <f>F12*'GS&gt;50_Coef'!$B$4</f>
        <v>-82.142945105649815</v>
      </c>
    </row>
    <row r="14" spans="1:6" x14ac:dyDescent="0.25">
      <c r="A14" s="9">
        <v>2016</v>
      </c>
      <c r="B14" s="10">
        <v>1</v>
      </c>
      <c r="C14" s="11">
        <f t="shared" si="0"/>
        <v>4901.0108906337491</v>
      </c>
      <c r="D14" s="11">
        <f>'GS&gt;50_Data'!D73*'GS&gt;50_Data'!D$1</f>
        <v>5169.0436915628143</v>
      </c>
      <c r="E14" s="11">
        <f>'GS&gt;50_Data'!E73*'GS&gt;50_Data'!E$1</f>
        <v>-187.12200000000001</v>
      </c>
      <c r="F14" s="23">
        <f>F13*'GS&gt;50_Coef'!$B$4</f>
        <v>-80.910800929065061</v>
      </c>
    </row>
    <row r="15" spans="1:6" x14ac:dyDescent="0.25">
      <c r="A15" s="9">
        <v>2016</v>
      </c>
      <c r="B15" s="10">
        <v>2</v>
      </c>
      <c r="C15" s="11">
        <f t="shared" si="0"/>
        <v>4909.725394633535</v>
      </c>
      <c r="D15" s="11">
        <f>'GS&gt;50_Data'!D74*'GS&gt;50_Data'!D$1</f>
        <v>5176.5445335486647</v>
      </c>
      <c r="E15" s="11">
        <f>'GS&gt;50_Data'!E74*'GS&gt;50_Data'!E$1</f>
        <v>-187.12200000000001</v>
      </c>
      <c r="F15" s="23">
        <f>F14*'GS&gt;50_Coef'!$B$4</f>
        <v>-79.697138915129088</v>
      </c>
    </row>
    <row r="16" spans="1:6" x14ac:dyDescent="0.25">
      <c r="A16" s="9">
        <v>2016</v>
      </c>
      <c r="B16" s="10">
        <v>3</v>
      </c>
      <c r="C16" s="11">
        <f t="shared" si="0"/>
        <v>4918.5213726663806</v>
      </c>
      <c r="D16" s="11">
        <f>'GS&gt;50_Data'!D75*'GS&gt;50_Data'!D$1</f>
        <v>5184.1450544977833</v>
      </c>
      <c r="E16" s="11">
        <f>'GS&gt;50_Data'!E75*'GS&gt;50_Data'!E$1</f>
        <v>-187.12200000000001</v>
      </c>
      <c r="F16" s="23">
        <f>F15*'GS&gt;50_Coef'!$B$4</f>
        <v>-78.501681831402152</v>
      </c>
    </row>
    <row r="17" spans="1:6" x14ac:dyDescent="0.25">
      <c r="A17" s="9">
        <v>2016</v>
      </c>
      <c r="B17" s="10">
        <v>4</v>
      </c>
      <c r="C17" s="11">
        <f t="shared" si="0"/>
        <v>4927.3077254232412</v>
      </c>
      <c r="D17" s="11">
        <f>'GS&gt;50_Data'!D76*'GS&gt;50_Data'!D$1</f>
        <v>5191.7538820271729</v>
      </c>
      <c r="E17" s="11">
        <f>'GS&gt;50_Data'!E76*'GS&gt;50_Data'!E$1</f>
        <v>-187.12200000000001</v>
      </c>
      <c r="F17" s="23">
        <f>F16*'GS&gt;50_Coef'!$B$4</f>
        <v>-77.324156603931115</v>
      </c>
    </row>
    <row r="18" spans="1:6" x14ac:dyDescent="0.25">
      <c r="A18" s="9">
        <v>2016</v>
      </c>
      <c r="B18" s="10">
        <v>5</v>
      </c>
      <c r="C18" s="11">
        <f t="shared" si="0"/>
        <v>4936.0764153016908</v>
      </c>
      <c r="D18" s="11">
        <f>'GS&gt;50_Data'!D77*'GS&gt;50_Data'!D$1</f>
        <v>5199.3627095565635</v>
      </c>
      <c r="E18" s="11">
        <f>'GS&gt;50_Data'!E77*'GS&gt;50_Data'!E$1</f>
        <v>-187.12200000000001</v>
      </c>
      <c r="F18" s="23">
        <f>F17*'GS&gt;50_Coef'!$B$4</f>
        <v>-76.164294254872146</v>
      </c>
    </row>
    <row r="19" spans="1:6" x14ac:dyDescent="0.25">
      <c r="A19" s="9">
        <v>2016</v>
      </c>
      <c r="B19" s="10">
        <v>6</v>
      </c>
      <c r="C19" s="11">
        <f t="shared" si="0"/>
        <v>4944.919079627899</v>
      </c>
      <c r="D19" s="11">
        <f>'GS&gt;50_Data'!D78*'GS&gt;50_Data'!D$1</f>
        <v>5207.0629094689484</v>
      </c>
      <c r="E19" s="11">
        <f>'GS&gt;50_Data'!E78*'GS&gt;50_Data'!E$1</f>
        <v>-187.12200000000001</v>
      </c>
      <c r="F19" s="23">
        <f>F18*'GS&gt;50_Coef'!$B$4</f>
        <v>-75.021829841049069</v>
      </c>
    </row>
    <row r="20" spans="1:6" x14ac:dyDescent="0.25">
      <c r="A20" s="9">
        <v>2016</v>
      </c>
      <c r="B20" s="10">
        <v>7</v>
      </c>
      <c r="C20" s="11">
        <f t="shared" si="0"/>
        <v>4953.7446069878997</v>
      </c>
      <c r="D20" s="11">
        <f>'GS&gt;50_Data'!D79*'GS&gt;50_Data'!D$1</f>
        <v>5214.7631093813334</v>
      </c>
      <c r="E20" s="11">
        <f>'GS&gt;50_Data'!E79*'GS&gt;50_Data'!E$1</f>
        <v>-187.12200000000001</v>
      </c>
      <c r="F20" s="23">
        <f>F19*'GS&gt;50_Coef'!$B$4</f>
        <v>-73.896502393433337</v>
      </c>
    </row>
    <row r="21" spans="1:6" x14ac:dyDescent="0.25">
      <c r="A21" s="9">
        <v>2016</v>
      </c>
      <c r="B21" s="10">
        <v>8</v>
      </c>
      <c r="C21" s="11">
        <f t="shared" si="0"/>
        <v>4962.5615610164577</v>
      </c>
      <c r="D21" s="11">
        <f>'GS&gt;50_Data'!D80*'GS&gt;50_Data'!D$1</f>
        <v>5222.4716158739902</v>
      </c>
      <c r="E21" s="11">
        <f>'GS&gt;50_Data'!E80*'GS&gt;50_Data'!E$1</f>
        <v>-187.12200000000001</v>
      </c>
      <c r="F21" s="23">
        <f>F20*'GS&gt;50_Coef'!$B$4</f>
        <v>-72.788054857531833</v>
      </c>
    </row>
    <row r="22" spans="1:6" x14ac:dyDescent="0.25">
      <c r="A22" s="9">
        <v>2016</v>
      </c>
      <c r="B22" s="10">
        <v>9</v>
      </c>
      <c r="C22" s="11">
        <f t="shared" si="0"/>
        <v>4971.4449541347012</v>
      </c>
      <c r="D22" s="11">
        <f>'GS&gt;50_Data'!D81*'GS&gt;50_Data'!D$1</f>
        <v>5230.2631881693706</v>
      </c>
      <c r="E22" s="11">
        <f>'GS&gt;50_Data'!E81*'GS&gt;50_Data'!E$1</f>
        <v>-187.12200000000001</v>
      </c>
      <c r="F22" s="23">
        <f>F21*'GS&gt;50_Coef'!$B$4</f>
        <v>-71.696234034668848</v>
      </c>
    </row>
    <row r="23" spans="1:6" x14ac:dyDescent="0.25">
      <c r="A23" s="9">
        <v>2016</v>
      </c>
      <c r="B23" s="10">
        <v>10</v>
      </c>
      <c r="C23" s="11">
        <f t="shared" si="0"/>
        <v>4980.3202765208734</v>
      </c>
      <c r="D23" s="11">
        <f>'GS&gt;50_Data'!D82*'GS&gt;50_Data'!D$1</f>
        <v>5238.0630670450228</v>
      </c>
      <c r="E23" s="11">
        <f>'GS&gt;50_Data'!E82*'GS&gt;50_Data'!E$1</f>
        <v>-187.12200000000001</v>
      </c>
      <c r="F23" s="23">
        <f>F22*'GS&gt;50_Coef'!$B$4</f>
        <v>-70.620790524148816</v>
      </c>
    </row>
    <row r="24" spans="1:6" x14ac:dyDescent="0.25">
      <c r="A24" s="9">
        <v>2016</v>
      </c>
      <c r="B24" s="10">
        <v>11</v>
      </c>
      <c r="C24" s="11">
        <f t="shared" si="0"/>
        <v>4989.1711606741164</v>
      </c>
      <c r="D24" s="11">
        <f>'GS&gt;50_Data'!D83*'GS&gt;50_Data'!D$1</f>
        <v>5245.8546393404031</v>
      </c>
      <c r="E24" s="11">
        <f>'GS&gt;50_Data'!E83*'GS&gt;50_Data'!E$1</f>
        <v>-187.12200000000001</v>
      </c>
      <c r="F24" s="23">
        <f>F23*'GS&gt;50_Coef'!$B$4</f>
        <v>-69.56147866628659</v>
      </c>
    </row>
    <row r="25" spans="1:6" x14ac:dyDescent="0.25">
      <c r="A25" s="9">
        <v>2016</v>
      </c>
      <c r="B25" s="10">
        <v>12</v>
      </c>
      <c r="C25" s="11">
        <f t="shared" si="0"/>
        <v>4998.122447273302</v>
      </c>
      <c r="D25" s="11">
        <f>'GS&gt;50_Data'!D84*'GS&gt;50_Data'!D$1</f>
        <v>5253.7625037595944</v>
      </c>
      <c r="E25" s="11">
        <f>'GS&gt;50_Data'!E84*'GS&gt;50_Data'!E$1</f>
        <v>-187.12200000000001</v>
      </c>
      <c r="F25" s="23">
        <f>F24*'GS&gt;50_Coef'!$B$4</f>
        <v>-68.518056486292295</v>
      </c>
    </row>
    <row r="26" spans="1:6" x14ac:dyDescent="0.25">
      <c r="A26" s="9">
        <v>2017</v>
      </c>
      <c r="B26" s="10">
        <v>1</v>
      </c>
      <c r="C26" s="11">
        <f t="shared" si="0"/>
        <v>5007.0497759595155</v>
      </c>
      <c r="D26" s="11">
        <f>'GS&gt;50_Data'!D85*'GS&gt;50_Data'!D$1</f>
        <v>5261.6620615985139</v>
      </c>
      <c r="E26" s="11">
        <f>'GS&gt;50_Data'!E85*'GS&gt;50_Data'!E$1</f>
        <v>-187.12200000000001</v>
      </c>
      <c r="F26" s="23">
        <f>F25*'GS&gt;50_Coef'!$B$4</f>
        <v>-67.490285638997904</v>
      </c>
    </row>
    <row r="27" spans="1:6" x14ac:dyDescent="0.25">
      <c r="A27" s="9">
        <v>2017</v>
      </c>
      <c r="B27" s="10">
        <v>2</v>
      </c>
      <c r="C27" s="11">
        <f t="shared" si="0"/>
        <v>5015.9616880830199</v>
      </c>
      <c r="D27" s="11">
        <f>'GS&gt;50_Data'!D86*'GS&gt;50_Data'!D$1</f>
        <v>5269.5616194374334</v>
      </c>
      <c r="E27" s="11">
        <f>'GS&gt;50_Data'!E86*'GS&gt;50_Data'!E$1</f>
        <v>-187.12200000000001</v>
      </c>
      <c r="F27" s="23">
        <f>F26*'GS&gt;50_Coef'!$B$4</f>
        <v>-66.477931354412931</v>
      </c>
    </row>
    <row r="28" spans="1:6" x14ac:dyDescent="0.25">
      <c r="A28" s="9">
        <v>2017</v>
      </c>
      <c r="B28" s="10">
        <v>3</v>
      </c>
      <c r="C28" s="11">
        <f t="shared" si="0"/>
        <v>5024.9331741147053</v>
      </c>
      <c r="D28" s="11">
        <f>'GS&gt;50_Data'!D87*'GS&gt;50_Data'!D$1</f>
        <v>5277.5359364988026</v>
      </c>
      <c r="E28" s="11">
        <f>'GS&gt;50_Data'!E87*'GS&gt;50_Data'!E$1</f>
        <v>-187.12200000000001</v>
      </c>
      <c r="F28" s="23">
        <f>F27*'GS&gt;50_Coef'!$B$4</f>
        <v>-65.480762384096735</v>
      </c>
    </row>
    <row r="29" spans="1:6" x14ac:dyDescent="0.25">
      <c r="A29" s="9">
        <v>2017</v>
      </c>
      <c r="B29" s="10">
        <v>4</v>
      </c>
      <c r="C29" s="11">
        <f t="shared" si="0"/>
        <v>5033.8897026118375</v>
      </c>
      <c r="D29" s="11">
        <f>'GS&gt;50_Data'!D88*'GS&gt;50_Data'!D$1</f>
        <v>5285.5102535601727</v>
      </c>
      <c r="E29" s="11">
        <f>'GS&gt;50_Data'!E88*'GS&gt;50_Data'!E$1</f>
        <v>-187.12200000000001</v>
      </c>
      <c r="F29" s="23">
        <f>F28*'GS&gt;50_Coef'!$B$4</f>
        <v>-64.498550948335279</v>
      </c>
    </row>
    <row r="30" spans="1:6" x14ac:dyDescent="0.25">
      <c r="A30" s="9">
        <v>2017</v>
      </c>
      <c r="B30" s="10">
        <v>5</v>
      </c>
      <c r="C30" s="11">
        <f t="shared" si="0"/>
        <v>5042.8314979374318</v>
      </c>
      <c r="D30" s="11">
        <f>'GS&gt;50_Data'!D89*'GS&gt;50_Data'!D$1</f>
        <v>5293.4845706215419</v>
      </c>
      <c r="E30" s="11">
        <f>'GS&gt;50_Data'!E89*'GS&gt;50_Data'!E$1</f>
        <v>-187.12200000000001</v>
      </c>
      <c r="F30" s="23">
        <f>F29*'GS&gt;50_Coef'!$B$4</f>
        <v>-63.531072684110249</v>
      </c>
    </row>
    <row r="31" spans="1:6" x14ac:dyDescent="0.25">
      <c r="A31" s="9">
        <v>2017</v>
      </c>
      <c r="B31" s="10">
        <v>6</v>
      </c>
      <c r="C31" s="11">
        <f t="shared" si="0"/>
        <v>5051.8086205706959</v>
      </c>
      <c r="D31" s="11">
        <f>'GS&gt;50_Data'!D90*'GS&gt;50_Data'!D$1</f>
        <v>5301.5087271645452</v>
      </c>
      <c r="E31" s="11">
        <f>'GS&gt;50_Data'!E90*'GS&gt;50_Data'!E$1</f>
        <v>-187.12200000000001</v>
      </c>
      <c r="F31" s="23">
        <f>F30*'GS&gt;50_Coef'!$B$4</f>
        <v>-62.578106593848595</v>
      </c>
    </row>
    <row r="32" spans="1:6" x14ac:dyDescent="0.25">
      <c r="A32" s="9">
        <v>2017</v>
      </c>
      <c r="B32" s="10">
        <v>7</v>
      </c>
      <c r="C32" s="11">
        <f t="shared" si="0"/>
        <v>5060.7797552928805</v>
      </c>
      <c r="D32" s="11">
        <f>'GS&gt;50_Data'!D91*'GS&gt;50_Data'!D$1</f>
        <v>5309.5411902878213</v>
      </c>
      <c r="E32" s="11">
        <f>'GS&gt;50_Data'!E91*'GS&gt;50_Data'!E$1</f>
        <v>-187.12200000000001</v>
      </c>
      <c r="F32" s="23">
        <f>F31*'GS&gt;50_Coef'!$B$4</f>
        <v>-61.639434994940864</v>
      </c>
    </row>
    <row r="33" spans="1:6" x14ac:dyDescent="0.25">
      <c r="A33" s="9">
        <v>2017</v>
      </c>
      <c r="B33" s="10">
        <v>8</v>
      </c>
      <c r="C33" s="11">
        <f t="shared" si="0"/>
        <v>5069.7285033608068</v>
      </c>
      <c r="D33" s="11">
        <f>'GS&gt;50_Data'!D92*'GS&gt;50_Data'!D$1</f>
        <v>5317.5653468308237</v>
      </c>
      <c r="E33" s="11">
        <f>'GS&gt;50_Data'!E92*'GS&gt;50_Data'!E$1</f>
        <v>-187.12200000000001</v>
      </c>
      <c r="F33" s="23">
        <f>F32*'GS&gt;50_Coef'!$B$4</f>
        <v>-60.714843470016753</v>
      </c>
    </row>
    <row r="34" spans="1:6" x14ac:dyDescent="0.25">
      <c r="A34" s="9">
        <v>2017</v>
      </c>
      <c r="B34" s="10">
        <v>9</v>
      </c>
      <c r="C34" s="11">
        <f t="shared" si="0"/>
        <v>5078.7132220374942</v>
      </c>
      <c r="D34" s="11">
        <f>'GS&gt;50_Data'!D93*'GS&gt;50_Data'!D$1</f>
        <v>5325.6393428554611</v>
      </c>
      <c r="E34" s="11">
        <f>'GS&gt;50_Data'!E93*'GS&gt;50_Data'!E$1</f>
        <v>-187.12200000000001</v>
      </c>
      <c r="F34" s="23">
        <f>F33*'GS&gt;50_Coef'!$B$4</f>
        <v>-59.804120817966499</v>
      </c>
    </row>
    <row r="35" spans="1:6" x14ac:dyDescent="0.25">
      <c r="A35" s="9">
        <v>2017</v>
      </c>
      <c r="B35" s="10">
        <v>10</v>
      </c>
      <c r="C35" s="11">
        <f t="shared" si="0"/>
        <v>5087.6759732941282</v>
      </c>
      <c r="D35" s="11">
        <f>'GS&gt;50_Data'!D94*'GS&gt;50_Data'!D$1</f>
        <v>5333.7050322998257</v>
      </c>
      <c r="E35" s="11">
        <f>'GS&gt;50_Data'!E94*'GS&gt;50_Data'!E$1</f>
        <v>-187.12200000000001</v>
      </c>
      <c r="F35" s="23">
        <f>F34*'GS&gt;50_Coef'!$B$4</f>
        <v>-58.907059005697</v>
      </c>
    </row>
    <row r="36" spans="1:6" x14ac:dyDescent="0.25">
      <c r="A36" s="9">
        <v>2017</v>
      </c>
      <c r="B36" s="10">
        <v>11</v>
      </c>
      <c r="C36" s="11">
        <f t="shared" si="0"/>
        <v>5096.6252686235784</v>
      </c>
      <c r="D36" s="11">
        <f>'GS&gt;50_Data'!D95*'GS&gt;50_Data'!D$1</f>
        <v>5341.7707217441903</v>
      </c>
      <c r="E36" s="11">
        <f>'GS&gt;50_Data'!E95*'GS&gt;50_Data'!E$1</f>
        <v>-187.12200000000001</v>
      </c>
      <c r="F36" s="23">
        <f>F35*'GS&gt;50_Coef'!$B$4</f>
        <v>-58.023453120611542</v>
      </c>
    </row>
    <row r="37" spans="1:6" x14ac:dyDescent="0.25">
      <c r="A37" s="9">
        <v>2017</v>
      </c>
      <c r="B37" s="10">
        <v>12</v>
      </c>
      <c r="C37" s="11">
        <f t="shared" si="0"/>
        <v>5105.5197769633905</v>
      </c>
      <c r="D37" s="11">
        <f>'GS&gt;50_Data'!D96*'GS&gt;50_Data'!D$1</f>
        <v>5349.7948782871936</v>
      </c>
      <c r="E37" s="11">
        <f>'GS&gt;50_Data'!E96*'GS&gt;50_Data'!E$1</f>
        <v>-187.12200000000001</v>
      </c>
      <c r="F37" s="23">
        <f>F36*'GS&gt;50_Coef'!$B$4</f>
        <v>-57.153101323802368</v>
      </c>
    </row>
    <row r="38" spans="1:6" x14ac:dyDescent="0.25">
      <c r="A38" s="9">
        <v>2018</v>
      </c>
      <c r="B38" s="10">
        <v>1</v>
      </c>
      <c r="C38" s="11">
        <f t="shared" si="0"/>
        <v>5114.4012300262502</v>
      </c>
      <c r="D38" s="11">
        <f>'GS&gt;50_Data'!D97*'GS&gt;50_Data'!D$1</f>
        <v>5357.819034830196</v>
      </c>
      <c r="E38" s="11">
        <f>'GS&gt;50_Data'!E97*'GS&gt;50_Data'!E$1</f>
        <v>-187.12200000000001</v>
      </c>
      <c r="F38" s="23">
        <f>F37*'GS&gt;50_Coef'!$B$4</f>
        <v>-56.29580480394533</v>
      </c>
    </row>
    <row r="39" spans="1:6" x14ac:dyDescent="0.25">
      <c r="A39" s="9">
        <v>2018</v>
      </c>
      <c r="B39" s="10">
        <v>2</v>
      </c>
      <c r="C39" s="11">
        <f t="shared" si="0"/>
        <v>5123.2781302215853</v>
      </c>
      <c r="D39" s="11">
        <f>'GS&gt;50_Data'!D98*'GS&gt;50_Data'!D$1</f>
        <v>5365.8514979534721</v>
      </c>
      <c r="E39" s="11">
        <f>'GS&gt;50_Data'!E98*'GS&gt;50_Data'!E$1</f>
        <v>-187.12200000000001</v>
      </c>
      <c r="F39" s="23">
        <f>F38*'GS&gt;50_Coef'!$B$4</f>
        <v>-55.451367731886151</v>
      </c>
    </row>
    <row r="40" spans="1:6" x14ac:dyDescent="0.25">
      <c r="A40" s="9">
        <v>2018</v>
      </c>
      <c r="B40" s="10">
        <v>3</v>
      </c>
      <c r="C40" s="11">
        <f t="shared" si="0"/>
        <v>5132.167283601656</v>
      </c>
      <c r="D40" s="11">
        <f>'GS&gt;50_Data'!D99*'GS&gt;50_Data'!D$1</f>
        <v>5373.9088808175638</v>
      </c>
      <c r="E40" s="11">
        <f>'GS&gt;50_Data'!E99*'GS&gt;50_Data'!E$1</f>
        <v>-187.12200000000001</v>
      </c>
      <c r="F40" s="23">
        <f>F39*'GS&gt;50_Coef'!$B$4</f>
        <v>-54.619597215907859</v>
      </c>
    </row>
    <row r="41" spans="1:6" x14ac:dyDescent="0.25">
      <c r="A41" s="9">
        <v>2018</v>
      </c>
      <c r="B41" s="10">
        <v>4</v>
      </c>
      <c r="C41" s="11">
        <f t="shared" si="0"/>
        <v>5141.0522670042592</v>
      </c>
      <c r="D41" s="11">
        <f>'GS&gt;50_Data'!D100*'GS&gt;50_Data'!D$1</f>
        <v>5381.9745702619284</v>
      </c>
      <c r="E41" s="11">
        <f>'GS&gt;50_Data'!E100*'GS&gt;50_Data'!E$1</f>
        <v>-187.12200000000001</v>
      </c>
      <c r="F41" s="23">
        <f>F40*'GS&gt;50_Coef'!$B$4</f>
        <v>-53.800303257669242</v>
      </c>
    </row>
    <row r="42" spans="1:6" x14ac:dyDescent="0.25">
      <c r="A42" s="9">
        <v>2018</v>
      </c>
      <c r="B42" s="10">
        <v>5</v>
      </c>
      <c r="C42" s="11">
        <f t="shared" si="0"/>
        <v>5149.9166544172167</v>
      </c>
      <c r="D42" s="11">
        <f>'GS&gt;50_Data'!D101*'GS&gt;50_Data'!D$1</f>
        <v>5390.0319531260211</v>
      </c>
      <c r="E42" s="11">
        <f>'GS&gt;50_Data'!E101*'GS&gt;50_Data'!E$1</f>
        <v>-187.12200000000001</v>
      </c>
      <c r="F42" s="23">
        <f>F41*'GS&gt;50_Coef'!$B$4</f>
        <v>-52.993298708804204</v>
      </c>
    </row>
    <row r="43" spans="1:6" x14ac:dyDescent="0.25">
      <c r="A43" s="9">
        <v>2018</v>
      </c>
      <c r="B43" s="10">
        <v>6</v>
      </c>
      <c r="C43" s="11">
        <f t="shared" si="0"/>
        <v>5158.8270828238465</v>
      </c>
      <c r="D43" s="11">
        <f>'GS&gt;50_Data'!D102*'GS&gt;50_Data'!D$1</f>
        <v>5398.1474820520189</v>
      </c>
      <c r="E43" s="11">
        <f>'GS&gt;50_Data'!E102*'GS&gt;50_Data'!E$1</f>
        <v>-187.12200000000001</v>
      </c>
      <c r="F43" s="23">
        <f>F42*'GS&gt;50_Coef'!$B$4</f>
        <v>-52.198399228172143</v>
      </c>
    </row>
    <row r="44" spans="1:6" x14ac:dyDescent="0.25">
      <c r="A44" s="9">
        <v>2018</v>
      </c>
      <c r="B44" s="10">
        <v>7</v>
      </c>
      <c r="C44" s="11">
        <f t="shared" si="0"/>
        <v>5167.7172811579949</v>
      </c>
      <c r="D44" s="11">
        <f>'GS&gt;50_Data'!D103*'GS&gt;50_Data'!D$1</f>
        <v>5406.2547043977447</v>
      </c>
      <c r="E44" s="11">
        <f>'GS&gt;50_Data'!E103*'GS&gt;50_Data'!E$1</f>
        <v>-187.12200000000001</v>
      </c>
      <c r="F44" s="23">
        <f>F43*'GS&gt;50_Coef'!$B$4</f>
        <v>-51.415423239749558</v>
      </c>
    </row>
    <row r="45" spans="1:6" x14ac:dyDescent="0.25">
      <c r="A45" s="9">
        <v>2018</v>
      </c>
      <c r="B45" s="10">
        <v>8</v>
      </c>
      <c r="C45" s="11">
        <f t="shared" si="0"/>
        <v>5176.6040414325889</v>
      </c>
      <c r="D45" s="11">
        <f>'GS&gt;50_Data'!D104*'GS&gt;50_Data'!D$1</f>
        <v>5414.3702333237425</v>
      </c>
      <c r="E45" s="11">
        <f>'GS&gt;50_Data'!E104*'GS&gt;50_Data'!E$1</f>
        <v>-187.12200000000001</v>
      </c>
      <c r="F45" s="23">
        <f>F44*'GS&gt;50_Coef'!$B$4</f>
        <v>-50.644191891153312</v>
      </c>
    </row>
    <row r="46" spans="1:6" x14ac:dyDescent="0.25">
      <c r="A46" s="9">
        <v>2018</v>
      </c>
      <c r="B46" s="10">
        <v>9</v>
      </c>
      <c r="C46" s="11">
        <f t="shared" si="0"/>
        <v>5185.5373792988612</v>
      </c>
      <c r="D46" s="11">
        <f>'GS&gt;50_Data'!D105*'GS&gt;50_Data'!D$1</f>
        <v>5422.5439083116471</v>
      </c>
      <c r="E46" s="11">
        <f>'GS&gt;50_Data'!E105*'GS&gt;50_Data'!E$1</f>
        <v>-187.12200000000001</v>
      </c>
      <c r="F46" s="23">
        <f>F45*'GS&gt;50_Coef'!$B$4</f>
        <v>-49.884529012786011</v>
      </c>
    </row>
    <row r="47" spans="1:6" x14ac:dyDescent="0.25">
      <c r="A47" s="9">
        <v>2018</v>
      </c>
      <c r="B47" s="10">
        <v>10</v>
      </c>
      <c r="C47" s="11">
        <f t="shared" si="0"/>
        <v>5194.4593222219564</v>
      </c>
      <c r="D47" s="11">
        <f>'GS&gt;50_Data'!D106*'GS&gt;50_Data'!D$1</f>
        <v>5430.7175832995508</v>
      </c>
      <c r="E47" s="11">
        <f>'GS&gt;50_Data'!E106*'GS&gt;50_Data'!E$1</f>
        <v>-187.12200000000001</v>
      </c>
      <c r="F47" s="23">
        <f>F46*'GS&gt;50_Coef'!$B$4</f>
        <v>-49.13626107759422</v>
      </c>
    </row>
    <row r="48" spans="1:6" x14ac:dyDescent="0.25">
      <c r="A48" s="9">
        <v>2018</v>
      </c>
      <c r="B48" s="10">
        <v>11</v>
      </c>
      <c r="C48" s="11">
        <f t="shared" si="0"/>
        <v>5203.3700411260243</v>
      </c>
      <c r="D48" s="11">
        <f>'GS&gt;50_Data'!D107*'GS&gt;50_Data'!D$1</f>
        <v>5438.8912582874545</v>
      </c>
      <c r="E48" s="11">
        <f>'GS&gt;50_Data'!E107*'GS&gt;50_Data'!E$1</f>
        <v>-187.12200000000001</v>
      </c>
      <c r="F48" s="23">
        <f>F47*'GS&gt;50_Coef'!$B$4</f>
        <v>-48.399217161430307</v>
      </c>
    </row>
    <row r="49" spans="1:6" x14ac:dyDescent="0.25">
      <c r="A49" s="9">
        <v>2018</v>
      </c>
      <c r="B49" s="10">
        <v>12</v>
      </c>
      <c r="C49" s="11">
        <f t="shared" si="0"/>
        <v>5212.3444635937994</v>
      </c>
      <c r="D49" s="11">
        <f>'GS&gt;50_Data'!D108*'GS&gt;50_Data'!D$1</f>
        <v>5447.1396924978089</v>
      </c>
      <c r="E49" s="11">
        <f>'GS&gt;50_Data'!E108*'GS&gt;50_Data'!E$1</f>
        <v>-187.12200000000001</v>
      </c>
      <c r="F49" s="23">
        <f>F48*'GS&gt;50_Coef'!$B$4</f>
        <v>-47.673228904008852</v>
      </c>
    </row>
    <row r="50" spans="1:6" x14ac:dyDescent="0.25">
      <c r="A50" s="9">
        <v>2019</v>
      </c>
      <c r="B50" s="10">
        <v>1</v>
      </c>
      <c r="C50" s="11">
        <f t="shared" si="0"/>
        <v>5221.3079962377142</v>
      </c>
      <c r="D50" s="11">
        <f>'GS&gt;50_Data'!D109*'GS&gt;50_Data'!D$1</f>
        <v>5455.3881267081633</v>
      </c>
      <c r="E50" s="11">
        <f>'GS&gt;50_Data'!E109*'GS&gt;50_Data'!E$1</f>
        <v>-187.12200000000001</v>
      </c>
      <c r="F50" s="23">
        <f>F49*'GS&gt;50_Coef'!$B$4</f>
        <v>-46.958130470448715</v>
      </c>
    </row>
    <row r="51" spans="1:6" x14ac:dyDescent="0.25">
      <c r="A51" s="9">
        <v>2019</v>
      </c>
      <c r="B51" s="10">
        <v>2</v>
      </c>
      <c r="C51" s="11">
        <f t="shared" si="0"/>
        <v>5230.2608024051242</v>
      </c>
      <c r="D51" s="11">
        <f>'GS&gt;50_Data'!D110*'GS&gt;50_Data'!D$1</f>
        <v>5463.6365609185168</v>
      </c>
      <c r="E51" s="11">
        <f>'GS&gt;50_Data'!E110*'GS&gt;50_Data'!E$1</f>
        <v>-187.12200000000001</v>
      </c>
      <c r="F51" s="23">
        <f>F50*'GS&gt;50_Coef'!$B$4</f>
        <v>-46.253758513391986</v>
      </c>
    </row>
    <row r="52" spans="1:6" x14ac:dyDescent="0.25">
      <c r="A52" s="9">
        <v>2019</v>
      </c>
      <c r="B52" s="10">
        <v>3</v>
      </c>
      <c r="C52" s="11">
        <f t="shared" si="0"/>
        <v>5239.2861087959036</v>
      </c>
      <c r="D52" s="11">
        <f>'GS&gt;50_Data'!D111*'GS&gt;50_Data'!D$1</f>
        <v>5471.9680609315947</v>
      </c>
      <c r="E52" s="11">
        <f>'GS&gt;50_Data'!E111*'GS&gt;50_Data'!E$1</f>
        <v>-187.12200000000001</v>
      </c>
      <c r="F52" s="23">
        <f>F51*'GS&gt;50_Coef'!$B$4</f>
        <v>-45.559952135691105</v>
      </c>
    </row>
    <row r="53" spans="1:6" x14ac:dyDescent="0.25">
      <c r="A53" s="9">
        <v>2019</v>
      </c>
      <c r="B53" s="10">
        <v>4</v>
      </c>
      <c r="C53" s="11">
        <f t="shared" si="0"/>
        <v>5248.3093146712872</v>
      </c>
      <c r="D53" s="11">
        <f>'GS&gt;50_Data'!D112*'GS&gt;50_Data'!D$1</f>
        <v>5480.3078675249435</v>
      </c>
      <c r="E53" s="11">
        <f>'GS&gt;50_Data'!E112*'GS&gt;50_Data'!E$1</f>
        <v>-187.12200000000001</v>
      </c>
      <c r="F53" s="23">
        <f>F52*'GS&gt;50_Coef'!$B$4</f>
        <v>-44.876552853655738</v>
      </c>
    </row>
    <row r="54" spans="1:6" x14ac:dyDescent="0.25">
      <c r="A54" s="9">
        <v>2019</v>
      </c>
      <c r="B54" s="10">
        <v>5</v>
      </c>
      <c r="C54" s="11">
        <f t="shared" si="0"/>
        <v>5257.3139629771695</v>
      </c>
      <c r="D54" s="11">
        <f>'GS&gt;50_Data'!D113*'GS&gt;50_Data'!D$1</f>
        <v>5488.6393675380205</v>
      </c>
      <c r="E54" s="11">
        <f>'GS&gt;50_Data'!E113*'GS&gt;50_Data'!E$1</f>
        <v>-187.12200000000001</v>
      </c>
      <c r="F54" s="23">
        <f>F53*'GS&gt;50_Coef'!$B$4</f>
        <v>-44.203404560850899</v>
      </c>
    </row>
    <row r="55" spans="1:6" x14ac:dyDescent="0.25">
      <c r="A55" s="9">
        <v>2019</v>
      </c>
      <c r="B55" s="10">
        <v>6</v>
      </c>
      <c r="C55" s="11">
        <f t="shared" si="0"/>
        <v>5266.4081930219254</v>
      </c>
      <c r="D55" s="11">
        <f>'GS&gt;50_Data'!D114*'GS&gt;50_Data'!D$1</f>
        <v>5497.0705465143637</v>
      </c>
      <c r="E55" s="11">
        <f>'GS&gt;50_Data'!E114*'GS&gt;50_Data'!E$1</f>
        <v>-187.12200000000001</v>
      </c>
      <c r="F55" s="23">
        <f>F54*'GS&gt;50_Coef'!$B$4</f>
        <v>-43.540353492438136</v>
      </c>
    </row>
    <row r="56" spans="1:6" x14ac:dyDescent="0.25">
      <c r="A56" s="9">
        <v>2019</v>
      </c>
      <c r="B56" s="10">
        <v>7</v>
      </c>
      <c r="C56" s="11">
        <f t="shared" si="0"/>
        <v>5275.5007838809288</v>
      </c>
      <c r="D56" s="11">
        <f>'GS&gt;50_Data'!D115*'GS&gt;50_Data'!D$1</f>
        <v>5505.5100320709807</v>
      </c>
      <c r="E56" s="11">
        <f>'GS&gt;50_Data'!E115*'GS&gt;50_Data'!E$1</f>
        <v>-187.12200000000001</v>
      </c>
      <c r="F56" s="23">
        <f>F55*'GS&gt;50_Coef'!$B$4</f>
        <v>-42.887248190051565</v>
      </c>
    </row>
    <row r="57" spans="1:6" x14ac:dyDescent="0.25">
      <c r="A57" s="9">
        <v>2019</v>
      </c>
      <c r="B57" s="10">
        <v>8</v>
      </c>
      <c r="C57" s="11">
        <f t="shared" si="0"/>
        <v>5284.5752715801227</v>
      </c>
      <c r="D57" s="11">
        <f>'GS&gt;50_Data'!D116*'GS&gt;50_Data'!D$1</f>
        <v>5513.941211047324</v>
      </c>
      <c r="E57" s="11">
        <f>'GS&gt;50_Data'!E116*'GS&gt;50_Data'!E$1</f>
        <v>-187.12200000000001</v>
      </c>
      <c r="F57" s="23">
        <f>F56*'GS&gt;50_Coef'!$B$4</f>
        <v>-42.243939467200789</v>
      </c>
    </row>
    <row r="58" spans="1:6" x14ac:dyDescent="0.25">
      <c r="A58" s="9">
        <v>2019</v>
      </c>
      <c r="B58" s="10">
        <v>9</v>
      </c>
      <c r="C58" s="11">
        <f t="shared" si="0"/>
        <v>5293.7564017722871</v>
      </c>
      <c r="D58" s="11">
        <f>'GS&gt;50_Data'!D117*'GS&gt;50_Data'!D$1</f>
        <v>5522.4886821474802</v>
      </c>
      <c r="E58" s="11">
        <f>'GS&gt;50_Data'!E117*'GS&gt;50_Data'!E$1</f>
        <v>-187.12200000000001</v>
      </c>
      <c r="F58" s="23">
        <f>F57*'GS&gt;50_Coef'!$B$4</f>
        <v>-41.610280375192779</v>
      </c>
    </row>
    <row r="59" spans="1:6" x14ac:dyDescent="0.25">
      <c r="A59" s="9">
        <v>2019</v>
      </c>
      <c r="B59" s="10">
        <v>10</v>
      </c>
      <c r="C59" s="11">
        <f t="shared" si="0"/>
        <v>5302.92802707807</v>
      </c>
      <c r="D59" s="11">
        <f>'GS&gt;50_Data'!D118*'GS&gt;50_Data'!D$1</f>
        <v>5531.0361532476354</v>
      </c>
      <c r="E59" s="11">
        <f>'GS&gt;50_Data'!E118*'GS&gt;50_Data'!E$1</f>
        <v>-187.12200000000001</v>
      </c>
      <c r="F59" s="23">
        <f>F58*'GS&gt;50_Coef'!$B$4</f>
        <v>-40.986126169564891</v>
      </c>
    </row>
    <row r="60" spans="1:6" x14ac:dyDescent="0.25">
      <c r="A60" s="9">
        <v>2019</v>
      </c>
      <c r="B60" s="10">
        <v>11</v>
      </c>
      <c r="C60" s="11">
        <f t="shared" si="0"/>
        <v>5312.0902900707688</v>
      </c>
      <c r="D60" s="11">
        <f>'GS&gt;50_Data'!D119*'GS&gt;50_Data'!D$1</f>
        <v>5539.5836243477906</v>
      </c>
      <c r="E60" s="11">
        <f>'GS&gt;50_Data'!E119*'GS&gt;50_Data'!E$1</f>
        <v>-187.12200000000001</v>
      </c>
      <c r="F60" s="23">
        <f>F59*'GS&gt;50_Coef'!$B$4</f>
        <v>-40.371334277021418</v>
      </c>
    </row>
    <row r="61" spans="1:6" x14ac:dyDescent="0.25">
      <c r="A61" s="9">
        <v>2019</v>
      </c>
      <c r="B61" s="10">
        <v>12</v>
      </c>
      <c r="C61" s="11">
        <f t="shared" si="0"/>
        <v>5321.2765575061685</v>
      </c>
      <c r="D61" s="11">
        <f>'GS&gt;50_Data'!D120*'GS&gt;50_Data'!D$1</f>
        <v>5548.1643217690353</v>
      </c>
      <c r="E61" s="11">
        <f>'GS&gt;50_Data'!E120*'GS&gt;50_Data'!E$1</f>
        <v>-187.12200000000001</v>
      </c>
      <c r="F61" s="23">
        <f>F60*'GS&gt;50_Coef'!$B$4</f>
        <v>-39.765764262866099</v>
      </c>
    </row>
    <row r="62" spans="1:6" x14ac:dyDescent="0.25">
      <c r="A62" s="9">
        <v>2020</v>
      </c>
      <c r="B62" s="10">
        <v>1</v>
      </c>
      <c r="C62" s="11">
        <f t="shared" si="0"/>
        <v>5330.4620479716295</v>
      </c>
      <c r="D62" s="11">
        <f>'GS&gt;50_Data'!D121*'GS&gt;50_Data'!D$1</f>
        <v>5556.7533257705527</v>
      </c>
      <c r="E62" s="11">
        <f>'GS&gt;50_Data'!E121*'GS&gt;50_Data'!E$1</f>
        <v>-187.12200000000001</v>
      </c>
      <c r="F62" s="23">
        <f>F61*'GS&gt;50_Coef'!$B$4</f>
        <v>-39.169277798923105</v>
      </c>
    </row>
    <row r="63" spans="1:6" x14ac:dyDescent="0.25">
      <c r="A63" s="9">
        <v>2020</v>
      </c>
      <c r="B63" s="10">
        <v>2</v>
      </c>
      <c r="C63" s="11">
        <f t="shared" si="0"/>
        <v>5339.6302845598575</v>
      </c>
      <c r="D63" s="11">
        <f>'GS&gt;50_Data'!D122*'GS&gt;50_Data'!D$1</f>
        <v>5565.3340231917973</v>
      </c>
      <c r="E63" s="11">
        <f>'GS&gt;50_Data'!E122*'GS&gt;50_Data'!E$1</f>
        <v>-187.12200000000001</v>
      </c>
      <c r="F63" s="23">
        <f>F62*'GS&gt;50_Coef'!$B$4</f>
        <v>-38.58173863193926</v>
      </c>
    </row>
    <row r="64" spans="1:6" x14ac:dyDescent="0.25">
      <c r="A64" s="9">
        <v>2020</v>
      </c>
      <c r="B64" s="10">
        <v>3</v>
      </c>
      <c r="C64" s="11">
        <f t="shared" si="0"/>
        <v>5348.8395475422158</v>
      </c>
      <c r="D64" s="11">
        <f>'GS&gt;50_Data'!D123*'GS&gt;50_Data'!D$1</f>
        <v>5573.964560094676</v>
      </c>
      <c r="E64" s="11">
        <f>'GS&gt;50_Data'!E123*'GS&gt;50_Data'!E$1</f>
        <v>-187.12200000000001</v>
      </c>
      <c r="F64" s="23">
        <f>F63*'GS&gt;50_Coef'!$B$4</f>
        <v>-38.00301255246017</v>
      </c>
    </row>
    <row r="65" spans="1:6" x14ac:dyDescent="0.25">
      <c r="A65" s="9">
        <v>2020</v>
      </c>
      <c r="B65" s="10">
        <v>4</v>
      </c>
      <c r="C65" s="11">
        <f t="shared" si="0"/>
        <v>5358.0318230531084</v>
      </c>
      <c r="D65" s="11">
        <f>'GS&gt;50_Data'!D124*'GS&gt;50_Data'!D$1</f>
        <v>5582.5867904172819</v>
      </c>
      <c r="E65" s="11">
        <f>'GS&gt;50_Data'!E124*'GS&gt;50_Data'!E$1</f>
        <v>-187.12200000000001</v>
      </c>
      <c r="F65" s="23">
        <f>F64*'GS&gt;50_Coef'!$B$4</f>
        <v>-37.432967364173265</v>
      </c>
    </row>
    <row r="66" spans="1:6" x14ac:dyDescent="0.25">
      <c r="A66" s="9">
        <v>2020</v>
      </c>
      <c r="B66" s="10">
        <v>5</v>
      </c>
      <c r="C66" s="11">
        <f t="shared" si="0"/>
        <v>5367.2155478861769</v>
      </c>
      <c r="D66" s="11">
        <f>'GS&gt;50_Data'!D125*'GS&gt;50_Data'!D$1</f>
        <v>5591.2090207398878</v>
      </c>
      <c r="E66" s="11">
        <f>'GS&gt;50_Data'!E125*'GS&gt;50_Data'!E$1</f>
        <v>-187.12200000000001</v>
      </c>
      <c r="F66" s="23">
        <f>F65*'GS&gt;50_Coef'!$B$4</f>
        <v>-36.871472853710664</v>
      </c>
    </row>
    <row r="67" spans="1:6" x14ac:dyDescent="0.25">
      <c r="A67" s="9">
        <v>2020</v>
      </c>
      <c r="B67" s="10">
        <v>6</v>
      </c>
      <c r="C67" s="11">
        <f t="shared" ref="C67:C73" si="1">SUM(D67:F67)</f>
        <v>5376.4323832029495</v>
      </c>
      <c r="D67" s="11">
        <f>'GS&gt;50_Data'!D126*'GS&gt;50_Data'!D$1</f>
        <v>5599.872783963855</v>
      </c>
      <c r="E67" s="11">
        <f>'GS&gt;50_Data'!E126*'GS&gt;50_Data'!E$1</f>
        <v>-187.12200000000001</v>
      </c>
      <c r="F67" s="23">
        <f>F66*'GS&gt;50_Coef'!$B$4</f>
        <v>-36.318400760905</v>
      </c>
    </row>
    <row r="68" spans="1:6" x14ac:dyDescent="0.25">
      <c r="A68" s="9">
        <v>2020</v>
      </c>
      <c r="B68" s="10">
        <v>7</v>
      </c>
      <c r="C68" s="11">
        <f t="shared" si="1"/>
        <v>5385.6492290186025</v>
      </c>
      <c r="D68" s="11">
        <f>'GS&gt;50_Data'!D127*'GS&gt;50_Data'!D$1</f>
        <v>5608.5448537680941</v>
      </c>
      <c r="E68" s="11">
        <f>'GS&gt;50_Data'!E127*'GS&gt;50_Data'!E$1</f>
        <v>-187.12200000000001</v>
      </c>
      <c r="F68" s="23">
        <f>F67*'GS&gt;50_Coef'!$B$4</f>
        <v>-35.773624749491425</v>
      </c>
    </row>
    <row r="69" spans="1:6" x14ac:dyDescent="0.25">
      <c r="A69" s="9">
        <v>2020</v>
      </c>
      <c r="B69" s="10">
        <v>8</v>
      </c>
      <c r="C69" s="11">
        <f t="shared" si="1"/>
        <v>5394.8495966138116</v>
      </c>
      <c r="D69" s="11">
        <f>'GS&gt;50_Data'!D128*'GS&gt;50_Data'!D$1</f>
        <v>5617.2086169920613</v>
      </c>
      <c r="E69" s="11">
        <f>'GS&gt;50_Data'!E128*'GS&gt;50_Data'!E$1</f>
        <v>-187.12200000000001</v>
      </c>
      <c r="F69" s="23">
        <f>F68*'GS&gt;50_Coef'!$B$4</f>
        <v>-35.237020378249056</v>
      </c>
    </row>
    <row r="70" spans="1:6" x14ac:dyDescent="0.25">
      <c r="A70" s="9">
        <v>2020</v>
      </c>
      <c r="B70" s="10">
        <v>9</v>
      </c>
      <c r="C70" s="11">
        <f t="shared" si="1"/>
        <v>5404.0834480448148</v>
      </c>
      <c r="D70" s="11">
        <f>'GS&gt;50_Data'!D129*'GS&gt;50_Data'!D$1</f>
        <v>5625.9139131173906</v>
      </c>
      <c r="E70" s="11">
        <f>'GS&gt;50_Data'!E129*'GS&gt;50_Data'!E$1</f>
        <v>-187.12200000000001</v>
      </c>
      <c r="F70" s="23">
        <f>F69*'GS&gt;50_Coef'!$B$4</f>
        <v>-34.708465072575322</v>
      </c>
    </row>
    <row r="71" spans="1:6" x14ac:dyDescent="0.25">
      <c r="A71" s="9">
        <v>2020</v>
      </c>
      <c r="B71" s="10">
        <v>10</v>
      </c>
      <c r="C71" s="11">
        <f t="shared" si="1"/>
        <v>5413.3093711462316</v>
      </c>
      <c r="D71" s="11">
        <f>'GS&gt;50_Data'!D130*'GS&gt;50_Data'!D$1</f>
        <v>5634.6192092427182</v>
      </c>
      <c r="E71" s="11">
        <f>'GS&gt;50_Data'!E130*'GS&gt;50_Data'!E$1</f>
        <v>-187.12200000000001</v>
      </c>
      <c r="F71" s="23">
        <f>F70*'GS&gt;50_Coef'!$B$4</f>
        <v>-34.187838096486693</v>
      </c>
    </row>
    <row r="72" spans="1:6" x14ac:dyDescent="0.25">
      <c r="A72" s="9">
        <v>2020</v>
      </c>
      <c r="B72" s="10">
        <v>11</v>
      </c>
      <c r="C72" s="11">
        <f t="shared" si="1"/>
        <v>5422.5274848430081</v>
      </c>
      <c r="D72" s="11">
        <f>'GS&gt;50_Data'!D131*'GS&gt;50_Data'!D$1</f>
        <v>5643.3245053680475</v>
      </c>
      <c r="E72" s="11">
        <f>'GS&gt;50_Data'!E131*'GS&gt;50_Data'!E$1</f>
        <v>-187.12200000000001</v>
      </c>
      <c r="F72" s="23">
        <f>F71*'GS&gt;50_Coef'!$B$4</f>
        <v>-33.675020525039393</v>
      </c>
    </row>
    <row r="73" spans="1:6" x14ac:dyDescent="0.25">
      <c r="A73" s="13">
        <v>2020</v>
      </c>
      <c r="B73" s="14">
        <v>12</v>
      </c>
      <c r="C73" s="20">
        <f t="shared" si="1"/>
        <v>5431.7794391775733</v>
      </c>
      <c r="D73" s="20">
        <f>'GS&gt;50_Data'!D132*'GS&gt;50_Data'!D$1</f>
        <v>5652.0713343947373</v>
      </c>
      <c r="E73" s="20">
        <f>'GS&gt;50_Data'!E132*'GS&gt;50_Data'!E$1</f>
        <v>-187.12200000000001</v>
      </c>
      <c r="F73" s="24">
        <f>F72*'GS&gt;50_Coef'!$B$4</f>
        <v>-33.169895217163798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85"/>
  <sheetViews>
    <sheetView zoomScale="80" zoomScaleNormal="80" workbookViewId="0">
      <selection activeCell="G12" sqref="G12"/>
    </sheetView>
  </sheetViews>
  <sheetFormatPr defaultRowHeight="15" x14ac:dyDescent="0.25"/>
  <cols>
    <col min="3" max="3" width="14.28515625" bestFit="1" customWidth="1"/>
  </cols>
  <sheetData>
    <row r="1" spans="1:3" x14ac:dyDescent="0.25">
      <c r="A1" s="26" t="s">
        <v>0</v>
      </c>
      <c r="B1" s="27" t="s">
        <v>1</v>
      </c>
      <c r="C1" s="28" t="s">
        <v>44</v>
      </c>
    </row>
    <row r="2" spans="1:3" x14ac:dyDescent="0.25">
      <c r="A2" s="9">
        <v>2008</v>
      </c>
      <c r="B2" s="10">
        <v>1</v>
      </c>
      <c r="C2" s="12">
        <v>142</v>
      </c>
    </row>
    <row r="3" spans="1:3" x14ac:dyDescent="0.25">
      <c r="A3" s="9">
        <v>2008</v>
      </c>
      <c r="B3" s="10">
        <v>2</v>
      </c>
      <c r="C3" s="12">
        <v>142</v>
      </c>
    </row>
    <row r="4" spans="1:3" x14ac:dyDescent="0.25">
      <c r="A4" s="9">
        <v>2008</v>
      </c>
      <c r="B4" s="10">
        <v>3</v>
      </c>
      <c r="C4" s="12">
        <v>142</v>
      </c>
    </row>
    <row r="5" spans="1:3" x14ac:dyDescent="0.25">
      <c r="A5" s="9">
        <v>2008</v>
      </c>
      <c r="B5" s="10">
        <v>4</v>
      </c>
      <c r="C5" s="12">
        <v>141</v>
      </c>
    </row>
    <row r="6" spans="1:3" x14ac:dyDescent="0.25">
      <c r="A6" s="9">
        <v>2008</v>
      </c>
      <c r="B6" s="10">
        <v>5</v>
      </c>
      <c r="C6" s="12">
        <v>141</v>
      </c>
    </row>
    <row r="7" spans="1:3" x14ac:dyDescent="0.25">
      <c r="A7" s="9">
        <v>2008</v>
      </c>
      <c r="B7" s="10">
        <v>6</v>
      </c>
      <c r="C7" s="12">
        <v>141</v>
      </c>
    </row>
    <row r="8" spans="1:3" x14ac:dyDescent="0.25">
      <c r="A8" s="9">
        <v>2008</v>
      </c>
      <c r="B8" s="10">
        <v>7</v>
      </c>
      <c r="C8" s="12">
        <v>141</v>
      </c>
    </row>
    <row r="9" spans="1:3" x14ac:dyDescent="0.25">
      <c r="A9" s="9">
        <v>2008</v>
      </c>
      <c r="B9" s="10">
        <v>8</v>
      </c>
      <c r="C9" s="12">
        <v>140</v>
      </c>
    </row>
    <row r="10" spans="1:3" x14ac:dyDescent="0.25">
      <c r="A10" s="9">
        <v>2008</v>
      </c>
      <c r="B10" s="10">
        <v>9</v>
      </c>
      <c r="C10" s="12">
        <v>140</v>
      </c>
    </row>
    <row r="11" spans="1:3" x14ac:dyDescent="0.25">
      <c r="A11" s="9">
        <v>2008</v>
      </c>
      <c r="B11" s="10">
        <v>10</v>
      </c>
      <c r="C11" s="12">
        <v>140</v>
      </c>
    </row>
    <row r="12" spans="1:3" x14ac:dyDescent="0.25">
      <c r="A12" s="9">
        <v>2008</v>
      </c>
      <c r="B12" s="10">
        <v>11</v>
      </c>
      <c r="C12" s="12">
        <v>140</v>
      </c>
    </row>
    <row r="13" spans="1:3" x14ac:dyDescent="0.25">
      <c r="A13" s="9">
        <v>2008</v>
      </c>
      <c r="B13" s="10">
        <v>12</v>
      </c>
      <c r="C13" s="12">
        <v>141</v>
      </c>
    </row>
    <row r="14" spans="1:3" x14ac:dyDescent="0.25">
      <c r="A14" s="9">
        <v>2009</v>
      </c>
      <c r="B14" s="10">
        <v>1</v>
      </c>
      <c r="C14" s="12">
        <v>140</v>
      </c>
    </row>
    <row r="15" spans="1:3" x14ac:dyDescent="0.25">
      <c r="A15" s="9">
        <v>2009</v>
      </c>
      <c r="B15" s="10">
        <v>2</v>
      </c>
      <c r="C15" s="12">
        <v>140</v>
      </c>
    </row>
    <row r="16" spans="1:3" x14ac:dyDescent="0.25">
      <c r="A16" s="9">
        <v>2009</v>
      </c>
      <c r="B16" s="10">
        <v>3</v>
      </c>
      <c r="C16" s="12">
        <v>140</v>
      </c>
    </row>
    <row r="17" spans="1:3" x14ac:dyDescent="0.25">
      <c r="A17" s="9">
        <v>2009</v>
      </c>
      <c r="B17" s="10">
        <v>4</v>
      </c>
      <c r="C17" s="12">
        <v>137</v>
      </c>
    </row>
    <row r="18" spans="1:3" x14ac:dyDescent="0.25">
      <c r="A18" s="9">
        <v>2009</v>
      </c>
      <c r="B18" s="10">
        <v>5</v>
      </c>
      <c r="C18" s="12">
        <v>137</v>
      </c>
    </row>
    <row r="19" spans="1:3" x14ac:dyDescent="0.25">
      <c r="A19" s="9">
        <v>2009</v>
      </c>
      <c r="B19" s="10">
        <v>6</v>
      </c>
      <c r="C19" s="12">
        <v>136</v>
      </c>
    </row>
    <row r="20" spans="1:3" x14ac:dyDescent="0.25">
      <c r="A20" s="9">
        <v>2009</v>
      </c>
      <c r="B20" s="10">
        <v>7</v>
      </c>
      <c r="C20" s="12">
        <v>136</v>
      </c>
    </row>
    <row r="21" spans="1:3" x14ac:dyDescent="0.25">
      <c r="A21" s="9">
        <v>2009</v>
      </c>
      <c r="B21" s="10">
        <v>8</v>
      </c>
      <c r="C21" s="12">
        <v>136</v>
      </c>
    </row>
    <row r="22" spans="1:3" x14ac:dyDescent="0.25">
      <c r="A22" s="9">
        <v>2009</v>
      </c>
      <c r="B22" s="10">
        <v>9</v>
      </c>
      <c r="C22" s="12">
        <v>136</v>
      </c>
    </row>
    <row r="23" spans="1:3" x14ac:dyDescent="0.25">
      <c r="A23" s="9">
        <v>2009</v>
      </c>
      <c r="B23" s="10">
        <v>10</v>
      </c>
      <c r="C23" s="12">
        <v>136</v>
      </c>
    </row>
    <row r="24" spans="1:3" x14ac:dyDescent="0.25">
      <c r="A24" s="9">
        <v>2009</v>
      </c>
      <c r="B24" s="10">
        <v>11</v>
      </c>
      <c r="C24" s="12">
        <v>136</v>
      </c>
    </row>
    <row r="25" spans="1:3" x14ac:dyDescent="0.25">
      <c r="A25" s="9">
        <v>2009</v>
      </c>
      <c r="B25" s="10">
        <v>12</v>
      </c>
      <c r="C25" s="12">
        <v>135</v>
      </c>
    </row>
    <row r="26" spans="1:3" x14ac:dyDescent="0.25">
      <c r="A26" s="9">
        <v>2010</v>
      </c>
      <c r="B26" s="10">
        <v>1</v>
      </c>
      <c r="C26" s="12">
        <v>135</v>
      </c>
    </row>
    <row r="27" spans="1:3" x14ac:dyDescent="0.25">
      <c r="A27" s="9">
        <v>2010</v>
      </c>
      <c r="B27" s="10">
        <v>2</v>
      </c>
      <c r="C27" s="12">
        <v>134</v>
      </c>
    </row>
    <row r="28" spans="1:3" x14ac:dyDescent="0.25">
      <c r="A28" s="9">
        <v>2010</v>
      </c>
      <c r="B28" s="10">
        <v>3</v>
      </c>
      <c r="C28" s="12">
        <v>133</v>
      </c>
    </row>
    <row r="29" spans="1:3" x14ac:dyDescent="0.25">
      <c r="A29" s="9">
        <v>2010</v>
      </c>
      <c r="B29" s="10">
        <v>4</v>
      </c>
      <c r="C29" s="12">
        <v>133</v>
      </c>
    </row>
    <row r="30" spans="1:3" x14ac:dyDescent="0.25">
      <c r="A30" s="9">
        <v>2010</v>
      </c>
      <c r="B30" s="10">
        <v>5</v>
      </c>
      <c r="C30" s="12">
        <v>133</v>
      </c>
    </row>
    <row r="31" spans="1:3" x14ac:dyDescent="0.25">
      <c r="A31" s="9">
        <v>2010</v>
      </c>
      <c r="B31" s="10">
        <v>6</v>
      </c>
      <c r="C31" s="12">
        <v>133</v>
      </c>
    </row>
    <row r="32" spans="1:3" x14ac:dyDescent="0.25">
      <c r="A32" s="9">
        <v>2010</v>
      </c>
      <c r="B32" s="10">
        <v>7</v>
      </c>
      <c r="C32" s="12">
        <v>132</v>
      </c>
    </row>
    <row r="33" spans="1:3" x14ac:dyDescent="0.25">
      <c r="A33" s="9">
        <v>2010</v>
      </c>
      <c r="B33" s="10">
        <v>8</v>
      </c>
      <c r="C33" s="12">
        <v>132</v>
      </c>
    </row>
    <row r="34" spans="1:3" x14ac:dyDescent="0.25">
      <c r="A34" s="9">
        <v>2010</v>
      </c>
      <c r="B34" s="10">
        <v>9</v>
      </c>
      <c r="C34" s="12">
        <v>130</v>
      </c>
    </row>
    <row r="35" spans="1:3" x14ac:dyDescent="0.25">
      <c r="A35" s="9">
        <v>2010</v>
      </c>
      <c r="B35" s="10">
        <v>10</v>
      </c>
      <c r="C35" s="12">
        <v>130</v>
      </c>
    </row>
    <row r="36" spans="1:3" x14ac:dyDescent="0.25">
      <c r="A36" s="9">
        <v>2010</v>
      </c>
      <c r="B36" s="10">
        <v>11</v>
      </c>
      <c r="C36" s="12">
        <v>130</v>
      </c>
    </row>
    <row r="37" spans="1:3" x14ac:dyDescent="0.25">
      <c r="A37" s="9">
        <v>2010</v>
      </c>
      <c r="B37" s="10">
        <v>12</v>
      </c>
      <c r="C37" s="12">
        <v>129</v>
      </c>
    </row>
    <row r="38" spans="1:3" x14ac:dyDescent="0.25">
      <c r="A38" s="9">
        <v>2011</v>
      </c>
      <c r="B38" s="10">
        <v>1</v>
      </c>
      <c r="C38" s="12">
        <v>128</v>
      </c>
    </row>
    <row r="39" spans="1:3" x14ac:dyDescent="0.25">
      <c r="A39" s="9">
        <v>2011</v>
      </c>
      <c r="B39" s="10">
        <v>2</v>
      </c>
      <c r="C39" s="12">
        <v>126</v>
      </c>
    </row>
    <row r="40" spans="1:3" x14ac:dyDescent="0.25">
      <c r="A40" s="9">
        <v>2011</v>
      </c>
      <c r="B40" s="10">
        <v>3</v>
      </c>
      <c r="C40" s="12">
        <v>124</v>
      </c>
    </row>
    <row r="41" spans="1:3" x14ac:dyDescent="0.25">
      <c r="A41" s="9">
        <v>2011</v>
      </c>
      <c r="B41" s="10">
        <v>4</v>
      </c>
      <c r="C41" s="12">
        <v>124</v>
      </c>
    </row>
    <row r="42" spans="1:3" x14ac:dyDescent="0.25">
      <c r="A42" s="9">
        <v>2011</v>
      </c>
      <c r="B42" s="10">
        <v>5</v>
      </c>
      <c r="C42" s="12">
        <v>124</v>
      </c>
    </row>
    <row r="43" spans="1:3" x14ac:dyDescent="0.25">
      <c r="A43" s="9">
        <v>2011</v>
      </c>
      <c r="B43" s="10">
        <v>6</v>
      </c>
      <c r="C43" s="12">
        <v>124</v>
      </c>
    </row>
    <row r="44" spans="1:3" x14ac:dyDescent="0.25">
      <c r="A44" s="9">
        <v>2011</v>
      </c>
      <c r="B44" s="10">
        <v>7</v>
      </c>
      <c r="C44" s="12">
        <v>124</v>
      </c>
    </row>
    <row r="45" spans="1:3" x14ac:dyDescent="0.25">
      <c r="A45" s="9">
        <v>2011</v>
      </c>
      <c r="B45" s="10">
        <v>8</v>
      </c>
      <c r="C45" s="12">
        <v>123</v>
      </c>
    </row>
    <row r="46" spans="1:3" x14ac:dyDescent="0.25">
      <c r="A46" s="9">
        <v>2011</v>
      </c>
      <c r="B46" s="10">
        <v>9</v>
      </c>
      <c r="C46" s="12">
        <v>122</v>
      </c>
    </row>
    <row r="47" spans="1:3" x14ac:dyDescent="0.25">
      <c r="A47" s="9">
        <v>2011</v>
      </c>
      <c r="B47" s="10">
        <v>10</v>
      </c>
      <c r="C47" s="12">
        <v>122</v>
      </c>
    </row>
    <row r="48" spans="1:3" x14ac:dyDescent="0.25">
      <c r="A48" s="9">
        <v>2011</v>
      </c>
      <c r="B48" s="10">
        <v>11</v>
      </c>
      <c r="C48" s="12">
        <v>120</v>
      </c>
    </row>
    <row r="49" spans="1:3" x14ac:dyDescent="0.25">
      <c r="A49" s="9">
        <v>2011</v>
      </c>
      <c r="B49" s="10">
        <v>12</v>
      </c>
      <c r="C49" s="12">
        <v>120</v>
      </c>
    </row>
    <row r="50" spans="1:3" x14ac:dyDescent="0.25">
      <c r="A50" s="9">
        <v>2012</v>
      </c>
      <c r="B50" s="10">
        <v>1</v>
      </c>
      <c r="C50" s="12">
        <v>119</v>
      </c>
    </row>
    <row r="51" spans="1:3" x14ac:dyDescent="0.25">
      <c r="A51" s="9">
        <v>2012</v>
      </c>
      <c r="B51" s="10">
        <v>2</v>
      </c>
      <c r="C51" s="12">
        <v>119</v>
      </c>
    </row>
    <row r="52" spans="1:3" x14ac:dyDescent="0.25">
      <c r="A52" s="9">
        <v>2012</v>
      </c>
      <c r="B52" s="10">
        <v>3</v>
      </c>
      <c r="C52" s="12">
        <v>118</v>
      </c>
    </row>
    <row r="53" spans="1:3" x14ac:dyDescent="0.25">
      <c r="A53" s="9">
        <v>2012</v>
      </c>
      <c r="B53" s="10">
        <v>4</v>
      </c>
      <c r="C53" s="12">
        <v>118</v>
      </c>
    </row>
    <row r="54" spans="1:3" x14ac:dyDescent="0.25">
      <c r="A54" s="9">
        <v>2012</v>
      </c>
      <c r="B54" s="10">
        <v>5</v>
      </c>
      <c r="C54" s="12">
        <v>118</v>
      </c>
    </row>
    <row r="55" spans="1:3" x14ac:dyDescent="0.25">
      <c r="A55" s="9">
        <v>2012</v>
      </c>
      <c r="B55" s="10">
        <v>6</v>
      </c>
      <c r="C55" s="12">
        <v>118</v>
      </c>
    </row>
    <row r="56" spans="1:3" x14ac:dyDescent="0.25">
      <c r="A56" s="9">
        <v>2012</v>
      </c>
      <c r="B56" s="10">
        <v>7</v>
      </c>
      <c r="C56" s="12">
        <v>118</v>
      </c>
    </row>
    <row r="57" spans="1:3" x14ac:dyDescent="0.25">
      <c r="A57" s="9">
        <v>2012</v>
      </c>
      <c r="B57" s="10">
        <v>8</v>
      </c>
      <c r="C57" s="12">
        <v>117</v>
      </c>
    </row>
    <row r="58" spans="1:3" x14ac:dyDescent="0.25">
      <c r="A58" s="9">
        <v>2012</v>
      </c>
      <c r="B58" s="10">
        <v>9</v>
      </c>
      <c r="C58" s="12">
        <v>116</v>
      </c>
    </row>
    <row r="59" spans="1:3" x14ac:dyDescent="0.25">
      <c r="A59" s="9">
        <v>2012</v>
      </c>
      <c r="B59" s="10">
        <v>10</v>
      </c>
      <c r="C59" s="12">
        <v>116</v>
      </c>
    </row>
    <row r="60" spans="1:3" x14ac:dyDescent="0.25">
      <c r="A60" s="9">
        <v>2012</v>
      </c>
      <c r="B60" s="10">
        <v>11</v>
      </c>
      <c r="C60" s="12">
        <v>116</v>
      </c>
    </row>
    <row r="61" spans="1:3" x14ac:dyDescent="0.25">
      <c r="A61" s="9">
        <v>2012</v>
      </c>
      <c r="B61" s="10">
        <v>12</v>
      </c>
      <c r="C61" s="12">
        <v>115</v>
      </c>
    </row>
    <row r="62" spans="1:3" x14ac:dyDescent="0.25">
      <c r="A62" s="9">
        <v>2013</v>
      </c>
      <c r="B62" s="10">
        <v>1</v>
      </c>
      <c r="C62" s="12">
        <v>114</v>
      </c>
    </row>
    <row r="63" spans="1:3" x14ac:dyDescent="0.25">
      <c r="A63" s="9">
        <v>2013</v>
      </c>
      <c r="B63" s="10">
        <v>2</v>
      </c>
      <c r="C63" s="12">
        <v>114</v>
      </c>
    </row>
    <row r="64" spans="1:3" x14ac:dyDescent="0.25">
      <c r="A64" s="9">
        <v>2013</v>
      </c>
      <c r="B64" s="10">
        <v>3</v>
      </c>
      <c r="C64" s="12">
        <v>114</v>
      </c>
    </row>
    <row r="65" spans="1:3" x14ac:dyDescent="0.25">
      <c r="A65" s="9">
        <v>2013</v>
      </c>
      <c r="B65" s="10">
        <v>4</v>
      </c>
      <c r="C65" s="12">
        <v>114</v>
      </c>
    </row>
    <row r="66" spans="1:3" x14ac:dyDescent="0.25">
      <c r="A66" s="9">
        <v>2013</v>
      </c>
      <c r="B66" s="10">
        <v>5</v>
      </c>
      <c r="C66" s="12">
        <v>114</v>
      </c>
    </row>
    <row r="67" spans="1:3" x14ac:dyDescent="0.25">
      <c r="A67" s="9">
        <v>2013</v>
      </c>
      <c r="B67" s="10">
        <v>6</v>
      </c>
      <c r="C67" s="12">
        <v>114</v>
      </c>
    </row>
    <row r="68" spans="1:3" x14ac:dyDescent="0.25">
      <c r="A68" s="9">
        <v>2013</v>
      </c>
      <c r="B68" s="10">
        <v>7</v>
      </c>
      <c r="C68" s="12">
        <v>114</v>
      </c>
    </row>
    <row r="69" spans="1:3" x14ac:dyDescent="0.25">
      <c r="A69" s="9">
        <v>2013</v>
      </c>
      <c r="B69" s="10">
        <v>8</v>
      </c>
      <c r="C69" s="12">
        <v>114</v>
      </c>
    </row>
    <row r="70" spans="1:3" x14ac:dyDescent="0.25">
      <c r="A70" s="9">
        <v>2013</v>
      </c>
      <c r="B70" s="10">
        <v>9</v>
      </c>
      <c r="C70" s="12">
        <v>114</v>
      </c>
    </row>
    <row r="71" spans="1:3" x14ac:dyDescent="0.25">
      <c r="A71" s="9">
        <v>2013</v>
      </c>
      <c r="B71" s="10">
        <v>10</v>
      </c>
      <c r="C71" s="12">
        <v>111</v>
      </c>
    </row>
    <row r="72" spans="1:3" x14ac:dyDescent="0.25">
      <c r="A72" s="9">
        <v>2013</v>
      </c>
      <c r="B72" s="10">
        <v>11</v>
      </c>
      <c r="C72" s="12">
        <v>111</v>
      </c>
    </row>
    <row r="73" spans="1:3" x14ac:dyDescent="0.25">
      <c r="A73" s="9">
        <v>2013</v>
      </c>
      <c r="B73" s="10">
        <v>12</v>
      </c>
      <c r="C73" s="12">
        <v>111</v>
      </c>
    </row>
    <row r="74" spans="1:3" x14ac:dyDescent="0.25">
      <c r="A74" s="9">
        <v>2014</v>
      </c>
      <c r="B74" s="10">
        <v>1</v>
      </c>
      <c r="C74" s="12">
        <v>111</v>
      </c>
    </row>
    <row r="75" spans="1:3" x14ac:dyDescent="0.25">
      <c r="A75" s="9">
        <v>2014</v>
      </c>
      <c r="B75" s="10">
        <v>2</v>
      </c>
      <c r="C75" s="12">
        <v>111</v>
      </c>
    </row>
    <row r="76" spans="1:3" x14ac:dyDescent="0.25">
      <c r="A76" s="9">
        <v>2014</v>
      </c>
      <c r="B76" s="10">
        <v>3</v>
      </c>
      <c r="C76" s="12">
        <v>111</v>
      </c>
    </row>
    <row r="77" spans="1:3" x14ac:dyDescent="0.25">
      <c r="A77" s="9">
        <v>2014</v>
      </c>
      <c r="B77" s="10">
        <v>4</v>
      </c>
      <c r="C77" s="12">
        <v>109</v>
      </c>
    </row>
    <row r="78" spans="1:3" x14ac:dyDescent="0.25">
      <c r="A78" s="9">
        <v>2014</v>
      </c>
      <c r="B78" s="10">
        <v>5</v>
      </c>
      <c r="C78" s="12">
        <v>108</v>
      </c>
    </row>
    <row r="79" spans="1:3" x14ac:dyDescent="0.25">
      <c r="A79" s="9">
        <v>2014</v>
      </c>
      <c r="B79" s="10">
        <v>6</v>
      </c>
      <c r="C79" s="12">
        <v>108</v>
      </c>
    </row>
    <row r="80" spans="1:3" x14ac:dyDescent="0.25">
      <c r="A80" s="9">
        <v>2014</v>
      </c>
      <c r="B80" s="10">
        <v>7</v>
      </c>
      <c r="C80" s="12">
        <v>108</v>
      </c>
    </row>
    <row r="81" spans="1:3" x14ac:dyDescent="0.25">
      <c r="A81" s="9">
        <v>2014</v>
      </c>
      <c r="B81" s="10">
        <v>8</v>
      </c>
      <c r="C81" s="12">
        <v>108</v>
      </c>
    </row>
    <row r="82" spans="1:3" x14ac:dyDescent="0.25">
      <c r="A82" s="9">
        <v>2014</v>
      </c>
      <c r="B82" s="10">
        <v>9</v>
      </c>
      <c r="C82" s="12">
        <v>107</v>
      </c>
    </row>
    <row r="83" spans="1:3" x14ac:dyDescent="0.25">
      <c r="A83" s="9">
        <v>2014</v>
      </c>
      <c r="B83" s="10">
        <v>10</v>
      </c>
      <c r="C83" s="12">
        <v>107</v>
      </c>
    </row>
    <row r="84" spans="1:3" x14ac:dyDescent="0.25">
      <c r="A84" s="9">
        <v>2014</v>
      </c>
      <c r="B84" s="10">
        <v>11</v>
      </c>
      <c r="C84" s="12">
        <v>107</v>
      </c>
    </row>
    <row r="85" spans="1:3" x14ac:dyDescent="0.25">
      <c r="A85" s="13">
        <v>2014</v>
      </c>
      <c r="B85" s="14">
        <v>12</v>
      </c>
      <c r="C85" s="15">
        <v>107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4"/>
  <sheetViews>
    <sheetView zoomScale="80" zoomScaleNormal="80" workbookViewId="0">
      <selection activeCell="I9" sqref="H9:I9"/>
    </sheetView>
  </sheetViews>
  <sheetFormatPr defaultRowHeight="15" x14ac:dyDescent="0.25"/>
  <cols>
    <col min="1" max="1" width="13.42578125" bestFit="1" customWidth="1"/>
    <col min="2" max="2" width="10.85546875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33</v>
      </c>
      <c r="B2" s="10">
        <v>1.103</v>
      </c>
      <c r="C2" s="10">
        <v>0.14499999999999999</v>
      </c>
      <c r="D2" s="10">
        <v>7.5830000000000002</v>
      </c>
      <c r="E2" s="12">
        <v>0</v>
      </c>
    </row>
    <row r="3" spans="1:5" x14ac:dyDescent="0.25">
      <c r="A3" s="9" t="s">
        <v>34</v>
      </c>
      <c r="B3" s="10">
        <v>-0.27600000000000002</v>
      </c>
      <c r="C3" s="10">
        <v>3.1E-2</v>
      </c>
      <c r="D3" s="10">
        <v>-8.891</v>
      </c>
      <c r="E3" s="12">
        <v>0</v>
      </c>
    </row>
    <row r="4" spans="1:5" x14ac:dyDescent="0.25">
      <c r="A4" s="13" t="s">
        <v>35</v>
      </c>
      <c r="B4" s="14">
        <v>0.89700000000000002</v>
      </c>
      <c r="C4" s="14">
        <v>1.0999999999999999E-2</v>
      </c>
      <c r="D4" s="14">
        <v>82.988</v>
      </c>
      <c r="E4" s="15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12"/>
  <sheetViews>
    <sheetView zoomScale="80" zoomScaleNormal="80" workbookViewId="0">
      <selection activeCell="L38" sqref="L38"/>
    </sheetView>
  </sheetViews>
  <sheetFormatPr defaultRowHeight="15" x14ac:dyDescent="0.25"/>
  <cols>
    <col min="1" max="1" width="25.85546875" bestFit="1" customWidth="1"/>
  </cols>
  <sheetData>
    <row r="1" spans="1:5" x14ac:dyDescent="0.25">
      <c r="A1" s="26" t="s">
        <v>8</v>
      </c>
      <c r="B1" s="28"/>
    </row>
    <row r="2" spans="1:5" x14ac:dyDescent="0.25">
      <c r="A2" s="9" t="s">
        <v>9</v>
      </c>
      <c r="B2" s="12">
        <v>84</v>
      </c>
    </row>
    <row r="3" spans="1:5" x14ac:dyDescent="0.25">
      <c r="A3" s="9" t="s">
        <v>11</v>
      </c>
      <c r="B3" s="12">
        <v>81</v>
      </c>
      <c r="E3" s="8"/>
    </row>
    <row r="4" spans="1:5" x14ac:dyDescent="0.25">
      <c r="A4" s="9" t="s">
        <v>13</v>
      </c>
      <c r="B4" s="12">
        <v>0.996</v>
      </c>
    </row>
    <row r="5" spans="1:5" x14ac:dyDescent="0.25">
      <c r="A5" s="9" t="s">
        <v>14</v>
      </c>
      <c r="B5" s="12">
        <v>0.996</v>
      </c>
      <c r="E5" s="8"/>
    </row>
    <row r="6" spans="1:5" x14ac:dyDescent="0.25">
      <c r="A6" s="9" t="s">
        <v>15</v>
      </c>
      <c r="B6" s="41">
        <v>11195</v>
      </c>
    </row>
    <row r="7" spans="1:5" x14ac:dyDescent="0.25">
      <c r="A7" s="9" t="s">
        <v>16</v>
      </c>
      <c r="B7" s="12">
        <v>40</v>
      </c>
    </row>
    <row r="8" spans="1:5" x14ac:dyDescent="0.25">
      <c r="A8" s="9" t="s">
        <v>17</v>
      </c>
      <c r="B8" s="12">
        <v>0</v>
      </c>
    </row>
    <row r="9" spans="1:5" x14ac:dyDescent="0.25">
      <c r="A9" s="9" t="s">
        <v>18</v>
      </c>
      <c r="B9" s="12">
        <v>1</v>
      </c>
    </row>
    <row r="10" spans="1:5" x14ac:dyDescent="0.25">
      <c r="A10" s="9" t="s">
        <v>10</v>
      </c>
      <c r="B10" s="12">
        <v>1</v>
      </c>
    </row>
    <row r="11" spans="1:5" x14ac:dyDescent="0.25">
      <c r="A11" s="9" t="s">
        <v>12</v>
      </c>
      <c r="B11" s="17">
        <v>4.7000000000000002E-3</v>
      </c>
    </row>
    <row r="12" spans="1:5" x14ac:dyDescent="0.25">
      <c r="A12" s="13" t="s">
        <v>19</v>
      </c>
      <c r="B12" s="15">
        <v>1.9870000000000001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82"/>
  <sheetViews>
    <sheetView zoomScale="80" zoomScaleNormal="80" workbookViewId="0">
      <selection activeCell="D2" sqref="D2"/>
    </sheetView>
  </sheetViews>
  <sheetFormatPr defaultRowHeight="15" x14ac:dyDescent="0.25"/>
  <cols>
    <col min="2" max="2" width="19.5703125" customWidth="1"/>
  </cols>
  <sheetData>
    <row r="1" spans="1:4" x14ac:dyDescent="0.25">
      <c r="A1" s="26" t="s">
        <v>0</v>
      </c>
      <c r="B1" s="27" t="s">
        <v>1</v>
      </c>
      <c r="C1" s="27" t="s">
        <v>20</v>
      </c>
      <c r="D1" s="28" t="s">
        <v>21</v>
      </c>
    </row>
    <row r="2" spans="1:4" x14ac:dyDescent="0.25">
      <c r="A2" s="9">
        <v>2015</v>
      </c>
      <c r="B2" s="10">
        <v>1</v>
      </c>
      <c r="C2" s="10"/>
      <c r="D2" s="12">
        <v>106.9</v>
      </c>
    </row>
    <row r="3" spans="1:4" x14ac:dyDescent="0.25">
      <c r="A3" s="9">
        <v>2015</v>
      </c>
      <c r="B3" s="10">
        <v>2</v>
      </c>
      <c r="C3" s="10"/>
      <c r="D3" s="12">
        <v>106.9</v>
      </c>
    </row>
    <row r="4" spans="1:4" x14ac:dyDescent="0.25">
      <c r="A4" s="9">
        <v>2015</v>
      </c>
      <c r="B4" s="10">
        <v>3</v>
      </c>
      <c r="C4" s="10"/>
      <c r="D4" s="12">
        <v>106.8</v>
      </c>
    </row>
    <row r="5" spans="1:4" x14ac:dyDescent="0.25">
      <c r="A5" s="9">
        <v>2015</v>
      </c>
      <c r="B5" s="10">
        <v>4</v>
      </c>
      <c r="C5" s="10"/>
      <c r="D5" s="12">
        <v>106.8</v>
      </c>
    </row>
    <row r="6" spans="1:4" x14ac:dyDescent="0.25">
      <c r="A6" s="9">
        <v>2015</v>
      </c>
      <c r="B6" s="10">
        <v>5</v>
      </c>
      <c r="C6" s="10"/>
      <c r="D6" s="12">
        <v>106.8</v>
      </c>
    </row>
    <row r="7" spans="1:4" x14ac:dyDescent="0.25">
      <c r="A7" s="9">
        <v>2015</v>
      </c>
      <c r="B7" s="10">
        <v>6</v>
      </c>
      <c r="C7" s="10"/>
      <c r="D7" s="12">
        <v>106.7</v>
      </c>
    </row>
    <row r="8" spans="1:4" x14ac:dyDescent="0.25">
      <c r="A8" s="9">
        <v>2015</v>
      </c>
      <c r="B8" s="10">
        <v>7</v>
      </c>
      <c r="C8" s="10"/>
      <c r="D8" s="12">
        <v>106.7</v>
      </c>
    </row>
    <row r="9" spans="1:4" x14ac:dyDescent="0.25">
      <c r="A9" s="9">
        <v>2015</v>
      </c>
      <c r="B9" s="10">
        <v>8</v>
      </c>
      <c r="C9" s="10"/>
      <c r="D9" s="12">
        <v>106.7</v>
      </c>
    </row>
    <row r="10" spans="1:4" x14ac:dyDescent="0.25">
      <c r="A10" s="9">
        <v>2015</v>
      </c>
      <c r="B10" s="10">
        <v>9</v>
      </c>
      <c r="C10" s="10"/>
      <c r="D10" s="12">
        <v>106.7</v>
      </c>
    </row>
    <row r="11" spans="1:4" x14ac:dyDescent="0.25">
      <c r="A11" s="9">
        <v>2015</v>
      </c>
      <c r="B11" s="10">
        <v>10</v>
      </c>
      <c r="C11" s="10"/>
      <c r="D11" s="12">
        <v>106.6</v>
      </c>
    </row>
    <row r="12" spans="1:4" x14ac:dyDescent="0.25">
      <c r="A12" s="9">
        <v>2015</v>
      </c>
      <c r="B12" s="10">
        <v>11</v>
      </c>
      <c r="C12" s="10"/>
      <c r="D12" s="12">
        <v>106.6</v>
      </c>
    </row>
    <row r="13" spans="1:4" x14ac:dyDescent="0.25">
      <c r="A13" s="9">
        <v>2015</v>
      </c>
      <c r="B13" s="10">
        <v>12</v>
      </c>
      <c r="C13" s="10"/>
      <c r="D13" s="12">
        <v>106.6</v>
      </c>
    </row>
    <row r="14" spans="1:4" x14ac:dyDescent="0.25">
      <c r="A14" s="9">
        <v>2016</v>
      </c>
      <c r="B14" s="10">
        <v>1</v>
      </c>
      <c r="C14" s="10"/>
      <c r="D14" s="12">
        <v>106.6</v>
      </c>
    </row>
    <row r="15" spans="1:4" x14ac:dyDescent="0.25">
      <c r="A15" s="9">
        <v>2016</v>
      </c>
      <c r="B15" s="10">
        <v>2</v>
      </c>
      <c r="C15" s="10"/>
      <c r="D15" s="12">
        <v>106.6</v>
      </c>
    </row>
    <row r="16" spans="1:4" x14ac:dyDescent="0.25">
      <c r="A16" s="9">
        <v>2016</v>
      </c>
      <c r="B16" s="10">
        <v>3</v>
      </c>
      <c r="C16" s="10"/>
      <c r="D16" s="12">
        <v>106.6</v>
      </c>
    </row>
    <row r="17" spans="1:4" x14ac:dyDescent="0.25">
      <c r="A17" s="9">
        <v>2016</v>
      </c>
      <c r="B17" s="10">
        <v>4</v>
      </c>
      <c r="C17" s="10"/>
      <c r="D17" s="12">
        <v>106.5</v>
      </c>
    </row>
    <row r="18" spans="1:4" x14ac:dyDescent="0.25">
      <c r="A18" s="9">
        <v>2016</v>
      </c>
      <c r="B18" s="10">
        <v>5</v>
      </c>
      <c r="C18" s="10"/>
      <c r="D18" s="12">
        <v>106.5</v>
      </c>
    </row>
    <row r="19" spans="1:4" x14ac:dyDescent="0.25">
      <c r="A19" s="9">
        <v>2016</v>
      </c>
      <c r="B19" s="10">
        <v>6</v>
      </c>
      <c r="C19" s="10"/>
      <c r="D19" s="12">
        <v>106.5</v>
      </c>
    </row>
    <row r="20" spans="1:4" x14ac:dyDescent="0.25">
      <c r="A20" s="9">
        <v>2016</v>
      </c>
      <c r="B20" s="10">
        <v>7</v>
      </c>
      <c r="C20" s="10"/>
      <c r="D20" s="12">
        <v>106.5</v>
      </c>
    </row>
    <row r="21" spans="1:4" x14ac:dyDescent="0.25">
      <c r="A21" s="9">
        <v>2016</v>
      </c>
      <c r="B21" s="10">
        <v>8</v>
      </c>
      <c r="C21" s="10"/>
      <c r="D21" s="12">
        <v>106.5</v>
      </c>
    </row>
    <row r="22" spans="1:4" x14ac:dyDescent="0.25">
      <c r="A22" s="9">
        <v>2016</v>
      </c>
      <c r="B22" s="10">
        <v>9</v>
      </c>
      <c r="C22" s="10"/>
      <c r="D22" s="12">
        <v>106.5</v>
      </c>
    </row>
    <row r="23" spans="1:4" x14ac:dyDescent="0.25">
      <c r="A23" s="9">
        <v>2016</v>
      </c>
      <c r="B23" s="10">
        <v>10</v>
      </c>
      <c r="C23" s="10"/>
      <c r="D23" s="12">
        <v>106.5</v>
      </c>
    </row>
    <row r="24" spans="1:4" x14ac:dyDescent="0.25">
      <c r="A24" s="9">
        <v>2016</v>
      </c>
      <c r="B24" s="10">
        <v>11</v>
      </c>
      <c r="C24" s="10"/>
      <c r="D24" s="12">
        <v>106.5</v>
      </c>
    </row>
    <row r="25" spans="1:4" x14ac:dyDescent="0.25">
      <c r="A25" s="9">
        <v>2016</v>
      </c>
      <c r="B25" s="10">
        <v>12</v>
      </c>
      <c r="C25" s="10"/>
      <c r="D25" s="12">
        <v>106.5</v>
      </c>
    </row>
    <row r="26" spans="1:4" x14ac:dyDescent="0.25">
      <c r="A26" s="9">
        <v>2017</v>
      </c>
      <c r="B26" s="10">
        <v>1</v>
      </c>
      <c r="C26" s="10"/>
      <c r="D26" s="12">
        <v>106.5</v>
      </c>
    </row>
    <row r="27" spans="1:4" x14ac:dyDescent="0.25">
      <c r="A27" s="9">
        <v>2017</v>
      </c>
      <c r="B27" s="10">
        <v>2</v>
      </c>
      <c r="C27" s="10"/>
      <c r="D27" s="12">
        <v>106.5</v>
      </c>
    </row>
    <row r="28" spans="1:4" x14ac:dyDescent="0.25">
      <c r="A28" s="9">
        <v>2017</v>
      </c>
      <c r="B28" s="10">
        <v>3</v>
      </c>
      <c r="C28" s="10"/>
      <c r="D28" s="12">
        <v>106.5</v>
      </c>
    </row>
    <row r="29" spans="1:4" x14ac:dyDescent="0.25">
      <c r="A29" s="9">
        <v>2017</v>
      </c>
      <c r="B29" s="10">
        <v>4</v>
      </c>
      <c r="C29" s="10"/>
      <c r="D29" s="12">
        <v>106.5</v>
      </c>
    </row>
    <row r="30" spans="1:4" x14ac:dyDescent="0.25">
      <c r="A30" s="9">
        <v>2017</v>
      </c>
      <c r="B30" s="10">
        <v>5</v>
      </c>
      <c r="C30" s="10"/>
      <c r="D30" s="12">
        <v>106.5</v>
      </c>
    </row>
    <row r="31" spans="1:4" x14ac:dyDescent="0.25">
      <c r="A31" s="9">
        <v>2017</v>
      </c>
      <c r="B31" s="10">
        <v>6</v>
      </c>
      <c r="C31" s="10"/>
      <c r="D31" s="12">
        <v>106.5</v>
      </c>
    </row>
    <row r="32" spans="1:4" x14ac:dyDescent="0.25">
      <c r="A32" s="9">
        <v>2017</v>
      </c>
      <c r="B32" s="10">
        <v>7</v>
      </c>
      <c r="C32" s="10"/>
      <c r="D32" s="12">
        <v>106.5</v>
      </c>
    </row>
    <row r="33" spans="1:4" x14ac:dyDescent="0.25">
      <c r="A33" s="9">
        <v>2017</v>
      </c>
      <c r="B33" s="10">
        <v>8</v>
      </c>
      <c r="C33" s="10"/>
      <c r="D33" s="12">
        <v>106.5</v>
      </c>
    </row>
    <row r="34" spans="1:4" x14ac:dyDescent="0.25">
      <c r="A34" s="9">
        <v>2017</v>
      </c>
      <c r="B34" s="10">
        <v>9</v>
      </c>
      <c r="C34" s="10"/>
      <c r="D34" s="12">
        <v>106.5</v>
      </c>
    </row>
    <row r="35" spans="1:4" x14ac:dyDescent="0.25">
      <c r="A35" s="9">
        <v>2017</v>
      </c>
      <c r="B35" s="10">
        <v>10</v>
      </c>
      <c r="C35" s="10"/>
      <c r="D35" s="12">
        <v>106.5</v>
      </c>
    </row>
    <row r="36" spans="1:4" x14ac:dyDescent="0.25">
      <c r="A36" s="9">
        <v>2017</v>
      </c>
      <c r="B36" s="10">
        <v>11</v>
      </c>
      <c r="C36" s="10"/>
      <c r="D36" s="12">
        <v>106.5</v>
      </c>
    </row>
    <row r="37" spans="1:4" x14ac:dyDescent="0.25">
      <c r="A37" s="9">
        <v>2017</v>
      </c>
      <c r="B37" s="10">
        <v>12</v>
      </c>
      <c r="C37" s="10"/>
      <c r="D37" s="12">
        <v>106.5</v>
      </c>
    </row>
    <row r="38" spans="1:4" x14ac:dyDescent="0.25">
      <c r="A38" s="9">
        <v>2018</v>
      </c>
      <c r="B38" s="10">
        <v>1</v>
      </c>
      <c r="C38" s="10"/>
      <c r="D38" s="12">
        <v>106.5</v>
      </c>
    </row>
    <row r="39" spans="1:4" x14ac:dyDescent="0.25">
      <c r="A39" s="9">
        <v>2018</v>
      </c>
      <c r="B39" s="10">
        <v>2</v>
      </c>
      <c r="C39" s="10"/>
      <c r="D39" s="12">
        <v>106.5</v>
      </c>
    </row>
    <row r="40" spans="1:4" x14ac:dyDescent="0.25">
      <c r="A40" s="9">
        <v>2018</v>
      </c>
      <c r="B40" s="10">
        <v>3</v>
      </c>
      <c r="C40" s="10"/>
      <c r="D40" s="12">
        <v>106.5</v>
      </c>
    </row>
    <row r="41" spans="1:4" x14ac:dyDescent="0.25">
      <c r="A41" s="9">
        <v>2018</v>
      </c>
      <c r="B41" s="10">
        <v>4</v>
      </c>
      <c r="C41" s="10"/>
      <c r="D41" s="12">
        <v>106.5</v>
      </c>
    </row>
    <row r="42" spans="1:4" x14ac:dyDescent="0.25">
      <c r="A42" s="9">
        <v>2018</v>
      </c>
      <c r="B42" s="10">
        <v>5</v>
      </c>
      <c r="C42" s="10"/>
      <c r="D42" s="12">
        <v>106.5</v>
      </c>
    </row>
    <row r="43" spans="1:4" x14ac:dyDescent="0.25">
      <c r="A43" s="9">
        <v>2018</v>
      </c>
      <c r="B43" s="10">
        <v>6</v>
      </c>
      <c r="C43" s="10"/>
      <c r="D43" s="12">
        <v>106.5</v>
      </c>
    </row>
    <row r="44" spans="1:4" x14ac:dyDescent="0.25">
      <c r="A44" s="9">
        <v>2018</v>
      </c>
      <c r="B44" s="10">
        <v>7</v>
      </c>
      <c r="C44" s="10"/>
      <c r="D44" s="12">
        <v>106.5</v>
      </c>
    </row>
    <row r="45" spans="1:4" x14ac:dyDescent="0.25">
      <c r="A45" s="9">
        <v>2018</v>
      </c>
      <c r="B45" s="10">
        <v>8</v>
      </c>
      <c r="C45" s="10"/>
      <c r="D45" s="12">
        <v>106.4</v>
      </c>
    </row>
    <row r="46" spans="1:4" x14ac:dyDescent="0.25">
      <c r="A46" s="9">
        <v>2018</v>
      </c>
      <c r="B46" s="10">
        <v>9</v>
      </c>
      <c r="C46" s="10"/>
      <c r="D46" s="12">
        <v>106.4</v>
      </c>
    </row>
    <row r="47" spans="1:4" x14ac:dyDescent="0.25">
      <c r="A47" s="9">
        <v>2018</v>
      </c>
      <c r="B47" s="10">
        <v>10</v>
      </c>
      <c r="C47" s="10"/>
      <c r="D47" s="12">
        <v>106.4</v>
      </c>
    </row>
    <row r="48" spans="1:4" x14ac:dyDescent="0.25">
      <c r="A48" s="9">
        <v>2018</v>
      </c>
      <c r="B48" s="10">
        <v>11</v>
      </c>
      <c r="C48" s="10"/>
      <c r="D48" s="12">
        <v>106.4</v>
      </c>
    </row>
    <row r="49" spans="1:4" x14ac:dyDescent="0.25">
      <c r="A49" s="9">
        <v>2018</v>
      </c>
      <c r="B49" s="10">
        <v>12</v>
      </c>
      <c r="C49" s="10"/>
      <c r="D49" s="12">
        <v>106.4</v>
      </c>
    </row>
    <row r="50" spans="1:4" x14ac:dyDescent="0.25">
      <c r="A50" s="9">
        <v>2019</v>
      </c>
      <c r="B50" s="10">
        <v>1</v>
      </c>
      <c r="C50" s="10"/>
      <c r="D50" s="12">
        <v>106.4</v>
      </c>
    </row>
    <row r="51" spans="1:4" x14ac:dyDescent="0.25">
      <c r="A51" s="9">
        <v>2019</v>
      </c>
      <c r="B51" s="10">
        <v>2</v>
      </c>
      <c r="C51" s="10"/>
      <c r="D51" s="12">
        <v>106.4</v>
      </c>
    </row>
    <row r="52" spans="1:4" x14ac:dyDescent="0.25">
      <c r="A52" s="9">
        <v>2019</v>
      </c>
      <c r="B52" s="10">
        <v>3</v>
      </c>
      <c r="C52" s="10"/>
      <c r="D52" s="12">
        <v>106.4</v>
      </c>
    </row>
    <row r="53" spans="1:4" x14ac:dyDescent="0.25">
      <c r="A53" s="9">
        <v>2019</v>
      </c>
      <c r="B53" s="10">
        <v>4</v>
      </c>
      <c r="C53" s="10"/>
      <c r="D53" s="12">
        <v>106.4</v>
      </c>
    </row>
    <row r="54" spans="1:4" x14ac:dyDescent="0.25">
      <c r="A54" s="9">
        <v>2019</v>
      </c>
      <c r="B54" s="10">
        <v>5</v>
      </c>
      <c r="C54" s="10"/>
      <c r="D54" s="12">
        <v>106.4</v>
      </c>
    </row>
    <row r="55" spans="1:4" x14ac:dyDescent="0.25">
      <c r="A55" s="9">
        <v>2019</v>
      </c>
      <c r="B55" s="10">
        <v>6</v>
      </c>
      <c r="C55" s="10"/>
      <c r="D55" s="12">
        <v>106.4</v>
      </c>
    </row>
    <row r="56" spans="1:4" x14ac:dyDescent="0.25">
      <c r="A56" s="9">
        <v>2019</v>
      </c>
      <c r="B56" s="10">
        <v>7</v>
      </c>
      <c r="C56" s="10"/>
      <c r="D56" s="12">
        <v>106.4</v>
      </c>
    </row>
    <row r="57" spans="1:4" x14ac:dyDescent="0.25">
      <c r="A57" s="9">
        <v>2019</v>
      </c>
      <c r="B57" s="10">
        <v>8</v>
      </c>
      <c r="C57" s="10"/>
      <c r="D57" s="12">
        <v>106.4</v>
      </c>
    </row>
    <row r="58" spans="1:4" x14ac:dyDescent="0.25">
      <c r="A58" s="9">
        <v>2019</v>
      </c>
      <c r="B58" s="10">
        <v>9</v>
      </c>
      <c r="C58" s="10"/>
      <c r="D58" s="12">
        <v>106.4</v>
      </c>
    </row>
    <row r="59" spans="1:4" x14ac:dyDescent="0.25">
      <c r="A59" s="9">
        <v>2019</v>
      </c>
      <c r="B59" s="10">
        <v>10</v>
      </c>
      <c r="C59" s="10"/>
      <c r="D59" s="12">
        <v>106.4</v>
      </c>
    </row>
    <row r="60" spans="1:4" x14ac:dyDescent="0.25">
      <c r="A60" s="9">
        <v>2019</v>
      </c>
      <c r="B60" s="10">
        <v>11</v>
      </c>
      <c r="C60" s="10"/>
      <c r="D60" s="12">
        <v>106.4</v>
      </c>
    </row>
    <row r="61" spans="1:4" x14ac:dyDescent="0.25">
      <c r="A61" s="9">
        <v>2019</v>
      </c>
      <c r="B61" s="10">
        <v>12</v>
      </c>
      <c r="C61" s="10"/>
      <c r="D61" s="12">
        <v>106.4</v>
      </c>
    </row>
    <row r="62" spans="1:4" x14ac:dyDescent="0.25">
      <c r="A62" s="9">
        <v>2020</v>
      </c>
      <c r="B62" s="10">
        <v>1</v>
      </c>
      <c r="C62" s="10"/>
      <c r="D62" s="12">
        <v>106.4</v>
      </c>
    </row>
    <row r="63" spans="1:4" x14ac:dyDescent="0.25">
      <c r="A63" s="9">
        <v>2020</v>
      </c>
      <c r="B63" s="10">
        <v>2</v>
      </c>
      <c r="C63" s="10"/>
      <c r="D63" s="12">
        <v>106.4</v>
      </c>
    </row>
    <row r="64" spans="1:4" x14ac:dyDescent="0.25">
      <c r="A64" s="9">
        <v>2020</v>
      </c>
      <c r="B64" s="10">
        <v>3</v>
      </c>
      <c r="C64" s="10"/>
      <c r="D64" s="12">
        <v>106.4</v>
      </c>
    </row>
    <row r="65" spans="1:4" x14ac:dyDescent="0.25">
      <c r="A65" s="9">
        <v>2020</v>
      </c>
      <c r="B65" s="10">
        <v>4</v>
      </c>
      <c r="C65" s="10"/>
      <c r="D65" s="12">
        <v>106.4</v>
      </c>
    </row>
    <row r="66" spans="1:4" x14ac:dyDescent="0.25">
      <c r="A66" s="9">
        <v>2020</v>
      </c>
      <c r="B66" s="10">
        <v>5</v>
      </c>
      <c r="C66" s="10"/>
      <c r="D66" s="12">
        <v>106.4</v>
      </c>
    </row>
    <row r="67" spans="1:4" x14ac:dyDescent="0.25">
      <c r="A67" s="9">
        <v>2020</v>
      </c>
      <c r="B67" s="10">
        <v>6</v>
      </c>
      <c r="C67" s="10"/>
      <c r="D67" s="12">
        <v>106.4</v>
      </c>
    </row>
    <row r="68" spans="1:4" x14ac:dyDescent="0.25">
      <c r="A68" s="9">
        <v>2020</v>
      </c>
      <c r="B68" s="10">
        <v>7</v>
      </c>
      <c r="C68" s="10"/>
      <c r="D68" s="12">
        <v>106.4</v>
      </c>
    </row>
    <row r="69" spans="1:4" x14ac:dyDescent="0.25">
      <c r="A69" s="9">
        <v>2020</v>
      </c>
      <c r="B69" s="10">
        <v>8</v>
      </c>
      <c r="C69" s="10"/>
      <c r="D69" s="12">
        <v>106.4</v>
      </c>
    </row>
    <row r="70" spans="1:4" x14ac:dyDescent="0.25">
      <c r="A70" s="9">
        <v>2020</v>
      </c>
      <c r="B70" s="10">
        <v>9</v>
      </c>
      <c r="C70" s="10"/>
      <c r="D70" s="12">
        <v>106.4</v>
      </c>
    </row>
    <row r="71" spans="1:4" x14ac:dyDescent="0.25">
      <c r="A71" s="9">
        <v>2020</v>
      </c>
      <c r="B71" s="10">
        <v>10</v>
      </c>
      <c r="C71" s="10"/>
      <c r="D71" s="12">
        <v>106.4</v>
      </c>
    </row>
    <row r="72" spans="1:4" x14ac:dyDescent="0.25">
      <c r="A72" s="9">
        <v>2020</v>
      </c>
      <c r="B72" s="10">
        <v>11</v>
      </c>
      <c r="C72" s="10"/>
      <c r="D72" s="12">
        <v>106.4</v>
      </c>
    </row>
    <row r="73" spans="1:4" x14ac:dyDescent="0.25">
      <c r="A73" s="13">
        <v>2020</v>
      </c>
      <c r="B73" s="14">
        <v>12</v>
      </c>
      <c r="C73" s="14"/>
      <c r="D73" s="15">
        <v>106.4</v>
      </c>
    </row>
    <row r="76" spans="1:4" ht="60" x14ac:dyDescent="0.25">
      <c r="A76" s="16" t="s">
        <v>0</v>
      </c>
      <c r="B76" s="35" t="s">
        <v>36</v>
      </c>
    </row>
    <row r="77" spans="1:4" x14ac:dyDescent="0.25">
      <c r="A77" s="9">
        <v>2015</v>
      </c>
      <c r="B77" s="23">
        <f>+D13</f>
        <v>106.6</v>
      </c>
    </row>
    <row r="78" spans="1:4" x14ac:dyDescent="0.25">
      <c r="A78" s="9">
        <v>2016</v>
      </c>
      <c r="B78" s="23">
        <f>+D25</f>
        <v>106.5</v>
      </c>
    </row>
    <row r="79" spans="1:4" x14ac:dyDescent="0.25">
      <c r="A79" s="9">
        <v>2017</v>
      </c>
      <c r="B79" s="23">
        <f>+D37</f>
        <v>106.5</v>
      </c>
    </row>
    <row r="80" spans="1:4" x14ac:dyDescent="0.25">
      <c r="A80" s="9">
        <v>2018</v>
      </c>
      <c r="B80" s="23">
        <f>+D49</f>
        <v>106.4</v>
      </c>
    </row>
    <row r="81" spans="1:2" x14ac:dyDescent="0.25">
      <c r="A81" s="9">
        <v>2019</v>
      </c>
      <c r="B81" s="23">
        <f>+D61</f>
        <v>106.4</v>
      </c>
    </row>
    <row r="82" spans="1:2" x14ac:dyDescent="0.25">
      <c r="A82" s="13">
        <v>2020</v>
      </c>
      <c r="B82" s="24">
        <f>+D73</f>
        <v>106.4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D158"/>
  <sheetViews>
    <sheetView zoomScale="80" zoomScaleNormal="80" workbookViewId="0">
      <selection activeCell="A3" sqref="A3:XFD86"/>
    </sheetView>
  </sheetViews>
  <sheetFormatPr defaultRowHeight="15" x14ac:dyDescent="0.25"/>
  <cols>
    <col min="3" max="3" width="19.5703125" bestFit="1" customWidth="1"/>
    <col min="4" max="4" width="10.140625" bestFit="1" customWidth="1"/>
  </cols>
  <sheetData>
    <row r="1" spans="1:4" x14ac:dyDescent="0.25">
      <c r="A1" s="54" t="s">
        <v>49</v>
      </c>
      <c r="B1" s="54"/>
      <c r="C1" s="54"/>
      <c r="D1" s="54">
        <f>+'Street Lighting_Coef'!B3</f>
        <v>0.24202090614295213</v>
      </c>
    </row>
    <row r="2" spans="1:4" x14ac:dyDescent="0.25">
      <c r="A2" s="26" t="s">
        <v>0</v>
      </c>
      <c r="B2" s="27" t="s">
        <v>1</v>
      </c>
      <c r="C2" s="27" t="s">
        <v>45</v>
      </c>
      <c r="D2" s="28" t="s">
        <v>37</v>
      </c>
    </row>
    <row r="3" spans="1:4" hidden="1" x14ac:dyDescent="0.25">
      <c r="A3" s="9">
        <v>2008</v>
      </c>
      <c r="B3" s="10">
        <v>1</v>
      </c>
      <c r="C3" s="38">
        <v>74654</v>
      </c>
      <c r="D3" s="41">
        <v>270204</v>
      </c>
    </row>
    <row r="4" spans="1:4" hidden="1" x14ac:dyDescent="0.25">
      <c r="A4" s="9">
        <v>2008</v>
      </c>
      <c r="B4" s="10">
        <v>2</v>
      </c>
      <c r="C4" s="38">
        <v>73891</v>
      </c>
      <c r="D4" s="41">
        <v>270559</v>
      </c>
    </row>
    <row r="5" spans="1:4" hidden="1" x14ac:dyDescent="0.25">
      <c r="A5" s="9">
        <v>2008</v>
      </c>
      <c r="B5" s="10">
        <v>3</v>
      </c>
      <c r="C5" s="38">
        <v>74183</v>
      </c>
      <c r="D5" s="41">
        <v>270856</v>
      </c>
    </row>
    <row r="6" spans="1:4" hidden="1" x14ac:dyDescent="0.25">
      <c r="A6" s="9">
        <v>2008</v>
      </c>
      <c r="B6" s="10">
        <v>4</v>
      </c>
      <c r="C6" s="38">
        <v>75236</v>
      </c>
      <c r="D6" s="41">
        <v>271644</v>
      </c>
    </row>
    <row r="7" spans="1:4" hidden="1" x14ac:dyDescent="0.25">
      <c r="A7" s="9">
        <v>2008</v>
      </c>
      <c r="B7" s="10">
        <v>5</v>
      </c>
      <c r="C7" s="38">
        <v>75538</v>
      </c>
      <c r="D7" s="41">
        <v>272077</v>
      </c>
    </row>
    <row r="8" spans="1:4" hidden="1" x14ac:dyDescent="0.25">
      <c r="A8" s="9">
        <v>2008</v>
      </c>
      <c r="B8" s="10">
        <v>6</v>
      </c>
      <c r="C8" s="38">
        <v>75626</v>
      </c>
      <c r="D8" s="41">
        <v>272937</v>
      </c>
    </row>
    <row r="9" spans="1:4" hidden="1" x14ac:dyDescent="0.25">
      <c r="A9" s="9">
        <v>2008</v>
      </c>
      <c r="B9" s="10">
        <v>7</v>
      </c>
      <c r="C9" s="38">
        <v>75743</v>
      </c>
      <c r="D9" s="41">
        <v>273537</v>
      </c>
    </row>
    <row r="10" spans="1:4" hidden="1" x14ac:dyDescent="0.25">
      <c r="A10" s="9">
        <v>2008</v>
      </c>
      <c r="B10" s="10">
        <v>8</v>
      </c>
      <c r="C10" s="38">
        <v>75803</v>
      </c>
      <c r="D10" s="41">
        <v>274231</v>
      </c>
    </row>
    <row r="11" spans="1:4" hidden="1" x14ac:dyDescent="0.25">
      <c r="A11" s="9">
        <v>2008</v>
      </c>
      <c r="B11" s="10">
        <v>9</v>
      </c>
      <c r="C11" s="38">
        <v>75878</v>
      </c>
      <c r="D11" s="41">
        <v>275091</v>
      </c>
    </row>
    <row r="12" spans="1:4" hidden="1" x14ac:dyDescent="0.25">
      <c r="A12" s="9">
        <v>2008</v>
      </c>
      <c r="B12" s="10">
        <v>10</v>
      </c>
      <c r="C12" s="38">
        <v>76102</v>
      </c>
      <c r="D12" s="41">
        <v>276307</v>
      </c>
    </row>
    <row r="13" spans="1:4" hidden="1" x14ac:dyDescent="0.25">
      <c r="A13" s="9">
        <v>2008</v>
      </c>
      <c r="B13" s="10">
        <v>11</v>
      </c>
      <c r="C13" s="38">
        <v>76217</v>
      </c>
      <c r="D13" s="41">
        <v>277116</v>
      </c>
    </row>
    <row r="14" spans="1:4" hidden="1" x14ac:dyDescent="0.25">
      <c r="A14" s="9">
        <v>2008</v>
      </c>
      <c r="B14" s="10">
        <v>12</v>
      </c>
      <c r="C14" s="38">
        <v>76297</v>
      </c>
      <c r="D14" s="41">
        <v>277828</v>
      </c>
    </row>
    <row r="15" spans="1:4" hidden="1" x14ac:dyDescent="0.25">
      <c r="A15" s="9">
        <v>2009</v>
      </c>
      <c r="B15" s="10">
        <v>1</v>
      </c>
      <c r="C15" s="38">
        <v>76598</v>
      </c>
      <c r="D15" s="41">
        <v>278300</v>
      </c>
    </row>
    <row r="16" spans="1:4" hidden="1" x14ac:dyDescent="0.25">
      <c r="A16" s="9">
        <v>2009</v>
      </c>
      <c r="B16" s="10">
        <v>2</v>
      </c>
      <c r="C16" s="38">
        <v>76716</v>
      </c>
      <c r="D16" s="41">
        <v>278729</v>
      </c>
    </row>
    <row r="17" spans="1:4" hidden="1" x14ac:dyDescent="0.25">
      <c r="A17" s="9">
        <v>2009</v>
      </c>
      <c r="B17" s="10">
        <v>3</v>
      </c>
      <c r="C17" s="38">
        <v>76757</v>
      </c>
      <c r="D17" s="41">
        <v>279111</v>
      </c>
    </row>
    <row r="18" spans="1:4" hidden="1" x14ac:dyDescent="0.25">
      <c r="A18" s="9">
        <v>2009</v>
      </c>
      <c r="B18" s="10">
        <v>4</v>
      </c>
      <c r="C18" s="38">
        <v>76993</v>
      </c>
      <c r="D18" s="41">
        <v>279275</v>
      </c>
    </row>
    <row r="19" spans="1:4" hidden="1" x14ac:dyDescent="0.25">
      <c r="A19" s="9">
        <v>2009</v>
      </c>
      <c r="B19" s="10">
        <v>5</v>
      </c>
      <c r="C19" s="38">
        <v>77060</v>
      </c>
      <c r="D19" s="41">
        <v>279706</v>
      </c>
    </row>
    <row r="20" spans="1:4" hidden="1" x14ac:dyDescent="0.25">
      <c r="A20" s="9">
        <v>2009</v>
      </c>
      <c r="B20" s="10">
        <v>6</v>
      </c>
      <c r="C20" s="38">
        <v>77069</v>
      </c>
      <c r="D20" s="41">
        <v>279913</v>
      </c>
    </row>
    <row r="21" spans="1:4" hidden="1" x14ac:dyDescent="0.25">
      <c r="A21" s="9">
        <v>2009</v>
      </c>
      <c r="B21" s="10">
        <v>7</v>
      </c>
      <c r="C21" s="38">
        <v>77085</v>
      </c>
      <c r="D21" s="41">
        <v>280348</v>
      </c>
    </row>
    <row r="22" spans="1:4" hidden="1" x14ac:dyDescent="0.25">
      <c r="A22" s="9">
        <v>2009</v>
      </c>
      <c r="B22" s="10">
        <v>8</v>
      </c>
      <c r="C22" s="38">
        <v>77113</v>
      </c>
      <c r="D22" s="41">
        <v>280785</v>
      </c>
    </row>
    <row r="23" spans="1:4" hidden="1" x14ac:dyDescent="0.25">
      <c r="A23" s="9">
        <v>2009</v>
      </c>
      <c r="B23" s="10">
        <v>9</v>
      </c>
      <c r="C23" s="38">
        <v>77509</v>
      </c>
      <c r="D23" s="41">
        <v>281450</v>
      </c>
    </row>
    <row r="24" spans="1:4" hidden="1" x14ac:dyDescent="0.25">
      <c r="A24" s="9">
        <v>2009</v>
      </c>
      <c r="B24" s="10">
        <v>10</v>
      </c>
      <c r="C24" s="38">
        <v>77613</v>
      </c>
      <c r="D24" s="41">
        <v>282365</v>
      </c>
    </row>
    <row r="25" spans="1:4" hidden="1" x14ac:dyDescent="0.25">
      <c r="A25" s="9">
        <v>2009</v>
      </c>
      <c r="B25" s="10">
        <v>11</v>
      </c>
      <c r="C25" s="38">
        <v>76989</v>
      </c>
      <c r="D25" s="41">
        <v>283074</v>
      </c>
    </row>
    <row r="26" spans="1:4" hidden="1" x14ac:dyDescent="0.25">
      <c r="A26" s="9">
        <v>2009</v>
      </c>
      <c r="B26" s="10">
        <v>12</v>
      </c>
      <c r="C26" s="38">
        <v>78116</v>
      </c>
      <c r="D26" s="41">
        <v>283665</v>
      </c>
    </row>
    <row r="27" spans="1:4" hidden="1" x14ac:dyDescent="0.25">
      <c r="A27" s="9">
        <v>2010</v>
      </c>
      <c r="B27" s="10">
        <v>1</v>
      </c>
      <c r="C27" s="38">
        <v>78196</v>
      </c>
      <c r="D27" s="41">
        <v>284472</v>
      </c>
    </row>
    <row r="28" spans="1:4" hidden="1" x14ac:dyDescent="0.25">
      <c r="A28" s="9">
        <v>2010</v>
      </c>
      <c r="B28" s="10">
        <v>2</v>
      </c>
      <c r="C28" s="38">
        <v>78295</v>
      </c>
      <c r="D28" s="41">
        <v>284976</v>
      </c>
    </row>
    <row r="29" spans="1:4" hidden="1" x14ac:dyDescent="0.25">
      <c r="A29" s="9">
        <v>2010</v>
      </c>
      <c r="B29" s="10">
        <v>3</v>
      </c>
      <c r="C29" s="38">
        <v>78372</v>
      </c>
      <c r="D29" s="41">
        <v>285780</v>
      </c>
    </row>
    <row r="30" spans="1:4" hidden="1" x14ac:dyDescent="0.25">
      <c r="A30" s="9">
        <v>2010</v>
      </c>
      <c r="B30" s="10">
        <v>4</v>
      </c>
      <c r="C30" s="38">
        <v>78564</v>
      </c>
      <c r="D30" s="41">
        <v>286444</v>
      </c>
    </row>
    <row r="31" spans="1:4" hidden="1" x14ac:dyDescent="0.25">
      <c r="A31" s="9">
        <v>2010</v>
      </c>
      <c r="B31" s="10">
        <v>5</v>
      </c>
      <c r="C31" s="38">
        <v>78739</v>
      </c>
      <c r="D31" s="41">
        <v>286768</v>
      </c>
    </row>
    <row r="32" spans="1:4" hidden="1" x14ac:dyDescent="0.25">
      <c r="A32" s="9">
        <v>2010</v>
      </c>
      <c r="B32" s="10">
        <v>6</v>
      </c>
      <c r="C32" s="38">
        <v>78841</v>
      </c>
      <c r="D32" s="41">
        <v>287506</v>
      </c>
    </row>
    <row r="33" spans="1:4" hidden="1" x14ac:dyDescent="0.25">
      <c r="A33" s="9">
        <v>2010</v>
      </c>
      <c r="B33" s="10">
        <v>7</v>
      </c>
      <c r="C33" s="38">
        <v>78898</v>
      </c>
      <c r="D33" s="41">
        <v>288025</v>
      </c>
    </row>
    <row r="34" spans="1:4" hidden="1" x14ac:dyDescent="0.25">
      <c r="A34" s="9">
        <v>2010</v>
      </c>
      <c r="B34" s="10">
        <v>8</v>
      </c>
      <c r="C34" s="38">
        <v>78922</v>
      </c>
      <c r="D34" s="41">
        <v>288423</v>
      </c>
    </row>
    <row r="35" spans="1:4" hidden="1" x14ac:dyDescent="0.25">
      <c r="A35" s="9">
        <v>2010</v>
      </c>
      <c r="B35" s="10">
        <v>9</v>
      </c>
      <c r="C35" s="38">
        <v>78972</v>
      </c>
      <c r="D35" s="41">
        <v>289293</v>
      </c>
    </row>
    <row r="36" spans="1:4" hidden="1" x14ac:dyDescent="0.25">
      <c r="A36" s="9">
        <v>2010</v>
      </c>
      <c r="B36" s="10">
        <v>10</v>
      </c>
      <c r="C36" s="38">
        <v>78972</v>
      </c>
      <c r="D36" s="41">
        <v>289685</v>
      </c>
    </row>
    <row r="37" spans="1:4" hidden="1" x14ac:dyDescent="0.25">
      <c r="A37" s="9">
        <v>2010</v>
      </c>
      <c r="B37" s="10">
        <v>11</v>
      </c>
      <c r="C37" s="38">
        <v>79188</v>
      </c>
      <c r="D37" s="41">
        <v>290443</v>
      </c>
    </row>
    <row r="38" spans="1:4" hidden="1" x14ac:dyDescent="0.25">
      <c r="A38" s="9">
        <v>2010</v>
      </c>
      <c r="B38" s="10">
        <v>12</v>
      </c>
      <c r="C38" s="38">
        <v>79347</v>
      </c>
      <c r="D38" s="41">
        <v>290951</v>
      </c>
    </row>
    <row r="39" spans="1:4" hidden="1" x14ac:dyDescent="0.25">
      <c r="A39" s="9">
        <v>2011</v>
      </c>
      <c r="B39" s="10">
        <v>1</v>
      </c>
      <c r="C39" s="38">
        <v>79399</v>
      </c>
      <c r="D39" s="41">
        <v>291666</v>
      </c>
    </row>
    <row r="40" spans="1:4" hidden="1" x14ac:dyDescent="0.25">
      <c r="A40" s="9">
        <v>2011</v>
      </c>
      <c r="B40" s="10">
        <v>2</v>
      </c>
      <c r="C40" s="38">
        <v>79562</v>
      </c>
      <c r="D40" s="41">
        <v>292186</v>
      </c>
    </row>
    <row r="41" spans="1:4" hidden="1" x14ac:dyDescent="0.25">
      <c r="A41" s="9">
        <v>2011</v>
      </c>
      <c r="B41" s="10">
        <v>3</v>
      </c>
      <c r="C41" s="38">
        <v>79682</v>
      </c>
      <c r="D41" s="41">
        <v>292644</v>
      </c>
    </row>
    <row r="42" spans="1:4" hidden="1" x14ac:dyDescent="0.25">
      <c r="A42" s="9">
        <v>2011</v>
      </c>
      <c r="B42" s="10">
        <v>4</v>
      </c>
      <c r="C42" s="38">
        <v>79864</v>
      </c>
      <c r="D42" s="41">
        <v>292823</v>
      </c>
    </row>
    <row r="43" spans="1:4" hidden="1" x14ac:dyDescent="0.25">
      <c r="A43" s="9">
        <v>2011</v>
      </c>
      <c r="B43" s="10">
        <v>5</v>
      </c>
      <c r="C43" s="38">
        <v>79986</v>
      </c>
      <c r="D43" s="41">
        <v>293177</v>
      </c>
    </row>
    <row r="44" spans="1:4" hidden="1" x14ac:dyDescent="0.25">
      <c r="A44" s="9">
        <v>2011</v>
      </c>
      <c r="B44" s="10">
        <v>6</v>
      </c>
      <c r="C44" s="38">
        <v>80160</v>
      </c>
      <c r="D44" s="41">
        <v>293561</v>
      </c>
    </row>
    <row r="45" spans="1:4" hidden="1" x14ac:dyDescent="0.25">
      <c r="A45" s="9">
        <v>2011</v>
      </c>
      <c r="B45" s="10">
        <v>7</v>
      </c>
      <c r="C45" s="38">
        <v>80289</v>
      </c>
      <c r="D45" s="41">
        <v>293954</v>
      </c>
    </row>
    <row r="46" spans="1:4" hidden="1" x14ac:dyDescent="0.25">
      <c r="A46" s="9">
        <v>2011</v>
      </c>
      <c r="B46" s="10">
        <v>8</v>
      </c>
      <c r="C46" s="38">
        <v>80347</v>
      </c>
      <c r="D46" s="41">
        <v>294682</v>
      </c>
    </row>
    <row r="47" spans="1:4" hidden="1" x14ac:dyDescent="0.25">
      <c r="A47" s="9">
        <v>2011</v>
      </c>
      <c r="B47" s="10">
        <v>9</v>
      </c>
      <c r="C47" s="38">
        <v>80486</v>
      </c>
      <c r="D47" s="41">
        <v>295378</v>
      </c>
    </row>
    <row r="48" spans="1:4" hidden="1" x14ac:dyDescent="0.25">
      <c r="A48" s="9">
        <v>2011</v>
      </c>
      <c r="B48" s="10">
        <v>10</v>
      </c>
      <c r="C48" s="38">
        <v>80658</v>
      </c>
      <c r="D48" s="41">
        <v>296424</v>
      </c>
    </row>
    <row r="49" spans="1:4" hidden="1" x14ac:dyDescent="0.25">
      <c r="A49" s="9">
        <v>2011</v>
      </c>
      <c r="B49" s="10">
        <v>11</v>
      </c>
      <c r="C49" s="38">
        <v>80814</v>
      </c>
      <c r="D49" s="41">
        <v>297307</v>
      </c>
    </row>
    <row r="50" spans="1:4" hidden="1" x14ac:dyDescent="0.25">
      <c r="A50" s="9">
        <v>2011</v>
      </c>
      <c r="B50" s="10">
        <v>12</v>
      </c>
      <c r="C50" s="38">
        <v>80969</v>
      </c>
      <c r="D50" s="41">
        <v>297962</v>
      </c>
    </row>
    <row r="51" spans="1:4" hidden="1" x14ac:dyDescent="0.25">
      <c r="A51" s="9">
        <v>2012</v>
      </c>
      <c r="B51" s="10">
        <v>1</v>
      </c>
      <c r="C51" s="38">
        <v>81250</v>
      </c>
      <c r="D51" s="41">
        <v>298344</v>
      </c>
    </row>
    <row r="52" spans="1:4" hidden="1" x14ac:dyDescent="0.25">
      <c r="A52" s="9">
        <v>2012</v>
      </c>
      <c r="B52" s="10">
        <v>2</v>
      </c>
      <c r="C52" s="38">
        <v>81356</v>
      </c>
      <c r="D52" s="41">
        <v>299075</v>
      </c>
    </row>
    <row r="53" spans="1:4" hidden="1" x14ac:dyDescent="0.25">
      <c r="A53" s="9">
        <v>2012</v>
      </c>
      <c r="B53" s="10">
        <v>3</v>
      </c>
      <c r="C53" s="38">
        <v>81539</v>
      </c>
      <c r="D53" s="41">
        <v>299773</v>
      </c>
    </row>
    <row r="54" spans="1:4" hidden="1" x14ac:dyDescent="0.25">
      <c r="A54" s="9">
        <v>2012</v>
      </c>
      <c r="B54" s="10">
        <v>4</v>
      </c>
      <c r="C54" s="38">
        <v>81649</v>
      </c>
      <c r="D54" s="41">
        <v>300308</v>
      </c>
    </row>
    <row r="55" spans="1:4" hidden="1" x14ac:dyDescent="0.25">
      <c r="A55" s="9">
        <v>2012</v>
      </c>
      <c r="B55" s="10">
        <v>5</v>
      </c>
      <c r="C55" s="38">
        <v>81786</v>
      </c>
      <c r="D55" s="41">
        <v>300618</v>
      </c>
    </row>
    <row r="56" spans="1:4" hidden="1" x14ac:dyDescent="0.25">
      <c r="A56" s="9">
        <v>2012</v>
      </c>
      <c r="B56" s="10">
        <v>6</v>
      </c>
      <c r="C56" s="38">
        <v>81954</v>
      </c>
      <c r="D56" s="41">
        <v>301126</v>
      </c>
    </row>
    <row r="57" spans="1:4" hidden="1" x14ac:dyDescent="0.25">
      <c r="A57" s="9">
        <v>2012</v>
      </c>
      <c r="B57" s="10">
        <v>7</v>
      </c>
      <c r="C57" s="38">
        <v>82030</v>
      </c>
      <c r="D57" s="41">
        <v>301907</v>
      </c>
    </row>
    <row r="58" spans="1:4" hidden="1" x14ac:dyDescent="0.25">
      <c r="A58" s="9">
        <v>2012</v>
      </c>
      <c r="B58" s="10">
        <v>8</v>
      </c>
      <c r="C58" s="38">
        <v>82139</v>
      </c>
      <c r="D58" s="41">
        <v>302492</v>
      </c>
    </row>
    <row r="59" spans="1:4" hidden="1" x14ac:dyDescent="0.25">
      <c r="A59" s="9">
        <v>2012</v>
      </c>
      <c r="B59" s="10">
        <v>9</v>
      </c>
      <c r="C59" s="38">
        <v>82214</v>
      </c>
      <c r="D59" s="41">
        <v>302848</v>
      </c>
    </row>
    <row r="60" spans="1:4" hidden="1" x14ac:dyDescent="0.25">
      <c r="A60" s="9">
        <v>2012</v>
      </c>
      <c r="B60" s="10">
        <v>10</v>
      </c>
      <c r="C60" s="38">
        <v>82357</v>
      </c>
      <c r="D60" s="41">
        <v>303640</v>
      </c>
    </row>
    <row r="61" spans="1:4" hidden="1" x14ac:dyDescent="0.25">
      <c r="A61" s="9">
        <v>2012</v>
      </c>
      <c r="B61" s="10">
        <v>11</v>
      </c>
      <c r="C61" s="38">
        <v>82396</v>
      </c>
      <c r="D61" s="41">
        <v>304306</v>
      </c>
    </row>
    <row r="62" spans="1:4" hidden="1" x14ac:dyDescent="0.25">
      <c r="A62" s="9">
        <v>2012</v>
      </c>
      <c r="B62" s="10">
        <v>12</v>
      </c>
      <c r="C62" s="38">
        <v>82520</v>
      </c>
      <c r="D62" s="41">
        <v>304801</v>
      </c>
    </row>
    <row r="63" spans="1:4" hidden="1" x14ac:dyDescent="0.25">
      <c r="A63" s="9">
        <v>2013</v>
      </c>
      <c r="B63" s="10">
        <v>1</v>
      </c>
      <c r="C63" s="38">
        <v>82687</v>
      </c>
      <c r="D63" s="41">
        <v>305272</v>
      </c>
    </row>
    <row r="64" spans="1:4" hidden="1" x14ac:dyDescent="0.25">
      <c r="A64" s="9">
        <v>2013</v>
      </c>
      <c r="B64" s="10">
        <v>2</v>
      </c>
      <c r="C64" s="38">
        <v>82791</v>
      </c>
      <c r="D64" s="41">
        <v>305616</v>
      </c>
    </row>
    <row r="65" spans="1:4" hidden="1" x14ac:dyDescent="0.25">
      <c r="A65" s="9">
        <v>2013</v>
      </c>
      <c r="B65" s="10">
        <v>3</v>
      </c>
      <c r="C65" s="38">
        <v>82937</v>
      </c>
      <c r="D65" s="41">
        <v>305911</v>
      </c>
    </row>
    <row r="66" spans="1:4" hidden="1" x14ac:dyDescent="0.25">
      <c r="A66" s="9">
        <v>2013</v>
      </c>
      <c r="B66" s="10">
        <v>4</v>
      </c>
      <c r="C66" s="38">
        <v>83175</v>
      </c>
      <c r="D66" s="41">
        <v>306373</v>
      </c>
    </row>
    <row r="67" spans="1:4" hidden="1" x14ac:dyDescent="0.25">
      <c r="A67" s="9">
        <v>2013</v>
      </c>
      <c r="B67" s="10">
        <v>5</v>
      </c>
      <c r="C67" s="38">
        <v>83449</v>
      </c>
      <c r="D67" s="41">
        <v>306744</v>
      </c>
    </row>
    <row r="68" spans="1:4" hidden="1" x14ac:dyDescent="0.25">
      <c r="A68" s="9">
        <v>2013</v>
      </c>
      <c r="B68" s="10">
        <v>6</v>
      </c>
      <c r="C68" s="38">
        <v>83688</v>
      </c>
      <c r="D68" s="41">
        <v>307199</v>
      </c>
    </row>
    <row r="69" spans="1:4" hidden="1" x14ac:dyDescent="0.25">
      <c r="A69" s="9">
        <v>2013</v>
      </c>
      <c r="B69" s="10">
        <v>7</v>
      </c>
      <c r="C69" s="38">
        <v>83760</v>
      </c>
      <c r="D69" s="41">
        <v>307601</v>
      </c>
    </row>
    <row r="70" spans="1:4" hidden="1" x14ac:dyDescent="0.25">
      <c r="A70" s="9">
        <v>2013</v>
      </c>
      <c r="B70" s="10">
        <v>8</v>
      </c>
      <c r="C70" s="38">
        <v>84038</v>
      </c>
      <c r="D70" s="41">
        <v>308146</v>
      </c>
    </row>
    <row r="71" spans="1:4" hidden="1" x14ac:dyDescent="0.25">
      <c r="A71" s="9">
        <v>2013</v>
      </c>
      <c r="B71" s="10">
        <v>9</v>
      </c>
      <c r="C71" s="38">
        <v>84066</v>
      </c>
      <c r="D71" s="41">
        <v>308578</v>
      </c>
    </row>
    <row r="72" spans="1:4" hidden="1" x14ac:dyDescent="0.25">
      <c r="A72" s="9">
        <v>2013</v>
      </c>
      <c r="B72" s="10">
        <v>10</v>
      </c>
      <c r="C72" s="38">
        <v>84186</v>
      </c>
      <c r="D72" s="41">
        <v>309287</v>
      </c>
    </row>
    <row r="73" spans="1:4" hidden="1" x14ac:dyDescent="0.25">
      <c r="A73" s="9">
        <v>2013</v>
      </c>
      <c r="B73" s="10">
        <v>11</v>
      </c>
      <c r="C73" s="38">
        <v>84303</v>
      </c>
      <c r="D73" s="41">
        <v>309976</v>
      </c>
    </row>
    <row r="74" spans="1:4" hidden="1" x14ac:dyDescent="0.25">
      <c r="A74" s="9">
        <v>2013</v>
      </c>
      <c r="B74" s="10">
        <v>12</v>
      </c>
      <c r="C74" s="38">
        <v>84418</v>
      </c>
      <c r="D74" s="41">
        <v>310830</v>
      </c>
    </row>
    <row r="75" spans="1:4" hidden="1" x14ac:dyDescent="0.25">
      <c r="A75" s="9">
        <v>2014</v>
      </c>
      <c r="B75" s="10">
        <v>1</v>
      </c>
      <c r="C75" s="38">
        <v>84778</v>
      </c>
      <c r="D75" s="41">
        <v>311336</v>
      </c>
    </row>
    <row r="76" spans="1:4" hidden="1" x14ac:dyDescent="0.25">
      <c r="A76" s="9">
        <v>2014</v>
      </c>
      <c r="B76" s="10">
        <v>2</v>
      </c>
      <c r="C76" s="38">
        <v>84862</v>
      </c>
      <c r="D76" s="41">
        <v>311825</v>
      </c>
    </row>
    <row r="77" spans="1:4" hidden="1" x14ac:dyDescent="0.25">
      <c r="A77" s="9">
        <v>2014</v>
      </c>
      <c r="B77" s="10">
        <v>3</v>
      </c>
      <c r="C77" s="38">
        <v>84867</v>
      </c>
      <c r="D77" s="41">
        <v>312295</v>
      </c>
    </row>
    <row r="78" spans="1:4" hidden="1" x14ac:dyDescent="0.25">
      <c r="A78" s="9">
        <v>2014</v>
      </c>
      <c r="B78" s="10">
        <v>4</v>
      </c>
      <c r="C78" s="38">
        <v>84949</v>
      </c>
      <c r="D78" s="41">
        <v>312727</v>
      </c>
    </row>
    <row r="79" spans="1:4" hidden="1" x14ac:dyDescent="0.25">
      <c r="A79" s="9">
        <v>2014</v>
      </c>
      <c r="B79" s="10">
        <v>5</v>
      </c>
      <c r="C79" s="38">
        <v>84973</v>
      </c>
      <c r="D79" s="41">
        <v>312529</v>
      </c>
    </row>
    <row r="80" spans="1:4" hidden="1" x14ac:dyDescent="0.25">
      <c r="A80" s="9">
        <v>2014</v>
      </c>
      <c r="B80" s="10">
        <v>6</v>
      </c>
      <c r="C80" s="38">
        <v>85178</v>
      </c>
      <c r="D80" s="41">
        <v>313674</v>
      </c>
    </row>
    <row r="81" spans="1:4" hidden="1" x14ac:dyDescent="0.25">
      <c r="A81" s="9">
        <v>2014</v>
      </c>
      <c r="B81" s="10">
        <v>7</v>
      </c>
      <c r="C81" s="38">
        <v>85364</v>
      </c>
      <c r="D81" s="41">
        <v>314501</v>
      </c>
    </row>
    <row r="82" spans="1:4" hidden="1" x14ac:dyDescent="0.25">
      <c r="A82" s="9">
        <v>2014</v>
      </c>
      <c r="B82" s="10">
        <v>8</v>
      </c>
      <c r="C82" s="38">
        <v>85583</v>
      </c>
      <c r="D82" s="41">
        <v>315047</v>
      </c>
    </row>
    <row r="83" spans="1:4" hidden="1" x14ac:dyDescent="0.25">
      <c r="A83" s="9">
        <v>2014</v>
      </c>
      <c r="B83" s="10">
        <v>9</v>
      </c>
      <c r="C83" s="38">
        <v>85708</v>
      </c>
      <c r="D83" s="41">
        <v>315583</v>
      </c>
    </row>
    <row r="84" spans="1:4" hidden="1" x14ac:dyDescent="0.25">
      <c r="A84" s="9">
        <v>2014</v>
      </c>
      <c r="B84" s="10">
        <v>10</v>
      </c>
      <c r="C84" s="38">
        <v>85825</v>
      </c>
      <c r="D84" s="41">
        <v>316022</v>
      </c>
    </row>
    <row r="85" spans="1:4" hidden="1" x14ac:dyDescent="0.25">
      <c r="A85" s="9">
        <v>2014</v>
      </c>
      <c r="B85" s="10">
        <v>11</v>
      </c>
      <c r="C85" s="38">
        <v>85816</v>
      </c>
      <c r="D85" s="41">
        <v>316391</v>
      </c>
    </row>
    <row r="86" spans="1:4" hidden="1" x14ac:dyDescent="0.25">
      <c r="A86" s="9">
        <v>2014</v>
      </c>
      <c r="B86" s="10">
        <v>12</v>
      </c>
      <c r="C86" s="38">
        <v>85990</v>
      </c>
      <c r="D86" s="41">
        <v>316765</v>
      </c>
    </row>
    <row r="87" spans="1:4" x14ac:dyDescent="0.25">
      <c r="A87" s="9">
        <v>2015</v>
      </c>
      <c r="B87" s="10">
        <v>1</v>
      </c>
      <c r="C87" s="10"/>
      <c r="D87" s="41">
        <v>317323</v>
      </c>
    </row>
    <row r="88" spans="1:4" x14ac:dyDescent="0.25">
      <c r="A88" s="9">
        <v>2015</v>
      </c>
      <c r="B88" s="10">
        <v>2</v>
      </c>
      <c r="C88" s="10"/>
      <c r="D88" s="41">
        <v>317875</v>
      </c>
    </row>
    <row r="89" spans="1:4" x14ac:dyDescent="0.25">
      <c r="A89" s="9">
        <v>2015</v>
      </c>
      <c r="B89" s="10">
        <v>3</v>
      </c>
      <c r="C89" s="10"/>
      <c r="D89" s="41">
        <v>318424</v>
      </c>
    </row>
    <row r="90" spans="1:4" x14ac:dyDescent="0.25">
      <c r="A90" s="9">
        <v>2015</v>
      </c>
      <c r="B90" s="10">
        <v>4</v>
      </c>
      <c r="C90" s="10"/>
      <c r="D90" s="41">
        <v>318970</v>
      </c>
    </row>
    <row r="91" spans="1:4" x14ac:dyDescent="0.25">
      <c r="A91" s="9">
        <v>2015</v>
      </c>
      <c r="B91" s="10">
        <v>5</v>
      </c>
      <c r="C91" s="10"/>
      <c r="D91" s="41">
        <v>319513</v>
      </c>
    </row>
    <row r="92" spans="1:4" x14ac:dyDescent="0.25">
      <c r="A92" s="9">
        <v>2015</v>
      </c>
      <c r="B92" s="10">
        <v>6</v>
      </c>
      <c r="C92" s="10"/>
      <c r="D92" s="41">
        <v>320054</v>
      </c>
    </row>
    <row r="93" spans="1:4" x14ac:dyDescent="0.25">
      <c r="A93" s="9">
        <v>2015</v>
      </c>
      <c r="B93" s="10">
        <v>7</v>
      </c>
      <c r="C93" s="10"/>
      <c r="D93" s="41">
        <v>320592</v>
      </c>
    </row>
    <row r="94" spans="1:4" x14ac:dyDescent="0.25">
      <c r="A94" s="9">
        <v>2015</v>
      </c>
      <c r="B94" s="10">
        <v>8</v>
      </c>
      <c r="C94" s="10"/>
      <c r="D94" s="41">
        <v>321127</v>
      </c>
    </row>
    <row r="95" spans="1:4" x14ac:dyDescent="0.25">
      <c r="A95" s="9">
        <v>2015</v>
      </c>
      <c r="B95" s="10">
        <v>9</v>
      </c>
      <c r="C95" s="10"/>
      <c r="D95" s="41">
        <v>321661</v>
      </c>
    </row>
    <row r="96" spans="1:4" x14ac:dyDescent="0.25">
      <c r="A96" s="9">
        <v>2015</v>
      </c>
      <c r="B96" s="10">
        <v>10</v>
      </c>
      <c r="C96" s="10"/>
      <c r="D96" s="41">
        <v>322195</v>
      </c>
    </row>
    <row r="97" spans="1:4" x14ac:dyDescent="0.25">
      <c r="A97" s="9">
        <v>2015</v>
      </c>
      <c r="B97" s="10">
        <v>11</v>
      </c>
      <c r="C97" s="10"/>
      <c r="D97" s="41">
        <v>322727</v>
      </c>
    </row>
    <row r="98" spans="1:4" x14ac:dyDescent="0.25">
      <c r="A98" s="9">
        <v>2015</v>
      </c>
      <c r="B98" s="10">
        <v>12</v>
      </c>
      <c r="C98" s="10"/>
      <c r="D98" s="41">
        <v>323260</v>
      </c>
    </row>
    <row r="99" spans="1:4" x14ac:dyDescent="0.25">
      <c r="A99" s="9">
        <v>2016</v>
      </c>
      <c r="B99" s="10">
        <v>1</v>
      </c>
      <c r="C99" s="10"/>
      <c r="D99" s="41">
        <v>323795</v>
      </c>
    </row>
    <row r="100" spans="1:4" x14ac:dyDescent="0.25">
      <c r="A100" s="9">
        <v>2016</v>
      </c>
      <c r="B100" s="10">
        <v>2</v>
      </c>
      <c r="C100" s="10"/>
      <c r="D100" s="41">
        <v>324332</v>
      </c>
    </row>
    <row r="101" spans="1:4" x14ac:dyDescent="0.25">
      <c r="A101" s="9">
        <v>2016</v>
      </c>
      <c r="B101" s="10">
        <v>3</v>
      </c>
      <c r="C101" s="10"/>
      <c r="D101" s="41">
        <v>324870</v>
      </c>
    </row>
    <row r="102" spans="1:4" x14ac:dyDescent="0.25">
      <c r="A102" s="9">
        <v>2016</v>
      </c>
      <c r="B102" s="10">
        <v>4</v>
      </c>
      <c r="C102" s="10"/>
      <c r="D102" s="41">
        <v>325409</v>
      </c>
    </row>
    <row r="103" spans="1:4" x14ac:dyDescent="0.25">
      <c r="A103" s="9">
        <v>2016</v>
      </c>
      <c r="B103" s="10">
        <v>5</v>
      </c>
      <c r="C103" s="10"/>
      <c r="D103" s="41">
        <v>325950</v>
      </c>
    </row>
    <row r="104" spans="1:4" x14ac:dyDescent="0.25">
      <c r="A104" s="9">
        <v>2016</v>
      </c>
      <c r="B104" s="10">
        <v>6</v>
      </c>
      <c r="C104" s="10"/>
      <c r="D104" s="41">
        <v>326492</v>
      </c>
    </row>
    <row r="105" spans="1:4" x14ac:dyDescent="0.25">
      <c r="A105" s="9">
        <v>2016</v>
      </c>
      <c r="B105" s="10">
        <v>7</v>
      </c>
      <c r="C105" s="10"/>
      <c r="D105" s="41">
        <v>327036</v>
      </c>
    </row>
    <row r="106" spans="1:4" x14ac:dyDescent="0.25">
      <c r="A106" s="9">
        <v>2016</v>
      </c>
      <c r="B106" s="10">
        <v>8</v>
      </c>
      <c r="C106" s="10"/>
      <c r="D106" s="41">
        <v>327581</v>
      </c>
    </row>
    <row r="107" spans="1:4" x14ac:dyDescent="0.25">
      <c r="A107" s="9">
        <v>2016</v>
      </c>
      <c r="B107" s="10">
        <v>9</v>
      </c>
      <c r="C107" s="10"/>
      <c r="D107" s="41">
        <v>328128</v>
      </c>
    </row>
    <row r="108" spans="1:4" x14ac:dyDescent="0.25">
      <c r="A108" s="9">
        <v>2016</v>
      </c>
      <c r="B108" s="10">
        <v>10</v>
      </c>
      <c r="C108" s="10"/>
      <c r="D108" s="41">
        <v>328676</v>
      </c>
    </row>
    <row r="109" spans="1:4" x14ac:dyDescent="0.25">
      <c r="A109" s="9">
        <v>2016</v>
      </c>
      <c r="B109" s="10">
        <v>11</v>
      </c>
      <c r="C109" s="10"/>
      <c r="D109" s="41">
        <v>329226</v>
      </c>
    </row>
    <row r="110" spans="1:4" x14ac:dyDescent="0.25">
      <c r="A110" s="9">
        <v>2016</v>
      </c>
      <c r="B110" s="10">
        <v>12</v>
      </c>
      <c r="C110" s="10"/>
      <c r="D110" s="41">
        <v>329778</v>
      </c>
    </row>
    <row r="111" spans="1:4" x14ac:dyDescent="0.25">
      <c r="A111" s="9">
        <v>2017</v>
      </c>
      <c r="B111" s="10">
        <v>1</v>
      </c>
      <c r="C111" s="10"/>
      <c r="D111" s="41">
        <v>330330</v>
      </c>
    </row>
    <row r="112" spans="1:4" x14ac:dyDescent="0.25">
      <c r="A112" s="9">
        <v>2017</v>
      </c>
      <c r="B112" s="10">
        <v>2</v>
      </c>
      <c r="C112" s="10"/>
      <c r="D112" s="41">
        <v>330884</v>
      </c>
    </row>
    <row r="113" spans="1:4" x14ac:dyDescent="0.25">
      <c r="A113" s="9">
        <v>2017</v>
      </c>
      <c r="B113" s="10">
        <v>3</v>
      </c>
      <c r="C113" s="10"/>
      <c r="D113" s="41">
        <v>331439</v>
      </c>
    </row>
    <row r="114" spans="1:4" x14ac:dyDescent="0.25">
      <c r="A114" s="9">
        <v>2017</v>
      </c>
      <c r="B114" s="10">
        <v>4</v>
      </c>
      <c r="C114" s="10"/>
      <c r="D114" s="41">
        <v>331995</v>
      </c>
    </row>
    <row r="115" spans="1:4" x14ac:dyDescent="0.25">
      <c r="A115" s="9">
        <v>2017</v>
      </c>
      <c r="B115" s="10">
        <v>5</v>
      </c>
      <c r="C115" s="10"/>
      <c r="D115" s="41">
        <v>332553</v>
      </c>
    </row>
    <row r="116" spans="1:4" x14ac:dyDescent="0.25">
      <c r="A116" s="9">
        <v>2017</v>
      </c>
      <c r="B116" s="10">
        <v>6</v>
      </c>
      <c r="C116" s="10"/>
      <c r="D116" s="41">
        <v>333111</v>
      </c>
    </row>
    <row r="117" spans="1:4" x14ac:dyDescent="0.25">
      <c r="A117" s="9">
        <v>2017</v>
      </c>
      <c r="B117" s="10">
        <v>7</v>
      </c>
      <c r="C117" s="10"/>
      <c r="D117" s="41">
        <v>333671</v>
      </c>
    </row>
    <row r="118" spans="1:4" x14ac:dyDescent="0.25">
      <c r="A118" s="9">
        <v>2017</v>
      </c>
      <c r="B118" s="10">
        <v>8</v>
      </c>
      <c r="C118" s="10"/>
      <c r="D118" s="41">
        <v>334231</v>
      </c>
    </row>
    <row r="119" spans="1:4" x14ac:dyDescent="0.25">
      <c r="A119" s="9">
        <v>2017</v>
      </c>
      <c r="B119" s="10">
        <v>9</v>
      </c>
      <c r="C119" s="10"/>
      <c r="D119" s="41">
        <v>334793</v>
      </c>
    </row>
    <row r="120" spans="1:4" x14ac:dyDescent="0.25">
      <c r="A120" s="9">
        <v>2017</v>
      </c>
      <c r="B120" s="10">
        <v>10</v>
      </c>
      <c r="C120" s="10"/>
      <c r="D120" s="41">
        <v>335354</v>
      </c>
    </row>
    <row r="121" spans="1:4" x14ac:dyDescent="0.25">
      <c r="A121" s="9">
        <v>2017</v>
      </c>
      <c r="B121" s="10">
        <v>11</v>
      </c>
      <c r="C121" s="10"/>
      <c r="D121" s="41">
        <v>335917</v>
      </c>
    </row>
    <row r="122" spans="1:4" x14ac:dyDescent="0.25">
      <c r="A122" s="9">
        <v>2017</v>
      </c>
      <c r="B122" s="10">
        <v>12</v>
      </c>
      <c r="C122" s="10"/>
      <c r="D122" s="41">
        <v>336480</v>
      </c>
    </row>
    <row r="123" spans="1:4" x14ac:dyDescent="0.25">
      <c r="A123" s="9">
        <v>2018</v>
      </c>
      <c r="B123" s="10">
        <v>1</v>
      </c>
      <c r="C123" s="10"/>
      <c r="D123" s="41">
        <v>337042</v>
      </c>
    </row>
    <row r="124" spans="1:4" x14ac:dyDescent="0.25">
      <c r="A124" s="9">
        <v>2018</v>
      </c>
      <c r="B124" s="10">
        <v>2</v>
      </c>
      <c r="C124" s="10"/>
      <c r="D124" s="41">
        <v>337605</v>
      </c>
    </row>
    <row r="125" spans="1:4" x14ac:dyDescent="0.25">
      <c r="A125" s="9">
        <v>2018</v>
      </c>
      <c r="B125" s="10">
        <v>3</v>
      </c>
      <c r="C125" s="10"/>
      <c r="D125" s="41">
        <v>338167</v>
      </c>
    </row>
    <row r="126" spans="1:4" x14ac:dyDescent="0.25">
      <c r="A126" s="9">
        <v>2018</v>
      </c>
      <c r="B126" s="10">
        <v>4</v>
      </c>
      <c r="C126" s="10"/>
      <c r="D126" s="41">
        <v>338729</v>
      </c>
    </row>
    <row r="127" spans="1:4" x14ac:dyDescent="0.25">
      <c r="A127" s="9">
        <v>2018</v>
      </c>
      <c r="B127" s="10">
        <v>5</v>
      </c>
      <c r="C127" s="10"/>
      <c r="D127" s="41">
        <v>339291</v>
      </c>
    </row>
    <row r="128" spans="1:4" x14ac:dyDescent="0.25">
      <c r="A128" s="9">
        <v>2018</v>
      </c>
      <c r="B128" s="10">
        <v>6</v>
      </c>
      <c r="C128" s="10"/>
      <c r="D128" s="41">
        <v>339853</v>
      </c>
    </row>
    <row r="129" spans="1:4" x14ac:dyDescent="0.25">
      <c r="A129" s="9">
        <v>2018</v>
      </c>
      <c r="B129" s="10">
        <v>7</v>
      </c>
      <c r="C129" s="10"/>
      <c r="D129" s="41">
        <v>340415</v>
      </c>
    </row>
    <row r="130" spans="1:4" x14ac:dyDescent="0.25">
      <c r="A130" s="9">
        <v>2018</v>
      </c>
      <c r="B130" s="10">
        <v>8</v>
      </c>
      <c r="C130" s="10"/>
      <c r="D130" s="41">
        <v>340976</v>
      </c>
    </row>
    <row r="131" spans="1:4" x14ac:dyDescent="0.25">
      <c r="A131" s="9">
        <v>2018</v>
      </c>
      <c r="B131" s="10">
        <v>9</v>
      </c>
      <c r="C131" s="10"/>
      <c r="D131" s="41">
        <v>341538</v>
      </c>
    </row>
    <row r="132" spans="1:4" x14ac:dyDescent="0.25">
      <c r="A132" s="9">
        <v>2018</v>
      </c>
      <c r="B132" s="10">
        <v>10</v>
      </c>
      <c r="C132" s="10"/>
      <c r="D132" s="41">
        <v>342099</v>
      </c>
    </row>
    <row r="133" spans="1:4" x14ac:dyDescent="0.25">
      <c r="A133" s="9">
        <v>2018</v>
      </c>
      <c r="B133" s="10">
        <v>11</v>
      </c>
      <c r="C133" s="10"/>
      <c r="D133" s="41">
        <v>342661</v>
      </c>
    </row>
    <row r="134" spans="1:4" x14ac:dyDescent="0.25">
      <c r="A134" s="9">
        <v>2018</v>
      </c>
      <c r="B134" s="10">
        <v>12</v>
      </c>
      <c r="C134" s="10"/>
      <c r="D134" s="41">
        <v>343223</v>
      </c>
    </row>
    <row r="135" spans="1:4" x14ac:dyDescent="0.25">
      <c r="A135" s="9">
        <v>2019</v>
      </c>
      <c r="B135" s="10">
        <v>1</v>
      </c>
      <c r="C135" s="10"/>
      <c r="D135" s="41">
        <v>343785</v>
      </c>
    </row>
    <row r="136" spans="1:4" x14ac:dyDescent="0.25">
      <c r="A136" s="9">
        <v>2019</v>
      </c>
      <c r="B136" s="10">
        <v>2</v>
      </c>
      <c r="C136" s="10"/>
      <c r="D136" s="41">
        <v>344348</v>
      </c>
    </row>
    <row r="137" spans="1:4" x14ac:dyDescent="0.25">
      <c r="A137" s="9">
        <v>2019</v>
      </c>
      <c r="B137" s="10">
        <v>3</v>
      </c>
      <c r="C137" s="10"/>
      <c r="D137" s="41">
        <v>344912</v>
      </c>
    </row>
    <row r="138" spans="1:4" x14ac:dyDescent="0.25">
      <c r="A138" s="9">
        <v>2019</v>
      </c>
      <c r="B138" s="10">
        <v>4</v>
      </c>
      <c r="C138" s="10"/>
      <c r="D138" s="41">
        <v>345477</v>
      </c>
    </row>
    <row r="139" spans="1:4" x14ac:dyDescent="0.25">
      <c r="A139" s="9">
        <v>2019</v>
      </c>
      <c r="B139" s="10">
        <v>5</v>
      </c>
      <c r="C139" s="10"/>
      <c r="D139" s="41">
        <v>346043</v>
      </c>
    </row>
    <row r="140" spans="1:4" x14ac:dyDescent="0.25">
      <c r="A140" s="9">
        <v>2019</v>
      </c>
      <c r="B140" s="10">
        <v>6</v>
      </c>
      <c r="C140" s="10"/>
      <c r="D140" s="41">
        <v>346610</v>
      </c>
    </row>
    <row r="141" spans="1:4" x14ac:dyDescent="0.25">
      <c r="A141" s="9">
        <v>2019</v>
      </c>
      <c r="B141" s="10">
        <v>7</v>
      </c>
      <c r="C141" s="10"/>
      <c r="D141" s="41">
        <v>347178</v>
      </c>
    </row>
    <row r="142" spans="1:4" x14ac:dyDescent="0.25">
      <c r="A142" s="9">
        <v>2019</v>
      </c>
      <c r="B142" s="10">
        <v>8</v>
      </c>
      <c r="C142" s="10"/>
      <c r="D142" s="41">
        <v>347748</v>
      </c>
    </row>
    <row r="143" spans="1:4" x14ac:dyDescent="0.25">
      <c r="A143" s="9">
        <v>2019</v>
      </c>
      <c r="B143" s="10">
        <v>9</v>
      </c>
      <c r="C143" s="10"/>
      <c r="D143" s="41">
        <v>348319</v>
      </c>
    </row>
    <row r="144" spans="1:4" x14ac:dyDescent="0.25">
      <c r="A144" s="9">
        <v>2019</v>
      </c>
      <c r="B144" s="10">
        <v>10</v>
      </c>
      <c r="C144" s="10"/>
      <c r="D144" s="41">
        <v>348891</v>
      </c>
    </row>
    <row r="145" spans="1:4" x14ac:dyDescent="0.25">
      <c r="A145" s="9">
        <v>2019</v>
      </c>
      <c r="B145" s="10">
        <v>11</v>
      </c>
      <c r="C145" s="10"/>
      <c r="D145" s="41">
        <v>349465</v>
      </c>
    </row>
    <row r="146" spans="1:4" x14ac:dyDescent="0.25">
      <c r="A146" s="9">
        <v>2019</v>
      </c>
      <c r="B146" s="10">
        <v>12</v>
      </c>
      <c r="C146" s="10"/>
      <c r="D146" s="41">
        <v>350040</v>
      </c>
    </row>
    <row r="147" spans="1:4" x14ac:dyDescent="0.25">
      <c r="A147" s="9">
        <v>2020</v>
      </c>
      <c r="B147" s="10">
        <v>1</v>
      </c>
      <c r="C147" s="10"/>
      <c r="D147" s="41">
        <v>350617</v>
      </c>
    </row>
    <row r="148" spans="1:4" x14ac:dyDescent="0.25">
      <c r="A148" s="9">
        <v>2020</v>
      </c>
      <c r="B148" s="10">
        <v>2</v>
      </c>
      <c r="C148" s="10"/>
      <c r="D148" s="41">
        <v>351194</v>
      </c>
    </row>
    <row r="149" spans="1:4" x14ac:dyDescent="0.25">
      <c r="A149" s="9">
        <v>2020</v>
      </c>
      <c r="B149" s="10">
        <v>3</v>
      </c>
      <c r="C149" s="10"/>
      <c r="D149" s="41">
        <v>351773</v>
      </c>
    </row>
    <row r="150" spans="1:4" x14ac:dyDescent="0.25">
      <c r="A150" s="9">
        <v>2020</v>
      </c>
      <c r="B150" s="10">
        <v>4</v>
      </c>
      <c r="C150" s="10"/>
      <c r="D150" s="41">
        <v>352353</v>
      </c>
    </row>
    <row r="151" spans="1:4" x14ac:dyDescent="0.25">
      <c r="A151" s="9">
        <v>2020</v>
      </c>
      <c r="B151" s="10">
        <v>5</v>
      </c>
      <c r="C151" s="10"/>
      <c r="D151" s="41">
        <v>352934</v>
      </c>
    </row>
    <row r="152" spans="1:4" x14ac:dyDescent="0.25">
      <c r="A152" s="9">
        <v>2020</v>
      </c>
      <c r="B152" s="10">
        <v>6</v>
      </c>
      <c r="C152" s="10"/>
      <c r="D152" s="41">
        <v>353516</v>
      </c>
    </row>
    <row r="153" spans="1:4" x14ac:dyDescent="0.25">
      <c r="A153" s="9">
        <v>2020</v>
      </c>
      <c r="B153" s="10">
        <v>7</v>
      </c>
      <c r="C153" s="10"/>
      <c r="D153" s="41">
        <v>354099</v>
      </c>
    </row>
    <row r="154" spans="1:4" x14ac:dyDescent="0.25">
      <c r="A154" s="9">
        <v>2020</v>
      </c>
      <c r="B154" s="10">
        <v>8</v>
      </c>
      <c r="C154" s="10"/>
      <c r="D154" s="41">
        <v>354682</v>
      </c>
    </row>
    <row r="155" spans="1:4" x14ac:dyDescent="0.25">
      <c r="A155" s="9">
        <v>2020</v>
      </c>
      <c r="B155" s="10">
        <v>9</v>
      </c>
      <c r="C155" s="10"/>
      <c r="D155" s="41">
        <v>355266</v>
      </c>
    </row>
    <row r="156" spans="1:4" x14ac:dyDescent="0.25">
      <c r="A156" s="9">
        <v>2020</v>
      </c>
      <c r="B156" s="10">
        <v>10</v>
      </c>
      <c r="C156" s="10"/>
      <c r="D156" s="41">
        <v>355850</v>
      </c>
    </row>
    <row r="157" spans="1:4" x14ac:dyDescent="0.25">
      <c r="A157" s="9">
        <v>2020</v>
      </c>
      <c r="B157" s="10">
        <v>11</v>
      </c>
      <c r="C157" s="10"/>
      <c r="D157" s="41">
        <v>356435</v>
      </c>
    </row>
    <row r="158" spans="1:4" x14ac:dyDescent="0.25">
      <c r="A158" s="13">
        <v>2020</v>
      </c>
      <c r="B158" s="14">
        <v>12</v>
      </c>
      <c r="C158" s="14"/>
      <c r="D158" s="47">
        <v>357020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4"/>
  <sheetViews>
    <sheetView zoomScale="80" zoomScaleNormal="80" workbookViewId="0">
      <selection activeCell="B3" sqref="B3"/>
    </sheetView>
  </sheetViews>
  <sheetFormatPr defaultRowHeight="15" x14ac:dyDescent="0.25"/>
  <cols>
    <col min="1" max="1" width="11" bestFit="1" customWidth="1"/>
  </cols>
  <sheetData>
    <row r="1" spans="1:5" x14ac:dyDescent="0.25">
      <c r="A1" s="26" t="s">
        <v>2</v>
      </c>
      <c r="B1" s="27" t="s">
        <v>3</v>
      </c>
      <c r="C1" s="27" t="s">
        <v>4</v>
      </c>
      <c r="D1" s="27" t="s">
        <v>5</v>
      </c>
      <c r="E1" s="28" t="s">
        <v>6</v>
      </c>
    </row>
    <row r="2" spans="1:5" x14ac:dyDescent="0.25">
      <c r="A2" s="9" t="s">
        <v>26</v>
      </c>
      <c r="B2" s="10">
        <v>9140.3430000000008</v>
      </c>
      <c r="C2" s="10">
        <v>1235.854</v>
      </c>
      <c r="D2" s="10">
        <v>7.3959999999999999</v>
      </c>
      <c r="E2" s="17">
        <v>0</v>
      </c>
    </row>
    <row r="3" spans="1:5" x14ac:dyDescent="0.25">
      <c r="A3" s="9" t="s">
        <v>37</v>
      </c>
      <c r="B3" s="10">
        <v>0.24202090614295213</v>
      </c>
      <c r="C3" s="10">
        <v>4.0000000000000001E-3</v>
      </c>
      <c r="D3" s="10">
        <v>57.908000000000001</v>
      </c>
      <c r="E3" s="17">
        <v>0</v>
      </c>
    </row>
    <row r="4" spans="1:5" x14ac:dyDescent="0.25">
      <c r="A4" s="13" t="s">
        <v>7</v>
      </c>
      <c r="B4" s="14">
        <v>0.61799999999999999</v>
      </c>
      <c r="C4" s="14">
        <v>8.7999999999999995E-2</v>
      </c>
      <c r="D4" s="14">
        <v>7.0339999999999998</v>
      </c>
      <c r="E4" s="18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E12"/>
  <sheetViews>
    <sheetView zoomScale="80" zoomScaleNormal="80" workbookViewId="0">
      <selection activeCell="B12" sqref="A1:B12"/>
    </sheetView>
  </sheetViews>
  <sheetFormatPr defaultRowHeight="15" x14ac:dyDescent="0.25"/>
  <cols>
    <col min="1" max="1" width="25.85546875" bestFit="1" customWidth="1"/>
    <col min="2" max="2" width="14.85546875" bestFit="1" customWidth="1"/>
  </cols>
  <sheetData>
    <row r="1" spans="1:5" x14ac:dyDescent="0.25">
      <c r="A1" s="26" t="s">
        <v>8</v>
      </c>
      <c r="B1" s="28"/>
    </row>
    <row r="2" spans="1:5" x14ac:dyDescent="0.25">
      <c r="A2" s="9" t="s">
        <v>9</v>
      </c>
      <c r="B2" s="12">
        <v>83</v>
      </c>
    </row>
    <row r="3" spans="1:5" x14ac:dyDescent="0.25">
      <c r="A3" s="9" t="s">
        <v>11</v>
      </c>
      <c r="B3" s="12">
        <v>80</v>
      </c>
      <c r="E3" s="8"/>
    </row>
    <row r="4" spans="1:5" x14ac:dyDescent="0.25">
      <c r="A4" s="9" t="s">
        <v>13</v>
      </c>
      <c r="B4" s="12">
        <v>0.997</v>
      </c>
    </row>
    <row r="5" spans="1:5" x14ac:dyDescent="0.25">
      <c r="A5" s="9" t="s">
        <v>14</v>
      </c>
      <c r="B5" s="12">
        <v>0.996</v>
      </c>
      <c r="E5" s="8"/>
    </row>
    <row r="6" spans="1:5" x14ac:dyDescent="0.25">
      <c r="A6" s="9" t="s">
        <v>15</v>
      </c>
      <c r="B6" s="19">
        <v>885506538.87</v>
      </c>
    </row>
    <row r="7" spans="1:5" x14ac:dyDescent="0.25">
      <c r="A7" s="9" t="s">
        <v>16</v>
      </c>
      <c r="B7" s="19">
        <v>3109295.8</v>
      </c>
    </row>
    <row r="8" spans="1:5" x14ac:dyDescent="0.25">
      <c r="A8" s="9" t="s">
        <v>17</v>
      </c>
      <c r="B8" s="19">
        <v>38866.199999999997</v>
      </c>
    </row>
    <row r="9" spans="1:5" x14ac:dyDescent="0.25">
      <c r="A9" s="9" t="s">
        <v>18</v>
      </c>
      <c r="B9" s="12">
        <v>197.15</v>
      </c>
    </row>
    <row r="10" spans="1:5" x14ac:dyDescent="0.25">
      <c r="A10" s="9" t="s">
        <v>10</v>
      </c>
      <c r="B10" s="12">
        <v>116.59</v>
      </c>
    </row>
    <row r="11" spans="1:5" x14ac:dyDescent="0.25">
      <c r="A11" s="9" t="s">
        <v>12</v>
      </c>
      <c r="B11" s="17">
        <v>1.5E-3</v>
      </c>
    </row>
    <row r="12" spans="1:5" x14ac:dyDescent="0.25">
      <c r="A12" s="13" t="s">
        <v>19</v>
      </c>
      <c r="B12" s="15">
        <v>1.724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D82"/>
  <sheetViews>
    <sheetView topLeftCell="A61" zoomScale="80" zoomScaleNormal="80" workbookViewId="0">
      <selection activeCell="B77" sqref="B77"/>
    </sheetView>
  </sheetViews>
  <sheetFormatPr defaultRowHeight="15" x14ac:dyDescent="0.25"/>
  <cols>
    <col min="2" max="2" width="28" customWidth="1"/>
    <col min="3" max="4" width="9.85546875" bestFit="1" customWidth="1"/>
  </cols>
  <sheetData>
    <row r="1" spans="1:4" x14ac:dyDescent="0.25">
      <c r="A1" s="26" t="s">
        <v>0</v>
      </c>
      <c r="B1" s="27" t="s">
        <v>1</v>
      </c>
      <c r="C1" s="27" t="s">
        <v>20</v>
      </c>
      <c r="D1" s="28" t="s">
        <v>21</v>
      </c>
    </row>
    <row r="2" spans="1:4" x14ac:dyDescent="0.25">
      <c r="A2" s="9">
        <v>2015</v>
      </c>
      <c r="B2" s="10">
        <v>1</v>
      </c>
      <c r="C2" s="10"/>
      <c r="D2" s="19">
        <f>+'Street Lighting_Equation'!C2</f>
        <v>86053.943000000014</v>
      </c>
    </row>
    <row r="3" spans="1:4" x14ac:dyDescent="0.25">
      <c r="A3" s="9">
        <v>2015</v>
      </c>
      <c r="B3" s="10">
        <v>2</v>
      </c>
      <c r="C3" s="10"/>
      <c r="D3" s="19">
        <f>+'Street Lighting_Equation'!C3</f>
        <v>86143.684940190913</v>
      </c>
    </row>
    <row r="4" spans="1:4" x14ac:dyDescent="0.25">
      <c r="A4" s="9">
        <v>2015</v>
      </c>
      <c r="B4" s="10">
        <v>3</v>
      </c>
      <c r="C4" s="10"/>
      <c r="D4" s="19">
        <f>+'Street Lighting_Equation'!C4</f>
        <v>86249.452892863381</v>
      </c>
    </row>
    <row r="5" spans="1:4" x14ac:dyDescent="0.25">
      <c r="A5" s="9">
        <v>2015</v>
      </c>
      <c r="B5" s="10">
        <v>4</v>
      </c>
      <c r="C5" s="10"/>
      <c r="D5" s="19">
        <f>+'Street Lighting_Equation'!C5</f>
        <v>86364.847565291057</v>
      </c>
    </row>
    <row r="6" spans="1:4" x14ac:dyDescent="0.25">
      <c r="A6" s="9">
        <v>2015</v>
      </c>
      <c r="B6" s="10">
        <v>5</v>
      </c>
      <c r="C6" s="10"/>
      <c r="D6" s="19">
        <f>+'Street Lighting_Equation'!C6</f>
        <v>86485.914194568948</v>
      </c>
    </row>
    <row r="7" spans="1:4" x14ac:dyDescent="0.25">
      <c r="A7" s="9">
        <v>2015</v>
      </c>
      <c r="B7" s="10">
        <v>6</v>
      </c>
      <c r="C7" s="10"/>
      <c r="D7" s="19">
        <f>+'Street Lighting_Equation'!C7</f>
        <v>86610.45075812802</v>
      </c>
    </row>
    <row r="8" spans="1:4" x14ac:dyDescent="0.25">
      <c r="A8" s="9">
        <v>2015</v>
      </c>
      <c r="B8" s="10">
        <v>7</v>
      </c>
      <c r="C8" s="10"/>
      <c r="D8" s="19">
        <f>+'Street Lighting_Equation'!C8</f>
        <v>86736.704816194411</v>
      </c>
    </row>
    <row r="9" spans="1:4" x14ac:dyDescent="0.25">
      <c r="A9" s="9">
        <v>2015</v>
      </c>
      <c r="B9" s="10">
        <v>8</v>
      </c>
      <c r="C9" s="10"/>
      <c r="D9" s="19">
        <f>+'Street Lighting_Equation'!C9</f>
        <v>86863.742929907879</v>
      </c>
    </row>
    <row r="10" spans="1:4" x14ac:dyDescent="0.25">
      <c r="A10" s="9">
        <v>2015</v>
      </c>
      <c r="B10" s="10">
        <v>9</v>
      </c>
      <c r="C10" s="10"/>
      <c r="D10" s="19">
        <f>+'Street Lighting_Equation'!C10</f>
        <v>86991.472275865119</v>
      </c>
    </row>
    <row r="11" spans="1:4" x14ac:dyDescent="0.25">
      <c r="A11" s="9">
        <v>2015</v>
      </c>
      <c r="B11" s="10">
        <v>10</v>
      </c>
      <c r="C11" s="10"/>
      <c r="D11" s="19">
        <f>+'Street Lighting_Equation'!C11</f>
        <v>87119.778372268949</v>
      </c>
    </row>
    <row r="12" spans="1:4" x14ac:dyDescent="0.25">
      <c r="A12" s="9">
        <v>2015</v>
      </c>
      <c r="B12" s="10">
        <v>11</v>
      </c>
      <c r="C12" s="10"/>
      <c r="D12" s="19">
        <f>+'Street Lighting_Equation'!C12</f>
        <v>87247.956858636535</v>
      </c>
    </row>
    <row r="13" spans="1:4" x14ac:dyDescent="0.25">
      <c r="A13" s="9">
        <v>2015</v>
      </c>
      <c r="B13" s="10">
        <v>12</v>
      </c>
      <c r="C13" s="10"/>
      <c r="D13" s="19">
        <f>+'Street Lighting_Equation'!C13</f>
        <v>87376.597640747845</v>
      </c>
    </row>
    <row r="14" spans="1:4" x14ac:dyDescent="0.25">
      <c r="A14" s="9">
        <v>2016</v>
      </c>
      <c r="B14" s="10">
        <v>1</v>
      </c>
      <c r="C14" s="10"/>
      <c r="D14" s="19">
        <f>+'Street Lighting_Equation'!C14</f>
        <v>87505.858594521051</v>
      </c>
    </row>
    <row r="15" spans="1:4" x14ac:dyDescent="0.25">
      <c r="A15" s="9">
        <v>2016</v>
      </c>
      <c r="B15" s="10">
        <v>2</v>
      </c>
      <c r="C15" s="10"/>
      <c r="D15" s="19">
        <f>+'Street Lighting_Equation'!C15</f>
        <v>87635.687718353613</v>
      </c>
    </row>
    <row r="16" spans="1:4" x14ac:dyDescent="0.25">
      <c r="A16" s="9">
        <v>2016</v>
      </c>
      <c r="B16" s="10">
        <v>3</v>
      </c>
      <c r="C16" s="10"/>
      <c r="D16" s="19">
        <f>+'Street Lighting_Equation'!C16</f>
        <v>87765.810854349009</v>
      </c>
    </row>
    <row r="17" spans="1:4" x14ac:dyDescent="0.25">
      <c r="A17" s="9">
        <v>2016</v>
      </c>
      <c r="B17" s="10">
        <v>4</v>
      </c>
      <c r="C17" s="10"/>
      <c r="D17" s="19">
        <f>+'Street Lighting_Equation'!C17</f>
        <v>87896.208141847193</v>
      </c>
    </row>
    <row r="18" spans="1:4" x14ac:dyDescent="0.25">
      <c r="A18" s="9">
        <v>2016</v>
      </c>
      <c r="B18" s="10">
        <v>5</v>
      </c>
      <c r="C18" s="10"/>
      <c r="D18" s="19">
        <f>+'Street Lighting_Equation'!C18</f>
        <v>88027.109327866361</v>
      </c>
    </row>
    <row r="19" spans="1:4" x14ac:dyDescent="0.25">
      <c r="A19" s="9">
        <v>2016</v>
      </c>
      <c r="B19" s="10">
        <v>6</v>
      </c>
      <c r="C19" s="10"/>
      <c r="D19" s="19">
        <f>+'Street Lighting_Equation'!C19</f>
        <v>88158.264806237683</v>
      </c>
    </row>
    <row r="20" spans="1:4" x14ac:dyDescent="0.25">
      <c r="A20" s="9">
        <v>2016</v>
      </c>
      <c r="B20" s="10">
        <v>7</v>
      </c>
      <c r="C20" s="10"/>
      <c r="D20" s="19">
        <f>+'Street Lighting_Equation'!C20</f>
        <v>88289.911910174909</v>
      </c>
    </row>
    <row r="21" spans="1:4" x14ac:dyDescent="0.25">
      <c r="A21" s="9">
        <v>2016</v>
      </c>
      <c r="B21" s="10">
        <v>8</v>
      </c>
      <c r="C21" s="10"/>
      <c r="D21" s="19">
        <f>+'Street Lighting_Equation'!C21</f>
        <v>88421.805721778015</v>
      </c>
    </row>
    <row r="22" spans="1:4" x14ac:dyDescent="0.25">
      <c r="A22" s="9">
        <v>2016</v>
      </c>
      <c r="B22" s="10">
        <v>9</v>
      </c>
      <c r="C22" s="10"/>
      <c r="D22" s="19">
        <f>+'Street Lighting_Equation'!C22</f>
        <v>88554.186471610912</v>
      </c>
    </row>
    <row r="23" spans="1:4" x14ac:dyDescent="0.25">
      <c r="A23" s="9">
        <v>2016</v>
      </c>
      <c r="B23" s="10">
        <v>10</v>
      </c>
      <c r="C23" s="10"/>
      <c r="D23" s="19">
        <f>+'Street Lighting_Equation'!C23</f>
        <v>88686.811032335958</v>
      </c>
    </row>
    <row r="24" spans="1:4" x14ac:dyDescent="0.25">
      <c r="A24" s="9">
        <v>2016</v>
      </c>
      <c r="B24" s="10">
        <v>11</v>
      </c>
      <c r="C24" s="10"/>
      <c r="D24" s="19">
        <f>+'Street Lighting_Equation'!C24</f>
        <v>88819.920741084687</v>
      </c>
    </row>
    <row r="25" spans="1:4" x14ac:dyDescent="0.25">
      <c r="A25" s="9">
        <v>2016</v>
      </c>
      <c r="B25" s="10">
        <v>12</v>
      </c>
      <c r="C25" s="10"/>
      <c r="D25" s="19">
        <f>+'Street Lighting_Equation'!C25</f>
        <v>88953.515175284308</v>
      </c>
    </row>
    <row r="26" spans="1:4" x14ac:dyDescent="0.25">
      <c r="A26" s="9">
        <v>2017</v>
      </c>
      <c r="B26" s="10">
        <v>1</v>
      </c>
      <c r="C26" s="10"/>
      <c r="D26" s="19">
        <f>+'Street Lighting_Equation'!C26</f>
        <v>89087.110031972625</v>
      </c>
    </row>
    <row r="27" spans="1:4" x14ac:dyDescent="0.25">
      <c r="A27" s="9">
        <v>2017</v>
      </c>
      <c r="B27" s="10">
        <v>2</v>
      </c>
      <c r="C27" s="10"/>
      <c r="D27" s="19">
        <f>+'Street Lighting_Equation'!C27</f>
        <v>89221.189191571189</v>
      </c>
    </row>
    <row r="28" spans="1:4" x14ac:dyDescent="0.25">
      <c r="A28" s="9">
        <v>2017</v>
      </c>
      <c r="B28" s="10">
        <v>3</v>
      </c>
      <c r="C28" s="10"/>
      <c r="D28" s="19">
        <f>+'Street Lighting_Equation'!C28</f>
        <v>89355.510533434499</v>
      </c>
    </row>
    <row r="29" spans="1:4" x14ac:dyDescent="0.25">
      <c r="A29" s="9">
        <v>2017</v>
      </c>
      <c r="B29" s="10">
        <v>4</v>
      </c>
      <c r="C29" s="10"/>
      <c r="D29" s="19">
        <f>+'Street Lighting_Equation'!C29</f>
        <v>89490.073995923522</v>
      </c>
    </row>
    <row r="30" spans="1:4" x14ac:dyDescent="0.25">
      <c r="A30" s="9">
        <v>2017</v>
      </c>
      <c r="B30" s="10">
        <v>5</v>
      </c>
      <c r="C30" s="10"/>
      <c r="D30" s="19">
        <f>+'Street Lighting_Equation'!C30</f>
        <v>89625.121561851527</v>
      </c>
    </row>
    <row r="31" spans="1:4" x14ac:dyDescent="0.25">
      <c r="A31" s="9">
        <v>2017</v>
      </c>
      <c r="B31" s="10">
        <v>6</v>
      </c>
      <c r="C31" s="10"/>
      <c r="D31" s="19">
        <f>+'Street Lighting_Equation'!C31</f>
        <v>89760.169165864849</v>
      </c>
    </row>
    <row r="32" spans="1:4" x14ac:dyDescent="0.25">
      <c r="A32" s="9">
        <v>2017</v>
      </c>
      <c r="B32" s="10">
        <v>7</v>
      </c>
      <c r="C32" s="10"/>
      <c r="D32" s="19">
        <f>+'Street Lighting_Equation'!C32</f>
        <v>89895.700835227181</v>
      </c>
    </row>
    <row r="33" spans="1:4" x14ac:dyDescent="0.25">
      <c r="A33" s="9">
        <v>2017</v>
      </c>
      <c r="B33" s="10">
        <v>8</v>
      </c>
      <c r="C33" s="10"/>
      <c r="D33" s="19">
        <f>+'Street Lighting_Equation'!C33</f>
        <v>90031.232519135185</v>
      </c>
    </row>
    <row r="34" spans="1:4" x14ac:dyDescent="0.25">
      <c r="A34" s="9">
        <v>2017</v>
      </c>
      <c r="B34" s="10">
        <v>9</v>
      </c>
      <c r="C34" s="10"/>
      <c r="D34" s="19">
        <f>+'Street Lighting_Equation'!C34</f>
        <v>90167.248253844722</v>
      </c>
    </row>
    <row r="35" spans="1:4" x14ac:dyDescent="0.25">
      <c r="A35" s="9">
        <v>2017</v>
      </c>
      <c r="B35" s="10">
        <v>10</v>
      </c>
      <c r="C35" s="10"/>
      <c r="D35" s="19">
        <f>+'Street Lighting_Equation'!C35</f>
        <v>90303.021973203475</v>
      </c>
    </row>
    <row r="36" spans="1:4" x14ac:dyDescent="0.25">
      <c r="A36" s="9">
        <v>2017</v>
      </c>
      <c r="B36" s="10">
        <v>11</v>
      </c>
      <c r="C36" s="10"/>
      <c r="D36" s="19">
        <f>+'Street Lighting_Equation'!C36</f>
        <v>90439.279737807723</v>
      </c>
    </row>
    <row r="37" spans="1:4" x14ac:dyDescent="0.25">
      <c r="A37" s="9">
        <v>2017</v>
      </c>
      <c r="B37" s="10">
        <v>12</v>
      </c>
      <c r="C37" s="10"/>
      <c r="D37" s="19">
        <f>+'Street Lighting_Equation'!C37</f>
        <v>90575.53750453367</v>
      </c>
    </row>
    <row r="38" spans="1:4" x14ac:dyDescent="0.25">
      <c r="A38" s="9">
        <v>2018</v>
      </c>
      <c r="B38" s="10">
        <v>1</v>
      </c>
      <c r="C38" s="10"/>
      <c r="D38" s="19">
        <f>+'Street Lighting_Equation'!C38</f>
        <v>90711.553251664707</v>
      </c>
    </row>
    <row r="39" spans="1:4" x14ac:dyDescent="0.25">
      <c r="A39" s="9">
        <v>2018</v>
      </c>
      <c r="B39" s="10">
        <v>2</v>
      </c>
      <c r="C39" s="10"/>
      <c r="D39" s="19">
        <f>+'Street Lighting_Equation'!C39</f>
        <v>90847.81102051225</v>
      </c>
    </row>
    <row r="40" spans="1:4" x14ac:dyDescent="0.25">
      <c r="A40" s="9">
        <v>2018</v>
      </c>
      <c r="B40" s="10">
        <v>3</v>
      </c>
      <c r="C40" s="10"/>
      <c r="D40" s="19">
        <f>+'Street Lighting_Equation'!C40</f>
        <v>90983.826768954386</v>
      </c>
    </row>
    <row r="41" spans="1:4" x14ac:dyDescent="0.25">
      <c r="A41" s="9">
        <v>2018</v>
      </c>
      <c r="B41" s="10">
        <v>4</v>
      </c>
      <c r="C41" s="10"/>
      <c r="D41" s="19">
        <f>+'Street Lighting_Equation'!C41</f>
        <v>91119.842517706042</v>
      </c>
    </row>
    <row r="42" spans="1:4" x14ac:dyDescent="0.25">
      <c r="A42" s="9">
        <v>2018</v>
      </c>
      <c r="B42" s="10">
        <v>5</v>
      </c>
      <c r="C42" s="10"/>
      <c r="D42" s="19">
        <f>+'Street Lighting_Equation'!C42</f>
        <v>91255.858266648953</v>
      </c>
    </row>
    <row r="43" spans="1:4" x14ac:dyDescent="0.25">
      <c r="A43" s="9">
        <v>2018</v>
      </c>
      <c r="B43" s="10">
        <v>6</v>
      </c>
      <c r="C43" s="10"/>
      <c r="D43" s="19">
        <f>+'Street Lighting_Equation'!C43</f>
        <v>91391.874015710069</v>
      </c>
    </row>
    <row r="44" spans="1:4" x14ac:dyDescent="0.25">
      <c r="A44" s="9">
        <v>2018</v>
      </c>
      <c r="B44" s="10">
        <v>7</v>
      </c>
      <c r="C44" s="10"/>
      <c r="D44" s="19">
        <f>+'Street Lighting_Equation'!C44</f>
        <v>91527.889764844236</v>
      </c>
    </row>
    <row r="45" spans="1:4" x14ac:dyDescent="0.25">
      <c r="A45" s="9">
        <v>2018</v>
      </c>
      <c r="B45" s="10">
        <v>8</v>
      </c>
      <c r="C45" s="10"/>
      <c r="D45" s="19">
        <f>+'Street Lighting_Equation'!C45</f>
        <v>91663.66349311739</v>
      </c>
    </row>
    <row r="46" spans="1:4" x14ac:dyDescent="0.25">
      <c r="A46" s="9">
        <v>2018</v>
      </c>
      <c r="B46" s="10">
        <v>9</v>
      </c>
      <c r="C46" s="10"/>
      <c r="D46" s="19">
        <f>+'Street Lighting_Equation'!C46</f>
        <v>91799.679242324608</v>
      </c>
    </row>
    <row r="47" spans="1:4" x14ac:dyDescent="0.25">
      <c r="A47" s="9">
        <v>2018</v>
      </c>
      <c r="B47" s="10">
        <v>10</v>
      </c>
      <c r="C47" s="10"/>
      <c r="D47" s="19">
        <f>+'Street Lighting_Equation'!C47</f>
        <v>91935.452970642902</v>
      </c>
    </row>
    <row r="48" spans="1:4" x14ac:dyDescent="0.25">
      <c r="A48" s="9">
        <v>2018</v>
      </c>
      <c r="B48" s="10">
        <v>11</v>
      </c>
      <c r="C48" s="10"/>
      <c r="D48" s="19">
        <f>+'Street Lighting_Equation'!C48</f>
        <v>92071.468719878001</v>
      </c>
    </row>
    <row r="49" spans="1:4" x14ac:dyDescent="0.25">
      <c r="A49" s="9">
        <v>2018</v>
      </c>
      <c r="B49" s="10">
        <v>12</v>
      </c>
      <c r="C49" s="10"/>
      <c r="D49" s="19">
        <f>+'Street Lighting_Equation'!C49</f>
        <v>92207.484469119692</v>
      </c>
    </row>
    <row r="50" spans="1:4" x14ac:dyDescent="0.25">
      <c r="A50" s="9">
        <v>2019</v>
      </c>
      <c r="B50" s="10">
        <v>1</v>
      </c>
      <c r="C50" s="10"/>
      <c r="D50" s="19">
        <f>+'Street Lighting_Equation'!C50</f>
        <v>92343.500218365458</v>
      </c>
    </row>
    <row r="51" spans="1:4" x14ac:dyDescent="0.25">
      <c r="A51" s="9">
        <v>2019</v>
      </c>
      <c r="B51" s="10">
        <v>2</v>
      </c>
      <c r="C51" s="10"/>
      <c r="D51" s="19">
        <f>+'Street Lighting_Equation'!C51</f>
        <v>92479.75798851985</v>
      </c>
    </row>
    <row r="52" spans="1:4" x14ac:dyDescent="0.25">
      <c r="A52" s="9">
        <v>2019</v>
      </c>
      <c r="B52" s="10">
        <v>3</v>
      </c>
      <c r="C52" s="10"/>
      <c r="D52" s="19">
        <f>+'Street Lighting_Equation'!C52</f>
        <v>92616.257779581967</v>
      </c>
    </row>
    <row r="53" spans="1:4" x14ac:dyDescent="0.25">
      <c r="A53" s="9">
        <v>2019</v>
      </c>
      <c r="B53" s="10">
        <v>4</v>
      </c>
      <c r="C53" s="10"/>
      <c r="D53" s="19">
        <f>+'Street Lighting_Equation'!C53</f>
        <v>92752.999591551183</v>
      </c>
    </row>
    <row r="54" spans="1:4" x14ac:dyDescent="0.25">
      <c r="A54" s="9">
        <v>2019</v>
      </c>
      <c r="B54" s="10">
        <v>5</v>
      </c>
      <c r="C54" s="10"/>
      <c r="D54" s="19">
        <f>+'Street Lighting_Equation'!C54</f>
        <v>92889.983424427148</v>
      </c>
    </row>
    <row r="55" spans="1:4" x14ac:dyDescent="0.25">
      <c r="A55" s="9">
        <v>2019</v>
      </c>
      <c r="B55" s="10">
        <v>6</v>
      </c>
      <c r="C55" s="10"/>
      <c r="D55" s="19">
        <f>+'Street Lighting_Equation'!C55</f>
        <v>93027.209278209601</v>
      </c>
    </row>
    <row r="56" spans="1:4" x14ac:dyDescent="0.25">
      <c r="A56" s="9">
        <v>2019</v>
      </c>
      <c r="B56" s="10">
        <v>7</v>
      </c>
      <c r="C56" s="10"/>
      <c r="D56" s="19">
        <f>+'Street Lighting_Equation'!C56</f>
        <v>93164.677152898439</v>
      </c>
    </row>
    <row r="57" spans="1:4" x14ac:dyDescent="0.25">
      <c r="A57" s="9">
        <v>2019</v>
      </c>
      <c r="B57" s="10">
        <v>8</v>
      </c>
      <c r="C57" s="10"/>
      <c r="D57" s="19">
        <f>+'Street Lighting_Equation'!C57</f>
        <v>93302.629069399685</v>
      </c>
    </row>
    <row r="58" spans="1:4" x14ac:dyDescent="0.25">
      <c r="A58" s="9">
        <v>2019</v>
      </c>
      <c r="B58" s="10">
        <v>9</v>
      </c>
      <c r="C58" s="10"/>
      <c r="D58" s="19">
        <f>+'Street Lighting_Equation'!C58</f>
        <v>93440.823006807186</v>
      </c>
    </row>
    <row r="59" spans="1:4" x14ac:dyDescent="0.25">
      <c r="A59" s="9">
        <v>2019</v>
      </c>
      <c r="B59" s="10">
        <v>10</v>
      </c>
      <c r="C59" s="10"/>
      <c r="D59" s="19">
        <f>+'Street Lighting_Equation'!C59</f>
        <v>93579.258965120855</v>
      </c>
    </row>
    <row r="60" spans="1:4" x14ac:dyDescent="0.25">
      <c r="A60" s="9">
        <v>2019</v>
      </c>
      <c r="B60" s="10">
        <v>11</v>
      </c>
      <c r="C60" s="10"/>
      <c r="D60" s="19">
        <f>+'Street Lighting_Equation'!C60</f>
        <v>93718.178965246858</v>
      </c>
    </row>
    <row r="61" spans="1:4" x14ac:dyDescent="0.25">
      <c r="A61" s="9">
        <v>2019</v>
      </c>
      <c r="B61" s="10">
        <v>12</v>
      </c>
      <c r="C61" s="10"/>
      <c r="D61" s="19">
        <f>+'Street Lighting_Equation'!C61</f>
        <v>93857.340986279014</v>
      </c>
    </row>
    <row r="62" spans="1:4" x14ac:dyDescent="0.25">
      <c r="A62" s="9">
        <v>2020</v>
      </c>
      <c r="B62" s="10">
        <v>1</v>
      </c>
      <c r="C62" s="10"/>
      <c r="D62" s="19">
        <f>+'Street Lighting_Equation'!C62</f>
        <v>93996.987049123476</v>
      </c>
    </row>
    <row r="63" spans="1:4" x14ac:dyDescent="0.25">
      <c r="A63" s="9">
        <v>2020</v>
      </c>
      <c r="B63" s="10">
        <v>2</v>
      </c>
      <c r="C63" s="10"/>
      <c r="D63" s="19">
        <f>+'Street Lighting_Equation'!C63</f>
        <v>94136.633111967953</v>
      </c>
    </row>
    <row r="64" spans="1:4" x14ac:dyDescent="0.25">
      <c r="A64" s="9">
        <v>2020</v>
      </c>
      <c r="B64" s="10">
        <v>3</v>
      </c>
      <c r="C64" s="10"/>
      <c r="D64" s="19">
        <f>+'Street Lighting_Equation'!C64</f>
        <v>94276.76321662472</v>
      </c>
    </row>
    <row r="65" spans="1:4" x14ac:dyDescent="0.25">
      <c r="A65" s="9">
        <v>2020</v>
      </c>
      <c r="B65" s="10">
        <v>4</v>
      </c>
      <c r="C65" s="10"/>
      <c r="D65" s="19">
        <f>+'Street Lighting_Equation'!C65</f>
        <v>94417.135342187641</v>
      </c>
    </row>
    <row r="66" spans="1:4" x14ac:dyDescent="0.25">
      <c r="A66" s="9">
        <v>2020</v>
      </c>
      <c r="B66" s="10">
        <v>5</v>
      </c>
      <c r="C66" s="10"/>
      <c r="D66" s="19">
        <f>+'Street Lighting_Equation'!C66</f>
        <v>94557.749488656671</v>
      </c>
    </row>
    <row r="67" spans="1:4" x14ac:dyDescent="0.25">
      <c r="A67" s="9">
        <v>2020</v>
      </c>
      <c r="B67" s="10">
        <v>6</v>
      </c>
      <c r="C67" s="10"/>
      <c r="D67" s="19">
        <f>+'Street Lighting_Equation'!C67</f>
        <v>94698.605656031868</v>
      </c>
    </row>
    <row r="68" spans="1:4" x14ac:dyDescent="0.25">
      <c r="A68" s="9">
        <v>2020</v>
      </c>
      <c r="B68" s="10">
        <v>7</v>
      </c>
      <c r="C68" s="10"/>
      <c r="D68" s="19">
        <f>+'Street Lighting_Equation'!C68</f>
        <v>94839.703844313219</v>
      </c>
    </row>
    <row r="69" spans="1:4" x14ac:dyDescent="0.25">
      <c r="A69" s="9">
        <v>2020</v>
      </c>
      <c r="B69" s="10">
        <v>8</v>
      </c>
      <c r="C69" s="10"/>
      <c r="D69" s="19">
        <f>+'Street Lighting_Equation'!C69</f>
        <v>94980.80203259454</v>
      </c>
    </row>
    <row r="70" spans="1:4" x14ac:dyDescent="0.25">
      <c r="A70" s="9">
        <v>2020</v>
      </c>
      <c r="B70" s="10">
        <v>9</v>
      </c>
      <c r="C70" s="10"/>
      <c r="D70" s="19">
        <f>+'Street Lighting_Equation'!C70</f>
        <v>95122.142241782043</v>
      </c>
    </row>
    <row r="71" spans="1:4" x14ac:dyDescent="0.25">
      <c r="A71" s="9">
        <v>2020</v>
      </c>
      <c r="B71" s="10">
        <v>10</v>
      </c>
      <c r="C71" s="10"/>
      <c r="D71" s="19">
        <f>+'Street Lighting_Equation'!C71</f>
        <v>95263.482450969517</v>
      </c>
    </row>
    <row r="72" spans="1:4" x14ac:dyDescent="0.25">
      <c r="A72" s="9">
        <v>2020</v>
      </c>
      <c r="B72" s="10">
        <v>11</v>
      </c>
      <c r="C72" s="10"/>
      <c r="D72" s="19">
        <f>+'Street Lighting_Equation'!C72</f>
        <v>95405.064681063144</v>
      </c>
    </row>
    <row r="73" spans="1:4" x14ac:dyDescent="0.25">
      <c r="A73" s="13">
        <v>2020</v>
      </c>
      <c r="B73" s="14">
        <v>12</v>
      </c>
      <c r="C73" s="14"/>
      <c r="D73" s="42">
        <f>+'Street Lighting_Equation'!C73</f>
        <v>95546.646911156771</v>
      </c>
    </row>
    <row r="76" spans="1:4" ht="61.5" customHeight="1" x14ac:dyDescent="0.25">
      <c r="A76" s="16" t="s">
        <v>0</v>
      </c>
      <c r="B76" s="35" t="s">
        <v>38</v>
      </c>
    </row>
    <row r="77" spans="1:4" x14ac:dyDescent="0.25">
      <c r="A77" s="9">
        <v>2015</v>
      </c>
      <c r="B77" s="23">
        <f>+D13</f>
        <v>87376.597640747845</v>
      </c>
    </row>
    <row r="78" spans="1:4" x14ac:dyDescent="0.25">
      <c r="A78" s="9">
        <v>2016</v>
      </c>
      <c r="B78" s="23">
        <f>+D25</f>
        <v>88953.515175284308</v>
      </c>
    </row>
    <row r="79" spans="1:4" x14ac:dyDescent="0.25">
      <c r="A79" s="9">
        <v>2017</v>
      </c>
      <c r="B79" s="23">
        <f>+D37</f>
        <v>90575.53750453367</v>
      </c>
    </row>
    <row r="80" spans="1:4" x14ac:dyDescent="0.25">
      <c r="A80" s="9">
        <v>2018</v>
      </c>
      <c r="B80" s="23">
        <f>+D49</f>
        <v>92207.484469119692</v>
      </c>
    </row>
    <row r="81" spans="1:2" x14ac:dyDescent="0.25">
      <c r="A81" s="9">
        <v>2019</v>
      </c>
      <c r="B81" s="23">
        <f>+D61</f>
        <v>93857.340986279014</v>
      </c>
    </row>
    <row r="82" spans="1:2" x14ac:dyDescent="0.25">
      <c r="A82" s="13">
        <v>2020</v>
      </c>
      <c r="B82" s="24">
        <f>+D73</f>
        <v>95546.646911156771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F73"/>
  <sheetViews>
    <sheetView zoomScale="80" zoomScaleNormal="80" workbookViewId="0">
      <selection activeCell="N14" sqref="N14"/>
    </sheetView>
  </sheetViews>
  <sheetFormatPr defaultRowHeight="15" x14ac:dyDescent="0.25"/>
  <cols>
    <col min="3" max="3" width="9.85546875" bestFit="1" customWidth="1"/>
    <col min="5" max="5" width="11" bestFit="1" customWidth="1"/>
    <col min="6" max="6" width="9.140625" style="60"/>
  </cols>
  <sheetData>
    <row r="1" spans="1:6" x14ac:dyDescent="0.25">
      <c r="A1" s="29" t="s">
        <v>0</v>
      </c>
      <c r="B1" s="30" t="s">
        <v>1</v>
      </c>
      <c r="C1" s="30" t="s">
        <v>21</v>
      </c>
      <c r="D1" s="30" t="s">
        <v>26</v>
      </c>
      <c r="E1" s="30" t="s">
        <v>37</v>
      </c>
      <c r="F1" s="65" t="s">
        <v>24</v>
      </c>
    </row>
    <row r="2" spans="1:6" x14ac:dyDescent="0.25">
      <c r="A2" s="9">
        <v>2015</v>
      </c>
      <c r="B2" s="10">
        <v>1</v>
      </c>
      <c r="C2" s="55">
        <f>SUM(D2:F2)</f>
        <v>86053.943000000014</v>
      </c>
      <c r="D2" s="11">
        <f>+'Street Lighting_Coef'!$B$2</f>
        <v>9140.3430000000008</v>
      </c>
      <c r="E2" s="11">
        <f>'Street Lighting_Data'!D87*'Street Lighting_Data'!D$1</f>
        <v>76798.8</v>
      </c>
      <c r="F2" s="58">
        <v>114.8</v>
      </c>
    </row>
    <row r="3" spans="1:6" x14ac:dyDescent="0.25">
      <c r="A3" s="9">
        <v>2015</v>
      </c>
      <c r="B3" s="10">
        <v>2</v>
      </c>
      <c r="C3" s="11">
        <f t="shared" ref="C3:C66" si="0">SUM(D3:F3)</f>
        <v>86143.684940190913</v>
      </c>
      <c r="D3" s="11">
        <f>+'Street Lighting_Coef'!$B$2</f>
        <v>9140.3430000000008</v>
      </c>
      <c r="E3" s="11">
        <f>'Street Lighting_Data'!D88*'Street Lighting_Data'!D$1</f>
        <v>76932.395540190904</v>
      </c>
      <c r="F3" s="58">
        <f>F2*'Street Lighting_Coef'!$B$4</f>
        <v>70.946399999999997</v>
      </c>
    </row>
    <row r="4" spans="1:6" x14ac:dyDescent="0.25">
      <c r="A4" s="9">
        <v>2015</v>
      </c>
      <c r="B4" s="10">
        <v>3</v>
      </c>
      <c r="C4" s="11">
        <f t="shared" si="0"/>
        <v>86249.452892863381</v>
      </c>
      <c r="D4" s="11">
        <f>+'Street Lighting_Coef'!$B$2</f>
        <v>9140.3430000000008</v>
      </c>
      <c r="E4" s="11">
        <f>'Street Lighting_Data'!D89*'Street Lighting_Data'!D$1</f>
        <v>77065.265017663391</v>
      </c>
      <c r="F4" s="58">
        <f>F3*'Street Lighting_Coef'!$B$4</f>
        <v>43.844875199999997</v>
      </c>
    </row>
    <row r="5" spans="1:6" x14ac:dyDescent="0.25">
      <c r="A5" s="9">
        <v>2015</v>
      </c>
      <c r="B5" s="10">
        <v>4</v>
      </c>
      <c r="C5" s="11">
        <f t="shared" si="0"/>
        <v>86364.847565291057</v>
      </c>
      <c r="D5" s="11">
        <f>+'Street Lighting_Coef'!$B$2</f>
        <v>9140.3430000000008</v>
      </c>
      <c r="E5" s="11">
        <f>'Street Lighting_Data'!D90*'Street Lighting_Data'!D$1</f>
        <v>77197.408432417447</v>
      </c>
      <c r="F5" s="58">
        <f>F4*'Street Lighting_Coef'!$B$4</f>
        <v>27.096132873599998</v>
      </c>
    </row>
    <row r="6" spans="1:6" x14ac:dyDescent="0.25">
      <c r="A6" s="9">
        <v>2015</v>
      </c>
      <c r="B6" s="10">
        <v>5</v>
      </c>
      <c r="C6" s="11">
        <f t="shared" si="0"/>
        <v>86485.914194568948</v>
      </c>
      <c r="D6" s="11">
        <f>+'Street Lighting_Coef'!$B$2</f>
        <v>9140.3430000000008</v>
      </c>
      <c r="E6" s="11">
        <f>'Street Lighting_Data'!D91*'Street Lighting_Data'!D$1</f>
        <v>77328.82578445306</v>
      </c>
      <c r="F6" s="58">
        <f>F5*'Street Lighting_Coef'!$B$4</f>
        <v>16.745410115884798</v>
      </c>
    </row>
    <row r="7" spans="1:6" x14ac:dyDescent="0.25">
      <c r="A7" s="9">
        <v>2015</v>
      </c>
      <c r="B7" s="10">
        <v>6</v>
      </c>
      <c r="C7" s="11">
        <f t="shared" si="0"/>
        <v>86610.45075812802</v>
      </c>
      <c r="D7" s="11">
        <f>+'Street Lighting_Coef'!$B$2</f>
        <v>9140.3430000000008</v>
      </c>
      <c r="E7" s="11">
        <f>'Street Lighting_Data'!D92*'Street Lighting_Data'!D$1</f>
        <v>77459.759094676396</v>
      </c>
      <c r="F7" s="58">
        <f>F6*'Street Lighting_Coef'!$B$4</f>
        <v>10.348663451616805</v>
      </c>
    </row>
    <row r="8" spans="1:6" x14ac:dyDescent="0.25">
      <c r="A8" s="9">
        <v>2015</v>
      </c>
      <c r="B8" s="10">
        <v>7</v>
      </c>
      <c r="C8" s="11">
        <f t="shared" si="0"/>
        <v>86736.704816194411</v>
      </c>
      <c r="D8" s="11">
        <f>+'Street Lighting_Coef'!$B$2</f>
        <v>9140.3430000000008</v>
      </c>
      <c r="E8" s="11">
        <f>'Street Lighting_Data'!D93*'Street Lighting_Data'!D$1</f>
        <v>77589.966342181317</v>
      </c>
      <c r="F8" s="58">
        <f>F7*'Street Lighting_Coef'!$B$4</f>
        <v>6.395474013099185</v>
      </c>
    </row>
    <row r="9" spans="1:6" x14ac:dyDescent="0.25">
      <c r="A9" s="9">
        <v>2015</v>
      </c>
      <c r="B9" s="10">
        <v>8</v>
      </c>
      <c r="C9" s="11">
        <f t="shared" si="0"/>
        <v>86863.742929907879</v>
      </c>
      <c r="D9" s="11">
        <f>+'Street Lighting_Coef'!$B$2</f>
        <v>9140.3430000000008</v>
      </c>
      <c r="E9" s="11">
        <f>'Street Lighting_Data'!D94*'Street Lighting_Data'!D$1</f>
        <v>77719.447526967793</v>
      </c>
      <c r="F9" s="58">
        <f>F8*'Street Lighting_Coef'!$B$4</f>
        <v>3.9524029400952965</v>
      </c>
    </row>
    <row r="10" spans="1:6" x14ac:dyDescent="0.25">
      <c r="A10" s="9">
        <v>2015</v>
      </c>
      <c r="B10" s="10">
        <v>9</v>
      </c>
      <c r="C10" s="11">
        <f t="shared" si="0"/>
        <v>86991.472275865119</v>
      </c>
      <c r="D10" s="11">
        <f>+'Street Lighting_Coef'!$B$2</f>
        <v>9140.3430000000008</v>
      </c>
      <c r="E10" s="11">
        <f>'Street Lighting_Data'!D95*'Street Lighting_Data'!D$1</f>
        <v>77848.686690848132</v>
      </c>
      <c r="F10" s="58">
        <f>F9*'Street Lighting_Coef'!$B$4</f>
        <v>2.4425850169788932</v>
      </c>
    </row>
    <row r="11" spans="1:6" x14ac:dyDescent="0.25">
      <c r="A11" s="9">
        <v>2015</v>
      </c>
      <c r="B11" s="10">
        <v>10</v>
      </c>
      <c r="C11" s="11">
        <f t="shared" si="0"/>
        <v>87119.778372268949</v>
      </c>
      <c r="D11" s="11">
        <f>+'Street Lighting_Coef'!$B$2</f>
        <v>9140.3430000000008</v>
      </c>
      <c r="E11" s="11">
        <f>'Street Lighting_Data'!D96*'Street Lighting_Data'!D$1</f>
        <v>77977.925854728455</v>
      </c>
      <c r="F11" s="58">
        <f>F10*'Street Lighting_Coef'!$B$4</f>
        <v>1.5095175404929559</v>
      </c>
    </row>
    <row r="12" spans="1:6" x14ac:dyDescent="0.25">
      <c r="A12" s="9">
        <v>2015</v>
      </c>
      <c r="B12" s="10">
        <v>11</v>
      </c>
      <c r="C12" s="11">
        <f t="shared" si="0"/>
        <v>87247.956858636535</v>
      </c>
      <c r="D12" s="11">
        <f>+'Street Lighting_Coef'!$B$2</f>
        <v>9140.3430000000008</v>
      </c>
      <c r="E12" s="11">
        <f>'Street Lighting_Data'!D97*'Street Lighting_Data'!D$1</f>
        <v>78106.680976796517</v>
      </c>
      <c r="F12" s="58">
        <f>F11*'Street Lighting_Coef'!$B$4</f>
        <v>0.9328818400246468</v>
      </c>
    </row>
    <row r="13" spans="1:6" x14ac:dyDescent="0.25">
      <c r="A13" s="9">
        <v>2015</v>
      </c>
      <c r="B13" s="10">
        <v>12</v>
      </c>
      <c r="C13" s="11">
        <f t="shared" si="0"/>
        <v>87376.597640747845</v>
      </c>
      <c r="D13" s="11">
        <f>+'Street Lighting_Coef'!$B$2</f>
        <v>9140.3430000000008</v>
      </c>
      <c r="E13" s="11">
        <f>'Street Lighting_Data'!D98*'Street Lighting_Data'!D$1</f>
        <v>78235.678119770702</v>
      </c>
      <c r="F13" s="58">
        <f>F12*'Street Lighting_Coef'!$B$4</f>
        <v>0.57652097713523176</v>
      </c>
    </row>
    <row r="14" spans="1:6" x14ac:dyDescent="0.25">
      <c r="A14" s="9">
        <v>2016</v>
      </c>
      <c r="B14" s="10">
        <v>1</v>
      </c>
      <c r="C14" s="11">
        <f t="shared" si="0"/>
        <v>87505.858594521051</v>
      </c>
      <c r="D14" s="11">
        <f>+'Street Lighting_Coef'!$B$2</f>
        <v>9140.3430000000008</v>
      </c>
      <c r="E14" s="11">
        <f>'Street Lighting_Data'!D99*'Street Lighting_Data'!D$1</f>
        <v>78365.159304557179</v>
      </c>
      <c r="F14" s="58">
        <f>F13*'Street Lighting_Coef'!$B$4</f>
        <v>0.35628996386957323</v>
      </c>
    </row>
    <row r="15" spans="1:6" x14ac:dyDescent="0.25">
      <c r="A15" s="9">
        <v>2016</v>
      </c>
      <c r="B15" s="10">
        <v>2</v>
      </c>
      <c r="C15" s="11">
        <f t="shared" si="0"/>
        <v>87635.687718353613</v>
      </c>
      <c r="D15" s="11">
        <f>+'Street Lighting_Coef'!$B$2</f>
        <v>9140.3430000000008</v>
      </c>
      <c r="E15" s="11">
        <f>'Street Lighting_Data'!D100*'Street Lighting_Data'!D$1</f>
        <v>78495.124531155947</v>
      </c>
      <c r="F15" s="58">
        <f>F14*'Street Lighting_Coef'!$B$4</f>
        <v>0.22018719767139625</v>
      </c>
    </row>
    <row r="16" spans="1:6" x14ac:dyDescent="0.25">
      <c r="A16" s="9">
        <v>2016</v>
      </c>
      <c r="B16" s="10">
        <v>3</v>
      </c>
      <c r="C16" s="11">
        <f t="shared" si="0"/>
        <v>87765.810854349009</v>
      </c>
      <c r="D16" s="11">
        <f>+'Street Lighting_Coef'!$B$2</f>
        <v>9140.3430000000008</v>
      </c>
      <c r="E16" s="11">
        <f>'Street Lighting_Data'!D101*'Street Lighting_Data'!D$1</f>
        <v>78625.331778660853</v>
      </c>
      <c r="F16" s="58">
        <f>F15*'Street Lighting_Coef'!$B$4</f>
        <v>0.13607568816092289</v>
      </c>
    </row>
    <row r="17" spans="1:6" x14ac:dyDescent="0.25">
      <c r="A17" s="9">
        <v>2016</v>
      </c>
      <c r="B17" s="10">
        <v>4</v>
      </c>
      <c r="C17" s="11">
        <f t="shared" si="0"/>
        <v>87896.208141847193</v>
      </c>
      <c r="D17" s="11">
        <f>+'Street Lighting_Coef'!$B$2</f>
        <v>9140.3430000000008</v>
      </c>
      <c r="E17" s="11">
        <f>'Street Lighting_Data'!D102*'Street Lighting_Data'!D$1</f>
        <v>78755.781047071912</v>
      </c>
      <c r="F17" s="58">
        <f>F16*'Street Lighting_Coef'!$B$4</f>
        <v>8.4094775283450343E-2</v>
      </c>
    </row>
    <row r="18" spans="1:6" x14ac:dyDescent="0.25">
      <c r="A18" s="9">
        <v>2016</v>
      </c>
      <c r="B18" s="10">
        <v>5</v>
      </c>
      <c r="C18" s="11">
        <f t="shared" si="0"/>
        <v>88027.109327866361</v>
      </c>
      <c r="D18" s="11">
        <f>+'Street Lighting_Coef'!$B$2</f>
        <v>9140.3430000000008</v>
      </c>
      <c r="E18" s="11">
        <f>'Street Lighting_Data'!D103*'Street Lighting_Data'!D$1</f>
        <v>78886.714357295248</v>
      </c>
      <c r="F18" s="58">
        <f>F17*'Street Lighting_Coef'!$B$4</f>
        <v>5.197057112517231E-2</v>
      </c>
    </row>
    <row r="19" spans="1:6" x14ac:dyDescent="0.25">
      <c r="A19" s="9">
        <v>2016</v>
      </c>
      <c r="B19" s="10">
        <v>6</v>
      </c>
      <c r="C19" s="11">
        <f t="shared" si="0"/>
        <v>88158.264806237683</v>
      </c>
      <c r="D19" s="11">
        <f>+'Street Lighting_Coef'!$B$2</f>
        <v>9140.3430000000008</v>
      </c>
      <c r="E19" s="11">
        <f>'Street Lighting_Data'!D104*'Street Lighting_Data'!D$1</f>
        <v>79017.889688424722</v>
      </c>
      <c r="F19" s="58">
        <f>F18*'Street Lighting_Coef'!$B$4</f>
        <v>3.2117812955356484E-2</v>
      </c>
    </row>
    <row r="20" spans="1:6" x14ac:dyDescent="0.25">
      <c r="A20" s="9">
        <v>2016</v>
      </c>
      <c r="B20" s="10">
        <v>7</v>
      </c>
      <c r="C20" s="11">
        <f t="shared" si="0"/>
        <v>88289.911910174909</v>
      </c>
      <c r="D20" s="11">
        <f>+'Street Lighting_Coef'!$B$2</f>
        <v>9140.3430000000008</v>
      </c>
      <c r="E20" s="11">
        <f>'Street Lighting_Data'!D105*'Street Lighting_Data'!D$1</f>
        <v>79149.549061366488</v>
      </c>
      <c r="F20" s="58">
        <f>F19*'Street Lighting_Coef'!$B$4</f>
        <v>1.9848808406410307E-2</v>
      </c>
    </row>
    <row r="21" spans="1:6" x14ac:dyDescent="0.25">
      <c r="A21" s="9">
        <v>2016</v>
      </c>
      <c r="B21" s="10">
        <v>8</v>
      </c>
      <c r="C21" s="11">
        <f t="shared" si="0"/>
        <v>88421.805721778015</v>
      </c>
      <c r="D21" s="11">
        <f>+'Street Lighting_Coef'!$B$2</f>
        <v>9140.3430000000008</v>
      </c>
      <c r="E21" s="11">
        <f>'Street Lighting_Data'!D106*'Street Lighting_Data'!D$1</f>
        <v>79281.450455214406</v>
      </c>
      <c r="F21" s="58">
        <f>F20*'Street Lighting_Coef'!$B$4</f>
        <v>1.226656359516157E-2</v>
      </c>
    </row>
    <row r="22" spans="1:6" x14ac:dyDescent="0.25">
      <c r="A22" s="9">
        <v>2016</v>
      </c>
      <c r="B22" s="10">
        <v>9</v>
      </c>
      <c r="C22" s="11">
        <f t="shared" si="0"/>
        <v>88554.186471610912</v>
      </c>
      <c r="D22" s="11">
        <f>+'Street Lighting_Coef'!$B$2</f>
        <v>9140.3430000000008</v>
      </c>
      <c r="E22" s="11">
        <f>'Street Lighting_Data'!D107*'Street Lighting_Data'!D$1</f>
        <v>79413.835890874601</v>
      </c>
      <c r="F22" s="58">
        <f>F21*'Street Lighting_Coef'!$B$4</f>
        <v>7.5807363018098508E-3</v>
      </c>
    </row>
    <row r="23" spans="1:6" x14ac:dyDescent="0.25">
      <c r="A23" s="9">
        <v>2016</v>
      </c>
      <c r="B23" s="10">
        <v>10</v>
      </c>
      <c r="C23" s="11">
        <f t="shared" si="0"/>
        <v>88686.811032335958</v>
      </c>
      <c r="D23" s="11">
        <f>+'Street Lighting_Coef'!$B$2</f>
        <v>9140.3430000000008</v>
      </c>
      <c r="E23" s="11">
        <f>'Street Lighting_Data'!D108*'Street Lighting_Data'!D$1</f>
        <v>79546.463347440935</v>
      </c>
      <c r="F23" s="58">
        <f>F22*'Street Lighting_Coef'!$B$4</f>
        <v>4.6848950345184876E-3</v>
      </c>
    </row>
    <row r="24" spans="1:6" x14ac:dyDescent="0.25">
      <c r="A24" s="9">
        <v>2016</v>
      </c>
      <c r="B24" s="10">
        <v>11</v>
      </c>
      <c r="C24" s="11">
        <f t="shared" si="0"/>
        <v>88819.920741084687</v>
      </c>
      <c r="D24" s="11">
        <f>+'Street Lighting_Coef'!$B$2</f>
        <v>9140.3430000000008</v>
      </c>
      <c r="E24" s="11">
        <f>'Street Lighting_Data'!D109*'Street Lighting_Data'!D$1</f>
        <v>79679.574845819559</v>
      </c>
      <c r="F24" s="58">
        <f>F23*'Street Lighting_Coef'!$B$4</f>
        <v>2.8952651313324251E-3</v>
      </c>
    </row>
    <row r="25" spans="1:6" x14ac:dyDescent="0.25">
      <c r="A25" s="9">
        <v>2016</v>
      </c>
      <c r="B25" s="10">
        <v>12</v>
      </c>
      <c r="C25" s="11">
        <f t="shared" si="0"/>
        <v>88953.515175284308</v>
      </c>
      <c r="D25" s="11">
        <f>+'Street Lighting_Coef'!$B$2</f>
        <v>9140.3430000000008</v>
      </c>
      <c r="E25" s="11">
        <f>'Street Lighting_Data'!D110*'Street Lighting_Data'!D$1</f>
        <v>79813.170386010461</v>
      </c>
      <c r="F25" s="58">
        <f>F24*'Street Lighting_Coef'!$B$4</f>
        <v>1.7892738511634386E-3</v>
      </c>
    </row>
    <row r="26" spans="1:6" x14ac:dyDescent="0.25">
      <c r="A26" s="9">
        <v>2017</v>
      </c>
      <c r="B26" s="10">
        <v>1</v>
      </c>
      <c r="C26" s="11">
        <f t="shared" si="0"/>
        <v>89087.110031972625</v>
      </c>
      <c r="D26" s="11">
        <f>+'Street Lighting_Coef'!$B$2</f>
        <v>9140.3430000000008</v>
      </c>
      <c r="E26" s="11">
        <f>'Street Lighting_Data'!D111*'Street Lighting_Data'!D$1</f>
        <v>79946.765926201377</v>
      </c>
      <c r="F26" s="58">
        <f>F25*'Street Lighting_Coef'!$B$4</f>
        <v>1.1057712400190051E-3</v>
      </c>
    </row>
    <row r="27" spans="1:6" x14ac:dyDescent="0.25">
      <c r="A27" s="9">
        <v>2017</v>
      </c>
      <c r="B27" s="10">
        <v>2</v>
      </c>
      <c r="C27" s="11">
        <f t="shared" si="0"/>
        <v>89221.189191571189</v>
      </c>
      <c r="D27" s="11">
        <f>+'Street Lighting_Coef'!$B$2</f>
        <v>9140.3430000000008</v>
      </c>
      <c r="E27" s="11">
        <f>'Street Lighting_Data'!D112*'Street Lighting_Data'!D$1</f>
        <v>80080.845508204569</v>
      </c>
      <c r="F27" s="58">
        <f>F26*'Street Lighting_Coef'!$B$4</f>
        <v>6.8336662633174518E-4</v>
      </c>
    </row>
    <row r="28" spans="1:6" x14ac:dyDescent="0.25">
      <c r="A28" s="9">
        <v>2017</v>
      </c>
      <c r="B28" s="10">
        <v>3</v>
      </c>
      <c r="C28" s="11">
        <f t="shared" si="0"/>
        <v>89355.510533434499</v>
      </c>
      <c r="D28" s="11">
        <f>+'Street Lighting_Coef'!$B$2</f>
        <v>9140.3430000000008</v>
      </c>
      <c r="E28" s="11">
        <f>'Street Lighting_Data'!D113*'Street Lighting_Data'!D$1</f>
        <v>80215.167111113915</v>
      </c>
      <c r="F28" s="58">
        <f>F27*'Street Lighting_Coef'!$B$4</f>
        <v>4.2232057507301851E-4</v>
      </c>
    </row>
    <row r="29" spans="1:6" x14ac:dyDescent="0.25">
      <c r="A29" s="9">
        <v>2017</v>
      </c>
      <c r="B29" s="10">
        <v>4</v>
      </c>
      <c r="C29" s="11">
        <f t="shared" si="0"/>
        <v>89490.073995923522</v>
      </c>
      <c r="D29" s="11">
        <f>+'Street Lighting_Coef'!$B$2</f>
        <v>9140.3430000000008</v>
      </c>
      <c r="E29" s="11">
        <f>'Street Lighting_Data'!D114*'Street Lighting_Data'!D$1</f>
        <v>80349.730734929399</v>
      </c>
      <c r="F29" s="58">
        <f>F28*'Street Lighting_Coef'!$B$4</f>
        <v>2.6099411539512544E-4</v>
      </c>
    </row>
    <row r="30" spans="1:6" x14ac:dyDescent="0.25">
      <c r="A30" s="9">
        <v>2017</v>
      </c>
      <c r="B30" s="10">
        <v>5</v>
      </c>
      <c r="C30" s="11">
        <f t="shared" si="0"/>
        <v>89625.121561851527</v>
      </c>
      <c r="D30" s="11">
        <f>+'Street Lighting_Coef'!$B$2</f>
        <v>9140.3430000000008</v>
      </c>
      <c r="E30" s="11">
        <f>'Street Lighting_Data'!D115*'Street Lighting_Data'!D$1</f>
        <v>80484.778400557159</v>
      </c>
      <c r="F30" s="58">
        <f>F29*'Street Lighting_Coef'!$B$4</f>
        <v>1.6129436331418752E-4</v>
      </c>
    </row>
    <row r="31" spans="1:6" x14ac:dyDescent="0.25">
      <c r="A31" s="9">
        <v>2017</v>
      </c>
      <c r="B31" s="10">
        <v>6</v>
      </c>
      <c r="C31" s="11">
        <f t="shared" si="0"/>
        <v>89760.169165864849</v>
      </c>
      <c r="D31" s="11">
        <f>+'Street Lighting_Coef'!$B$2</f>
        <v>9140.3430000000008</v>
      </c>
      <c r="E31" s="11">
        <f>'Street Lighting_Data'!D116*'Street Lighting_Data'!D$1</f>
        <v>80619.82606618492</v>
      </c>
      <c r="F31" s="58">
        <f>F30*'Street Lighting_Coef'!$B$4</f>
        <v>9.9679916528167887E-5</v>
      </c>
    </row>
    <row r="32" spans="1:6" x14ac:dyDescent="0.25">
      <c r="A32" s="9">
        <v>2017</v>
      </c>
      <c r="B32" s="10">
        <v>7</v>
      </c>
      <c r="C32" s="11">
        <f t="shared" si="0"/>
        <v>89895.700835227181</v>
      </c>
      <c r="D32" s="11">
        <f>+'Street Lighting_Coef'!$B$2</f>
        <v>9140.3430000000008</v>
      </c>
      <c r="E32" s="11">
        <f>'Street Lighting_Data'!D117*'Street Lighting_Data'!D$1</f>
        <v>80755.357773624986</v>
      </c>
      <c r="F32" s="58">
        <f>F31*'Street Lighting_Coef'!$B$4</f>
        <v>6.1602188414407757E-5</v>
      </c>
    </row>
    <row r="33" spans="1:6" x14ac:dyDescent="0.25">
      <c r="A33" s="9">
        <v>2017</v>
      </c>
      <c r="B33" s="10">
        <v>8</v>
      </c>
      <c r="C33" s="11">
        <f t="shared" si="0"/>
        <v>90031.232519135185</v>
      </c>
      <c r="D33" s="11">
        <f>+'Street Lighting_Coef'!$B$2</f>
        <v>9140.3430000000008</v>
      </c>
      <c r="E33" s="11">
        <f>'Street Lighting_Data'!D118*'Street Lighting_Data'!D$1</f>
        <v>80890.889481065038</v>
      </c>
      <c r="F33" s="58">
        <f>F32*'Street Lighting_Coef'!$B$4</f>
        <v>3.8070152440103997E-5</v>
      </c>
    </row>
    <row r="34" spans="1:6" x14ac:dyDescent="0.25">
      <c r="A34" s="9">
        <v>2017</v>
      </c>
      <c r="B34" s="10">
        <v>9</v>
      </c>
      <c r="C34" s="11">
        <f t="shared" si="0"/>
        <v>90167.248253844722</v>
      </c>
      <c r="D34" s="11">
        <f>+'Street Lighting_Coef'!$B$2</f>
        <v>9140.3430000000008</v>
      </c>
      <c r="E34" s="11">
        <f>'Street Lighting_Data'!D119*'Street Lighting_Data'!D$1</f>
        <v>81026.905230317367</v>
      </c>
      <c r="F34" s="58">
        <f>F33*'Street Lighting_Coef'!$B$4</f>
        <v>2.352735420798427E-5</v>
      </c>
    </row>
    <row r="35" spans="1:6" x14ac:dyDescent="0.25">
      <c r="A35" s="9">
        <v>2017</v>
      </c>
      <c r="B35" s="10">
        <v>10</v>
      </c>
      <c r="C35" s="11">
        <f t="shared" si="0"/>
        <v>90303.021973203475</v>
      </c>
      <c r="D35" s="11">
        <f>+'Street Lighting_Coef'!$B$2</f>
        <v>9140.3430000000008</v>
      </c>
      <c r="E35" s="11">
        <f>'Street Lighting_Data'!D120*'Street Lighting_Data'!D$1</f>
        <v>81162.678958663571</v>
      </c>
      <c r="F35" s="58">
        <f>F34*'Street Lighting_Coef'!$B$4</f>
        <v>1.4539904900534279E-5</v>
      </c>
    </row>
    <row r="36" spans="1:6" x14ac:dyDescent="0.25">
      <c r="A36" s="9">
        <v>2017</v>
      </c>
      <c r="B36" s="10">
        <v>11</v>
      </c>
      <c r="C36" s="11">
        <f t="shared" si="0"/>
        <v>90439.279737807723</v>
      </c>
      <c r="D36" s="11">
        <f>+'Street Lighting_Coef'!$B$2</f>
        <v>9140.3430000000008</v>
      </c>
      <c r="E36" s="11">
        <f>'Street Lighting_Data'!D121*'Street Lighting_Data'!D$1</f>
        <v>81298.936728822053</v>
      </c>
      <c r="F36" s="58">
        <f>F35*'Street Lighting_Coef'!$B$4</f>
        <v>8.9856612285301848E-6</v>
      </c>
    </row>
    <row r="37" spans="1:6" x14ac:dyDescent="0.25">
      <c r="A37" s="9">
        <v>2017</v>
      </c>
      <c r="B37" s="10">
        <v>12</v>
      </c>
      <c r="C37" s="11">
        <f t="shared" si="0"/>
        <v>90575.53750453367</v>
      </c>
      <c r="D37" s="11">
        <f>+'Street Lighting_Coef'!$B$2</f>
        <v>9140.3430000000008</v>
      </c>
      <c r="E37" s="11">
        <f>'Street Lighting_Data'!D122*'Street Lighting_Data'!D$1</f>
        <v>81435.194498980534</v>
      </c>
      <c r="F37" s="58">
        <f>F36*'Street Lighting_Coef'!$B$4</f>
        <v>5.5531386392316545E-6</v>
      </c>
    </row>
    <row r="38" spans="1:6" x14ac:dyDescent="0.25">
      <c r="A38" s="9">
        <v>2018</v>
      </c>
      <c r="B38" s="10">
        <v>1</v>
      </c>
      <c r="C38" s="11">
        <f t="shared" si="0"/>
        <v>90711.553251664707</v>
      </c>
      <c r="D38" s="11">
        <f>+'Street Lighting_Coef'!$B$2</f>
        <v>9140.3430000000008</v>
      </c>
      <c r="E38" s="11">
        <f>'Street Lighting_Data'!D123*'Street Lighting_Data'!D$1</f>
        <v>81571.210248232877</v>
      </c>
      <c r="F38" s="58">
        <f>F37*'Street Lighting_Coef'!$B$4</f>
        <v>3.4318396790451625E-6</v>
      </c>
    </row>
    <row r="39" spans="1:6" x14ac:dyDescent="0.25">
      <c r="A39" s="9">
        <v>2018</v>
      </c>
      <c r="B39" s="10">
        <v>2</v>
      </c>
      <c r="C39" s="11">
        <f t="shared" si="0"/>
        <v>90847.81102051225</v>
      </c>
      <c r="D39" s="11">
        <f>+'Street Lighting_Coef'!$B$2</f>
        <v>9140.3430000000008</v>
      </c>
      <c r="E39" s="11">
        <f>'Street Lighting_Data'!D124*'Street Lighting_Data'!D$1</f>
        <v>81707.468018391359</v>
      </c>
      <c r="F39" s="58">
        <f>F38*'Street Lighting_Coef'!$B$4</f>
        <v>2.1208769216499105E-6</v>
      </c>
    </row>
    <row r="40" spans="1:6" x14ac:dyDescent="0.25">
      <c r="A40" s="9">
        <v>2018</v>
      </c>
      <c r="B40" s="10">
        <v>3</v>
      </c>
      <c r="C40" s="11">
        <f t="shared" si="0"/>
        <v>90983.826768954386</v>
      </c>
      <c r="D40" s="11">
        <f>+'Street Lighting_Coef'!$B$2</f>
        <v>9140.3430000000008</v>
      </c>
      <c r="E40" s="11">
        <f>'Street Lighting_Data'!D125*'Street Lighting_Data'!D$1</f>
        <v>81843.483767643687</v>
      </c>
      <c r="F40" s="58">
        <f>F39*'Street Lighting_Coef'!$B$4</f>
        <v>1.3107019375796447E-6</v>
      </c>
    </row>
    <row r="41" spans="1:6" x14ac:dyDescent="0.25">
      <c r="A41" s="9">
        <v>2018</v>
      </c>
      <c r="B41" s="10">
        <v>4</v>
      </c>
      <c r="C41" s="11">
        <f t="shared" si="0"/>
        <v>91119.842517706042</v>
      </c>
      <c r="D41" s="11">
        <f>+'Street Lighting_Coef'!$B$2</f>
        <v>9140.3430000000008</v>
      </c>
      <c r="E41" s="11">
        <f>'Street Lighting_Data'!D126*'Street Lighting_Data'!D$1</f>
        <v>81979.49951689603</v>
      </c>
      <c r="F41" s="58">
        <f>F40*'Street Lighting_Coef'!$B$4</f>
        <v>8.1001379742422041E-7</v>
      </c>
    </row>
    <row r="42" spans="1:6" x14ac:dyDescent="0.25">
      <c r="A42" s="9">
        <v>2018</v>
      </c>
      <c r="B42" s="10">
        <v>5</v>
      </c>
      <c r="C42" s="11">
        <f t="shared" si="0"/>
        <v>91255.858266648953</v>
      </c>
      <c r="D42" s="11">
        <f>+'Street Lighting_Coef'!$B$2</f>
        <v>9140.3430000000008</v>
      </c>
      <c r="E42" s="11">
        <f>'Street Lighting_Data'!D127*'Street Lighting_Data'!D$1</f>
        <v>82115.515266148373</v>
      </c>
      <c r="F42" s="58">
        <f>F41*'Street Lighting_Coef'!$B$4</f>
        <v>5.0058852680816823E-7</v>
      </c>
    </row>
    <row r="43" spans="1:6" x14ac:dyDescent="0.25">
      <c r="A43" s="9">
        <v>2018</v>
      </c>
      <c r="B43" s="10">
        <v>6</v>
      </c>
      <c r="C43" s="11">
        <f t="shared" si="0"/>
        <v>91391.874015710069</v>
      </c>
      <c r="D43" s="11">
        <f>+'Street Lighting_Coef'!$B$2</f>
        <v>9140.3430000000008</v>
      </c>
      <c r="E43" s="11">
        <f>'Street Lighting_Data'!D128*'Street Lighting_Data'!D$1</f>
        <v>82251.531015400717</v>
      </c>
      <c r="F43" s="58">
        <f>F42*'Street Lighting_Coef'!$B$4</f>
        <v>3.0936370956744798E-7</v>
      </c>
    </row>
    <row r="44" spans="1:6" x14ac:dyDescent="0.25">
      <c r="A44" s="9">
        <v>2018</v>
      </c>
      <c r="B44" s="10">
        <v>7</v>
      </c>
      <c r="C44" s="11">
        <f t="shared" si="0"/>
        <v>91527.889764844236</v>
      </c>
      <c r="D44" s="11">
        <f>+'Street Lighting_Coef'!$B$2</f>
        <v>9140.3430000000008</v>
      </c>
      <c r="E44" s="11">
        <f>'Street Lighting_Data'!D129*'Street Lighting_Data'!D$1</f>
        <v>82387.546764653045</v>
      </c>
      <c r="F44" s="58">
        <f>F43*'Street Lighting_Coef'!$B$4</f>
        <v>1.9118677251268286E-7</v>
      </c>
    </row>
    <row r="45" spans="1:6" x14ac:dyDescent="0.25">
      <c r="A45" s="9">
        <v>2018</v>
      </c>
      <c r="B45" s="10">
        <v>8</v>
      </c>
      <c r="C45" s="11">
        <f t="shared" si="0"/>
        <v>91663.66349311739</v>
      </c>
      <c r="D45" s="11">
        <f>+'Street Lighting_Coef'!$B$2</f>
        <v>9140.3430000000008</v>
      </c>
      <c r="E45" s="11">
        <f>'Street Lighting_Data'!D130*'Street Lighting_Data'!D$1</f>
        <v>82523.32049299925</v>
      </c>
      <c r="F45" s="58">
        <f>F44*'Street Lighting_Coef'!$B$4</f>
        <v>1.18153425412838E-7</v>
      </c>
    </row>
    <row r="46" spans="1:6" x14ac:dyDescent="0.25">
      <c r="A46" s="9">
        <v>2018</v>
      </c>
      <c r="B46" s="10">
        <v>9</v>
      </c>
      <c r="C46" s="11">
        <f t="shared" si="0"/>
        <v>91799.679242324608</v>
      </c>
      <c r="D46" s="11">
        <f>+'Street Lighting_Coef'!$B$2</f>
        <v>9140.3430000000008</v>
      </c>
      <c r="E46" s="11">
        <f>'Street Lighting_Data'!D131*'Street Lighting_Data'!D$1</f>
        <v>82659.336242251578</v>
      </c>
      <c r="F46" s="58">
        <f>F45*'Street Lighting_Coef'!$B$4</f>
        <v>7.3018816905133883E-8</v>
      </c>
    </row>
    <row r="47" spans="1:6" x14ac:dyDescent="0.25">
      <c r="A47" s="9">
        <v>2018</v>
      </c>
      <c r="B47" s="10">
        <v>10</v>
      </c>
      <c r="C47" s="11">
        <f t="shared" si="0"/>
        <v>91935.452970642902</v>
      </c>
      <c r="D47" s="11">
        <f>+'Street Lighting_Coef'!$B$2</f>
        <v>9140.3430000000008</v>
      </c>
      <c r="E47" s="11">
        <f>'Street Lighting_Data'!D132*'Street Lighting_Data'!D$1</f>
        <v>82795.109970597783</v>
      </c>
      <c r="F47" s="58">
        <f>F46*'Street Lighting_Coef'!$B$4</f>
        <v>4.5125628847372737E-8</v>
      </c>
    </row>
    <row r="48" spans="1:6" x14ac:dyDescent="0.25">
      <c r="A48" s="9">
        <v>2018</v>
      </c>
      <c r="B48" s="10">
        <v>11</v>
      </c>
      <c r="C48" s="11">
        <f t="shared" si="0"/>
        <v>92071.468719878001</v>
      </c>
      <c r="D48" s="11">
        <f>+'Street Lighting_Coef'!$B$2</f>
        <v>9140.3430000000008</v>
      </c>
      <c r="E48" s="11">
        <f>'Street Lighting_Data'!D133*'Street Lighting_Data'!D$1</f>
        <v>82931.125719850126</v>
      </c>
      <c r="F48" s="58">
        <f>F47*'Street Lighting_Coef'!$B$4</f>
        <v>2.788763862767635E-8</v>
      </c>
    </row>
    <row r="49" spans="1:6" x14ac:dyDescent="0.25">
      <c r="A49" s="9">
        <v>2018</v>
      </c>
      <c r="B49" s="10">
        <v>12</v>
      </c>
      <c r="C49" s="11">
        <f t="shared" si="0"/>
        <v>92207.484469119692</v>
      </c>
      <c r="D49" s="11">
        <f>+'Street Lighting_Coef'!$B$2</f>
        <v>9140.3430000000008</v>
      </c>
      <c r="E49" s="11">
        <f>'Street Lighting_Data'!D134*'Street Lighting_Data'!D$1</f>
        <v>83067.141469102455</v>
      </c>
      <c r="F49" s="58">
        <f>F48*'Street Lighting_Coef'!$B$4</f>
        <v>1.7234560671903986E-8</v>
      </c>
    </row>
    <row r="50" spans="1:6" x14ac:dyDescent="0.25">
      <c r="A50" s="9">
        <v>2019</v>
      </c>
      <c r="B50" s="10">
        <v>1</v>
      </c>
      <c r="C50" s="11">
        <f t="shared" si="0"/>
        <v>92343.500218365458</v>
      </c>
      <c r="D50" s="11">
        <f>+'Street Lighting_Coef'!$B$2</f>
        <v>9140.3430000000008</v>
      </c>
      <c r="E50" s="11">
        <f>'Street Lighting_Data'!D135*'Street Lighting_Data'!D$1</f>
        <v>83203.157218354798</v>
      </c>
      <c r="F50" s="58">
        <f>F49*'Street Lighting_Coef'!$B$4</f>
        <v>1.0650958495236663E-8</v>
      </c>
    </row>
    <row r="51" spans="1:6" x14ac:dyDescent="0.25">
      <c r="A51" s="9">
        <v>2019</v>
      </c>
      <c r="B51" s="10">
        <v>2</v>
      </c>
      <c r="C51" s="11">
        <f t="shared" si="0"/>
        <v>92479.75798851985</v>
      </c>
      <c r="D51" s="11">
        <f>+'Street Lighting_Coef'!$B$2</f>
        <v>9140.3430000000008</v>
      </c>
      <c r="E51" s="11">
        <f>'Street Lighting_Data'!D136*'Street Lighting_Data'!D$1</f>
        <v>83339.414988513279</v>
      </c>
      <c r="F51" s="58">
        <f>F50*'Street Lighting_Coef'!$B$4</f>
        <v>6.5822923500562577E-9</v>
      </c>
    </row>
    <row r="52" spans="1:6" x14ac:dyDescent="0.25">
      <c r="A52" s="9">
        <v>2019</v>
      </c>
      <c r="B52" s="10">
        <v>3</v>
      </c>
      <c r="C52" s="11">
        <f t="shared" si="0"/>
        <v>92616.257779581967</v>
      </c>
      <c r="D52" s="11">
        <f>+'Street Lighting_Coef'!$B$2</f>
        <v>9140.3430000000008</v>
      </c>
      <c r="E52" s="11">
        <f>'Street Lighting_Data'!D137*'Street Lighting_Data'!D$1</f>
        <v>83475.914779577899</v>
      </c>
      <c r="F52" s="58">
        <f>F51*'Street Lighting_Coef'!$B$4</f>
        <v>4.0678566723347676E-9</v>
      </c>
    </row>
    <row r="53" spans="1:6" x14ac:dyDescent="0.25">
      <c r="A53" s="9">
        <v>2019</v>
      </c>
      <c r="B53" s="10">
        <v>4</v>
      </c>
      <c r="C53" s="11">
        <f t="shared" si="0"/>
        <v>92752.999591551183</v>
      </c>
      <c r="D53" s="11">
        <f>+'Street Lighting_Coef'!$B$2</f>
        <v>9140.3430000000008</v>
      </c>
      <c r="E53" s="11">
        <f>'Street Lighting_Data'!D138*'Street Lighting_Data'!D$1</f>
        <v>83612.656591548672</v>
      </c>
      <c r="F53" s="58">
        <f>F52*'Street Lighting_Coef'!$B$4</f>
        <v>2.5139354235028865E-9</v>
      </c>
    </row>
    <row r="54" spans="1:6" x14ac:dyDescent="0.25">
      <c r="A54" s="9">
        <v>2019</v>
      </c>
      <c r="B54" s="10">
        <v>5</v>
      </c>
      <c r="C54" s="11">
        <f t="shared" si="0"/>
        <v>92889.983424427148</v>
      </c>
      <c r="D54" s="11">
        <f>+'Street Lighting_Coef'!$B$2</f>
        <v>9140.3430000000008</v>
      </c>
      <c r="E54" s="11">
        <f>'Street Lighting_Data'!D139*'Street Lighting_Data'!D$1</f>
        <v>83749.640424425583</v>
      </c>
      <c r="F54" s="58">
        <f>F53*'Street Lighting_Coef'!$B$4</f>
        <v>1.5536120917247838E-9</v>
      </c>
    </row>
    <row r="55" spans="1:6" x14ac:dyDescent="0.25">
      <c r="A55" s="9">
        <v>2019</v>
      </c>
      <c r="B55" s="10">
        <v>6</v>
      </c>
      <c r="C55" s="11">
        <f t="shared" si="0"/>
        <v>93027.209278209601</v>
      </c>
      <c r="D55" s="11">
        <f>+'Street Lighting_Coef'!$B$2</f>
        <v>9140.3430000000008</v>
      </c>
      <c r="E55" s="11">
        <f>'Street Lighting_Data'!D140*'Street Lighting_Data'!D$1</f>
        <v>83886.866278208632</v>
      </c>
      <c r="F55" s="58">
        <f>F54*'Street Lighting_Coef'!$B$4</f>
        <v>9.6013227268591651E-10</v>
      </c>
    </row>
    <row r="56" spans="1:6" x14ac:dyDescent="0.25">
      <c r="A56" s="9">
        <v>2019</v>
      </c>
      <c r="B56" s="10">
        <v>7</v>
      </c>
      <c r="C56" s="11">
        <f t="shared" si="0"/>
        <v>93164.677152898439</v>
      </c>
      <c r="D56" s="11">
        <f>+'Street Lighting_Coef'!$B$2</f>
        <v>9140.3430000000008</v>
      </c>
      <c r="E56" s="11">
        <f>'Street Lighting_Data'!D141*'Street Lighting_Data'!D$1</f>
        <v>84024.334152897834</v>
      </c>
      <c r="F56" s="58">
        <f>F55*'Street Lighting_Coef'!$B$4</f>
        <v>5.9336174451989644E-10</v>
      </c>
    </row>
    <row r="57" spans="1:6" x14ac:dyDescent="0.25">
      <c r="A57" s="9">
        <v>2019</v>
      </c>
      <c r="B57" s="10">
        <v>8</v>
      </c>
      <c r="C57" s="11">
        <f t="shared" si="0"/>
        <v>93302.629069399685</v>
      </c>
      <c r="D57" s="11">
        <f>+'Street Lighting_Coef'!$B$2</f>
        <v>9140.3430000000008</v>
      </c>
      <c r="E57" s="11">
        <f>'Street Lighting_Data'!D142*'Street Lighting_Data'!D$1</f>
        <v>84162.286069399313</v>
      </c>
      <c r="F57" s="58">
        <f>F56*'Street Lighting_Coef'!$B$4</f>
        <v>3.6669755811329602E-10</v>
      </c>
    </row>
    <row r="58" spans="1:6" x14ac:dyDescent="0.25">
      <c r="A58" s="9">
        <v>2019</v>
      </c>
      <c r="B58" s="10">
        <v>9</v>
      </c>
      <c r="C58" s="11">
        <f t="shared" si="0"/>
        <v>93440.823006807186</v>
      </c>
      <c r="D58" s="11">
        <f>+'Street Lighting_Coef'!$B$2</f>
        <v>9140.3430000000008</v>
      </c>
      <c r="E58" s="11">
        <f>'Street Lighting_Data'!D143*'Street Lighting_Data'!D$1</f>
        <v>84300.480006806945</v>
      </c>
      <c r="F58" s="58">
        <f>F57*'Street Lighting_Coef'!$B$4</f>
        <v>2.2661909091401694E-10</v>
      </c>
    </row>
    <row r="59" spans="1:6" x14ac:dyDescent="0.25">
      <c r="A59" s="9">
        <v>2019</v>
      </c>
      <c r="B59" s="10">
        <v>10</v>
      </c>
      <c r="C59" s="11">
        <f t="shared" si="0"/>
        <v>93579.258965120855</v>
      </c>
      <c r="D59" s="11">
        <f>+'Street Lighting_Coef'!$B$2</f>
        <v>9140.3430000000008</v>
      </c>
      <c r="E59" s="11">
        <f>'Street Lighting_Data'!D144*'Street Lighting_Data'!D$1</f>
        <v>84438.915965120716</v>
      </c>
      <c r="F59" s="58">
        <f>F58*'Street Lighting_Coef'!$B$4</f>
        <v>1.4005059818486248E-10</v>
      </c>
    </row>
    <row r="60" spans="1:6" x14ac:dyDescent="0.25">
      <c r="A60" s="9">
        <v>2019</v>
      </c>
      <c r="B60" s="10">
        <v>11</v>
      </c>
      <c r="C60" s="11">
        <f t="shared" si="0"/>
        <v>93718.178965246858</v>
      </c>
      <c r="D60" s="11">
        <f>+'Street Lighting_Coef'!$B$2</f>
        <v>9140.3430000000008</v>
      </c>
      <c r="E60" s="11">
        <f>'Street Lighting_Data'!D145*'Street Lighting_Data'!D$1</f>
        <v>84577.835965246762</v>
      </c>
      <c r="F60" s="58">
        <f>F59*'Street Lighting_Coef'!$B$4</f>
        <v>8.6551269678245015E-11</v>
      </c>
    </row>
    <row r="61" spans="1:6" x14ac:dyDescent="0.25">
      <c r="A61" s="9">
        <v>2019</v>
      </c>
      <c r="B61" s="10">
        <v>12</v>
      </c>
      <c r="C61" s="11">
        <f t="shared" si="0"/>
        <v>93857.340986279014</v>
      </c>
      <c r="D61" s="11">
        <f>+'Street Lighting_Coef'!$B$2</f>
        <v>9140.3430000000008</v>
      </c>
      <c r="E61" s="11">
        <f>'Street Lighting_Data'!D146*'Street Lighting_Data'!D$1</f>
        <v>84716.997986278962</v>
      </c>
      <c r="F61" s="58">
        <f>F60*'Street Lighting_Coef'!$B$4</f>
        <v>5.3488684661155418E-11</v>
      </c>
    </row>
    <row r="62" spans="1:6" x14ac:dyDescent="0.25">
      <c r="A62" s="9">
        <v>2020</v>
      </c>
      <c r="B62" s="10">
        <v>1</v>
      </c>
      <c r="C62" s="11">
        <f t="shared" si="0"/>
        <v>93996.987049123476</v>
      </c>
      <c r="D62" s="11">
        <f>+'Street Lighting_Coef'!$B$2</f>
        <v>9140.3430000000008</v>
      </c>
      <c r="E62" s="11">
        <f>'Street Lighting_Data'!D147*'Street Lighting_Data'!D$1</f>
        <v>84856.644049123453</v>
      </c>
      <c r="F62" s="58">
        <f>F61*'Street Lighting_Coef'!$B$4</f>
        <v>3.305600712059405E-11</v>
      </c>
    </row>
    <row r="63" spans="1:6" x14ac:dyDescent="0.25">
      <c r="A63" s="9">
        <v>2020</v>
      </c>
      <c r="B63" s="10">
        <v>2</v>
      </c>
      <c r="C63" s="11">
        <f t="shared" si="0"/>
        <v>94136.633111967953</v>
      </c>
      <c r="D63" s="11">
        <f>+'Street Lighting_Coef'!$B$2</f>
        <v>9140.3430000000008</v>
      </c>
      <c r="E63" s="11">
        <f>'Street Lighting_Data'!D148*'Street Lighting_Data'!D$1</f>
        <v>84996.29011196793</v>
      </c>
      <c r="F63" s="58">
        <f>F62*'Street Lighting_Coef'!$B$4</f>
        <v>2.0428612400527122E-11</v>
      </c>
    </row>
    <row r="64" spans="1:6" x14ac:dyDescent="0.25">
      <c r="A64" s="9">
        <v>2020</v>
      </c>
      <c r="B64" s="10">
        <v>3</v>
      </c>
      <c r="C64" s="11">
        <f t="shared" si="0"/>
        <v>94276.76321662472</v>
      </c>
      <c r="D64" s="11">
        <f>+'Street Lighting_Coef'!$B$2</f>
        <v>9140.3430000000008</v>
      </c>
      <c r="E64" s="11">
        <f>'Street Lighting_Data'!D149*'Street Lighting_Data'!D$1</f>
        <v>85136.420216624698</v>
      </c>
      <c r="F64" s="58">
        <f>F63*'Street Lighting_Coef'!$B$4</f>
        <v>1.2624882463525762E-11</v>
      </c>
    </row>
    <row r="65" spans="1:6" x14ac:dyDescent="0.25">
      <c r="A65" s="9">
        <v>2020</v>
      </c>
      <c r="B65" s="10">
        <v>4</v>
      </c>
      <c r="C65" s="11">
        <f t="shared" si="0"/>
        <v>94417.135342187641</v>
      </c>
      <c r="D65" s="11">
        <f>+'Street Lighting_Coef'!$B$2</f>
        <v>9140.3430000000008</v>
      </c>
      <c r="E65" s="11">
        <f>'Street Lighting_Data'!D150*'Street Lighting_Data'!D$1</f>
        <v>85276.792342187618</v>
      </c>
      <c r="F65" s="58">
        <f>F64*'Street Lighting_Coef'!$B$4</f>
        <v>7.8021773624589199E-12</v>
      </c>
    </row>
    <row r="66" spans="1:6" x14ac:dyDescent="0.25">
      <c r="A66" s="9">
        <v>2020</v>
      </c>
      <c r="B66" s="10">
        <v>5</v>
      </c>
      <c r="C66" s="11">
        <f t="shared" si="0"/>
        <v>94557.749488656671</v>
      </c>
      <c r="D66" s="11">
        <f>+'Street Lighting_Coef'!$B$2</f>
        <v>9140.3430000000008</v>
      </c>
      <c r="E66" s="11">
        <f>'Street Lighting_Data'!D151*'Street Lighting_Data'!D$1</f>
        <v>85417.406488656663</v>
      </c>
      <c r="F66" s="58">
        <f>F65*'Street Lighting_Coef'!$B$4</f>
        <v>4.8217456099996124E-12</v>
      </c>
    </row>
    <row r="67" spans="1:6" x14ac:dyDescent="0.25">
      <c r="A67" s="9">
        <v>2020</v>
      </c>
      <c r="B67" s="10">
        <v>6</v>
      </c>
      <c r="C67" s="11">
        <f t="shared" ref="C67:C72" si="1">SUM(D67:F67)</f>
        <v>94698.605656031868</v>
      </c>
      <c r="D67" s="11">
        <f>+'Street Lighting_Coef'!$B$2</f>
        <v>9140.3430000000008</v>
      </c>
      <c r="E67" s="11">
        <f>'Street Lighting_Data'!D152*'Street Lighting_Data'!D$1</f>
        <v>85558.26265603186</v>
      </c>
      <c r="F67" s="58">
        <f>F66*'Street Lighting_Coef'!$B$4</f>
        <v>2.9798387869797604E-12</v>
      </c>
    </row>
    <row r="68" spans="1:6" x14ac:dyDescent="0.25">
      <c r="A68" s="9">
        <v>2020</v>
      </c>
      <c r="B68" s="10">
        <v>7</v>
      </c>
      <c r="C68" s="11">
        <f t="shared" si="1"/>
        <v>94839.703844313219</v>
      </c>
      <c r="D68" s="11">
        <f>+'Street Lighting_Coef'!$B$2</f>
        <v>9140.3430000000008</v>
      </c>
      <c r="E68" s="11">
        <f>'Street Lighting_Data'!D153*'Street Lighting_Data'!D$1</f>
        <v>85699.360844313211</v>
      </c>
      <c r="F68" s="58">
        <f>F67*'Street Lighting_Coef'!$B$4</f>
        <v>1.8415403703534919E-12</v>
      </c>
    </row>
    <row r="69" spans="1:6" x14ac:dyDescent="0.25">
      <c r="A69" s="9">
        <v>2020</v>
      </c>
      <c r="B69" s="10">
        <v>8</v>
      </c>
      <c r="C69" s="11">
        <f t="shared" si="1"/>
        <v>94980.80203259454</v>
      </c>
      <c r="D69" s="11">
        <f>+'Street Lighting_Coef'!$B$2</f>
        <v>9140.3430000000008</v>
      </c>
      <c r="E69" s="11">
        <f>'Street Lighting_Data'!D154*'Street Lighting_Data'!D$1</f>
        <v>85840.459032594546</v>
      </c>
      <c r="F69" s="58">
        <f>F68*'Street Lighting_Coef'!$B$4</f>
        <v>1.1380719488784579E-12</v>
      </c>
    </row>
    <row r="70" spans="1:6" x14ac:dyDescent="0.25">
      <c r="A70" s="9">
        <v>2020</v>
      </c>
      <c r="B70" s="10">
        <v>9</v>
      </c>
      <c r="C70" s="11">
        <f t="shared" si="1"/>
        <v>95122.142241782043</v>
      </c>
      <c r="D70" s="11">
        <f>+'Street Lighting_Coef'!$B$2</f>
        <v>9140.3430000000008</v>
      </c>
      <c r="E70" s="11">
        <f>'Street Lighting_Data'!D155*'Street Lighting_Data'!D$1</f>
        <v>85981.799241782035</v>
      </c>
      <c r="F70" s="58">
        <f>F69*'Street Lighting_Coef'!$B$4</f>
        <v>7.03328464406887E-13</v>
      </c>
    </row>
    <row r="71" spans="1:6" x14ac:dyDescent="0.25">
      <c r="A71" s="9">
        <v>2020</v>
      </c>
      <c r="B71" s="10">
        <v>10</v>
      </c>
      <c r="C71" s="11">
        <f t="shared" si="1"/>
        <v>95263.482450969517</v>
      </c>
      <c r="D71" s="11">
        <f>+'Street Lighting_Coef'!$B$2</f>
        <v>9140.3430000000008</v>
      </c>
      <c r="E71" s="11">
        <f>'Street Lighting_Data'!D156*'Street Lighting_Data'!D$1</f>
        <v>86123.139450969509</v>
      </c>
      <c r="F71" s="58">
        <f>F70*'Street Lighting_Coef'!$B$4</f>
        <v>4.3465699100345615E-13</v>
      </c>
    </row>
    <row r="72" spans="1:6" x14ac:dyDescent="0.25">
      <c r="A72" s="9">
        <v>2020</v>
      </c>
      <c r="B72" s="10">
        <v>11</v>
      </c>
      <c r="C72" s="11">
        <f t="shared" si="1"/>
        <v>95405.064681063144</v>
      </c>
      <c r="D72" s="11">
        <f>+'Street Lighting_Coef'!$B$2</f>
        <v>9140.3430000000008</v>
      </c>
      <c r="E72" s="11">
        <f>'Street Lighting_Data'!D157*'Street Lighting_Data'!D$1</f>
        <v>86264.721681063136</v>
      </c>
      <c r="F72" s="58">
        <f>F71*'Street Lighting_Coef'!$B$4</f>
        <v>2.6861802044013592E-13</v>
      </c>
    </row>
    <row r="73" spans="1:6" x14ac:dyDescent="0.25">
      <c r="A73" s="13">
        <v>2020</v>
      </c>
      <c r="B73" s="14">
        <v>12</v>
      </c>
      <c r="C73" s="20">
        <f>SUM(D73:F73)</f>
        <v>95546.646911156771</v>
      </c>
      <c r="D73" s="20">
        <f>+'Street Lighting_Coef'!$B$2</f>
        <v>9140.3430000000008</v>
      </c>
      <c r="E73" s="20">
        <f>'Street Lighting_Data'!D158*'Street Lighting_Data'!D$1</f>
        <v>86406.303911156763</v>
      </c>
      <c r="F73" s="59">
        <f>F72*'Street Lighting_Coef'!$B$4</f>
        <v>1.66005936632004E-13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C85"/>
  <sheetViews>
    <sheetView zoomScale="80" zoomScaleNormal="80" workbookViewId="0">
      <selection activeCell="K10" sqref="K10"/>
    </sheetView>
  </sheetViews>
  <sheetFormatPr defaultRowHeight="15" x14ac:dyDescent="0.25"/>
  <sheetData>
    <row r="1" spans="1:3" x14ac:dyDescent="0.25">
      <c r="A1" s="16" t="s">
        <v>0</v>
      </c>
      <c r="B1" s="48" t="s">
        <v>1</v>
      </c>
      <c r="C1" s="49" t="s">
        <v>48</v>
      </c>
    </row>
    <row r="2" spans="1:3" x14ac:dyDescent="0.25">
      <c r="A2" s="9">
        <v>2008</v>
      </c>
      <c r="B2" s="10">
        <v>1</v>
      </c>
      <c r="C2" s="41">
        <v>2346</v>
      </c>
    </row>
    <row r="3" spans="1:3" x14ac:dyDescent="0.25">
      <c r="A3" s="9">
        <v>2008</v>
      </c>
      <c r="B3" s="10">
        <v>2</v>
      </c>
      <c r="C3" s="41">
        <v>2372</v>
      </c>
    </row>
    <row r="4" spans="1:3" x14ac:dyDescent="0.25">
      <c r="A4" s="9">
        <v>2008</v>
      </c>
      <c r="B4" s="10">
        <v>3</v>
      </c>
      <c r="C4" s="41">
        <v>2391</v>
      </c>
    </row>
    <row r="5" spans="1:3" x14ac:dyDescent="0.25">
      <c r="A5" s="9">
        <v>2008</v>
      </c>
      <c r="B5" s="10">
        <v>4</v>
      </c>
      <c r="C5" s="41">
        <v>2394</v>
      </c>
    </row>
    <row r="6" spans="1:3" x14ac:dyDescent="0.25">
      <c r="A6" s="9">
        <v>2008</v>
      </c>
      <c r="B6" s="10">
        <v>5</v>
      </c>
      <c r="C6" s="41">
        <v>2393</v>
      </c>
    </row>
    <row r="7" spans="1:3" x14ac:dyDescent="0.25">
      <c r="A7" s="9">
        <v>2008</v>
      </c>
      <c r="B7" s="10">
        <v>6</v>
      </c>
      <c r="C7" s="41">
        <v>2362</v>
      </c>
    </row>
    <row r="8" spans="1:3" x14ac:dyDescent="0.25">
      <c r="A8" s="9">
        <v>2008</v>
      </c>
      <c r="B8" s="10">
        <v>7</v>
      </c>
      <c r="C8" s="41">
        <v>2368</v>
      </c>
    </row>
    <row r="9" spans="1:3" x14ac:dyDescent="0.25">
      <c r="A9" s="9">
        <v>2008</v>
      </c>
      <c r="B9" s="10">
        <v>8</v>
      </c>
      <c r="C9" s="41">
        <v>2369</v>
      </c>
    </row>
    <row r="10" spans="1:3" x14ac:dyDescent="0.25">
      <c r="A10" s="9">
        <v>2008</v>
      </c>
      <c r="B10" s="10">
        <v>9</v>
      </c>
      <c r="C10" s="41">
        <v>2381</v>
      </c>
    </row>
    <row r="11" spans="1:3" x14ac:dyDescent="0.25">
      <c r="A11" s="9">
        <v>2008</v>
      </c>
      <c r="B11" s="10">
        <v>10</v>
      </c>
      <c r="C11" s="41">
        <v>2387</v>
      </c>
    </row>
    <row r="12" spans="1:3" x14ac:dyDescent="0.25">
      <c r="A12" s="9">
        <v>2008</v>
      </c>
      <c r="B12" s="10">
        <v>11</v>
      </c>
      <c r="C12" s="41">
        <v>2387</v>
      </c>
    </row>
    <row r="13" spans="1:3" x14ac:dyDescent="0.25">
      <c r="A13" s="9">
        <v>2008</v>
      </c>
      <c r="B13" s="10">
        <v>12</v>
      </c>
      <c r="C13" s="41">
        <v>2711</v>
      </c>
    </row>
    <row r="14" spans="1:3" x14ac:dyDescent="0.25">
      <c r="A14" s="9">
        <v>2009</v>
      </c>
      <c r="B14" s="10">
        <v>1</v>
      </c>
      <c r="C14" s="41">
        <v>2719</v>
      </c>
    </row>
    <row r="15" spans="1:3" x14ac:dyDescent="0.25">
      <c r="A15" s="9">
        <v>2009</v>
      </c>
      <c r="B15" s="10">
        <v>2</v>
      </c>
      <c r="C15" s="41">
        <v>2733</v>
      </c>
    </row>
    <row r="16" spans="1:3" x14ac:dyDescent="0.25">
      <c r="A16" s="9">
        <v>2009</v>
      </c>
      <c r="B16" s="10">
        <v>3</v>
      </c>
      <c r="C16" s="41">
        <v>2729</v>
      </c>
    </row>
    <row r="17" spans="1:3" x14ac:dyDescent="0.25">
      <c r="A17" s="9">
        <v>2009</v>
      </c>
      <c r="B17" s="10">
        <v>4</v>
      </c>
      <c r="C17" s="41">
        <v>2722</v>
      </c>
    </row>
    <row r="18" spans="1:3" x14ac:dyDescent="0.25">
      <c r="A18" s="9">
        <v>2009</v>
      </c>
      <c r="B18" s="10">
        <v>5</v>
      </c>
      <c r="C18" s="41">
        <v>2733</v>
      </c>
    </row>
    <row r="19" spans="1:3" x14ac:dyDescent="0.25">
      <c r="A19" s="9">
        <v>2009</v>
      </c>
      <c r="B19" s="10">
        <v>6</v>
      </c>
      <c r="C19" s="41">
        <v>2733</v>
      </c>
    </row>
    <row r="20" spans="1:3" x14ac:dyDescent="0.25">
      <c r="A20" s="9">
        <v>2009</v>
      </c>
      <c r="B20" s="10">
        <v>7</v>
      </c>
      <c r="C20" s="41">
        <v>2741</v>
      </c>
    </row>
    <row r="21" spans="1:3" x14ac:dyDescent="0.25">
      <c r="A21" s="9">
        <v>2009</v>
      </c>
      <c r="B21" s="10">
        <v>8</v>
      </c>
      <c r="C21" s="41">
        <v>2748</v>
      </c>
    </row>
    <row r="22" spans="1:3" x14ac:dyDescent="0.25">
      <c r="A22" s="9">
        <v>2009</v>
      </c>
      <c r="B22" s="10">
        <v>9</v>
      </c>
      <c r="C22" s="41">
        <v>2752</v>
      </c>
    </row>
    <row r="23" spans="1:3" x14ac:dyDescent="0.25">
      <c r="A23" s="9">
        <v>2009</v>
      </c>
      <c r="B23" s="10">
        <v>10</v>
      </c>
      <c r="C23" s="41">
        <v>2764</v>
      </c>
    </row>
    <row r="24" spans="1:3" x14ac:dyDescent="0.25">
      <c r="A24" s="9">
        <v>2009</v>
      </c>
      <c r="B24" s="10">
        <v>11</v>
      </c>
      <c r="C24" s="41">
        <v>2772</v>
      </c>
    </row>
    <row r="25" spans="1:3" x14ac:dyDescent="0.25">
      <c r="A25" s="9">
        <v>2009</v>
      </c>
      <c r="B25" s="10">
        <v>12</v>
      </c>
      <c r="C25" s="41">
        <v>2781</v>
      </c>
    </row>
    <row r="26" spans="1:3" x14ac:dyDescent="0.25">
      <c r="A26" s="9">
        <v>2010</v>
      </c>
      <c r="B26" s="10">
        <v>1</v>
      </c>
      <c r="C26" s="41">
        <v>2780</v>
      </c>
    </row>
    <row r="27" spans="1:3" x14ac:dyDescent="0.25">
      <c r="A27" s="9">
        <v>2010</v>
      </c>
      <c r="B27" s="10">
        <v>2</v>
      </c>
      <c r="C27" s="41">
        <v>2779</v>
      </c>
    </row>
    <row r="28" spans="1:3" x14ac:dyDescent="0.25">
      <c r="A28" s="9">
        <v>2010</v>
      </c>
      <c r="B28" s="10">
        <v>3</v>
      </c>
      <c r="C28" s="41">
        <v>2773</v>
      </c>
    </row>
    <row r="29" spans="1:3" x14ac:dyDescent="0.25">
      <c r="A29" s="9">
        <v>2010</v>
      </c>
      <c r="B29" s="10">
        <v>4</v>
      </c>
      <c r="C29" s="41">
        <v>2786</v>
      </c>
    </row>
    <row r="30" spans="1:3" x14ac:dyDescent="0.25">
      <c r="A30" s="9">
        <v>2010</v>
      </c>
      <c r="B30" s="10">
        <v>5</v>
      </c>
      <c r="C30" s="41">
        <v>2783</v>
      </c>
    </row>
    <row r="31" spans="1:3" x14ac:dyDescent="0.25">
      <c r="A31" s="9">
        <v>2010</v>
      </c>
      <c r="B31" s="10">
        <v>6</v>
      </c>
      <c r="C31" s="41">
        <v>2780</v>
      </c>
    </row>
    <row r="32" spans="1:3" x14ac:dyDescent="0.25">
      <c r="A32" s="9">
        <v>2010</v>
      </c>
      <c r="B32" s="10">
        <v>7</v>
      </c>
      <c r="C32" s="41">
        <v>2783</v>
      </c>
    </row>
    <row r="33" spans="1:3" x14ac:dyDescent="0.25">
      <c r="A33" s="9">
        <v>2010</v>
      </c>
      <c r="B33" s="10">
        <v>8</v>
      </c>
      <c r="C33" s="41">
        <v>2782</v>
      </c>
    </row>
    <row r="34" spans="1:3" x14ac:dyDescent="0.25">
      <c r="A34" s="9">
        <v>2010</v>
      </c>
      <c r="B34" s="10">
        <v>9</v>
      </c>
      <c r="C34" s="41">
        <v>2876</v>
      </c>
    </row>
    <row r="35" spans="1:3" x14ac:dyDescent="0.25">
      <c r="A35" s="9">
        <v>2010</v>
      </c>
      <c r="B35" s="10">
        <v>10</v>
      </c>
      <c r="C35" s="41">
        <v>2875</v>
      </c>
    </row>
    <row r="36" spans="1:3" x14ac:dyDescent="0.25">
      <c r="A36" s="9">
        <v>2010</v>
      </c>
      <c r="B36" s="10">
        <v>11</v>
      </c>
      <c r="C36" s="41">
        <v>2870</v>
      </c>
    </row>
    <row r="37" spans="1:3" x14ac:dyDescent="0.25">
      <c r="A37" s="9">
        <v>2010</v>
      </c>
      <c r="B37" s="10">
        <v>12</v>
      </c>
      <c r="C37" s="41">
        <v>2868</v>
      </c>
    </row>
    <row r="38" spans="1:3" x14ac:dyDescent="0.25">
      <c r="A38" s="9">
        <v>2011</v>
      </c>
      <c r="B38" s="10">
        <v>1</v>
      </c>
      <c r="C38" s="41">
        <v>2855</v>
      </c>
    </row>
    <row r="39" spans="1:3" x14ac:dyDescent="0.25">
      <c r="A39" s="9">
        <v>2011</v>
      </c>
      <c r="B39" s="10">
        <v>2</v>
      </c>
      <c r="C39" s="41">
        <v>2831</v>
      </c>
    </row>
    <row r="40" spans="1:3" x14ac:dyDescent="0.25">
      <c r="A40" s="9">
        <v>2011</v>
      </c>
      <c r="B40" s="10">
        <v>3</v>
      </c>
      <c r="C40" s="41">
        <v>2835</v>
      </c>
    </row>
    <row r="41" spans="1:3" x14ac:dyDescent="0.25">
      <c r="A41" s="9">
        <v>2011</v>
      </c>
      <c r="B41" s="10">
        <v>4</v>
      </c>
      <c r="C41" s="41">
        <v>2769</v>
      </c>
    </row>
    <row r="42" spans="1:3" x14ac:dyDescent="0.25">
      <c r="A42" s="9">
        <v>2011</v>
      </c>
      <c r="B42" s="10">
        <v>5</v>
      </c>
      <c r="C42" s="41">
        <v>2741</v>
      </c>
    </row>
    <row r="43" spans="1:3" x14ac:dyDescent="0.25">
      <c r="A43" s="9">
        <v>2011</v>
      </c>
      <c r="B43" s="10">
        <v>6</v>
      </c>
      <c r="C43" s="41">
        <v>2743</v>
      </c>
    </row>
    <row r="44" spans="1:3" x14ac:dyDescent="0.25">
      <c r="A44" s="9">
        <v>2011</v>
      </c>
      <c r="B44" s="10">
        <v>7</v>
      </c>
      <c r="C44" s="41">
        <v>2743</v>
      </c>
    </row>
    <row r="45" spans="1:3" x14ac:dyDescent="0.25">
      <c r="A45" s="9">
        <v>2011</v>
      </c>
      <c r="B45" s="10">
        <v>8</v>
      </c>
      <c r="C45" s="41">
        <v>2747</v>
      </c>
    </row>
    <row r="46" spans="1:3" x14ac:dyDescent="0.25">
      <c r="A46" s="9">
        <v>2011</v>
      </c>
      <c r="B46" s="10">
        <v>9</v>
      </c>
      <c r="C46" s="41">
        <v>2750</v>
      </c>
    </row>
    <row r="47" spans="1:3" x14ac:dyDescent="0.25">
      <c r="A47" s="9">
        <v>2011</v>
      </c>
      <c r="B47" s="10">
        <v>10</v>
      </c>
      <c r="C47" s="41">
        <v>2771</v>
      </c>
    </row>
    <row r="48" spans="1:3" x14ac:dyDescent="0.25">
      <c r="A48" s="9">
        <v>2011</v>
      </c>
      <c r="B48" s="10">
        <v>11</v>
      </c>
      <c r="C48" s="41">
        <v>2777</v>
      </c>
    </row>
    <row r="49" spans="1:3" x14ac:dyDescent="0.25">
      <c r="A49" s="9">
        <v>2011</v>
      </c>
      <c r="B49" s="10">
        <v>12</v>
      </c>
      <c r="C49" s="41">
        <v>2779</v>
      </c>
    </row>
    <row r="50" spans="1:3" x14ac:dyDescent="0.25">
      <c r="A50" s="9">
        <v>2012</v>
      </c>
      <c r="B50" s="10">
        <v>1</v>
      </c>
      <c r="C50" s="41">
        <v>2785</v>
      </c>
    </row>
    <row r="51" spans="1:3" x14ac:dyDescent="0.25">
      <c r="A51" s="9">
        <v>2012</v>
      </c>
      <c r="B51" s="10">
        <v>2</v>
      </c>
      <c r="C51" s="41">
        <v>2795</v>
      </c>
    </row>
    <row r="52" spans="1:3" x14ac:dyDescent="0.25">
      <c r="A52" s="9">
        <v>2012</v>
      </c>
      <c r="B52" s="10">
        <v>3</v>
      </c>
      <c r="C52" s="41">
        <v>2809</v>
      </c>
    </row>
    <row r="53" spans="1:3" x14ac:dyDescent="0.25">
      <c r="A53" s="9">
        <v>2012</v>
      </c>
      <c r="B53" s="10">
        <v>4</v>
      </c>
      <c r="C53" s="41">
        <v>2811</v>
      </c>
    </row>
    <row r="54" spans="1:3" x14ac:dyDescent="0.25">
      <c r="A54" s="9">
        <v>2012</v>
      </c>
      <c r="B54" s="10">
        <v>5</v>
      </c>
      <c r="C54" s="41">
        <v>2809</v>
      </c>
    </row>
    <row r="55" spans="1:3" x14ac:dyDescent="0.25">
      <c r="A55" s="9">
        <v>2012</v>
      </c>
      <c r="B55" s="10">
        <v>6</v>
      </c>
      <c r="C55" s="41">
        <v>2817</v>
      </c>
    </row>
    <row r="56" spans="1:3" x14ac:dyDescent="0.25">
      <c r="A56" s="9">
        <v>2012</v>
      </c>
      <c r="B56" s="10">
        <v>7</v>
      </c>
      <c r="C56" s="41">
        <v>2820</v>
      </c>
    </row>
    <row r="57" spans="1:3" x14ac:dyDescent="0.25">
      <c r="A57" s="9">
        <v>2012</v>
      </c>
      <c r="B57" s="10">
        <v>8</v>
      </c>
      <c r="C57" s="41">
        <v>2819</v>
      </c>
    </row>
    <row r="58" spans="1:3" x14ac:dyDescent="0.25">
      <c r="A58" s="9">
        <v>2012</v>
      </c>
      <c r="B58" s="10">
        <v>9</v>
      </c>
      <c r="C58" s="41">
        <v>2822</v>
      </c>
    </row>
    <row r="59" spans="1:3" x14ac:dyDescent="0.25">
      <c r="A59" s="9">
        <v>2012</v>
      </c>
      <c r="B59" s="10">
        <v>10</v>
      </c>
      <c r="C59" s="41">
        <v>2823</v>
      </c>
    </row>
    <row r="60" spans="1:3" x14ac:dyDescent="0.25">
      <c r="A60" s="9">
        <v>2012</v>
      </c>
      <c r="B60" s="10">
        <v>11</v>
      </c>
      <c r="C60" s="41">
        <v>2835</v>
      </c>
    </row>
    <row r="61" spans="1:3" x14ac:dyDescent="0.25">
      <c r="A61" s="9">
        <v>2012</v>
      </c>
      <c r="B61" s="10">
        <v>12</v>
      </c>
      <c r="C61" s="41">
        <v>2842</v>
      </c>
    </row>
    <row r="62" spans="1:3" x14ac:dyDescent="0.25">
      <c r="A62" s="9">
        <v>2013</v>
      </c>
      <c r="B62" s="10">
        <v>1</v>
      </c>
      <c r="C62" s="41">
        <v>2841</v>
      </c>
    </row>
    <row r="63" spans="1:3" x14ac:dyDescent="0.25">
      <c r="A63" s="9">
        <v>2013</v>
      </c>
      <c r="B63" s="10">
        <v>2</v>
      </c>
      <c r="C63" s="41">
        <v>2838</v>
      </c>
    </row>
    <row r="64" spans="1:3" x14ac:dyDescent="0.25">
      <c r="A64" s="9">
        <v>2013</v>
      </c>
      <c r="B64" s="10">
        <v>3</v>
      </c>
      <c r="C64" s="41">
        <v>2835</v>
      </c>
    </row>
    <row r="65" spans="1:3" x14ac:dyDescent="0.25">
      <c r="A65" s="9">
        <v>2013</v>
      </c>
      <c r="B65" s="10">
        <v>4</v>
      </c>
      <c r="C65" s="41">
        <v>2841</v>
      </c>
    </row>
    <row r="66" spans="1:3" x14ac:dyDescent="0.25">
      <c r="A66" s="9">
        <v>2013</v>
      </c>
      <c r="B66" s="10">
        <v>5</v>
      </c>
      <c r="C66" s="41">
        <v>2838</v>
      </c>
    </row>
    <row r="67" spans="1:3" x14ac:dyDescent="0.25">
      <c r="A67" s="9">
        <v>2013</v>
      </c>
      <c r="B67" s="10">
        <v>6</v>
      </c>
      <c r="C67" s="41">
        <v>2839</v>
      </c>
    </row>
    <row r="68" spans="1:3" x14ac:dyDescent="0.25">
      <c r="A68" s="9">
        <v>2013</v>
      </c>
      <c r="B68" s="10">
        <v>7</v>
      </c>
      <c r="C68" s="41">
        <v>2850</v>
      </c>
    </row>
    <row r="69" spans="1:3" x14ac:dyDescent="0.25">
      <c r="A69" s="9">
        <v>2013</v>
      </c>
      <c r="B69" s="10">
        <v>8</v>
      </c>
      <c r="C69" s="41">
        <v>2850</v>
      </c>
    </row>
    <row r="70" spans="1:3" x14ac:dyDescent="0.25">
      <c r="A70" s="9">
        <v>2013</v>
      </c>
      <c r="B70" s="10">
        <v>9</v>
      </c>
      <c r="C70" s="41">
        <v>2864</v>
      </c>
    </row>
    <row r="71" spans="1:3" x14ac:dyDescent="0.25">
      <c r="A71" s="9">
        <v>2013</v>
      </c>
      <c r="B71" s="10">
        <v>10</v>
      </c>
      <c r="C71" s="41">
        <v>2872</v>
      </c>
    </row>
    <row r="72" spans="1:3" x14ac:dyDescent="0.25">
      <c r="A72" s="9">
        <v>2013</v>
      </c>
      <c r="B72" s="10">
        <v>11</v>
      </c>
      <c r="C72" s="41">
        <v>2873</v>
      </c>
    </row>
    <row r="73" spans="1:3" x14ac:dyDescent="0.25">
      <c r="A73" s="9">
        <v>2013</v>
      </c>
      <c r="B73" s="10">
        <v>12</v>
      </c>
      <c r="C73" s="41">
        <v>2864</v>
      </c>
    </row>
    <row r="74" spans="1:3" x14ac:dyDescent="0.25">
      <c r="A74" s="9">
        <v>2014</v>
      </c>
      <c r="B74" s="10">
        <v>1</v>
      </c>
      <c r="C74" s="41">
        <v>2866</v>
      </c>
    </row>
    <row r="75" spans="1:3" x14ac:dyDescent="0.25">
      <c r="A75" s="9">
        <v>2014</v>
      </c>
      <c r="B75" s="10">
        <v>2</v>
      </c>
      <c r="C75" s="41">
        <v>2864</v>
      </c>
    </row>
    <row r="76" spans="1:3" x14ac:dyDescent="0.25">
      <c r="A76" s="9">
        <v>2014</v>
      </c>
      <c r="B76" s="10">
        <v>3</v>
      </c>
      <c r="C76" s="41">
        <v>2869</v>
      </c>
    </row>
    <row r="77" spans="1:3" x14ac:dyDescent="0.25">
      <c r="A77" s="9">
        <v>2014</v>
      </c>
      <c r="B77" s="10">
        <v>4</v>
      </c>
      <c r="C77" s="41">
        <v>2869</v>
      </c>
    </row>
    <row r="78" spans="1:3" x14ac:dyDescent="0.25">
      <c r="A78" s="9">
        <v>2014</v>
      </c>
      <c r="B78" s="10">
        <v>5</v>
      </c>
      <c r="C78" s="41">
        <v>2869</v>
      </c>
    </row>
    <row r="79" spans="1:3" x14ac:dyDescent="0.25">
      <c r="A79" s="9">
        <v>2014</v>
      </c>
      <c r="B79" s="10">
        <v>6</v>
      </c>
      <c r="C79" s="41">
        <v>2861</v>
      </c>
    </row>
    <row r="80" spans="1:3" x14ac:dyDescent="0.25">
      <c r="A80" s="9">
        <v>2014</v>
      </c>
      <c r="B80" s="10">
        <v>7</v>
      </c>
      <c r="C80" s="41">
        <v>2863</v>
      </c>
    </row>
    <row r="81" spans="1:3" x14ac:dyDescent="0.25">
      <c r="A81" s="9">
        <v>2014</v>
      </c>
      <c r="B81" s="10">
        <v>8</v>
      </c>
      <c r="C81" s="41">
        <v>2872</v>
      </c>
    </row>
    <row r="82" spans="1:3" x14ac:dyDescent="0.25">
      <c r="A82" s="9">
        <v>2014</v>
      </c>
      <c r="B82" s="10">
        <v>9</v>
      </c>
      <c r="C82" s="41">
        <v>2870</v>
      </c>
    </row>
    <row r="83" spans="1:3" x14ac:dyDescent="0.25">
      <c r="A83" s="9">
        <v>2014</v>
      </c>
      <c r="B83" s="10">
        <v>10</v>
      </c>
      <c r="C83" s="41">
        <v>2873</v>
      </c>
    </row>
    <row r="84" spans="1:3" x14ac:dyDescent="0.25">
      <c r="A84" s="9">
        <v>2014</v>
      </c>
      <c r="B84" s="10">
        <v>11</v>
      </c>
      <c r="C84" s="41">
        <v>2880</v>
      </c>
    </row>
    <row r="85" spans="1:3" x14ac:dyDescent="0.25">
      <c r="A85" s="13">
        <v>2014</v>
      </c>
      <c r="B85" s="14">
        <v>12</v>
      </c>
      <c r="C85" s="47">
        <v>2890</v>
      </c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4"/>
  <sheetViews>
    <sheetView zoomScale="80" zoomScaleNormal="80" workbookViewId="0">
      <selection activeCell="B2" sqref="B2:B4"/>
    </sheetView>
  </sheetViews>
  <sheetFormatPr defaultRowHeight="15" x14ac:dyDescent="0.25"/>
  <cols>
    <col min="1" max="1" width="13.42578125" bestFit="1" customWidth="1"/>
  </cols>
  <sheetData>
    <row r="1" spans="1:5" x14ac:dyDescent="0.25">
      <c r="A1" s="50" t="s">
        <v>2</v>
      </c>
      <c r="B1" s="51" t="s">
        <v>3</v>
      </c>
      <c r="C1" s="51" t="s">
        <v>4</v>
      </c>
      <c r="D1" s="51" t="s">
        <v>5</v>
      </c>
      <c r="E1" s="52" t="s">
        <v>6</v>
      </c>
    </row>
    <row r="2" spans="1:5" x14ac:dyDescent="0.25">
      <c r="A2" s="9" t="s">
        <v>33</v>
      </c>
      <c r="B2" s="10">
        <v>0.67700000000000005</v>
      </c>
      <c r="C2" s="10">
        <v>0.121</v>
      </c>
      <c r="D2" s="10">
        <v>5.6079999999999997</v>
      </c>
      <c r="E2" s="12">
        <v>0</v>
      </c>
    </row>
    <row r="3" spans="1:5" x14ac:dyDescent="0.25">
      <c r="A3" s="9" t="s">
        <v>34</v>
      </c>
      <c r="B3" s="10">
        <v>-0.20499999999999999</v>
      </c>
      <c r="C3" s="10">
        <v>8.9999999999999993E-3</v>
      </c>
      <c r="D3" s="10">
        <v>-23.009</v>
      </c>
      <c r="E3" s="12">
        <v>0</v>
      </c>
    </row>
    <row r="4" spans="1:5" x14ac:dyDescent="0.25">
      <c r="A4" s="13" t="s">
        <v>35</v>
      </c>
      <c r="B4" s="14">
        <v>1.012</v>
      </c>
      <c r="C4" s="14">
        <v>1E-3</v>
      </c>
      <c r="D4" s="14">
        <v>1261.933</v>
      </c>
      <c r="E4" s="15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E12"/>
  <sheetViews>
    <sheetView zoomScale="80" zoomScaleNormal="80" workbookViewId="0">
      <selection activeCell="N39" sqref="N39"/>
    </sheetView>
  </sheetViews>
  <sheetFormatPr defaultRowHeight="15" x14ac:dyDescent="0.25"/>
  <cols>
    <col min="1" max="1" width="25.85546875" bestFit="1" customWidth="1"/>
    <col min="2" max="2" width="9.85546875" bestFit="1" customWidth="1"/>
  </cols>
  <sheetData>
    <row r="1" spans="1:5" x14ac:dyDescent="0.25">
      <c r="A1" s="50" t="s">
        <v>8</v>
      </c>
      <c r="B1" s="52"/>
    </row>
    <row r="2" spans="1:5" x14ac:dyDescent="0.25">
      <c r="A2" s="9" t="s">
        <v>9</v>
      </c>
      <c r="B2" s="12">
        <v>84</v>
      </c>
    </row>
    <row r="3" spans="1:5" x14ac:dyDescent="0.25">
      <c r="A3" s="9" t="s">
        <v>11</v>
      </c>
      <c r="B3" s="12">
        <v>81</v>
      </c>
      <c r="E3" s="8"/>
    </row>
    <row r="4" spans="1:5" x14ac:dyDescent="0.25">
      <c r="A4" s="9" t="s">
        <v>13</v>
      </c>
      <c r="B4" s="12">
        <v>0.95099999999999996</v>
      </c>
    </row>
    <row r="5" spans="1:5" x14ac:dyDescent="0.25">
      <c r="A5" s="9" t="s">
        <v>14</v>
      </c>
      <c r="B5" s="12">
        <v>0.95</v>
      </c>
      <c r="E5" s="8"/>
    </row>
    <row r="6" spans="1:5" x14ac:dyDescent="0.25">
      <c r="A6" s="9" t="s">
        <v>15</v>
      </c>
      <c r="B6" s="41">
        <v>1886582</v>
      </c>
    </row>
    <row r="7" spans="1:5" x14ac:dyDescent="0.25">
      <c r="A7" s="9" t="s">
        <v>16</v>
      </c>
      <c r="B7" s="41">
        <v>96418</v>
      </c>
    </row>
    <row r="8" spans="1:5" x14ac:dyDescent="0.25">
      <c r="A8" s="9" t="s">
        <v>17</v>
      </c>
      <c r="B8" s="41">
        <v>1190</v>
      </c>
    </row>
    <row r="9" spans="1:5" x14ac:dyDescent="0.25">
      <c r="A9" s="9" t="s">
        <v>18</v>
      </c>
      <c r="B9" s="12">
        <v>35</v>
      </c>
    </row>
    <row r="10" spans="1:5" x14ac:dyDescent="0.25">
      <c r="A10" s="9" t="s">
        <v>10</v>
      </c>
      <c r="B10" s="12">
        <v>14</v>
      </c>
    </row>
    <row r="11" spans="1:5" x14ac:dyDescent="0.25">
      <c r="A11" s="9" t="s">
        <v>12</v>
      </c>
      <c r="B11" s="17">
        <v>5.3E-3</v>
      </c>
    </row>
    <row r="12" spans="1:5" x14ac:dyDescent="0.25">
      <c r="A12" s="13" t="s">
        <v>19</v>
      </c>
      <c r="B12" s="15">
        <v>1.597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82"/>
  <sheetViews>
    <sheetView zoomScale="80" zoomScaleNormal="80" workbookViewId="0">
      <selection activeCell="C2" sqref="C2"/>
    </sheetView>
  </sheetViews>
  <sheetFormatPr defaultRowHeight="15" x14ac:dyDescent="0.25"/>
  <cols>
    <col min="2" max="2" width="18.28515625" customWidth="1"/>
  </cols>
  <sheetData>
    <row r="1" spans="1:6" x14ac:dyDescent="0.25">
      <c r="A1" s="16" t="s">
        <v>0</v>
      </c>
      <c r="B1" s="48" t="s">
        <v>1</v>
      </c>
      <c r="C1" s="49" t="s">
        <v>21</v>
      </c>
    </row>
    <row r="2" spans="1:6" x14ac:dyDescent="0.25">
      <c r="A2" s="9">
        <v>2015</v>
      </c>
      <c r="B2" s="10">
        <v>1</v>
      </c>
      <c r="C2" s="19">
        <v>2892.5</v>
      </c>
      <c r="E2" s="32"/>
      <c r="F2" s="32"/>
    </row>
    <row r="3" spans="1:6" x14ac:dyDescent="0.25">
      <c r="A3" s="9">
        <v>2015</v>
      </c>
      <c r="B3" s="10">
        <v>2</v>
      </c>
      <c r="C3" s="19">
        <v>2896.9</v>
      </c>
      <c r="E3" s="32"/>
      <c r="F3" s="32"/>
    </row>
    <row r="4" spans="1:6" x14ac:dyDescent="0.25">
      <c r="A4" s="9">
        <v>2015</v>
      </c>
      <c r="B4" s="10">
        <v>3</v>
      </c>
      <c r="C4" s="19">
        <v>2901.2</v>
      </c>
      <c r="E4" s="32"/>
      <c r="F4" s="32"/>
    </row>
    <row r="5" spans="1:6" x14ac:dyDescent="0.25">
      <c r="A5" s="9">
        <v>2015</v>
      </c>
      <c r="B5" s="10">
        <v>4</v>
      </c>
      <c r="C5" s="19">
        <v>2905.7</v>
      </c>
      <c r="E5" s="32"/>
      <c r="F5" s="32"/>
    </row>
    <row r="6" spans="1:6" x14ac:dyDescent="0.25">
      <c r="A6" s="9">
        <v>2015</v>
      </c>
      <c r="B6" s="10">
        <v>5</v>
      </c>
      <c r="C6" s="19">
        <v>2910.1</v>
      </c>
      <c r="E6" s="32"/>
      <c r="F6" s="32"/>
    </row>
    <row r="7" spans="1:6" x14ac:dyDescent="0.25">
      <c r="A7" s="9">
        <v>2015</v>
      </c>
      <c r="B7" s="10">
        <v>6</v>
      </c>
      <c r="C7" s="19">
        <v>2914.6</v>
      </c>
      <c r="E7" s="32"/>
      <c r="F7" s="32"/>
    </row>
    <row r="8" spans="1:6" x14ac:dyDescent="0.25">
      <c r="A8" s="9">
        <v>2015</v>
      </c>
      <c r="B8" s="10">
        <v>7</v>
      </c>
      <c r="C8" s="19">
        <v>2919.2</v>
      </c>
      <c r="E8" s="32"/>
      <c r="F8" s="32"/>
    </row>
    <row r="9" spans="1:6" x14ac:dyDescent="0.25">
      <c r="A9" s="9">
        <v>2015</v>
      </c>
      <c r="B9" s="10">
        <v>8</v>
      </c>
      <c r="C9" s="19">
        <v>2923.8</v>
      </c>
      <c r="E9" s="32"/>
      <c r="F9" s="32"/>
    </row>
    <row r="10" spans="1:6" x14ac:dyDescent="0.25">
      <c r="A10" s="9">
        <v>2015</v>
      </c>
      <c r="B10" s="10">
        <v>9</v>
      </c>
      <c r="C10" s="19">
        <v>2928.5</v>
      </c>
      <c r="E10" s="32"/>
      <c r="F10" s="32"/>
    </row>
    <row r="11" spans="1:6" x14ac:dyDescent="0.25">
      <c r="A11" s="9">
        <v>2015</v>
      </c>
      <c r="B11" s="10">
        <v>10</v>
      </c>
      <c r="C11" s="19">
        <v>2933.3</v>
      </c>
      <c r="E11" s="32"/>
      <c r="F11" s="32"/>
    </row>
    <row r="12" spans="1:6" x14ac:dyDescent="0.25">
      <c r="A12" s="9">
        <v>2015</v>
      </c>
      <c r="B12" s="10">
        <v>11</v>
      </c>
      <c r="C12" s="19">
        <v>2938</v>
      </c>
      <c r="E12" s="32"/>
      <c r="F12" s="32"/>
    </row>
    <row r="13" spans="1:6" x14ac:dyDescent="0.25">
      <c r="A13" s="9">
        <v>2015</v>
      </c>
      <c r="B13" s="10">
        <v>12</v>
      </c>
      <c r="C13" s="19">
        <v>2942.9</v>
      </c>
      <c r="E13" s="32"/>
      <c r="F13" s="32"/>
    </row>
    <row r="14" spans="1:6" x14ac:dyDescent="0.25">
      <c r="A14" s="9">
        <v>2016</v>
      </c>
      <c r="B14" s="10">
        <v>1</v>
      </c>
      <c r="C14" s="19">
        <v>2947.8</v>
      </c>
      <c r="E14" s="32"/>
      <c r="F14" s="32"/>
    </row>
    <row r="15" spans="1:6" x14ac:dyDescent="0.25">
      <c r="A15" s="9">
        <v>2016</v>
      </c>
      <c r="B15" s="10">
        <v>2</v>
      </c>
      <c r="C15" s="19">
        <v>2952.7</v>
      </c>
      <c r="E15" s="32"/>
      <c r="F15" s="32"/>
    </row>
    <row r="16" spans="1:6" x14ac:dyDescent="0.25">
      <c r="A16" s="9">
        <v>2016</v>
      </c>
      <c r="B16" s="10">
        <v>3</v>
      </c>
      <c r="C16" s="19">
        <v>2957.8</v>
      </c>
      <c r="E16" s="32"/>
      <c r="F16" s="32"/>
    </row>
    <row r="17" spans="1:6" x14ac:dyDescent="0.25">
      <c r="A17" s="9">
        <v>2016</v>
      </c>
      <c r="B17" s="10">
        <v>4</v>
      </c>
      <c r="C17" s="19">
        <v>2962.8</v>
      </c>
      <c r="E17" s="32"/>
      <c r="F17" s="32"/>
    </row>
    <row r="18" spans="1:6" x14ac:dyDescent="0.25">
      <c r="A18" s="9">
        <v>2016</v>
      </c>
      <c r="B18" s="10">
        <v>5</v>
      </c>
      <c r="C18" s="19">
        <v>2968</v>
      </c>
      <c r="E18" s="32"/>
      <c r="F18" s="32"/>
    </row>
    <row r="19" spans="1:6" x14ac:dyDescent="0.25">
      <c r="A19" s="9">
        <v>2016</v>
      </c>
      <c r="B19" s="10">
        <v>6</v>
      </c>
      <c r="C19" s="19">
        <v>2973.1</v>
      </c>
      <c r="E19" s="32"/>
      <c r="F19" s="32"/>
    </row>
    <row r="20" spans="1:6" x14ac:dyDescent="0.25">
      <c r="A20" s="9">
        <v>2016</v>
      </c>
      <c r="B20" s="10">
        <v>7</v>
      </c>
      <c r="C20" s="19">
        <v>2978.4</v>
      </c>
      <c r="E20" s="32"/>
      <c r="F20" s="32"/>
    </row>
    <row r="21" spans="1:6" x14ac:dyDescent="0.25">
      <c r="A21" s="9">
        <v>2016</v>
      </c>
      <c r="B21" s="10">
        <v>8</v>
      </c>
      <c r="C21" s="19">
        <v>2983.7</v>
      </c>
      <c r="E21" s="32"/>
      <c r="F21" s="32"/>
    </row>
    <row r="22" spans="1:6" x14ac:dyDescent="0.25">
      <c r="A22" s="9">
        <v>2016</v>
      </c>
      <c r="B22" s="10">
        <v>9</v>
      </c>
      <c r="C22" s="19">
        <v>2989.1</v>
      </c>
      <c r="E22" s="32"/>
      <c r="F22" s="32"/>
    </row>
    <row r="23" spans="1:6" x14ac:dyDescent="0.25">
      <c r="A23" s="9">
        <v>2016</v>
      </c>
      <c r="B23" s="10">
        <v>10</v>
      </c>
      <c r="C23" s="19">
        <v>2994.5</v>
      </c>
      <c r="E23" s="32"/>
      <c r="F23" s="32"/>
    </row>
    <row r="24" spans="1:6" x14ac:dyDescent="0.25">
      <c r="A24" s="9">
        <v>2016</v>
      </c>
      <c r="B24" s="10">
        <v>11</v>
      </c>
      <c r="C24" s="19">
        <v>3000</v>
      </c>
      <c r="E24" s="32"/>
      <c r="F24" s="32"/>
    </row>
    <row r="25" spans="1:6" x14ac:dyDescent="0.25">
      <c r="A25" s="9">
        <v>2016</v>
      </c>
      <c r="B25" s="10">
        <v>12</v>
      </c>
      <c r="C25" s="19">
        <v>3005.6</v>
      </c>
      <c r="E25" s="32"/>
      <c r="F25" s="32"/>
    </row>
    <row r="26" spans="1:6" x14ac:dyDescent="0.25">
      <c r="A26" s="9">
        <v>2017</v>
      </c>
      <c r="B26" s="10">
        <v>1</v>
      </c>
      <c r="C26" s="19">
        <v>3011.2</v>
      </c>
      <c r="E26" s="32"/>
      <c r="F26" s="32"/>
    </row>
    <row r="27" spans="1:6" x14ac:dyDescent="0.25">
      <c r="A27" s="9">
        <v>2017</v>
      </c>
      <c r="B27" s="10">
        <v>2</v>
      </c>
      <c r="C27" s="19">
        <v>3016.9</v>
      </c>
      <c r="E27" s="32"/>
      <c r="F27" s="32"/>
    </row>
    <row r="28" spans="1:6" x14ac:dyDescent="0.25">
      <c r="A28" s="9">
        <v>2017</v>
      </c>
      <c r="B28" s="10">
        <v>3</v>
      </c>
      <c r="C28" s="19">
        <v>3022.6</v>
      </c>
      <c r="E28" s="32"/>
      <c r="F28" s="32"/>
    </row>
    <row r="29" spans="1:6" x14ac:dyDescent="0.25">
      <c r="A29" s="9">
        <v>2017</v>
      </c>
      <c r="B29" s="10">
        <v>4</v>
      </c>
      <c r="C29" s="19">
        <v>3028.4</v>
      </c>
      <c r="E29" s="32"/>
      <c r="F29" s="32"/>
    </row>
    <row r="30" spans="1:6" x14ac:dyDescent="0.25">
      <c r="A30" s="9">
        <v>2017</v>
      </c>
      <c r="B30" s="10">
        <v>5</v>
      </c>
      <c r="C30" s="19">
        <v>3034.3</v>
      </c>
      <c r="E30" s="32"/>
      <c r="F30" s="32"/>
    </row>
    <row r="31" spans="1:6" x14ac:dyDescent="0.25">
      <c r="A31" s="9">
        <v>2017</v>
      </c>
      <c r="B31" s="10">
        <v>6</v>
      </c>
      <c r="C31" s="19">
        <v>3040.3</v>
      </c>
      <c r="E31" s="32"/>
      <c r="F31" s="32"/>
    </row>
    <row r="32" spans="1:6" x14ac:dyDescent="0.25">
      <c r="A32" s="9">
        <v>2017</v>
      </c>
      <c r="B32" s="10">
        <v>7</v>
      </c>
      <c r="C32" s="19">
        <v>3046.3</v>
      </c>
      <c r="E32" s="32"/>
      <c r="F32" s="32"/>
    </row>
    <row r="33" spans="1:6" x14ac:dyDescent="0.25">
      <c r="A33" s="9">
        <v>2017</v>
      </c>
      <c r="B33" s="10">
        <v>8</v>
      </c>
      <c r="C33" s="19">
        <v>3052.4</v>
      </c>
      <c r="E33" s="32"/>
      <c r="F33" s="32"/>
    </row>
    <row r="34" spans="1:6" x14ac:dyDescent="0.25">
      <c r="A34" s="9">
        <v>2017</v>
      </c>
      <c r="B34" s="10">
        <v>9</v>
      </c>
      <c r="C34" s="19">
        <v>3058.5</v>
      </c>
      <c r="E34" s="32"/>
      <c r="F34" s="32"/>
    </row>
    <row r="35" spans="1:6" x14ac:dyDescent="0.25">
      <c r="A35" s="9">
        <v>2017</v>
      </c>
      <c r="B35" s="10">
        <v>10</v>
      </c>
      <c r="C35" s="19">
        <v>3064.8</v>
      </c>
      <c r="E35" s="32"/>
      <c r="F35" s="32"/>
    </row>
    <row r="36" spans="1:6" x14ac:dyDescent="0.25">
      <c r="A36" s="9">
        <v>2017</v>
      </c>
      <c r="B36" s="10">
        <v>11</v>
      </c>
      <c r="C36" s="19">
        <v>3071.1</v>
      </c>
      <c r="E36" s="32"/>
      <c r="F36" s="32"/>
    </row>
    <row r="37" spans="1:6" x14ac:dyDescent="0.25">
      <c r="A37" s="9">
        <v>2017</v>
      </c>
      <c r="B37" s="10">
        <v>12</v>
      </c>
      <c r="C37" s="19">
        <v>3077.5</v>
      </c>
      <c r="E37" s="32"/>
      <c r="F37" s="32"/>
    </row>
    <row r="38" spans="1:6" x14ac:dyDescent="0.25">
      <c r="A38" s="9">
        <v>2018</v>
      </c>
      <c r="B38" s="10">
        <v>1</v>
      </c>
      <c r="C38" s="19">
        <v>3083.9</v>
      </c>
      <c r="E38" s="32"/>
      <c r="F38" s="32"/>
    </row>
    <row r="39" spans="1:6" x14ac:dyDescent="0.25">
      <c r="A39" s="9">
        <v>2018</v>
      </c>
      <c r="B39" s="10">
        <v>2</v>
      </c>
      <c r="C39" s="19">
        <v>3090.4</v>
      </c>
      <c r="E39" s="32"/>
      <c r="F39" s="32"/>
    </row>
    <row r="40" spans="1:6" x14ac:dyDescent="0.25">
      <c r="A40" s="9">
        <v>2018</v>
      </c>
      <c r="B40" s="10">
        <v>3</v>
      </c>
      <c r="C40" s="19">
        <v>3097</v>
      </c>
      <c r="E40" s="32"/>
      <c r="F40" s="32"/>
    </row>
    <row r="41" spans="1:6" x14ac:dyDescent="0.25">
      <c r="A41" s="9">
        <v>2018</v>
      </c>
      <c r="B41" s="10">
        <v>4</v>
      </c>
      <c r="C41" s="19">
        <v>3103.7</v>
      </c>
      <c r="E41" s="32"/>
      <c r="F41" s="32"/>
    </row>
    <row r="42" spans="1:6" x14ac:dyDescent="0.25">
      <c r="A42" s="9">
        <v>2018</v>
      </c>
      <c r="B42" s="10">
        <v>5</v>
      </c>
      <c r="C42" s="19">
        <v>3110.5</v>
      </c>
      <c r="E42" s="32"/>
      <c r="F42" s="32"/>
    </row>
    <row r="43" spans="1:6" x14ac:dyDescent="0.25">
      <c r="A43" s="9">
        <v>2018</v>
      </c>
      <c r="B43" s="10">
        <v>6</v>
      </c>
      <c r="C43" s="19">
        <v>3117.3</v>
      </c>
      <c r="E43" s="32"/>
      <c r="F43" s="32"/>
    </row>
    <row r="44" spans="1:6" x14ac:dyDescent="0.25">
      <c r="A44" s="9">
        <v>2018</v>
      </c>
      <c r="B44" s="10">
        <v>7</v>
      </c>
      <c r="C44" s="19">
        <v>3124.2</v>
      </c>
      <c r="E44" s="32"/>
      <c r="F44" s="32"/>
    </row>
    <row r="45" spans="1:6" x14ac:dyDescent="0.25">
      <c r="A45" s="9">
        <v>2018</v>
      </c>
      <c r="B45" s="10">
        <v>8</v>
      </c>
      <c r="C45" s="19">
        <v>3131.2</v>
      </c>
      <c r="E45" s="32"/>
      <c r="F45" s="32"/>
    </row>
    <row r="46" spans="1:6" x14ac:dyDescent="0.25">
      <c r="A46" s="9">
        <v>2018</v>
      </c>
      <c r="B46" s="10">
        <v>9</v>
      </c>
      <c r="C46" s="19">
        <v>3138.3</v>
      </c>
      <c r="E46" s="32"/>
      <c r="F46" s="32"/>
    </row>
    <row r="47" spans="1:6" x14ac:dyDescent="0.25">
      <c r="A47" s="9">
        <v>2018</v>
      </c>
      <c r="B47" s="10">
        <v>10</v>
      </c>
      <c r="C47" s="19">
        <v>3145.4</v>
      </c>
      <c r="E47" s="32"/>
      <c r="F47" s="32"/>
    </row>
    <row r="48" spans="1:6" x14ac:dyDescent="0.25">
      <c r="A48" s="9">
        <v>2018</v>
      </c>
      <c r="B48" s="10">
        <v>11</v>
      </c>
      <c r="C48" s="19">
        <v>3152.6</v>
      </c>
      <c r="E48" s="32"/>
      <c r="F48" s="32"/>
    </row>
    <row r="49" spans="1:6" x14ac:dyDescent="0.25">
      <c r="A49" s="9">
        <v>2018</v>
      </c>
      <c r="B49" s="10">
        <v>12</v>
      </c>
      <c r="C49" s="19">
        <v>3160</v>
      </c>
      <c r="E49" s="32"/>
      <c r="F49" s="32"/>
    </row>
    <row r="50" spans="1:6" x14ac:dyDescent="0.25">
      <c r="A50" s="9">
        <v>2019</v>
      </c>
      <c r="B50" s="10">
        <v>1</v>
      </c>
      <c r="C50" s="19">
        <v>3167.4</v>
      </c>
      <c r="E50" s="32"/>
      <c r="F50" s="32"/>
    </row>
    <row r="51" spans="1:6" x14ac:dyDescent="0.25">
      <c r="A51" s="9">
        <v>2019</v>
      </c>
      <c r="B51" s="10">
        <v>2</v>
      </c>
      <c r="C51" s="19">
        <v>3174.9</v>
      </c>
      <c r="E51" s="32"/>
      <c r="F51" s="32"/>
    </row>
    <row r="52" spans="1:6" x14ac:dyDescent="0.25">
      <c r="A52" s="9">
        <v>2019</v>
      </c>
      <c r="B52" s="10">
        <v>3</v>
      </c>
      <c r="C52" s="19">
        <v>3182.4</v>
      </c>
      <c r="E52" s="32"/>
      <c r="F52" s="32"/>
    </row>
    <row r="53" spans="1:6" x14ac:dyDescent="0.25">
      <c r="A53" s="9">
        <v>2019</v>
      </c>
      <c r="B53" s="10">
        <v>4</v>
      </c>
      <c r="C53" s="19">
        <v>3190.1</v>
      </c>
      <c r="E53" s="32"/>
      <c r="F53" s="32"/>
    </row>
    <row r="54" spans="1:6" x14ac:dyDescent="0.25">
      <c r="A54" s="9">
        <v>2019</v>
      </c>
      <c r="B54" s="10">
        <v>5</v>
      </c>
      <c r="C54" s="19">
        <v>3197.8</v>
      </c>
      <c r="E54" s="32"/>
      <c r="F54" s="32"/>
    </row>
    <row r="55" spans="1:6" x14ac:dyDescent="0.25">
      <c r="A55" s="9">
        <v>2019</v>
      </c>
      <c r="B55" s="10">
        <v>6</v>
      </c>
      <c r="C55" s="19">
        <v>3205.7</v>
      </c>
      <c r="E55" s="32"/>
      <c r="F55" s="32"/>
    </row>
    <row r="56" spans="1:6" x14ac:dyDescent="0.25">
      <c r="A56" s="9">
        <v>2019</v>
      </c>
      <c r="B56" s="10">
        <v>7</v>
      </c>
      <c r="C56" s="19">
        <v>3213.6</v>
      </c>
      <c r="E56" s="32"/>
      <c r="F56" s="32"/>
    </row>
    <row r="57" spans="1:6" x14ac:dyDescent="0.25">
      <c r="A57" s="9">
        <v>2019</v>
      </c>
      <c r="B57" s="10">
        <v>8</v>
      </c>
      <c r="C57" s="19">
        <v>3221.6</v>
      </c>
      <c r="E57" s="32"/>
      <c r="F57" s="32"/>
    </row>
    <row r="58" spans="1:6" x14ac:dyDescent="0.25">
      <c r="A58" s="9">
        <v>2019</v>
      </c>
      <c r="B58" s="10">
        <v>9</v>
      </c>
      <c r="C58" s="19">
        <v>3229.7</v>
      </c>
      <c r="E58" s="32"/>
      <c r="F58" s="32"/>
    </row>
    <row r="59" spans="1:6" x14ac:dyDescent="0.25">
      <c r="A59" s="9">
        <v>2019</v>
      </c>
      <c r="B59" s="10">
        <v>10</v>
      </c>
      <c r="C59" s="19">
        <v>3237.9</v>
      </c>
      <c r="E59" s="32"/>
      <c r="F59" s="32"/>
    </row>
    <row r="60" spans="1:6" x14ac:dyDescent="0.25">
      <c r="A60" s="9">
        <v>2019</v>
      </c>
      <c r="B60" s="10">
        <v>11</v>
      </c>
      <c r="C60" s="19">
        <v>3246.2</v>
      </c>
      <c r="E60" s="32"/>
      <c r="F60" s="32"/>
    </row>
    <row r="61" spans="1:6" x14ac:dyDescent="0.25">
      <c r="A61" s="9">
        <v>2019</v>
      </c>
      <c r="B61" s="10">
        <v>12</v>
      </c>
      <c r="C61" s="19">
        <v>3254.6</v>
      </c>
      <c r="E61" s="32"/>
      <c r="F61" s="32"/>
    </row>
    <row r="62" spans="1:6" x14ac:dyDescent="0.25">
      <c r="A62" s="9">
        <v>2020</v>
      </c>
      <c r="B62" s="10">
        <v>1</v>
      </c>
      <c r="C62" s="19">
        <v>3263.1</v>
      </c>
      <c r="E62" s="32"/>
      <c r="F62" s="32"/>
    </row>
    <row r="63" spans="1:6" x14ac:dyDescent="0.25">
      <c r="A63" s="9">
        <v>2020</v>
      </c>
      <c r="B63" s="10">
        <v>2</v>
      </c>
      <c r="C63" s="19">
        <v>3271.7</v>
      </c>
      <c r="E63" s="32"/>
      <c r="F63" s="32"/>
    </row>
    <row r="64" spans="1:6" x14ac:dyDescent="0.25">
      <c r="A64" s="9">
        <v>2020</v>
      </c>
      <c r="B64" s="10">
        <v>3</v>
      </c>
      <c r="C64" s="19">
        <v>3280.4</v>
      </c>
      <c r="E64" s="32"/>
      <c r="F64" s="32"/>
    </row>
    <row r="65" spans="1:6" x14ac:dyDescent="0.25">
      <c r="A65" s="9">
        <v>2020</v>
      </c>
      <c r="B65" s="10">
        <v>4</v>
      </c>
      <c r="C65" s="19">
        <v>3289.2</v>
      </c>
      <c r="E65" s="32"/>
      <c r="F65" s="32"/>
    </row>
    <row r="66" spans="1:6" x14ac:dyDescent="0.25">
      <c r="A66" s="9">
        <v>2020</v>
      </c>
      <c r="B66" s="10">
        <v>5</v>
      </c>
      <c r="C66" s="19">
        <v>3298.1</v>
      </c>
      <c r="E66" s="32"/>
      <c r="F66" s="32"/>
    </row>
    <row r="67" spans="1:6" x14ac:dyDescent="0.25">
      <c r="A67" s="9">
        <v>2020</v>
      </c>
      <c r="B67" s="10">
        <v>6</v>
      </c>
      <c r="C67" s="19">
        <v>3307.1</v>
      </c>
      <c r="E67" s="32"/>
      <c r="F67" s="32"/>
    </row>
    <row r="68" spans="1:6" x14ac:dyDescent="0.25">
      <c r="A68" s="9">
        <v>2020</v>
      </c>
      <c r="B68" s="10">
        <v>7</v>
      </c>
      <c r="C68" s="19">
        <v>3316.2</v>
      </c>
      <c r="E68" s="32"/>
      <c r="F68" s="32"/>
    </row>
    <row r="69" spans="1:6" x14ac:dyDescent="0.25">
      <c r="A69" s="9">
        <v>2020</v>
      </c>
      <c r="B69" s="10">
        <v>8</v>
      </c>
      <c r="C69" s="19">
        <v>3325.4</v>
      </c>
      <c r="E69" s="32"/>
      <c r="F69" s="32"/>
    </row>
    <row r="70" spans="1:6" x14ac:dyDescent="0.25">
      <c r="A70" s="9">
        <v>2020</v>
      </c>
      <c r="B70" s="10">
        <v>9</v>
      </c>
      <c r="C70" s="19">
        <v>3334.7</v>
      </c>
      <c r="E70" s="32"/>
      <c r="F70" s="32"/>
    </row>
    <row r="71" spans="1:6" x14ac:dyDescent="0.25">
      <c r="A71" s="9">
        <v>2020</v>
      </c>
      <c r="B71" s="10">
        <v>10</v>
      </c>
      <c r="C71" s="19">
        <v>3344.1</v>
      </c>
      <c r="E71" s="32"/>
      <c r="F71" s="32"/>
    </row>
    <row r="72" spans="1:6" x14ac:dyDescent="0.25">
      <c r="A72" s="9">
        <v>2020</v>
      </c>
      <c r="B72" s="10">
        <v>11</v>
      </c>
      <c r="C72" s="19">
        <v>3353.6</v>
      </c>
      <c r="E72" s="32"/>
      <c r="F72" s="32"/>
    </row>
    <row r="73" spans="1:6" x14ac:dyDescent="0.25">
      <c r="A73" s="13">
        <v>2020</v>
      </c>
      <c r="B73" s="14">
        <v>12</v>
      </c>
      <c r="C73" s="42">
        <v>3363.2</v>
      </c>
      <c r="E73" s="32"/>
      <c r="F73" s="32"/>
    </row>
    <row r="76" spans="1:6" ht="108.75" customHeight="1" x14ac:dyDescent="0.25">
      <c r="A76" s="16" t="s">
        <v>0</v>
      </c>
      <c r="B76" s="35" t="s">
        <v>50</v>
      </c>
    </row>
    <row r="77" spans="1:6" x14ac:dyDescent="0.25">
      <c r="A77" s="9">
        <v>2015</v>
      </c>
      <c r="B77" s="23">
        <f>+C13</f>
        <v>2942.9</v>
      </c>
    </row>
    <row r="78" spans="1:6" x14ac:dyDescent="0.25">
      <c r="A78" s="9">
        <v>2016</v>
      </c>
      <c r="B78" s="23">
        <f>+C25</f>
        <v>3005.6</v>
      </c>
    </row>
    <row r="79" spans="1:6" x14ac:dyDescent="0.25">
      <c r="A79" s="9">
        <v>2017</v>
      </c>
      <c r="B79" s="23">
        <f>+C37</f>
        <v>3077.5</v>
      </c>
    </row>
    <row r="80" spans="1:6" x14ac:dyDescent="0.25">
      <c r="A80" s="9">
        <v>2018</v>
      </c>
      <c r="B80" s="23">
        <f>+C49</f>
        <v>3160</v>
      </c>
    </row>
    <row r="81" spans="1:2" x14ac:dyDescent="0.25">
      <c r="A81" s="9">
        <v>2019</v>
      </c>
      <c r="B81" s="23">
        <f>+C61</f>
        <v>3254.6</v>
      </c>
    </row>
    <row r="82" spans="1:2" x14ac:dyDescent="0.25">
      <c r="A82" s="13">
        <v>2020</v>
      </c>
      <c r="B82" s="24">
        <f>+C73</f>
        <v>3363.2</v>
      </c>
    </row>
  </sheetData>
  <autoFilter ref="A1:F7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Residential_Data</vt:lpstr>
      <vt:lpstr>Residential_Coef</vt:lpstr>
      <vt:lpstr>Residential_MStat</vt:lpstr>
      <vt:lpstr>Residenital_Forecast</vt:lpstr>
      <vt:lpstr>Residential_Equation</vt:lpstr>
      <vt:lpstr>GS&lt;50_Data</vt:lpstr>
      <vt:lpstr>GS&lt;50_Coef</vt:lpstr>
      <vt:lpstr>GS&lt;50_MStat</vt:lpstr>
      <vt:lpstr>GS&lt;50_Forecast</vt:lpstr>
      <vt:lpstr>GS&lt;50_Equation</vt:lpstr>
      <vt:lpstr>GS&gt;50_Data</vt:lpstr>
      <vt:lpstr>GS&gt;50_Coef</vt:lpstr>
      <vt:lpstr>GS&gt;50_MStat</vt:lpstr>
      <vt:lpstr>GS&gt;50_Forecast</vt:lpstr>
      <vt:lpstr>GS&gt;50_Equation</vt:lpstr>
      <vt:lpstr>Sentinel_Data</vt:lpstr>
      <vt:lpstr>Sentinel_Coef</vt:lpstr>
      <vt:lpstr>Sentinel_MStas</vt:lpstr>
      <vt:lpstr>Sentinel_Forecast</vt:lpstr>
      <vt:lpstr>Street Lighting_Data</vt:lpstr>
      <vt:lpstr>Street Lighting_Coef</vt:lpstr>
      <vt:lpstr>Street Lighting_MStat</vt:lpstr>
      <vt:lpstr>Street Lighting_Forecast</vt:lpstr>
      <vt:lpstr>Street Lighting_Equation</vt:lpstr>
      <vt:lpstr>USL Data</vt:lpstr>
      <vt:lpstr>USL Coef</vt:lpstr>
      <vt:lpstr>USL_Mstat</vt:lpstr>
      <vt:lpstr>USL_Forecast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2015-03-25T18:29:27Z</dcterms:created>
  <dcterms:modified xsi:type="dcterms:W3CDTF">2015-08-17T18:37:22Z</dcterms:modified>
</cp:coreProperties>
</file>