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5. TESI UTILITIES\ORPC\Models\"/>
    </mc:Choice>
  </mc:AlternateContent>
  <bookViews>
    <workbookView xWindow="0" yWindow="0" windowWidth="38340" windowHeight="169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117" i="1" l="1"/>
  <c r="AI118" i="1"/>
  <c r="AI119" i="1"/>
  <c r="AI120" i="1"/>
  <c r="AI121" i="1"/>
  <c r="AF14" i="1"/>
  <c r="AG14" i="1"/>
  <c r="AH14" i="1"/>
  <c r="AI14" i="1"/>
  <c r="AF15" i="1"/>
  <c r="AG15" i="1"/>
  <c r="AH15" i="1"/>
  <c r="AI15" i="1"/>
  <c r="L13" i="1"/>
  <c r="Q13" i="1" s="1"/>
  <c r="V13" i="1" s="1"/>
  <c r="M13" i="1"/>
  <c r="R13" i="1" s="1"/>
  <c r="M12" i="1"/>
  <c r="AG12" i="1" s="1"/>
  <c r="L12" i="1"/>
  <c r="Q12" i="1" s="1"/>
  <c r="V12" i="1" s="1"/>
  <c r="AI126" i="1"/>
  <c r="AI127" i="1"/>
  <c r="AI125" i="1"/>
  <c r="AI109" i="1"/>
  <c r="AI110" i="1"/>
  <c r="AI111" i="1"/>
  <c r="AI112" i="1"/>
  <c r="AI113" i="1"/>
  <c r="AI114" i="1"/>
  <c r="AI115" i="1"/>
  <c r="AI116" i="1"/>
  <c r="AI122" i="1"/>
  <c r="AI108" i="1"/>
  <c r="AH100" i="1"/>
  <c r="AH101" i="1"/>
  <c r="AI101" i="1"/>
  <c r="AH99" i="1"/>
  <c r="AH83" i="1"/>
  <c r="AH84" i="1"/>
  <c r="AH85" i="1"/>
  <c r="AH86" i="1"/>
  <c r="AH87" i="1"/>
  <c r="AH88" i="1"/>
  <c r="AH89" i="1"/>
  <c r="AI89" i="1"/>
  <c r="AH90" i="1"/>
  <c r="AI90" i="1"/>
  <c r="AH91" i="1"/>
  <c r="AI91" i="1"/>
  <c r="AH92" i="1"/>
  <c r="AI92" i="1"/>
  <c r="AH93" i="1"/>
  <c r="AI93" i="1"/>
  <c r="AH94" i="1"/>
  <c r="AI94" i="1"/>
  <c r="AH95" i="1"/>
  <c r="AI95" i="1"/>
  <c r="AH96" i="1"/>
  <c r="AI96" i="1"/>
  <c r="AH82" i="1"/>
  <c r="AG74" i="1"/>
  <c r="AG75" i="1"/>
  <c r="AG73" i="1"/>
  <c r="AG58" i="1"/>
  <c r="AG59" i="1"/>
  <c r="AG60" i="1"/>
  <c r="AG61" i="1"/>
  <c r="AG62" i="1"/>
  <c r="AG63" i="1"/>
  <c r="AG64" i="1"/>
  <c r="AG65" i="1"/>
  <c r="AG66" i="1"/>
  <c r="AH66" i="1"/>
  <c r="AI66" i="1"/>
  <c r="AG67" i="1"/>
  <c r="AG68" i="1"/>
  <c r="AG69" i="1"/>
  <c r="AG70" i="1"/>
  <c r="AG57" i="1"/>
  <c r="AF49" i="1"/>
  <c r="AF50" i="1"/>
  <c r="AF48" i="1"/>
  <c r="AF33" i="1"/>
  <c r="AF34" i="1"/>
  <c r="AF35" i="1"/>
  <c r="AF36" i="1"/>
  <c r="AF37" i="1"/>
  <c r="AF38" i="1"/>
  <c r="AF39" i="1"/>
  <c r="AF40" i="1"/>
  <c r="AF41" i="1"/>
  <c r="AG41" i="1"/>
  <c r="AF42" i="1"/>
  <c r="AF43" i="1"/>
  <c r="AG43" i="1"/>
  <c r="AF44" i="1"/>
  <c r="AF45" i="1"/>
  <c r="AG45" i="1"/>
  <c r="AF32" i="1"/>
  <c r="AF25" i="1"/>
  <c r="AG25" i="1"/>
  <c r="AH25" i="1"/>
  <c r="AI25" i="1"/>
  <c r="AI24" i="1"/>
  <c r="AH24" i="1"/>
  <c r="AG24" i="1"/>
  <c r="AF24" i="1"/>
  <c r="AH16" i="1"/>
  <c r="AH17" i="1"/>
  <c r="AH18" i="1"/>
  <c r="AH19" i="1"/>
  <c r="AH20" i="1"/>
  <c r="AH21" i="1"/>
  <c r="AI16" i="1"/>
  <c r="AI17" i="1"/>
  <c r="AI18" i="1"/>
  <c r="AI19" i="1"/>
  <c r="AI20" i="1"/>
  <c r="AI21" i="1"/>
  <c r="AF12" i="1"/>
  <c r="AG16" i="1"/>
  <c r="AG17" i="1"/>
  <c r="AG18" i="1"/>
  <c r="AG19" i="1"/>
  <c r="AG20" i="1"/>
  <c r="AG21" i="1"/>
  <c r="AF13" i="1"/>
  <c r="AF16" i="1"/>
  <c r="AF17" i="1"/>
  <c r="AF18" i="1"/>
  <c r="AF19" i="1"/>
  <c r="AF20" i="1"/>
  <c r="AF21" i="1"/>
  <c r="Q75" i="1"/>
  <c r="V75" i="1" s="1"/>
  <c r="R75" i="1"/>
  <c r="AH75" i="1" s="1"/>
  <c r="L49" i="1"/>
  <c r="Q49" i="1" s="1"/>
  <c r="V49" i="1" s="1"/>
  <c r="M49" i="1"/>
  <c r="AG49" i="1" s="1"/>
  <c r="L50" i="1"/>
  <c r="Q50" i="1" s="1"/>
  <c r="V50" i="1" s="1"/>
  <c r="M50" i="1"/>
  <c r="AG50" i="1" s="1"/>
  <c r="M48" i="1"/>
  <c r="R48" i="1" s="1"/>
  <c r="L48" i="1"/>
  <c r="Q48" i="1" s="1"/>
  <c r="V48" i="1" s="1"/>
  <c r="M40" i="1"/>
  <c r="R40" i="1" s="1"/>
  <c r="W40" i="1" s="1"/>
  <c r="AI40" i="1" s="1"/>
  <c r="L40" i="1"/>
  <c r="Q40" i="1" s="1"/>
  <c r="V40" i="1" s="1"/>
  <c r="L36" i="1"/>
  <c r="Q36" i="1" s="1"/>
  <c r="V36" i="1" s="1"/>
  <c r="W100" i="1"/>
  <c r="AI100" i="1" s="1"/>
  <c r="V100" i="1"/>
  <c r="W99" i="1"/>
  <c r="AI99" i="1" s="1"/>
  <c r="V99" i="1"/>
  <c r="Q74" i="1"/>
  <c r="V74" i="1" s="1"/>
  <c r="R74" i="1"/>
  <c r="AH74" i="1" s="1"/>
  <c r="R70" i="1"/>
  <c r="W70" i="1" s="1"/>
  <c r="AI70" i="1" s="1"/>
  <c r="Q70" i="1"/>
  <c r="V70" i="1" s="1"/>
  <c r="R68" i="1"/>
  <c r="W68" i="1" s="1"/>
  <c r="AI68" i="1" s="1"/>
  <c r="Q68" i="1"/>
  <c r="V68" i="1" s="1"/>
  <c r="Q66" i="1"/>
  <c r="V66" i="1" s="1"/>
  <c r="Q62" i="1"/>
  <c r="V62" i="1" s="1"/>
  <c r="R62" i="1"/>
  <c r="AH62" i="1" s="1"/>
  <c r="Q63" i="1"/>
  <c r="V63" i="1" s="1"/>
  <c r="R63" i="1"/>
  <c r="W63" i="1" s="1"/>
  <c r="AI63" i="1" s="1"/>
  <c r="V64" i="1"/>
  <c r="R64" i="1"/>
  <c r="W64" i="1" s="1"/>
  <c r="AI64" i="1" s="1"/>
  <c r="Q65" i="1"/>
  <c r="V65" i="1" s="1"/>
  <c r="R65" i="1"/>
  <c r="W65" i="1" s="1"/>
  <c r="AI65" i="1" s="1"/>
  <c r="Q67" i="1"/>
  <c r="V67" i="1" s="1"/>
  <c r="R67" i="1"/>
  <c r="AH67" i="1" s="1"/>
  <c r="Q69" i="1"/>
  <c r="V69" i="1" s="1"/>
  <c r="R69" i="1"/>
  <c r="W69" i="1" s="1"/>
  <c r="AI69" i="1" s="1"/>
  <c r="V83" i="1"/>
  <c r="W83" i="1"/>
  <c r="AI83" i="1" s="1"/>
  <c r="V84" i="1"/>
  <c r="W84" i="1"/>
  <c r="AI84" i="1" s="1"/>
  <c r="V85" i="1"/>
  <c r="W85" i="1"/>
  <c r="AI85" i="1" s="1"/>
  <c r="V86" i="1"/>
  <c r="W86" i="1"/>
  <c r="AI86" i="1" s="1"/>
  <c r="V87" i="1"/>
  <c r="W87" i="1"/>
  <c r="AI87" i="1" s="1"/>
  <c r="V88" i="1"/>
  <c r="W88" i="1"/>
  <c r="AI88" i="1" s="1"/>
  <c r="W82" i="1"/>
  <c r="AI82" i="1" s="1"/>
  <c r="V82" i="1"/>
  <c r="Q60" i="1"/>
  <c r="V60" i="1" s="1"/>
  <c r="R60" i="1"/>
  <c r="AH60" i="1" s="1"/>
  <c r="Q61" i="1"/>
  <c r="V61" i="1" s="1"/>
  <c r="R61" i="1"/>
  <c r="W61" i="1" s="1"/>
  <c r="AI61" i="1" s="1"/>
  <c r="L35" i="1"/>
  <c r="Q35" i="1" s="1"/>
  <c r="V35" i="1" s="1"/>
  <c r="M35" i="1"/>
  <c r="R35" i="1" s="1"/>
  <c r="W35" i="1" s="1"/>
  <c r="AI35" i="1" s="1"/>
  <c r="M36" i="1"/>
  <c r="R36" i="1" s="1"/>
  <c r="L37" i="1"/>
  <c r="Q37" i="1" s="1"/>
  <c r="V37" i="1" s="1"/>
  <c r="M37" i="1"/>
  <c r="R37" i="1" s="1"/>
  <c r="W37" i="1" s="1"/>
  <c r="AI37" i="1" s="1"/>
  <c r="L38" i="1"/>
  <c r="Q38" i="1" s="1"/>
  <c r="V38" i="1" s="1"/>
  <c r="M38" i="1"/>
  <c r="R38" i="1" s="1"/>
  <c r="W38" i="1" s="1"/>
  <c r="AI38" i="1" s="1"/>
  <c r="L39" i="1"/>
  <c r="Q39" i="1" s="1"/>
  <c r="V39" i="1" s="1"/>
  <c r="M39" i="1"/>
  <c r="R39" i="1" s="1"/>
  <c r="W39" i="1" s="1"/>
  <c r="AI39" i="1" s="1"/>
  <c r="Y128" i="1"/>
  <c r="X128" i="1"/>
  <c r="W128" i="1"/>
  <c r="V128" i="1"/>
  <c r="Y123" i="1"/>
  <c r="X123" i="1"/>
  <c r="W123" i="1"/>
  <c r="V123" i="1"/>
  <c r="Y102" i="1"/>
  <c r="X102" i="1"/>
  <c r="Y97" i="1"/>
  <c r="X97" i="1"/>
  <c r="Y76" i="1"/>
  <c r="X76" i="1"/>
  <c r="Y71" i="1"/>
  <c r="X71" i="1"/>
  <c r="Y51" i="1"/>
  <c r="X51" i="1"/>
  <c r="Y46" i="1"/>
  <c r="X46" i="1"/>
  <c r="Y26" i="1"/>
  <c r="X26" i="1"/>
  <c r="V26" i="1"/>
  <c r="W26" i="1"/>
  <c r="Y22" i="1"/>
  <c r="X22" i="1"/>
  <c r="T128" i="1"/>
  <c r="S128" i="1"/>
  <c r="R128" i="1"/>
  <c r="Q128" i="1"/>
  <c r="O128" i="1"/>
  <c r="N128" i="1"/>
  <c r="M128" i="1"/>
  <c r="L128" i="1"/>
  <c r="J128" i="1"/>
  <c r="I128" i="1"/>
  <c r="H128" i="1"/>
  <c r="G128" i="1"/>
  <c r="T123" i="1"/>
  <c r="S123" i="1"/>
  <c r="O123" i="1"/>
  <c r="N123" i="1"/>
  <c r="M123" i="1"/>
  <c r="L123" i="1"/>
  <c r="J123" i="1"/>
  <c r="I123" i="1"/>
  <c r="H123" i="1"/>
  <c r="G123" i="1"/>
  <c r="R123" i="1"/>
  <c r="Q123" i="1"/>
  <c r="AG13" i="1" l="1"/>
  <c r="V22" i="1"/>
  <c r="W13" i="1"/>
  <c r="AI13" i="1" s="1"/>
  <c r="AH13" i="1"/>
  <c r="R12" i="1"/>
  <c r="AI123" i="1"/>
  <c r="AI128" i="1"/>
  <c r="V102" i="1"/>
  <c r="W102" i="1"/>
  <c r="AI102" i="1"/>
  <c r="W67" i="1"/>
  <c r="AI67" i="1" s="1"/>
  <c r="AH36" i="1"/>
  <c r="W36" i="1"/>
  <c r="AI36" i="1" s="1"/>
  <c r="AI97" i="1"/>
  <c r="AI104" i="1" s="1"/>
  <c r="AH48" i="1"/>
  <c r="W48" i="1"/>
  <c r="AI48" i="1" s="1"/>
  <c r="W60" i="1"/>
  <c r="AI60" i="1" s="1"/>
  <c r="W62" i="1"/>
  <c r="AI62" i="1" s="1"/>
  <c r="W74" i="1"/>
  <c r="AI74" i="1" s="1"/>
  <c r="R49" i="1"/>
  <c r="W75" i="1"/>
  <c r="AI75" i="1" s="1"/>
  <c r="AH40" i="1"/>
  <c r="AH39" i="1"/>
  <c r="AH38" i="1"/>
  <c r="AH37" i="1"/>
  <c r="AH35" i="1"/>
  <c r="AG48" i="1"/>
  <c r="AH70" i="1"/>
  <c r="AH69" i="1"/>
  <c r="AH68" i="1"/>
  <c r="AH65" i="1"/>
  <c r="AH64" i="1"/>
  <c r="AH63" i="1"/>
  <c r="AH61" i="1"/>
  <c r="R50" i="1"/>
  <c r="AG40" i="1"/>
  <c r="AG39" i="1"/>
  <c r="AG38" i="1"/>
  <c r="AG37" i="1"/>
  <c r="AG36" i="1"/>
  <c r="AG35" i="1"/>
  <c r="AI26" i="1"/>
  <c r="V51" i="1"/>
  <c r="W97" i="1"/>
  <c r="T102" i="1"/>
  <c r="S102" i="1"/>
  <c r="R102" i="1"/>
  <c r="Q102" i="1"/>
  <c r="O102" i="1"/>
  <c r="N102" i="1"/>
  <c r="M102" i="1"/>
  <c r="L102" i="1"/>
  <c r="J102" i="1"/>
  <c r="I102" i="1"/>
  <c r="H102" i="1"/>
  <c r="G102" i="1"/>
  <c r="M97" i="1"/>
  <c r="L97" i="1"/>
  <c r="H97" i="1"/>
  <c r="G97" i="1"/>
  <c r="T26" i="1"/>
  <c r="S26" i="1"/>
  <c r="O26" i="1"/>
  <c r="N26" i="1"/>
  <c r="M26" i="1"/>
  <c r="L26" i="1"/>
  <c r="J26" i="1"/>
  <c r="I26" i="1"/>
  <c r="H26" i="1"/>
  <c r="G26" i="1"/>
  <c r="Q26" i="1"/>
  <c r="T22" i="1"/>
  <c r="S22" i="1"/>
  <c r="O22" i="1"/>
  <c r="N22" i="1"/>
  <c r="J22" i="1"/>
  <c r="I22" i="1"/>
  <c r="H22" i="1"/>
  <c r="G22" i="1"/>
  <c r="R73" i="1"/>
  <c r="Q73" i="1"/>
  <c r="T97" i="1"/>
  <c r="S97" i="1"/>
  <c r="O97" i="1"/>
  <c r="N97" i="1"/>
  <c r="J97" i="1"/>
  <c r="I97" i="1"/>
  <c r="Q97" i="1"/>
  <c r="R97" i="1"/>
  <c r="T71" i="1"/>
  <c r="S71" i="1"/>
  <c r="O71" i="1"/>
  <c r="N71" i="1"/>
  <c r="J71" i="1"/>
  <c r="I71" i="1"/>
  <c r="H71" i="1"/>
  <c r="G71" i="1"/>
  <c r="Q59" i="1"/>
  <c r="V59" i="1" s="1"/>
  <c r="Q58" i="1"/>
  <c r="V58" i="1" s="1"/>
  <c r="R57" i="1"/>
  <c r="Q57" i="1"/>
  <c r="V57" i="1" s="1"/>
  <c r="T76" i="1"/>
  <c r="S76" i="1"/>
  <c r="O76" i="1"/>
  <c r="N76" i="1"/>
  <c r="M76" i="1"/>
  <c r="L76" i="1"/>
  <c r="J76" i="1"/>
  <c r="I76" i="1"/>
  <c r="H76" i="1"/>
  <c r="G76" i="1"/>
  <c r="T51" i="1"/>
  <c r="S51" i="1"/>
  <c r="O51" i="1"/>
  <c r="N51" i="1"/>
  <c r="M51" i="1"/>
  <c r="L51" i="1"/>
  <c r="J51" i="1"/>
  <c r="I51" i="1"/>
  <c r="H51" i="1"/>
  <c r="G51" i="1"/>
  <c r="L33" i="1"/>
  <c r="Q33" i="1" s="1"/>
  <c r="V33" i="1" s="1"/>
  <c r="L34" i="1"/>
  <c r="Q34" i="1" s="1"/>
  <c r="V34" i="1" s="1"/>
  <c r="L41" i="1"/>
  <c r="Q41" i="1" s="1"/>
  <c r="V41" i="1" s="1"/>
  <c r="L42" i="1"/>
  <c r="Q42" i="1" s="1"/>
  <c r="V42" i="1" s="1"/>
  <c r="L43" i="1"/>
  <c r="Q43" i="1" s="1"/>
  <c r="V43" i="1" s="1"/>
  <c r="L44" i="1"/>
  <c r="Q44" i="1" s="1"/>
  <c r="V44" i="1" s="1"/>
  <c r="L45" i="1"/>
  <c r="Q45" i="1" s="1"/>
  <c r="V45" i="1" s="1"/>
  <c r="L32" i="1"/>
  <c r="Q32" i="1" s="1"/>
  <c r="V32" i="1" s="1"/>
  <c r="R41" i="1"/>
  <c r="R43" i="1"/>
  <c r="R45" i="1"/>
  <c r="T46" i="1"/>
  <c r="S46" i="1"/>
  <c r="O46" i="1"/>
  <c r="N46" i="1"/>
  <c r="J46" i="1"/>
  <c r="G46" i="1"/>
  <c r="M44" i="1"/>
  <c r="AG44" i="1" s="1"/>
  <c r="M42" i="1"/>
  <c r="AG42" i="1" s="1"/>
  <c r="M33" i="1"/>
  <c r="AG33" i="1" s="1"/>
  <c r="M34" i="1"/>
  <c r="M32" i="1"/>
  <c r="AG32" i="1" s="1"/>
  <c r="I46" i="1"/>
  <c r="H46" i="1"/>
  <c r="AH12" i="1" l="1"/>
  <c r="W12" i="1"/>
  <c r="AI130" i="1"/>
  <c r="AH45" i="1"/>
  <c r="W45" i="1"/>
  <c r="AI45" i="1" s="1"/>
  <c r="Q76" i="1"/>
  <c r="V73" i="1"/>
  <c r="V76" i="1" s="1"/>
  <c r="W43" i="1"/>
  <c r="AI43" i="1" s="1"/>
  <c r="AH43" i="1"/>
  <c r="AH57" i="1"/>
  <c r="W57" i="1"/>
  <c r="AH73" i="1"/>
  <c r="AH76" i="1" s="1"/>
  <c r="W73" i="1"/>
  <c r="R34" i="1"/>
  <c r="AG34" i="1"/>
  <c r="AG46" i="1" s="1"/>
  <c r="W41" i="1"/>
  <c r="AI41" i="1" s="1"/>
  <c r="AH41" i="1"/>
  <c r="AH49" i="1"/>
  <c r="W49" i="1"/>
  <c r="W50" i="1"/>
  <c r="AI50" i="1" s="1"/>
  <c r="AH50" i="1"/>
  <c r="AH102" i="1"/>
  <c r="AF26" i="1"/>
  <c r="R76" i="1"/>
  <c r="Q22" i="1"/>
  <c r="AG26" i="1"/>
  <c r="AF22" i="1"/>
  <c r="AH26" i="1"/>
  <c r="L22" i="1"/>
  <c r="M22" i="1"/>
  <c r="R26" i="1"/>
  <c r="R42" i="1"/>
  <c r="M71" i="1"/>
  <c r="Q71" i="1"/>
  <c r="R59" i="1"/>
  <c r="L71" i="1"/>
  <c r="R58" i="1"/>
  <c r="Q51" i="1"/>
  <c r="R51" i="1"/>
  <c r="AF46" i="1"/>
  <c r="Q46" i="1"/>
  <c r="L46" i="1"/>
  <c r="AG51" i="1"/>
  <c r="AF51" i="1"/>
  <c r="AG76" i="1"/>
  <c r="R44" i="1"/>
  <c r="R33" i="1"/>
  <c r="M46" i="1"/>
  <c r="R32" i="1"/>
  <c r="W22" i="1" l="1"/>
  <c r="AI12" i="1"/>
  <c r="AI22" i="1" s="1"/>
  <c r="AI28" i="1" s="1"/>
  <c r="AH51" i="1"/>
  <c r="W44" i="1"/>
  <c r="AI44" i="1" s="1"/>
  <c r="AH44" i="1"/>
  <c r="W32" i="1"/>
  <c r="AI32" i="1" s="1"/>
  <c r="AH32" i="1"/>
  <c r="W42" i="1"/>
  <c r="AI42" i="1" s="1"/>
  <c r="AH42" i="1"/>
  <c r="AI49" i="1"/>
  <c r="AI51" i="1" s="1"/>
  <c r="W51" i="1"/>
  <c r="AI57" i="1"/>
  <c r="W33" i="1"/>
  <c r="AI33" i="1" s="1"/>
  <c r="AH33" i="1"/>
  <c r="AH58" i="1"/>
  <c r="W58" i="1"/>
  <c r="AI58" i="1" s="1"/>
  <c r="W34" i="1"/>
  <c r="AI34" i="1" s="1"/>
  <c r="AH34" i="1"/>
  <c r="AI73" i="1"/>
  <c r="AI76" i="1" s="1"/>
  <c r="W76" i="1"/>
  <c r="W59" i="1"/>
  <c r="AI59" i="1" s="1"/>
  <c r="AH59" i="1"/>
  <c r="AF28" i="1"/>
  <c r="AH97" i="1"/>
  <c r="AH104" i="1" s="1"/>
  <c r="AJ104" i="1" s="1"/>
  <c r="V46" i="1"/>
  <c r="AF53" i="1"/>
  <c r="V97" i="1"/>
  <c r="AG22" i="1"/>
  <c r="AG28" i="1" s="1"/>
  <c r="AH22" i="1"/>
  <c r="AH28" i="1" s="1"/>
  <c r="R22" i="1"/>
  <c r="AG71" i="1"/>
  <c r="AG78" i="1" s="1"/>
  <c r="R71" i="1"/>
  <c r="AG53" i="1"/>
  <c r="R46" i="1"/>
  <c r="AJ28" i="1" l="1"/>
  <c r="AI71" i="1"/>
  <c r="AI78" i="1" s="1"/>
  <c r="W46" i="1"/>
  <c r="AI46" i="1"/>
  <c r="AI53" i="1" s="1"/>
  <c r="W71" i="1"/>
  <c r="AF133" i="1"/>
  <c r="AH71" i="1"/>
  <c r="AH78" i="1" s="1"/>
  <c r="AJ78" i="1" s="1"/>
  <c r="V71" i="1"/>
  <c r="AH46" i="1"/>
  <c r="AH53" i="1" s="1"/>
  <c r="AJ53" i="1" s="1"/>
  <c r="AG133" i="1"/>
  <c r="AI133" i="1" l="1"/>
  <c r="AH133" i="1"/>
  <c r="AJ133" i="1" s="1"/>
</calcChain>
</file>

<file path=xl/sharedStrings.xml><?xml version="1.0" encoding="utf-8"?>
<sst xmlns="http://schemas.openxmlformats.org/spreadsheetml/2006/main" count="148" uniqueCount="43">
  <si>
    <t>Incentive Name</t>
  </si>
  <si>
    <t>Program Year</t>
  </si>
  <si>
    <t>Net Energy Savings (kWh)</t>
  </si>
  <si>
    <t>Net Summer Peak Demand Savings (kW)</t>
  </si>
  <si>
    <t>Gross Summer Peak Demand Savings (kW)</t>
  </si>
  <si>
    <t>Gross Energy Savings (kWh)</t>
  </si>
  <si>
    <t>2011 Dist Vol Rate</t>
  </si>
  <si>
    <t>2012 Dist Vol Rate</t>
  </si>
  <si>
    <t>2013 Dist Vol Rate</t>
  </si>
  <si>
    <t>2011 LRAMVA</t>
  </si>
  <si>
    <t>2012 LRAMVA</t>
  </si>
  <si>
    <t>2013 LRAMVA</t>
  </si>
  <si>
    <t>Pre-2011 Programs Completed in 2011</t>
  </si>
  <si>
    <t>GS&lt;50</t>
  </si>
  <si>
    <t>Residential</t>
  </si>
  <si>
    <t>Distribution Volumetric Rates</t>
  </si>
  <si>
    <t>Total LRAM</t>
  </si>
  <si>
    <t>Appliance Exchange</t>
  </si>
  <si>
    <t>HVAC Incentives</t>
  </si>
  <si>
    <t>Direct Install Lighting</t>
  </si>
  <si>
    <t>Persistence</t>
  </si>
  <si>
    <t xml:space="preserve"> </t>
  </si>
  <si>
    <t>Table 2</t>
  </si>
  <si>
    <t>Total</t>
  </si>
  <si>
    <t>Retrofit</t>
  </si>
  <si>
    <t>2014 Dist Vol Rate</t>
  </si>
  <si>
    <t>Appliance Retirement</t>
  </si>
  <si>
    <t>Conservation Instant Coupon Booklet</t>
  </si>
  <si>
    <t>Bi-Annual Retailer Event</t>
  </si>
  <si>
    <t>Retailer Co-op</t>
  </si>
  <si>
    <t>Residential Demand Response (switch/pstat)†</t>
  </si>
  <si>
    <t>Residential Demand Response (IHD)†</t>
  </si>
  <si>
    <t>Residential New Construction</t>
  </si>
  <si>
    <t>Energy Manager</t>
  </si>
  <si>
    <t>Electricity Retrofit Incentive Program</t>
  </si>
  <si>
    <t>High Performance New Construction</t>
  </si>
  <si>
    <t>pre 2011</t>
  </si>
  <si>
    <t>Adjustments</t>
  </si>
  <si>
    <t>Programs Completed in 2012</t>
  </si>
  <si>
    <t>Programs Completed in 2013</t>
  </si>
  <si>
    <t>Programs Completed in 2011</t>
  </si>
  <si>
    <t>Programs Completed in 2014</t>
  </si>
  <si>
    <t>LRAM Calculations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</si>
</sst>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0.0000"/>
  </numFmts>
  <fonts count="7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1" fillId="5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2" fontId="3" fillId="4" borderId="2" xfId="0" applyNumberFormat="1" applyFont="1" applyFill="1" applyBorder="1" applyAlignment="1">
      <alignment horizontal="center" wrapText="1"/>
    </xf>
    <xf numFmtId="2" fontId="3" fillId="0" borderId="2" xfId="0" applyNumberFormat="1" applyFont="1" applyFill="1" applyBorder="1" applyAlignment="1">
      <alignment horizontal="center" wrapText="1"/>
    </xf>
    <xf numFmtId="164" fontId="3" fillId="0" borderId="2" xfId="0" applyNumberFormat="1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2" fontId="3" fillId="4" borderId="1" xfId="0" applyNumberFormat="1" applyFont="1" applyFill="1" applyBorder="1" applyAlignment="1">
      <alignment horizontal="center" wrapText="1"/>
    </xf>
    <xf numFmtId="2" fontId="3" fillId="0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2" fontId="4" fillId="0" borderId="1" xfId="0" applyNumberFormat="1" applyFont="1" applyFill="1" applyBorder="1" applyAlignment="1">
      <alignment horizontal="center" wrapText="1"/>
    </xf>
    <xf numFmtId="2" fontId="3" fillId="0" borderId="0" xfId="0" applyNumberFormat="1" applyFont="1" applyFill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 wrapText="1"/>
    </xf>
    <xf numFmtId="2" fontId="4" fillId="6" borderId="0" xfId="0" applyNumberFormat="1" applyFont="1" applyFill="1" applyBorder="1" applyAlignment="1">
      <alignment horizontal="center" wrapText="1"/>
    </xf>
    <xf numFmtId="2" fontId="3" fillId="0" borderId="0" xfId="0" applyNumberFormat="1" applyFont="1" applyFill="1" applyBorder="1" applyAlignment="1">
      <alignment horizontal="center" wrapText="1"/>
    </xf>
    <xf numFmtId="2" fontId="5" fillId="6" borderId="0" xfId="0" applyNumberFormat="1" applyFont="1" applyFill="1" applyAlignment="1">
      <alignment horizont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164" fontId="3" fillId="0" borderId="4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5" fillId="7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 wrapText="1"/>
    </xf>
    <xf numFmtId="165" fontId="3" fillId="0" borderId="1" xfId="0" applyNumberFormat="1" applyFont="1" applyFill="1" applyBorder="1" applyAlignment="1">
      <alignment horizontal="center" wrapText="1"/>
    </xf>
    <xf numFmtId="165" fontId="3" fillId="0" borderId="2" xfId="0" applyNumberFormat="1" applyFont="1" applyFill="1" applyBorder="1" applyAlignment="1">
      <alignment horizontal="center" wrapText="1"/>
    </xf>
    <xf numFmtId="0" fontId="1" fillId="5" borderId="0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AJ134"/>
  <sheetViews>
    <sheetView tabSelected="1" zoomScale="90" zoomScaleNormal="90" workbookViewId="0">
      <selection activeCell="G10" sqref="G10:W10"/>
    </sheetView>
  </sheetViews>
  <sheetFormatPr defaultRowHeight="15.75" x14ac:dyDescent="0.25"/>
  <cols>
    <col min="1" max="1" width="9.28515625" style="1" bestFit="1" customWidth="1"/>
    <col min="2" max="2" width="21.5703125" style="33" customWidth="1"/>
    <col min="3" max="3" width="49.42578125" style="28" customWidth="1"/>
    <col min="4" max="4" width="19" style="1" customWidth="1"/>
    <col min="5" max="5" width="9.28515625" style="1" bestFit="1" customWidth="1"/>
    <col min="6" max="6" width="9.140625" style="1"/>
    <col min="7" max="8" width="10.85546875" style="1" customWidth="1"/>
    <col min="9" max="10" width="9.85546875" style="1" hidden="1" customWidth="1"/>
    <col min="11" max="11" width="9.140625" style="1"/>
    <col min="12" max="13" width="10.85546875" style="1" customWidth="1"/>
    <col min="14" max="15" width="9.85546875" style="1" hidden="1" customWidth="1"/>
    <col min="16" max="16" width="9.140625" style="1"/>
    <col min="17" max="18" width="10.85546875" style="1" customWidth="1"/>
    <col min="19" max="20" width="9.85546875" style="1" hidden="1" customWidth="1"/>
    <col min="21" max="21" width="9.140625" style="1"/>
    <col min="22" max="23" width="10.85546875" style="1" customWidth="1"/>
    <col min="24" max="25" width="9.85546875" style="1" hidden="1" customWidth="1"/>
    <col min="26" max="26" width="6.5703125" style="1" customWidth="1"/>
    <col min="27" max="30" width="10.85546875" style="1" customWidth="1"/>
    <col min="31" max="31" width="5.85546875" style="1" customWidth="1"/>
    <col min="32" max="32" width="11.7109375" style="1" bestFit="1" customWidth="1"/>
    <col min="33" max="33" width="10.140625" style="1" bestFit="1" customWidth="1"/>
    <col min="34" max="35" width="11.7109375" style="1" bestFit="1" customWidth="1"/>
    <col min="36" max="36" width="19.140625" style="1" customWidth="1"/>
    <col min="37" max="16384" width="9.140625" style="1"/>
  </cols>
  <sheetData>
    <row r="4" spans="2:35" ht="33.75" x14ac:dyDescent="0.5">
      <c r="B4" s="46" t="s">
        <v>42</v>
      </c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</row>
    <row r="7" spans="2:35" ht="15.75" customHeight="1" x14ac:dyDescent="0.25">
      <c r="B7" s="31"/>
      <c r="C7" s="23"/>
      <c r="D7" s="4"/>
      <c r="E7" s="4"/>
      <c r="F7" s="4"/>
      <c r="G7" s="41">
        <v>2011</v>
      </c>
      <c r="H7" s="41"/>
      <c r="I7" s="41"/>
      <c r="J7" s="41"/>
      <c r="K7" s="4"/>
      <c r="L7" s="41">
        <v>2012</v>
      </c>
      <c r="M7" s="41"/>
      <c r="N7" s="41"/>
      <c r="O7" s="41"/>
      <c r="P7" s="4"/>
      <c r="Q7" s="41">
        <v>2013</v>
      </c>
      <c r="R7" s="41"/>
      <c r="S7" s="41"/>
      <c r="T7" s="41"/>
      <c r="U7" s="4"/>
      <c r="V7" s="41">
        <v>2014</v>
      </c>
      <c r="W7" s="41"/>
      <c r="X7" s="41"/>
      <c r="Y7" s="41"/>
      <c r="Z7" s="38"/>
      <c r="AA7" s="42" t="s">
        <v>15</v>
      </c>
      <c r="AB7" s="42"/>
      <c r="AC7" s="42"/>
      <c r="AD7" s="42"/>
      <c r="AE7" s="4"/>
      <c r="AF7" s="42" t="s">
        <v>16</v>
      </c>
      <c r="AG7" s="42"/>
      <c r="AH7" s="42"/>
      <c r="AI7" s="42"/>
    </row>
    <row r="8" spans="2:35" s="32" customFormat="1" ht="94.5" x14ac:dyDescent="0.25">
      <c r="C8" s="34" t="s">
        <v>0</v>
      </c>
      <c r="D8" s="35" t="s">
        <v>20</v>
      </c>
      <c r="E8" s="35" t="s">
        <v>1</v>
      </c>
      <c r="F8" s="36"/>
      <c r="G8" s="35" t="s">
        <v>3</v>
      </c>
      <c r="H8" s="35" t="s">
        <v>2</v>
      </c>
      <c r="I8" s="36" t="s">
        <v>4</v>
      </c>
      <c r="J8" s="36" t="s">
        <v>5</v>
      </c>
      <c r="K8" s="36"/>
      <c r="L8" s="35" t="s">
        <v>3</v>
      </c>
      <c r="M8" s="35" t="s">
        <v>2</v>
      </c>
      <c r="N8" s="36" t="s">
        <v>4</v>
      </c>
      <c r="O8" s="36" t="s">
        <v>5</v>
      </c>
      <c r="P8" s="36"/>
      <c r="Q8" s="35" t="s">
        <v>3</v>
      </c>
      <c r="R8" s="35" t="s">
        <v>2</v>
      </c>
      <c r="S8" s="36" t="s">
        <v>4</v>
      </c>
      <c r="T8" s="36" t="s">
        <v>5</v>
      </c>
      <c r="U8" s="36"/>
      <c r="V8" s="35" t="s">
        <v>3</v>
      </c>
      <c r="W8" s="35" t="s">
        <v>2</v>
      </c>
      <c r="X8" s="36" t="s">
        <v>4</v>
      </c>
      <c r="Y8" s="36" t="s">
        <v>5</v>
      </c>
      <c r="Z8" s="36"/>
      <c r="AA8" s="35" t="s">
        <v>6</v>
      </c>
      <c r="AB8" s="35" t="s">
        <v>7</v>
      </c>
      <c r="AC8" s="35" t="s">
        <v>8</v>
      </c>
      <c r="AD8" s="35" t="s">
        <v>25</v>
      </c>
      <c r="AE8" s="36"/>
      <c r="AF8" s="35" t="s">
        <v>9</v>
      </c>
      <c r="AG8" s="35" t="s">
        <v>10</v>
      </c>
      <c r="AH8" s="35" t="s">
        <v>11</v>
      </c>
      <c r="AI8" s="35" t="s">
        <v>11</v>
      </c>
    </row>
    <row r="10" spans="2:35" ht="15.75" customHeight="1" x14ac:dyDescent="0.25">
      <c r="B10" s="3" t="s">
        <v>21</v>
      </c>
      <c r="C10" s="3"/>
      <c r="D10" s="3"/>
      <c r="E10" s="3"/>
      <c r="F10" s="3"/>
      <c r="G10" s="41" t="s">
        <v>12</v>
      </c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3"/>
      <c r="Y10" s="3"/>
      <c r="Z10" s="3"/>
      <c r="AA10" s="41" t="s">
        <v>15</v>
      </c>
      <c r="AB10" s="41"/>
      <c r="AC10" s="41"/>
      <c r="AD10" s="41"/>
      <c r="AE10" s="3"/>
      <c r="AF10" s="41" t="s">
        <v>16</v>
      </c>
      <c r="AG10" s="41"/>
      <c r="AH10" s="41"/>
      <c r="AI10" s="41"/>
    </row>
    <row r="11" spans="2:35" ht="15.75" customHeight="1" x14ac:dyDescent="0.25">
      <c r="B11" s="31"/>
      <c r="C11" s="23"/>
      <c r="D11" s="4"/>
      <c r="E11" s="4"/>
      <c r="F11" s="4"/>
      <c r="G11" s="42">
        <v>2011</v>
      </c>
      <c r="H11" s="42"/>
      <c r="I11" s="3"/>
      <c r="J11" s="3"/>
      <c r="K11" s="4"/>
      <c r="L11" s="42">
        <v>2012</v>
      </c>
      <c r="M11" s="42"/>
      <c r="N11" s="3"/>
      <c r="O11" s="3"/>
      <c r="P11" s="4"/>
      <c r="Q11" s="3">
        <v>2013</v>
      </c>
      <c r="R11" s="3"/>
      <c r="S11" s="3"/>
      <c r="T11" s="3"/>
      <c r="U11" s="4"/>
      <c r="V11" s="3">
        <v>2014</v>
      </c>
      <c r="W11" s="3"/>
      <c r="X11" s="3"/>
      <c r="Y11" s="3"/>
      <c r="AA11" s="3">
        <v>2011</v>
      </c>
      <c r="AB11" s="3">
        <v>2012</v>
      </c>
      <c r="AC11" s="3">
        <v>2013</v>
      </c>
      <c r="AD11" s="3">
        <v>2014</v>
      </c>
      <c r="AE11" s="4"/>
      <c r="AF11" s="3">
        <v>2011</v>
      </c>
      <c r="AG11" s="3">
        <v>2012</v>
      </c>
      <c r="AH11" s="3">
        <v>2013</v>
      </c>
      <c r="AI11" s="3">
        <v>2014</v>
      </c>
    </row>
    <row r="12" spans="2:35" x14ac:dyDescent="0.25">
      <c r="B12" s="33" t="s">
        <v>14</v>
      </c>
      <c r="C12" s="25" t="s">
        <v>34</v>
      </c>
      <c r="D12" s="2"/>
      <c r="E12" s="2" t="s">
        <v>36</v>
      </c>
      <c r="F12" s="2"/>
      <c r="G12" s="10">
        <v>3.5009999999999999</v>
      </c>
      <c r="H12" s="10">
        <v>15725.668</v>
      </c>
      <c r="I12" s="10"/>
      <c r="J12" s="10"/>
      <c r="K12" s="11"/>
      <c r="L12" s="10">
        <f>G12</f>
        <v>3.5009999999999999</v>
      </c>
      <c r="M12" s="10">
        <f>H12</f>
        <v>15725.668</v>
      </c>
      <c r="N12" s="10"/>
      <c r="O12" s="10"/>
      <c r="P12" s="11"/>
      <c r="Q12" s="10">
        <f>L12</f>
        <v>3.5009999999999999</v>
      </c>
      <c r="R12" s="10">
        <f>M12</f>
        <v>15725.668</v>
      </c>
      <c r="S12" s="10"/>
      <c r="T12" s="10"/>
      <c r="U12" s="11"/>
      <c r="V12" s="10">
        <f>Q12</f>
        <v>3.5009999999999999</v>
      </c>
      <c r="W12" s="10">
        <f>R12</f>
        <v>15725.668</v>
      </c>
      <c r="X12" s="10"/>
      <c r="Y12" s="10"/>
      <c r="Z12" s="11"/>
      <c r="AA12" s="2">
        <v>1.49E-2</v>
      </c>
      <c r="AB12" s="2">
        <v>1.4800000000000001E-2</v>
      </c>
      <c r="AC12" s="2">
        <v>1.4800000000000001E-2</v>
      </c>
      <c r="AD12" s="2">
        <v>1.4999999999999999E-2</v>
      </c>
      <c r="AE12" s="2"/>
      <c r="AF12" s="12">
        <f>AA12*H12</f>
        <v>234.31245319999999</v>
      </c>
      <c r="AG12" s="12">
        <f>AB12*M12</f>
        <v>232.73988640000002</v>
      </c>
      <c r="AH12" s="12">
        <f>AC12*R12</f>
        <v>232.73988640000002</v>
      </c>
      <c r="AI12" s="12">
        <f>AD12*W12</f>
        <v>235.88502</v>
      </c>
    </row>
    <row r="13" spans="2:35" x14ac:dyDescent="0.25">
      <c r="C13" s="24" t="s">
        <v>35</v>
      </c>
      <c r="D13" s="5"/>
      <c r="E13" s="2" t="s">
        <v>36</v>
      </c>
      <c r="F13" s="5"/>
      <c r="G13" s="10">
        <v>9.5000000000000001E-2</v>
      </c>
      <c r="H13" s="10">
        <v>489.68400000000003</v>
      </c>
      <c r="I13" s="6"/>
      <c r="J13" s="6"/>
      <c r="K13" s="7"/>
      <c r="L13" s="10">
        <f>G13</f>
        <v>9.5000000000000001E-2</v>
      </c>
      <c r="M13" s="10">
        <f>H13</f>
        <v>489.68400000000003</v>
      </c>
      <c r="N13" s="6"/>
      <c r="O13" s="6"/>
      <c r="P13" s="7"/>
      <c r="Q13" s="10">
        <f>L13</f>
        <v>9.5000000000000001E-2</v>
      </c>
      <c r="R13" s="10">
        <f>M13</f>
        <v>489.68400000000003</v>
      </c>
      <c r="S13" s="6"/>
      <c r="T13" s="6"/>
      <c r="U13" s="7"/>
      <c r="V13" s="10">
        <f>Q13</f>
        <v>9.5000000000000001E-2</v>
      </c>
      <c r="W13" s="10">
        <f>R13</f>
        <v>489.68400000000003</v>
      </c>
      <c r="X13" s="6"/>
      <c r="Y13" s="6"/>
      <c r="Z13" s="7"/>
      <c r="AA13" s="5">
        <v>1.49E-2</v>
      </c>
      <c r="AB13" s="5">
        <v>1.4800000000000001E-2</v>
      </c>
      <c r="AC13" s="5">
        <v>1.4800000000000001E-2</v>
      </c>
      <c r="AD13" s="5">
        <v>1.4999999999999999E-2</v>
      </c>
      <c r="AE13" s="5"/>
      <c r="AF13" s="8">
        <f t="shared" ref="AF13:AF21" si="0">AA13*H13</f>
        <v>7.2962916</v>
      </c>
      <c r="AG13" s="8">
        <f t="shared" ref="AG13:AG21" si="1">AB13*M13</f>
        <v>7.2473232000000003</v>
      </c>
      <c r="AH13" s="8">
        <f t="shared" ref="AH13:AH21" si="2">AC13*R13</f>
        <v>7.2473232000000003</v>
      </c>
      <c r="AI13" s="8">
        <f t="shared" ref="AI13:AI21" si="3">AD13*W13</f>
        <v>7.3452599999999997</v>
      </c>
    </row>
    <row r="14" spans="2:35" x14ac:dyDescent="0.25">
      <c r="C14" s="25" t="s">
        <v>34</v>
      </c>
      <c r="D14" s="5"/>
      <c r="E14" s="2" t="s">
        <v>36</v>
      </c>
      <c r="F14" s="5"/>
      <c r="G14" s="10"/>
      <c r="H14" s="10"/>
      <c r="I14" s="6"/>
      <c r="J14" s="6"/>
      <c r="K14" s="7"/>
      <c r="L14" s="10">
        <v>0</v>
      </c>
      <c r="M14" s="10">
        <v>0</v>
      </c>
      <c r="N14" s="6"/>
      <c r="O14" s="6"/>
      <c r="P14" s="7"/>
      <c r="Q14" s="10">
        <v>0</v>
      </c>
      <c r="R14" s="10">
        <v>0</v>
      </c>
      <c r="S14" s="6"/>
      <c r="T14" s="6"/>
      <c r="U14" s="7"/>
      <c r="V14" s="10">
        <v>0</v>
      </c>
      <c r="W14" s="10">
        <v>0</v>
      </c>
      <c r="X14" s="6"/>
      <c r="Y14" s="6"/>
      <c r="Z14" s="7"/>
      <c r="AA14" s="5">
        <v>1.49E-2</v>
      </c>
      <c r="AB14" s="5">
        <v>1.4800000000000001E-2</v>
      </c>
      <c r="AC14" s="5">
        <v>1.4800000000000001E-2</v>
      </c>
      <c r="AD14" s="5">
        <v>1.4999999999999999E-2</v>
      </c>
      <c r="AE14" s="5"/>
      <c r="AF14" s="8">
        <f t="shared" ref="AF14:AF15" si="4">AA14*H14</f>
        <v>0</v>
      </c>
      <c r="AG14" s="8">
        <f t="shared" ref="AG14:AG15" si="5">AB14*M14</f>
        <v>0</v>
      </c>
      <c r="AH14" s="8">
        <f t="shared" ref="AH14:AH15" si="6">AC14*R14</f>
        <v>0</v>
      </c>
      <c r="AI14" s="8">
        <f t="shared" ref="AI14:AI15" si="7">AD14*W14</f>
        <v>0</v>
      </c>
    </row>
    <row r="15" spans="2:35" x14ac:dyDescent="0.25">
      <c r="C15" s="24" t="s">
        <v>35</v>
      </c>
      <c r="D15" s="5"/>
      <c r="E15" s="2" t="s">
        <v>36</v>
      </c>
      <c r="F15" s="5"/>
      <c r="G15" s="10"/>
      <c r="H15" s="10"/>
      <c r="I15" s="6"/>
      <c r="J15" s="6"/>
      <c r="K15" s="7"/>
      <c r="L15" s="6">
        <v>0.223</v>
      </c>
      <c r="M15" s="6">
        <v>216.13399999999999</v>
      </c>
      <c r="N15" s="6"/>
      <c r="O15" s="6"/>
      <c r="P15" s="7"/>
      <c r="Q15" s="6">
        <v>0.223</v>
      </c>
      <c r="R15" s="6">
        <v>216.13399999999999</v>
      </c>
      <c r="S15" s="6"/>
      <c r="T15" s="6"/>
      <c r="U15" s="7"/>
      <c r="V15" s="6">
        <v>0.223</v>
      </c>
      <c r="W15" s="6">
        <v>216.13399999999999</v>
      </c>
      <c r="X15" s="6"/>
      <c r="Y15" s="6"/>
      <c r="Z15" s="7"/>
      <c r="AA15" s="5">
        <v>1.49E-2</v>
      </c>
      <c r="AB15" s="5">
        <v>1.4800000000000001E-2</v>
      </c>
      <c r="AC15" s="5">
        <v>1.4800000000000001E-2</v>
      </c>
      <c r="AD15" s="5">
        <v>1.4999999999999999E-2</v>
      </c>
      <c r="AE15" s="5"/>
      <c r="AF15" s="8">
        <f t="shared" si="4"/>
        <v>0</v>
      </c>
      <c r="AG15" s="8">
        <f t="shared" si="5"/>
        <v>3.1987831999999998</v>
      </c>
      <c r="AH15" s="8">
        <f t="shared" si="6"/>
        <v>3.1987831999999998</v>
      </c>
      <c r="AI15" s="8">
        <f t="shared" si="7"/>
        <v>3.2420099999999996</v>
      </c>
    </row>
    <row r="16" spans="2:35" x14ac:dyDescent="0.25">
      <c r="C16" s="25"/>
      <c r="D16" s="2"/>
      <c r="E16" s="2"/>
      <c r="F16" s="2"/>
      <c r="G16" s="10"/>
      <c r="H16" s="10"/>
      <c r="I16" s="10"/>
      <c r="J16" s="10"/>
      <c r="K16" s="11"/>
      <c r="L16" s="10"/>
      <c r="M16" s="10"/>
      <c r="N16" s="10"/>
      <c r="O16" s="10"/>
      <c r="P16" s="11"/>
      <c r="Q16" s="10"/>
      <c r="R16" s="10"/>
      <c r="S16" s="10"/>
      <c r="T16" s="10"/>
      <c r="U16" s="11"/>
      <c r="V16" s="10"/>
      <c r="W16" s="10"/>
      <c r="X16" s="10"/>
      <c r="Y16" s="10"/>
      <c r="Z16" s="11"/>
      <c r="AA16" s="5">
        <v>1.49E-2</v>
      </c>
      <c r="AB16" s="5">
        <v>1.4800000000000001E-2</v>
      </c>
      <c r="AC16" s="5">
        <v>1.4800000000000001E-2</v>
      </c>
      <c r="AD16" s="5">
        <v>1.4999999999999999E-2</v>
      </c>
      <c r="AE16" s="2"/>
      <c r="AF16" s="8">
        <f t="shared" si="0"/>
        <v>0</v>
      </c>
      <c r="AG16" s="8">
        <f t="shared" si="1"/>
        <v>0</v>
      </c>
      <c r="AH16" s="8">
        <f t="shared" si="2"/>
        <v>0</v>
      </c>
      <c r="AI16" s="8">
        <f t="shared" si="3"/>
        <v>0</v>
      </c>
    </row>
    <row r="17" spans="1:36" x14ac:dyDescent="0.25">
      <c r="C17" s="26"/>
      <c r="D17" s="13" t="s">
        <v>37</v>
      </c>
      <c r="E17" s="45" t="s">
        <v>22</v>
      </c>
      <c r="F17" s="45"/>
      <c r="G17" s="14"/>
      <c r="H17" s="14"/>
      <c r="I17" s="14"/>
      <c r="J17" s="14"/>
      <c r="K17" s="11"/>
      <c r="L17" s="14"/>
      <c r="M17" s="14"/>
      <c r="N17" s="10"/>
      <c r="O17" s="10"/>
      <c r="P17" s="11"/>
      <c r="Q17" s="14"/>
      <c r="R17" s="14"/>
      <c r="S17" s="10"/>
      <c r="T17" s="10"/>
      <c r="U17" s="11"/>
      <c r="V17" s="14"/>
      <c r="W17" s="14"/>
      <c r="X17" s="10"/>
      <c r="Y17" s="10"/>
      <c r="Z17" s="11"/>
      <c r="AA17" s="5">
        <v>1.49E-2</v>
      </c>
      <c r="AB17" s="5">
        <v>1.4800000000000001E-2</v>
      </c>
      <c r="AC17" s="5">
        <v>1.4800000000000001E-2</v>
      </c>
      <c r="AD17" s="5">
        <v>1.4999999999999999E-2</v>
      </c>
      <c r="AE17" s="2"/>
      <c r="AF17" s="8">
        <f t="shared" si="0"/>
        <v>0</v>
      </c>
      <c r="AG17" s="8">
        <f t="shared" si="1"/>
        <v>0</v>
      </c>
      <c r="AH17" s="8">
        <f t="shared" si="2"/>
        <v>0</v>
      </c>
      <c r="AI17" s="8">
        <f t="shared" si="3"/>
        <v>0</v>
      </c>
    </row>
    <row r="18" spans="1:36" x14ac:dyDescent="0.25">
      <c r="C18" s="25"/>
      <c r="D18" s="2"/>
      <c r="E18" s="2"/>
      <c r="F18" s="2"/>
      <c r="G18" s="10"/>
      <c r="H18" s="10"/>
      <c r="I18" s="10"/>
      <c r="J18" s="10"/>
      <c r="K18" s="11"/>
      <c r="L18" s="10"/>
      <c r="M18" s="10"/>
      <c r="N18" s="10"/>
      <c r="O18" s="10"/>
      <c r="P18" s="11"/>
      <c r="Q18" s="10"/>
      <c r="R18" s="10"/>
      <c r="S18" s="10"/>
      <c r="T18" s="10"/>
      <c r="U18" s="11"/>
      <c r="V18" s="10"/>
      <c r="W18" s="10"/>
      <c r="X18" s="10"/>
      <c r="Y18" s="10"/>
      <c r="Z18" s="11"/>
      <c r="AA18" s="5">
        <v>1.49E-2</v>
      </c>
      <c r="AB18" s="5">
        <v>1.4800000000000001E-2</v>
      </c>
      <c r="AC18" s="5">
        <v>1.4800000000000001E-2</v>
      </c>
      <c r="AD18" s="5">
        <v>1.4999999999999999E-2</v>
      </c>
      <c r="AE18" s="2"/>
      <c r="AF18" s="8">
        <f t="shared" si="0"/>
        <v>0</v>
      </c>
      <c r="AG18" s="8">
        <f t="shared" si="1"/>
        <v>0</v>
      </c>
      <c r="AH18" s="8">
        <f t="shared" si="2"/>
        <v>0</v>
      </c>
      <c r="AI18" s="8">
        <f t="shared" si="3"/>
        <v>0</v>
      </c>
    </row>
    <row r="19" spans="1:36" x14ac:dyDescent="0.25">
      <c r="C19" s="26"/>
      <c r="D19" s="13" t="s">
        <v>37</v>
      </c>
      <c r="E19" s="45" t="s">
        <v>22</v>
      </c>
      <c r="F19" s="45"/>
      <c r="G19" s="14"/>
      <c r="H19" s="14"/>
      <c r="I19" s="14"/>
      <c r="J19" s="14"/>
      <c r="K19" s="11"/>
      <c r="L19" s="14"/>
      <c r="M19" s="14"/>
      <c r="N19" s="10"/>
      <c r="O19" s="10"/>
      <c r="P19" s="11"/>
      <c r="Q19" s="14"/>
      <c r="R19" s="14"/>
      <c r="S19" s="10"/>
      <c r="T19" s="10"/>
      <c r="U19" s="11"/>
      <c r="V19" s="14"/>
      <c r="W19" s="14"/>
      <c r="X19" s="10"/>
      <c r="Y19" s="10"/>
      <c r="Z19" s="11"/>
      <c r="AA19" s="5">
        <v>1.49E-2</v>
      </c>
      <c r="AB19" s="5">
        <v>1.4800000000000001E-2</v>
      </c>
      <c r="AC19" s="5">
        <v>1.4800000000000001E-2</v>
      </c>
      <c r="AD19" s="5">
        <v>1.4999999999999999E-2</v>
      </c>
      <c r="AE19" s="2"/>
      <c r="AF19" s="8">
        <f t="shared" si="0"/>
        <v>0</v>
      </c>
      <c r="AG19" s="8">
        <f t="shared" si="1"/>
        <v>0</v>
      </c>
      <c r="AH19" s="8">
        <f t="shared" si="2"/>
        <v>0</v>
      </c>
      <c r="AI19" s="8">
        <f t="shared" si="3"/>
        <v>0</v>
      </c>
    </row>
    <row r="20" spans="1:36" x14ac:dyDescent="0.25">
      <c r="C20" s="25"/>
      <c r="D20" s="2"/>
      <c r="E20" s="2"/>
      <c r="F20" s="2"/>
      <c r="G20" s="10"/>
      <c r="H20" s="10"/>
      <c r="I20" s="10"/>
      <c r="J20" s="10"/>
      <c r="K20" s="11"/>
      <c r="L20" s="10"/>
      <c r="M20" s="10"/>
      <c r="N20" s="10"/>
      <c r="O20" s="10"/>
      <c r="P20" s="11"/>
      <c r="Q20" s="10"/>
      <c r="R20" s="10"/>
      <c r="S20" s="10"/>
      <c r="T20" s="10"/>
      <c r="U20" s="11"/>
      <c r="V20" s="10"/>
      <c r="W20" s="10"/>
      <c r="X20" s="10"/>
      <c r="Y20" s="10"/>
      <c r="Z20" s="11"/>
      <c r="AA20" s="5">
        <v>1.49E-2</v>
      </c>
      <c r="AB20" s="5">
        <v>1.4800000000000001E-2</v>
      </c>
      <c r="AC20" s="5">
        <v>1.4800000000000001E-2</v>
      </c>
      <c r="AD20" s="5">
        <v>1.4999999999999999E-2</v>
      </c>
      <c r="AE20" s="2"/>
      <c r="AF20" s="8">
        <f t="shared" si="0"/>
        <v>0</v>
      </c>
      <c r="AG20" s="8">
        <f t="shared" si="1"/>
        <v>0</v>
      </c>
      <c r="AH20" s="8">
        <f t="shared" si="2"/>
        <v>0</v>
      </c>
      <c r="AI20" s="8">
        <f t="shared" si="3"/>
        <v>0</v>
      </c>
    </row>
    <row r="21" spans="1:36" x14ac:dyDescent="0.25">
      <c r="C21" s="26"/>
      <c r="D21" s="13" t="s">
        <v>37</v>
      </c>
      <c r="E21" s="45" t="s">
        <v>22</v>
      </c>
      <c r="F21" s="45"/>
      <c r="G21" s="14"/>
      <c r="H21" s="14"/>
      <c r="I21" s="14"/>
      <c r="J21" s="14"/>
      <c r="K21" s="11"/>
      <c r="L21" s="14"/>
      <c r="M21" s="14"/>
      <c r="N21" s="10"/>
      <c r="O21" s="10"/>
      <c r="P21" s="11"/>
      <c r="Q21" s="14"/>
      <c r="R21" s="14"/>
      <c r="S21" s="10"/>
      <c r="T21" s="10"/>
      <c r="U21" s="11"/>
      <c r="V21" s="14"/>
      <c r="W21" s="14"/>
      <c r="X21" s="10"/>
      <c r="Y21" s="10"/>
      <c r="Z21" s="11"/>
      <c r="AA21" s="5">
        <v>1.49E-2</v>
      </c>
      <c r="AB21" s="5">
        <v>1.4800000000000001E-2</v>
      </c>
      <c r="AC21" s="5">
        <v>1.4800000000000001E-2</v>
      </c>
      <c r="AD21" s="5">
        <v>1.4999999999999999E-2</v>
      </c>
      <c r="AE21" s="2"/>
      <c r="AF21" s="8">
        <f t="shared" si="0"/>
        <v>0</v>
      </c>
      <c r="AG21" s="8">
        <f t="shared" si="1"/>
        <v>0</v>
      </c>
      <c r="AH21" s="8">
        <f t="shared" si="2"/>
        <v>0</v>
      </c>
      <c r="AI21" s="8">
        <f t="shared" si="3"/>
        <v>0</v>
      </c>
    </row>
    <row r="22" spans="1:36" x14ac:dyDescent="0.25">
      <c r="C22" s="27" t="s">
        <v>23</v>
      </c>
      <c r="D22" s="15"/>
      <c r="E22" s="15"/>
      <c r="F22" s="15"/>
      <c r="G22" s="16">
        <f>SUM(G12:G21)</f>
        <v>3.5960000000000001</v>
      </c>
      <c r="H22" s="16">
        <f>SUM(H12:H21)</f>
        <v>16215.351999999999</v>
      </c>
      <c r="I22" s="16">
        <f>SUM(I12:I21)</f>
        <v>0</v>
      </c>
      <c r="J22" s="16">
        <f>SUM(J12:J21)</f>
        <v>0</v>
      </c>
      <c r="K22" s="16"/>
      <c r="L22" s="16">
        <f>SUM(L12:L21)</f>
        <v>3.819</v>
      </c>
      <c r="M22" s="16">
        <f>SUM(M12:M21)</f>
        <v>16431.485999999997</v>
      </c>
      <c r="N22" s="16">
        <f>SUM(N12:N21)</f>
        <v>0</v>
      </c>
      <c r="O22" s="16">
        <f>SUM(O12:O21)</f>
        <v>0</v>
      </c>
      <c r="P22" s="16"/>
      <c r="Q22" s="16">
        <f>SUM(Q12:Q21)</f>
        <v>3.819</v>
      </c>
      <c r="R22" s="16">
        <f>SUM(R12:R21)</f>
        <v>16431.485999999997</v>
      </c>
      <c r="S22" s="16">
        <f>SUM(S12:S21)</f>
        <v>0</v>
      </c>
      <c r="T22" s="16">
        <f>SUM(T12:T21)</f>
        <v>0</v>
      </c>
      <c r="U22" s="16"/>
      <c r="V22" s="16">
        <f>SUM(V12:V21)</f>
        <v>3.819</v>
      </c>
      <c r="W22" s="16">
        <f>SUM(W12:W21)</f>
        <v>16431.485999999997</v>
      </c>
      <c r="X22" s="16">
        <f>SUM(X12:X21)</f>
        <v>0</v>
      </c>
      <c r="Y22" s="16">
        <f>SUM(Y12:Y21)</f>
        <v>0</v>
      </c>
      <c r="Z22" s="16"/>
      <c r="AA22" s="15"/>
      <c r="AB22" s="15"/>
      <c r="AC22" s="15"/>
      <c r="AD22" s="15"/>
      <c r="AE22" s="15"/>
      <c r="AF22" s="16">
        <f>SUM(AF12:AF21)</f>
        <v>241.60874479999998</v>
      </c>
      <c r="AG22" s="16">
        <f>SUM(AG12:AG21)</f>
        <v>243.18599280000004</v>
      </c>
      <c r="AH22" s="16">
        <f>SUM(AH12:AH21)</f>
        <v>243.18599280000004</v>
      </c>
      <c r="AI22" s="16">
        <f>SUM(AI12:AI21)</f>
        <v>246.47228999999999</v>
      </c>
    </row>
    <row r="23" spans="1:36" x14ac:dyDescent="0.25"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36" x14ac:dyDescent="0.25">
      <c r="B24" s="33" t="s">
        <v>13</v>
      </c>
      <c r="C24" s="25"/>
      <c r="D24" s="2"/>
      <c r="E24" s="2" t="s">
        <v>36</v>
      </c>
      <c r="F24" s="2"/>
      <c r="G24" s="10"/>
      <c r="H24" s="10"/>
      <c r="I24" s="10"/>
      <c r="J24" s="10"/>
      <c r="K24" s="11"/>
      <c r="L24" s="10"/>
      <c r="M24" s="10"/>
      <c r="N24" s="10"/>
      <c r="O24" s="10"/>
      <c r="P24" s="11"/>
      <c r="Q24" s="10"/>
      <c r="R24" s="10"/>
      <c r="S24" s="10"/>
      <c r="T24" s="10"/>
      <c r="U24" s="11"/>
      <c r="V24" s="10"/>
      <c r="W24" s="10"/>
      <c r="X24" s="10"/>
      <c r="Y24" s="10"/>
      <c r="Z24" s="11"/>
      <c r="AA24" s="2">
        <v>1.03E-2</v>
      </c>
      <c r="AB24" s="2">
        <v>1.04E-2</v>
      </c>
      <c r="AC24" s="2">
        <v>1.04E-2</v>
      </c>
      <c r="AD24" s="2">
        <v>1.0500000000000001E-2</v>
      </c>
      <c r="AE24" s="2"/>
      <c r="AF24" s="12">
        <f t="shared" ref="AF24" si="8">AA24*H24</f>
        <v>0</v>
      </c>
      <c r="AG24" s="12">
        <f t="shared" ref="AG24" si="9">AB24*M24</f>
        <v>0</v>
      </c>
      <c r="AH24" s="12">
        <f t="shared" ref="AH24" si="10">AC24*R24</f>
        <v>0</v>
      </c>
      <c r="AI24" s="12">
        <f t="shared" ref="AI24" si="11">AD24*W24</f>
        <v>0</v>
      </c>
    </row>
    <row r="25" spans="1:36" x14ac:dyDescent="0.25">
      <c r="C25" s="25"/>
      <c r="D25" s="2"/>
      <c r="E25" s="2" t="s">
        <v>36</v>
      </c>
      <c r="F25" s="2"/>
      <c r="G25" s="10"/>
      <c r="H25" s="10"/>
      <c r="I25" s="10"/>
      <c r="J25" s="10"/>
      <c r="K25" s="11"/>
      <c r="L25" s="10"/>
      <c r="M25" s="10"/>
      <c r="N25" s="10"/>
      <c r="O25" s="10"/>
      <c r="P25" s="11"/>
      <c r="Q25" s="10"/>
      <c r="R25" s="10"/>
      <c r="S25" s="10"/>
      <c r="T25" s="10"/>
      <c r="U25" s="11"/>
      <c r="V25" s="10"/>
      <c r="W25" s="10"/>
      <c r="X25" s="10"/>
      <c r="Y25" s="10"/>
      <c r="Z25" s="11"/>
      <c r="AA25" s="2">
        <v>1.03E-2</v>
      </c>
      <c r="AB25" s="2">
        <v>1.04E-2</v>
      </c>
      <c r="AC25" s="2">
        <v>1.04E-2</v>
      </c>
      <c r="AD25" s="2">
        <v>1.0500000000000001E-2</v>
      </c>
      <c r="AE25" s="2"/>
      <c r="AF25" s="8">
        <f t="shared" ref="AF25" si="12">AA25*H25</f>
        <v>0</v>
      </c>
      <c r="AG25" s="8">
        <f t="shared" ref="AG25" si="13">AB25*M25</f>
        <v>0</v>
      </c>
      <c r="AH25" s="8">
        <f t="shared" ref="AH25" si="14">AC25*R25</f>
        <v>0</v>
      </c>
      <c r="AI25" s="8">
        <f t="shared" ref="AI25" si="15">AD25*W25</f>
        <v>0</v>
      </c>
    </row>
    <row r="26" spans="1:36" x14ac:dyDescent="0.25">
      <c r="C26" s="27" t="s">
        <v>23</v>
      </c>
      <c r="D26" s="15"/>
      <c r="E26" s="15"/>
      <c r="F26" s="15"/>
      <c r="G26" s="16">
        <f>SUM(G24:G25)</f>
        <v>0</v>
      </c>
      <c r="H26" s="16">
        <f>SUM(H24:H25)</f>
        <v>0</v>
      </c>
      <c r="I26" s="16">
        <f>SUM(I24:I25)</f>
        <v>0</v>
      </c>
      <c r="J26" s="16">
        <f>SUM(J24:J25)</f>
        <v>0</v>
      </c>
      <c r="K26" s="16"/>
      <c r="L26" s="16">
        <f>SUM(L24:L25)</f>
        <v>0</v>
      </c>
      <c r="M26" s="16">
        <f>SUM(M24:M25)</f>
        <v>0</v>
      </c>
      <c r="N26" s="16">
        <f>SUM(N24:N25)</f>
        <v>0</v>
      </c>
      <c r="O26" s="16">
        <f>SUM(O24:O25)</f>
        <v>0</v>
      </c>
      <c r="P26" s="16"/>
      <c r="Q26" s="16">
        <f>SUM(Q24:Q25)</f>
        <v>0</v>
      </c>
      <c r="R26" s="16">
        <f>SUM(R24:R25)</f>
        <v>0</v>
      </c>
      <c r="S26" s="16">
        <f>SUM(S24:S25)</f>
        <v>0</v>
      </c>
      <c r="T26" s="16">
        <f>SUM(T24:T25)</f>
        <v>0</v>
      </c>
      <c r="U26" s="16"/>
      <c r="V26" s="16">
        <f>SUM(V24:V25)</f>
        <v>0</v>
      </c>
      <c r="W26" s="16">
        <f>SUM(W24:W25)</f>
        <v>0</v>
      </c>
      <c r="X26" s="16">
        <f>SUM(X24:X25)</f>
        <v>0</v>
      </c>
      <c r="Y26" s="16">
        <f>SUM(Y24:Y25)</f>
        <v>0</v>
      </c>
      <c r="Z26" s="16"/>
      <c r="AA26" s="15"/>
      <c r="AB26" s="15"/>
      <c r="AC26" s="15"/>
      <c r="AD26" s="15"/>
      <c r="AE26" s="15"/>
      <c r="AF26" s="16">
        <f>SUM(AF24:AF25)</f>
        <v>0</v>
      </c>
      <c r="AG26" s="16">
        <f>SUM(AG24:AG25)</f>
        <v>0</v>
      </c>
      <c r="AH26" s="16">
        <f>SUM(AH24:AH25)</f>
        <v>0</v>
      </c>
      <c r="AI26" s="16">
        <f>SUM(AI24:AI25)</f>
        <v>0</v>
      </c>
    </row>
    <row r="27" spans="1:36" x14ac:dyDescent="0.25">
      <c r="C27" s="29"/>
      <c r="D27" s="18"/>
      <c r="E27" s="18"/>
      <c r="F27" s="18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8"/>
      <c r="AB27" s="18"/>
      <c r="AC27" s="18"/>
      <c r="AD27" s="18"/>
      <c r="AE27" s="18"/>
      <c r="AF27" s="19"/>
      <c r="AG27" s="19"/>
      <c r="AH27" s="19"/>
      <c r="AI27" s="19"/>
    </row>
    <row r="28" spans="1:36" ht="16.5" thickBot="1" x14ac:dyDescent="0.3">
      <c r="C28" s="29"/>
      <c r="D28" s="18"/>
      <c r="E28" s="18"/>
      <c r="F28" s="18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8"/>
      <c r="AB28" s="18"/>
      <c r="AC28" s="18"/>
      <c r="AD28" s="18"/>
      <c r="AE28" s="18"/>
      <c r="AF28" s="20">
        <f>AF22+AF26</f>
        <v>241.60874479999998</v>
      </c>
      <c r="AG28" s="20">
        <f>AG22+AG26</f>
        <v>243.18599280000004</v>
      </c>
      <c r="AH28" s="20">
        <f>AH22+AH26</f>
        <v>243.18599280000004</v>
      </c>
      <c r="AI28" s="20">
        <f>AI22+AI26</f>
        <v>246.47228999999999</v>
      </c>
      <c r="AJ28" s="37">
        <f>SUM(AF28:AI28)</f>
        <v>974.45302040000001</v>
      </c>
    </row>
    <row r="29" spans="1:36" ht="16.5" thickTop="1" x14ac:dyDescent="0.25">
      <c r="C29" s="29"/>
      <c r="D29" s="18"/>
      <c r="E29" s="18"/>
      <c r="F29" s="18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8"/>
      <c r="AB29" s="18"/>
      <c r="AC29" s="18"/>
      <c r="AD29" s="18"/>
      <c r="AE29" s="18"/>
      <c r="AF29" s="19"/>
      <c r="AG29" s="19"/>
      <c r="AH29" s="19"/>
      <c r="AI29" s="19"/>
    </row>
    <row r="30" spans="1:36" ht="15.75" customHeight="1" x14ac:dyDescent="0.25">
      <c r="A30" s="4"/>
      <c r="B30" s="3" t="s">
        <v>21</v>
      </c>
      <c r="C30" s="3"/>
      <c r="D30" s="3"/>
      <c r="E30" s="3"/>
      <c r="F30" s="3"/>
      <c r="G30" s="41" t="s">
        <v>40</v>
      </c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3"/>
      <c r="Y30" s="3"/>
      <c r="Z30" s="3"/>
      <c r="AA30" s="41" t="s">
        <v>15</v>
      </c>
      <c r="AB30" s="41"/>
      <c r="AC30" s="41"/>
      <c r="AD30" s="41"/>
      <c r="AE30" s="3"/>
      <c r="AF30" s="41" t="s">
        <v>16</v>
      </c>
      <c r="AG30" s="41"/>
      <c r="AH30" s="41"/>
      <c r="AI30" s="41"/>
    </row>
    <row r="31" spans="1:36" ht="15.75" customHeight="1" x14ac:dyDescent="0.25">
      <c r="A31" s="4"/>
      <c r="B31" s="31"/>
      <c r="C31" s="23"/>
      <c r="D31" s="4"/>
      <c r="E31" s="4"/>
      <c r="F31" s="4"/>
      <c r="G31" s="42">
        <v>2011</v>
      </c>
      <c r="H31" s="42"/>
      <c r="I31" s="3"/>
      <c r="J31" s="3"/>
      <c r="K31" s="4"/>
      <c r="L31" s="42">
        <v>2012</v>
      </c>
      <c r="M31" s="42"/>
      <c r="N31" s="3"/>
      <c r="O31" s="3"/>
      <c r="P31" s="4"/>
      <c r="Q31" s="3">
        <v>2013</v>
      </c>
      <c r="R31" s="3"/>
      <c r="S31" s="3"/>
      <c r="T31" s="3"/>
      <c r="U31" s="4"/>
      <c r="V31" s="3">
        <v>2014</v>
      </c>
      <c r="W31" s="3"/>
      <c r="X31" s="3"/>
      <c r="Y31" s="3"/>
      <c r="AA31" s="3">
        <v>2011</v>
      </c>
      <c r="AB31" s="3">
        <v>2012</v>
      </c>
      <c r="AC31" s="3">
        <v>2013</v>
      </c>
      <c r="AD31" s="3">
        <v>2014</v>
      </c>
      <c r="AE31" s="4"/>
      <c r="AF31" s="3">
        <v>2011</v>
      </c>
      <c r="AG31" s="3">
        <v>2012</v>
      </c>
      <c r="AH31" s="3">
        <v>2013</v>
      </c>
      <c r="AI31" s="3">
        <v>2014</v>
      </c>
    </row>
    <row r="32" spans="1:36" x14ac:dyDescent="0.25">
      <c r="B32" s="33" t="s">
        <v>14</v>
      </c>
      <c r="C32" s="25" t="s">
        <v>26</v>
      </c>
      <c r="D32" s="2"/>
      <c r="E32" s="2">
        <v>2011</v>
      </c>
      <c r="F32" s="2"/>
      <c r="G32" s="10">
        <v>5.52</v>
      </c>
      <c r="H32" s="10">
        <v>39179.14</v>
      </c>
      <c r="I32" s="10">
        <v>1.6132126919923941</v>
      </c>
      <c r="J32" s="10"/>
      <c r="K32" s="11"/>
      <c r="L32" s="10">
        <f>G32</f>
        <v>5.52</v>
      </c>
      <c r="M32" s="10">
        <f>H32</f>
        <v>39179.14</v>
      </c>
      <c r="N32" s="10"/>
      <c r="O32" s="10"/>
      <c r="P32" s="11"/>
      <c r="Q32" s="10">
        <f>L32</f>
        <v>5.52</v>
      </c>
      <c r="R32" s="10">
        <f>M32</f>
        <v>39179.14</v>
      </c>
      <c r="S32" s="10"/>
      <c r="T32" s="10"/>
      <c r="U32" s="11"/>
      <c r="V32" s="10">
        <f>Q32</f>
        <v>5.52</v>
      </c>
      <c r="W32" s="10">
        <f>R32</f>
        <v>39179.14</v>
      </c>
      <c r="X32" s="10"/>
      <c r="Y32" s="10"/>
      <c r="Z32" s="11"/>
      <c r="AA32" s="2">
        <v>1.49E-2</v>
      </c>
      <c r="AB32" s="2">
        <v>1.4800000000000001E-2</v>
      </c>
      <c r="AC32" s="2">
        <v>1.4800000000000001E-2</v>
      </c>
      <c r="AD32" s="2">
        <v>1.4999999999999999E-2</v>
      </c>
      <c r="AE32" s="2"/>
      <c r="AF32" s="12">
        <f t="shared" ref="AF32" si="16">AA32*H32</f>
        <v>583.76918599999999</v>
      </c>
      <c r="AG32" s="12">
        <f t="shared" ref="AG32" si="17">AB32*M32</f>
        <v>579.85127199999999</v>
      </c>
      <c r="AH32" s="12">
        <f t="shared" ref="AH32" si="18">AC32*R32</f>
        <v>579.85127199999999</v>
      </c>
      <c r="AI32" s="12">
        <f t="shared" ref="AI32" si="19">AD32*W32</f>
        <v>587.68709999999999</v>
      </c>
    </row>
    <row r="33" spans="2:35" x14ac:dyDescent="0.25">
      <c r="C33" s="24" t="s">
        <v>17</v>
      </c>
      <c r="D33" s="2"/>
      <c r="E33" s="2">
        <v>2011</v>
      </c>
      <c r="F33" s="2"/>
      <c r="G33" s="10">
        <v>1.615</v>
      </c>
      <c r="H33" s="10">
        <v>1896.2819999999999</v>
      </c>
      <c r="I33" s="10">
        <v>0.15344943749151985</v>
      </c>
      <c r="J33" s="10"/>
      <c r="K33" s="11"/>
      <c r="L33" s="10">
        <f t="shared" ref="L33:L45" si="20">G33</f>
        <v>1.615</v>
      </c>
      <c r="M33" s="10">
        <f t="shared" ref="M33:M44" si="21">H33</f>
        <v>1896.2819999999999</v>
      </c>
      <c r="N33" s="10"/>
      <c r="O33" s="10"/>
      <c r="P33" s="11"/>
      <c r="Q33" s="10">
        <f t="shared" ref="Q33:R45" si="22">L33</f>
        <v>1.615</v>
      </c>
      <c r="R33" s="10">
        <f t="shared" si="22"/>
        <v>1896.2819999999999</v>
      </c>
      <c r="S33" s="10"/>
      <c r="T33" s="10"/>
      <c r="U33" s="11"/>
      <c r="V33" s="10">
        <f t="shared" ref="V33:V40" si="23">Q33</f>
        <v>1.615</v>
      </c>
      <c r="W33" s="10">
        <f t="shared" ref="W33:W40" si="24">R33</f>
        <v>1896.2819999999999</v>
      </c>
      <c r="X33" s="10"/>
      <c r="Y33" s="10"/>
      <c r="Z33" s="11"/>
      <c r="AA33" s="5">
        <v>1.49E-2</v>
      </c>
      <c r="AB33" s="5">
        <v>1.4800000000000001E-2</v>
      </c>
      <c r="AC33" s="5">
        <v>1.4800000000000001E-2</v>
      </c>
      <c r="AD33" s="5">
        <v>1.4999999999999999E-2</v>
      </c>
      <c r="AE33" s="2"/>
      <c r="AF33" s="8">
        <f t="shared" ref="AF33:AF45" si="25">AA33*H33</f>
        <v>28.2546018</v>
      </c>
      <c r="AG33" s="8">
        <f t="shared" ref="AG33:AG45" si="26">AB33*M33</f>
        <v>28.064973600000002</v>
      </c>
      <c r="AH33" s="8">
        <f t="shared" ref="AH33:AH45" si="27">AC33*R33</f>
        <v>28.064973600000002</v>
      </c>
      <c r="AI33" s="8">
        <f t="shared" ref="AI33:AI45" si="28">AD33*W33</f>
        <v>28.444229999999997</v>
      </c>
    </row>
    <row r="34" spans="2:35" x14ac:dyDescent="0.25">
      <c r="C34" s="24" t="s">
        <v>18</v>
      </c>
      <c r="D34" s="2"/>
      <c r="E34" s="2">
        <v>2011</v>
      </c>
      <c r="F34" s="2"/>
      <c r="G34" s="10">
        <v>49.350999999999999</v>
      </c>
      <c r="H34" s="10">
        <v>96848.648000000001</v>
      </c>
      <c r="I34" s="10">
        <v>0.45725486446240221</v>
      </c>
      <c r="J34" s="10"/>
      <c r="K34" s="11"/>
      <c r="L34" s="10">
        <f t="shared" si="20"/>
        <v>49.350999999999999</v>
      </c>
      <c r="M34" s="10">
        <f t="shared" si="21"/>
        <v>96848.648000000001</v>
      </c>
      <c r="N34" s="10"/>
      <c r="O34" s="10"/>
      <c r="P34" s="11"/>
      <c r="Q34" s="10">
        <f t="shared" si="22"/>
        <v>49.350999999999999</v>
      </c>
      <c r="R34" s="10">
        <f t="shared" si="22"/>
        <v>96848.648000000001</v>
      </c>
      <c r="S34" s="10"/>
      <c r="T34" s="10"/>
      <c r="U34" s="11"/>
      <c r="V34" s="10">
        <f t="shared" si="23"/>
        <v>49.350999999999999</v>
      </c>
      <c r="W34" s="10">
        <f t="shared" si="24"/>
        <v>96848.648000000001</v>
      </c>
      <c r="X34" s="10"/>
      <c r="Y34" s="10"/>
      <c r="Z34" s="11"/>
      <c r="AA34" s="5">
        <v>1.49E-2</v>
      </c>
      <c r="AB34" s="5">
        <v>1.4800000000000001E-2</v>
      </c>
      <c r="AC34" s="5">
        <v>1.4800000000000001E-2</v>
      </c>
      <c r="AD34" s="5">
        <v>1.4999999999999999E-2</v>
      </c>
      <c r="AE34" s="2"/>
      <c r="AF34" s="8">
        <f t="shared" si="25"/>
        <v>1443.0448552</v>
      </c>
      <c r="AG34" s="8">
        <f t="shared" si="26"/>
        <v>1433.3599904</v>
      </c>
      <c r="AH34" s="8">
        <f t="shared" si="27"/>
        <v>1433.3599904</v>
      </c>
      <c r="AI34" s="8">
        <f t="shared" si="28"/>
        <v>1452.72972</v>
      </c>
    </row>
    <row r="35" spans="2:35" x14ac:dyDescent="0.25">
      <c r="C35" s="25" t="s">
        <v>27</v>
      </c>
      <c r="D35" s="2"/>
      <c r="E35" s="2">
        <v>2011</v>
      </c>
      <c r="F35" s="2"/>
      <c r="G35" s="10">
        <v>2.3759999999999999</v>
      </c>
      <c r="H35" s="10">
        <v>38330.14</v>
      </c>
      <c r="I35" s="10"/>
      <c r="J35" s="10"/>
      <c r="K35" s="11"/>
      <c r="L35" s="6">
        <f t="shared" si="20"/>
        <v>2.3759999999999999</v>
      </c>
      <c r="M35" s="6">
        <f t="shared" si="21"/>
        <v>38330.14</v>
      </c>
      <c r="N35" s="10"/>
      <c r="O35" s="10"/>
      <c r="P35" s="11"/>
      <c r="Q35" s="6">
        <f t="shared" si="22"/>
        <v>2.3759999999999999</v>
      </c>
      <c r="R35" s="6">
        <f t="shared" si="22"/>
        <v>38330.14</v>
      </c>
      <c r="S35" s="10"/>
      <c r="T35" s="10"/>
      <c r="U35" s="11"/>
      <c r="V35" s="6">
        <f t="shared" si="23"/>
        <v>2.3759999999999999</v>
      </c>
      <c r="W35" s="6">
        <f t="shared" si="24"/>
        <v>38330.14</v>
      </c>
      <c r="X35" s="10"/>
      <c r="Y35" s="10"/>
      <c r="Z35" s="11"/>
      <c r="AA35" s="5">
        <v>1.49E-2</v>
      </c>
      <c r="AB35" s="5">
        <v>1.4800000000000001E-2</v>
      </c>
      <c r="AC35" s="5">
        <v>1.4800000000000001E-2</v>
      </c>
      <c r="AD35" s="5">
        <v>1.4999999999999999E-2</v>
      </c>
      <c r="AE35" s="2"/>
      <c r="AF35" s="8">
        <f t="shared" si="25"/>
        <v>571.11908600000004</v>
      </c>
      <c r="AG35" s="8">
        <f t="shared" si="26"/>
        <v>567.28607199999999</v>
      </c>
      <c r="AH35" s="8">
        <f t="shared" si="27"/>
        <v>567.28607199999999</v>
      </c>
      <c r="AI35" s="8">
        <f t="shared" si="28"/>
        <v>574.95209999999997</v>
      </c>
    </row>
    <row r="36" spans="2:35" x14ac:dyDescent="0.25">
      <c r="C36" s="25" t="s">
        <v>28</v>
      </c>
      <c r="D36" s="2"/>
      <c r="E36" s="2">
        <v>2011</v>
      </c>
      <c r="F36" s="2"/>
      <c r="G36" s="10">
        <v>3.32</v>
      </c>
      <c r="H36" s="10">
        <v>58017.266000000003</v>
      </c>
      <c r="I36" s="10"/>
      <c r="J36" s="10"/>
      <c r="K36" s="11"/>
      <c r="L36" s="10">
        <f>G36</f>
        <v>3.32</v>
      </c>
      <c r="M36" s="10">
        <f t="shared" ref="M36:M40" si="29">H36</f>
        <v>58017.266000000003</v>
      </c>
      <c r="N36" s="10"/>
      <c r="O36" s="10"/>
      <c r="P36" s="11"/>
      <c r="Q36" s="10">
        <f t="shared" ref="Q36:Q40" si="30">L36</f>
        <v>3.32</v>
      </c>
      <c r="R36" s="10">
        <f t="shared" ref="R36:R40" si="31">M36</f>
        <v>58017.266000000003</v>
      </c>
      <c r="S36" s="10"/>
      <c r="T36" s="10"/>
      <c r="U36" s="11"/>
      <c r="V36" s="10">
        <f t="shared" si="23"/>
        <v>3.32</v>
      </c>
      <c r="W36" s="10">
        <f t="shared" si="24"/>
        <v>58017.266000000003</v>
      </c>
      <c r="X36" s="10"/>
      <c r="Y36" s="10"/>
      <c r="Z36" s="11"/>
      <c r="AA36" s="5">
        <v>1.49E-2</v>
      </c>
      <c r="AB36" s="5">
        <v>1.4800000000000001E-2</v>
      </c>
      <c r="AC36" s="5">
        <v>1.4800000000000001E-2</v>
      </c>
      <c r="AD36" s="5">
        <v>1.4999999999999999E-2</v>
      </c>
      <c r="AE36" s="2"/>
      <c r="AF36" s="8">
        <f t="shared" si="25"/>
        <v>864.4572634000001</v>
      </c>
      <c r="AG36" s="8">
        <f t="shared" si="26"/>
        <v>858.65553680000005</v>
      </c>
      <c r="AH36" s="8">
        <f t="shared" si="27"/>
        <v>858.65553680000005</v>
      </c>
      <c r="AI36" s="8">
        <f t="shared" si="28"/>
        <v>870.25899000000004</v>
      </c>
    </row>
    <row r="37" spans="2:35" x14ac:dyDescent="0.25">
      <c r="C37" s="25" t="s">
        <v>29</v>
      </c>
      <c r="D37" s="2"/>
      <c r="E37" s="2">
        <v>2011</v>
      </c>
      <c r="F37" s="2"/>
      <c r="G37" s="10">
        <v>0</v>
      </c>
      <c r="H37" s="10">
        <v>0</v>
      </c>
      <c r="I37" s="10"/>
      <c r="J37" s="10"/>
      <c r="K37" s="11"/>
      <c r="L37" s="10">
        <f t="shared" ref="L37:L40" si="32">G37</f>
        <v>0</v>
      </c>
      <c r="M37" s="10">
        <f t="shared" si="29"/>
        <v>0</v>
      </c>
      <c r="N37" s="10"/>
      <c r="O37" s="10"/>
      <c r="P37" s="11"/>
      <c r="Q37" s="10">
        <f t="shared" si="30"/>
        <v>0</v>
      </c>
      <c r="R37" s="10">
        <f t="shared" si="31"/>
        <v>0</v>
      </c>
      <c r="S37" s="10"/>
      <c r="T37" s="10"/>
      <c r="U37" s="11"/>
      <c r="V37" s="10">
        <f t="shared" si="23"/>
        <v>0</v>
      </c>
      <c r="W37" s="10">
        <f t="shared" si="24"/>
        <v>0</v>
      </c>
      <c r="X37" s="10"/>
      <c r="Y37" s="10"/>
      <c r="Z37" s="11"/>
      <c r="AA37" s="5">
        <v>1.49E-2</v>
      </c>
      <c r="AB37" s="5">
        <v>1.4800000000000001E-2</v>
      </c>
      <c r="AC37" s="5">
        <v>1.4800000000000001E-2</v>
      </c>
      <c r="AD37" s="5">
        <v>1.4999999999999999E-2</v>
      </c>
      <c r="AE37" s="2"/>
      <c r="AF37" s="8">
        <f t="shared" si="25"/>
        <v>0</v>
      </c>
      <c r="AG37" s="8">
        <f t="shared" si="26"/>
        <v>0</v>
      </c>
      <c r="AH37" s="8">
        <f t="shared" si="27"/>
        <v>0</v>
      </c>
      <c r="AI37" s="8">
        <f t="shared" si="28"/>
        <v>0</v>
      </c>
    </row>
    <row r="38" spans="2:35" x14ac:dyDescent="0.25">
      <c r="C38" s="25" t="s">
        <v>30</v>
      </c>
      <c r="D38" s="2"/>
      <c r="E38" s="2">
        <v>2011</v>
      </c>
      <c r="F38" s="2"/>
      <c r="G38" s="10">
        <v>0</v>
      </c>
      <c r="H38" s="10">
        <v>0</v>
      </c>
      <c r="I38" s="10"/>
      <c r="J38" s="10"/>
      <c r="K38" s="11"/>
      <c r="L38" s="6">
        <f t="shared" si="32"/>
        <v>0</v>
      </c>
      <c r="M38" s="6">
        <f t="shared" si="29"/>
        <v>0</v>
      </c>
      <c r="N38" s="10"/>
      <c r="O38" s="10"/>
      <c r="P38" s="11"/>
      <c r="Q38" s="6">
        <f t="shared" si="30"/>
        <v>0</v>
      </c>
      <c r="R38" s="6">
        <f t="shared" si="31"/>
        <v>0</v>
      </c>
      <c r="S38" s="10"/>
      <c r="T38" s="10"/>
      <c r="U38" s="11"/>
      <c r="V38" s="6">
        <f t="shared" si="23"/>
        <v>0</v>
      </c>
      <c r="W38" s="6">
        <f t="shared" si="24"/>
        <v>0</v>
      </c>
      <c r="X38" s="10"/>
      <c r="Y38" s="10"/>
      <c r="Z38" s="11"/>
      <c r="AA38" s="5">
        <v>1.49E-2</v>
      </c>
      <c r="AB38" s="5">
        <v>1.4800000000000001E-2</v>
      </c>
      <c r="AC38" s="5">
        <v>1.4800000000000001E-2</v>
      </c>
      <c r="AD38" s="5">
        <v>1.4999999999999999E-2</v>
      </c>
      <c r="AE38" s="2"/>
      <c r="AF38" s="8">
        <f t="shared" si="25"/>
        <v>0</v>
      </c>
      <c r="AG38" s="8">
        <f t="shared" si="26"/>
        <v>0</v>
      </c>
      <c r="AH38" s="8">
        <f t="shared" si="27"/>
        <v>0</v>
      </c>
      <c r="AI38" s="8">
        <f t="shared" si="28"/>
        <v>0</v>
      </c>
    </row>
    <row r="39" spans="2:35" x14ac:dyDescent="0.25">
      <c r="C39" s="25" t="s">
        <v>31</v>
      </c>
      <c r="D39" s="2"/>
      <c r="E39" s="2">
        <v>2011</v>
      </c>
      <c r="F39" s="2"/>
      <c r="G39" s="10">
        <v>0</v>
      </c>
      <c r="H39" s="10">
        <v>0</v>
      </c>
      <c r="I39" s="10"/>
      <c r="J39" s="10"/>
      <c r="K39" s="11"/>
      <c r="L39" s="10">
        <f t="shared" si="32"/>
        <v>0</v>
      </c>
      <c r="M39" s="10">
        <f t="shared" si="29"/>
        <v>0</v>
      </c>
      <c r="N39" s="10"/>
      <c r="O39" s="10"/>
      <c r="P39" s="11"/>
      <c r="Q39" s="10">
        <f t="shared" si="30"/>
        <v>0</v>
      </c>
      <c r="R39" s="10">
        <f t="shared" si="31"/>
        <v>0</v>
      </c>
      <c r="S39" s="10"/>
      <c r="T39" s="10"/>
      <c r="U39" s="11"/>
      <c r="V39" s="10">
        <f t="shared" si="23"/>
        <v>0</v>
      </c>
      <c r="W39" s="10">
        <f t="shared" si="24"/>
        <v>0</v>
      </c>
      <c r="X39" s="10"/>
      <c r="Y39" s="10"/>
      <c r="Z39" s="11"/>
      <c r="AA39" s="5">
        <v>1.49E-2</v>
      </c>
      <c r="AB39" s="5">
        <v>1.4800000000000001E-2</v>
      </c>
      <c r="AC39" s="5">
        <v>1.4800000000000001E-2</v>
      </c>
      <c r="AD39" s="5">
        <v>1.4999999999999999E-2</v>
      </c>
      <c r="AE39" s="2"/>
      <c r="AF39" s="8">
        <f t="shared" si="25"/>
        <v>0</v>
      </c>
      <c r="AG39" s="8">
        <f t="shared" si="26"/>
        <v>0</v>
      </c>
      <c r="AH39" s="8">
        <f t="shared" si="27"/>
        <v>0</v>
      </c>
      <c r="AI39" s="8">
        <f t="shared" si="28"/>
        <v>0</v>
      </c>
    </row>
    <row r="40" spans="2:35" x14ac:dyDescent="0.25">
      <c r="C40" s="25" t="s">
        <v>32</v>
      </c>
      <c r="D40" s="2"/>
      <c r="E40" s="2">
        <v>2011</v>
      </c>
      <c r="F40" s="2"/>
      <c r="G40" s="10">
        <v>0</v>
      </c>
      <c r="H40" s="10">
        <v>0</v>
      </c>
      <c r="I40" s="10"/>
      <c r="J40" s="10"/>
      <c r="K40" s="11"/>
      <c r="L40" s="10">
        <f t="shared" si="32"/>
        <v>0</v>
      </c>
      <c r="M40" s="10">
        <f t="shared" si="29"/>
        <v>0</v>
      </c>
      <c r="N40" s="10"/>
      <c r="O40" s="10"/>
      <c r="P40" s="11"/>
      <c r="Q40" s="10">
        <f t="shared" si="30"/>
        <v>0</v>
      </c>
      <c r="R40" s="10">
        <f t="shared" si="31"/>
        <v>0</v>
      </c>
      <c r="S40" s="10"/>
      <c r="T40" s="10"/>
      <c r="U40" s="11"/>
      <c r="V40" s="10">
        <f t="shared" si="23"/>
        <v>0</v>
      </c>
      <c r="W40" s="10">
        <f t="shared" si="24"/>
        <v>0</v>
      </c>
      <c r="X40" s="10"/>
      <c r="Y40" s="10"/>
      <c r="Z40" s="11"/>
      <c r="AA40" s="5">
        <v>1.49E-2</v>
      </c>
      <c r="AB40" s="5">
        <v>1.4800000000000001E-2</v>
      </c>
      <c r="AC40" s="5">
        <v>1.4800000000000001E-2</v>
      </c>
      <c r="AD40" s="5">
        <v>1.4999999999999999E-2</v>
      </c>
      <c r="AE40" s="2"/>
      <c r="AF40" s="8">
        <f t="shared" si="25"/>
        <v>0</v>
      </c>
      <c r="AG40" s="8">
        <f t="shared" si="26"/>
        <v>0</v>
      </c>
      <c r="AH40" s="8">
        <f t="shared" si="27"/>
        <v>0</v>
      </c>
      <c r="AI40" s="8">
        <f t="shared" si="28"/>
        <v>0</v>
      </c>
    </row>
    <row r="41" spans="2:35" x14ac:dyDescent="0.25">
      <c r="C41" s="26"/>
      <c r="D41" s="13" t="s">
        <v>37</v>
      </c>
      <c r="E41" s="45"/>
      <c r="F41" s="45"/>
      <c r="G41" s="14">
        <v>0</v>
      </c>
      <c r="H41" s="14">
        <v>0</v>
      </c>
      <c r="I41" s="14"/>
      <c r="J41" s="14"/>
      <c r="K41" s="11"/>
      <c r="L41" s="14">
        <f t="shared" si="20"/>
        <v>0</v>
      </c>
      <c r="M41" s="14">
        <v>0</v>
      </c>
      <c r="N41" s="10"/>
      <c r="O41" s="10"/>
      <c r="P41" s="11"/>
      <c r="Q41" s="14">
        <f t="shared" si="22"/>
        <v>0</v>
      </c>
      <c r="R41" s="14">
        <f t="shared" si="22"/>
        <v>0</v>
      </c>
      <c r="S41" s="10"/>
      <c r="T41" s="10"/>
      <c r="U41" s="11"/>
      <c r="V41" s="14">
        <f t="shared" ref="V41:V45" si="33">Q41</f>
        <v>0</v>
      </c>
      <c r="W41" s="14">
        <f t="shared" ref="W41:W45" si="34">R41</f>
        <v>0</v>
      </c>
      <c r="X41" s="10"/>
      <c r="Y41" s="10"/>
      <c r="Z41" s="11"/>
      <c r="AA41" s="5">
        <v>1.49E-2</v>
      </c>
      <c r="AB41" s="5">
        <v>1.4800000000000001E-2</v>
      </c>
      <c r="AC41" s="5">
        <v>1.4800000000000001E-2</v>
      </c>
      <c r="AD41" s="5">
        <v>1.4999999999999999E-2</v>
      </c>
      <c r="AE41" s="2"/>
      <c r="AF41" s="8">
        <f t="shared" si="25"/>
        <v>0</v>
      </c>
      <c r="AG41" s="8">
        <f t="shared" si="26"/>
        <v>0</v>
      </c>
      <c r="AH41" s="8">
        <f t="shared" si="27"/>
        <v>0</v>
      </c>
      <c r="AI41" s="8">
        <f t="shared" si="28"/>
        <v>0</v>
      </c>
    </row>
    <row r="42" spans="2:35" x14ac:dyDescent="0.25">
      <c r="C42" s="25"/>
      <c r="D42" s="2"/>
      <c r="E42" s="2">
        <v>2011</v>
      </c>
      <c r="F42" s="2"/>
      <c r="G42" s="10">
        <v>0</v>
      </c>
      <c r="H42" s="10">
        <v>0</v>
      </c>
      <c r="I42" s="10">
        <v>0.67738219503318431</v>
      </c>
      <c r="J42" s="10"/>
      <c r="K42" s="11"/>
      <c r="L42" s="10">
        <f t="shared" si="20"/>
        <v>0</v>
      </c>
      <c r="M42" s="10">
        <f t="shared" si="21"/>
        <v>0</v>
      </c>
      <c r="N42" s="10"/>
      <c r="O42" s="10"/>
      <c r="P42" s="11"/>
      <c r="Q42" s="10">
        <f t="shared" si="22"/>
        <v>0</v>
      </c>
      <c r="R42" s="10">
        <f t="shared" si="22"/>
        <v>0</v>
      </c>
      <c r="S42" s="10"/>
      <c r="T42" s="10"/>
      <c r="U42" s="11"/>
      <c r="V42" s="10">
        <f t="shared" si="33"/>
        <v>0</v>
      </c>
      <c r="W42" s="10">
        <f t="shared" si="34"/>
        <v>0</v>
      </c>
      <c r="X42" s="10"/>
      <c r="Y42" s="10"/>
      <c r="Z42" s="11"/>
      <c r="AA42" s="5">
        <v>1.49E-2</v>
      </c>
      <c r="AB42" s="5">
        <v>1.4800000000000001E-2</v>
      </c>
      <c r="AC42" s="5">
        <v>1.4800000000000001E-2</v>
      </c>
      <c r="AD42" s="5">
        <v>1.4999999999999999E-2</v>
      </c>
      <c r="AE42" s="2"/>
      <c r="AF42" s="8">
        <f t="shared" si="25"/>
        <v>0</v>
      </c>
      <c r="AG42" s="8">
        <f t="shared" si="26"/>
        <v>0</v>
      </c>
      <c r="AH42" s="8">
        <f t="shared" si="27"/>
        <v>0</v>
      </c>
      <c r="AI42" s="8">
        <f t="shared" si="28"/>
        <v>0</v>
      </c>
    </row>
    <row r="43" spans="2:35" x14ac:dyDescent="0.25">
      <c r="C43" s="26"/>
      <c r="D43" s="13" t="s">
        <v>37</v>
      </c>
      <c r="E43" s="45"/>
      <c r="F43" s="45"/>
      <c r="G43" s="14">
        <v>0</v>
      </c>
      <c r="H43" s="14">
        <v>0</v>
      </c>
      <c r="I43" s="14"/>
      <c r="J43" s="14"/>
      <c r="K43" s="11"/>
      <c r="L43" s="14">
        <f t="shared" si="20"/>
        <v>0</v>
      </c>
      <c r="M43" s="14">
        <v>0</v>
      </c>
      <c r="N43" s="10"/>
      <c r="O43" s="10"/>
      <c r="P43" s="11"/>
      <c r="Q43" s="14">
        <f t="shared" si="22"/>
        <v>0</v>
      </c>
      <c r="R43" s="14">
        <f t="shared" si="22"/>
        <v>0</v>
      </c>
      <c r="S43" s="10"/>
      <c r="T43" s="10"/>
      <c r="U43" s="11"/>
      <c r="V43" s="14">
        <f t="shared" si="33"/>
        <v>0</v>
      </c>
      <c r="W43" s="14">
        <f t="shared" si="34"/>
        <v>0</v>
      </c>
      <c r="X43" s="10"/>
      <c r="Y43" s="10"/>
      <c r="Z43" s="11"/>
      <c r="AA43" s="5">
        <v>1.49E-2</v>
      </c>
      <c r="AB43" s="5">
        <v>1.4800000000000001E-2</v>
      </c>
      <c r="AC43" s="5">
        <v>1.4800000000000001E-2</v>
      </c>
      <c r="AD43" s="5">
        <v>1.4999999999999999E-2</v>
      </c>
      <c r="AE43" s="2"/>
      <c r="AF43" s="8">
        <f t="shared" si="25"/>
        <v>0</v>
      </c>
      <c r="AG43" s="8">
        <f t="shared" si="26"/>
        <v>0</v>
      </c>
      <c r="AH43" s="8">
        <f t="shared" si="27"/>
        <v>0</v>
      </c>
      <c r="AI43" s="8">
        <f t="shared" si="28"/>
        <v>0</v>
      </c>
    </row>
    <row r="44" spans="2:35" x14ac:dyDescent="0.25">
      <c r="C44" s="25"/>
      <c r="D44" s="2"/>
      <c r="E44" s="2">
        <v>2011</v>
      </c>
      <c r="F44" s="2"/>
      <c r="G44" s="10">
        <v>0</v>
      </c>
      <c r="H44" s="10">
        <v>0</v>
      </c>
      <c r="I44" s="10">
        <v>1.0037094497818713</v>
      </c>
      <c r="J44" s="10"/>
      <c r="K44" s="11"/>
      <c r="L44" s="10">
        <f t="shared" si="20"/>
        <v>0</v>
      </c>
      <c r="M44" s="10">
        <f t="shared" si="21"/>
        <v>0</v>
      </c>
      <c r="N44" s="10"/>
      <c r="O44" s="10"/>
      <c r="P44" s="11"/>
      <c r="Q44" s="10">
        <f t="shared" si="22"/>
        <v>0</v>
      </c>
      <c r="R44" s="10">
        <f t="shared" si="22"/>
        <v>0</v>
      </c>
      <c r="S44" s="10"/>
      <c r="T44" s="10"/>
      <c r="U44" s="11"/>
      <c r="V44" s="10">
        <f t="shared" si="33"/>
        <v>0</v>
      </c>
      <c r="W44" s="10">
        <f t="shared" si="34"/>
        <v>0</v>
      </c>
      <c r="X44" s="10"/>
      <c r="Y44" s="10"/>
      <c r="Z44" s="11"/>
      <c r="AA44" s="5">
        <v>1.49E-2</v>
      </c>
      <c r="AB44" s="5">
        <v>1.4800000000000001E-2</v>
      </c>
      <c r="AC44" s="5">
        <v>1.4800000000000001E-2</v>
      </c>
      <c r="AD44" s="5">
        <v>1.4999999999999999E-2</v>
      </c>
      <c r="AE44" s="2"/>
      <c r="AF44" s="8">
        <f t="shared" si="25"/>
        <v>0</v>
      </c>
      <c r="AG44" s="8">
        <f t="shared" si="26"/>
        <v>0</v>
      </c>
      <c r="AH44" s="8">
        <f t="shared" si="27"/>
        <v>0</v>
      </c>
      <c r="AI44" s="8">
        <f t="shared" si="28"/>
        <v>0</v>
      </c>
    </row>
    <row r="45" spans="2:35" x14ac:dyDescent="0.25">
      <c r="C45" s="26"/>
      <c r="D45" s="13" t="s">
        <v>37</v>
      </c>
      <c r="E45" s="45"/>
      <c r="F45" s="45"/>
      <c r="G45" s="14">
        <v>0</v>
      </c>
      <c r="H45" s="14">
        <v>0</v>
      </c>
      <c r="I45" s="14"/>
      <c r="J45" s="14"/>
      <c r="K45" s="11"/>
      <c r="L45" s="14">
        <f t="shared" si="20"/>
        <v>0</v>
      </c>
      <c r="M45" s="14">
        <v>0</v>
      </c>
      <c r="N45" s="10"/>
      <c r="O45" s="10"/>
      <c r="P45" s="11"/>
      <c r="Q45" s="14">
        <f t="shared" si="22"/>
        <v>0</v>
      </c>
      <c r="R45" s="14">
        <f t="shared" si="22"/>
        <v>0</v>
      </c>
      <c r="S45" s="10"/>
      <c r="T45" s="10"/>
      <c r="U45" s="11"/>
      <c r="V45" s="14">
        <f t="shared" si="33"/>
        <v>0</v>
      </c>
      <c r="W45" s="14">
        <f t="shared" si="34"/>
        <v>0</v>
      </c>
      <c r="X45" s="10"/>
      <c r="Y45" s="10"/>
      <c r="Z45" s="11"/>
      <c r="AA45" s="5">
        <v>1.49E-2</v>
      </c>
      <c r="AB45" s="5">
        <v>1.4800000000000001E-2</v>
      </c>
      <c r="AC45" s="5">
        <v>1.4800000000000001E-2</v>
      </c>
      <c r="AD45" s="5">
        <v>1.4999999999999999E-2</v>
      </c>
      <c r="AE45" s="2"/>
      <c r="AF45" s="8">
        <f t="shared" si="25"/>
        <v>0</v>
      </c>
      <c r="AG45" s="8">
        <f t="shared" si="26"/>
        <v>0</v>
      </c>
      <c r="AH45" s="8">
        <f t="shared" si="27"/>
        <v>0</v>
      </c>
      <c r="AI45" s="8">
        <f t="shared" si="28"/>
        <v>0</v>
      </c>
    </row>
    <row r="46" spans="2:35" x14ac:dyDescent="0.25">
      <c r="C46" s="27" t="s">
        <v>23</v>
      </c>
      <c r="D46" s="15"/>
      <c r="E46" s="15"/>
      <c r="F46" s="15"/>
      <c r="G46" s="16">
        <f>SUM(G32:G45)</f>
        <v>62.181999999999995</v>
      </c>
      <c r="H46" s="16">
        <f>SUM(H32:H45)</f>
        <v>234271.47600000002</v>
      </c>
      <c r="I46" s="16">
        <f>SUM(I32:I45)</f>
        <v>3.9050086387613723</v>
      </c>
      <c r="J46" s="16">
        <f>SUM(J32:J45)</f>
        <v>0</v>
      </c>
      <c r="K46" s="16"/>
      <c r="L46" s="16">
        <f>SUM(L32:L45)</f>
        <v>62.181999999999995</v>
      </c>
      <c r="M46" s="16">
        <f>SUM(M32:M45)</f>
        <v>234271.47600000002</v>
      </c>
      <c r="N46" s="16">
        <f>SUM(N32:N45)</f>
        <v>0</v>
      </c>
      <c r="O46" s="16">
        <f>SUM(O32:O45)</f>
        <v>0</v>
      </c>
      <c r="P46" s="16"/>
      <c r="Q46" s="16">
        <f>SUM(Q32:Q45)</f>
        <v>62.181999999999995</v>
      </c>
      <c r="R46" s="16">
        <f>SUM(R32:R45)</f>
        <v>234271.47600000002</v>
      </c>
      <c r="S46" s="16">
        <f>SUM(S32:S45)</f>
        <v>0</v>
      </c>
      <c r="T46" s="16">
        <f>SUM(T32:T45)</f>
        <v>0</v>
      </c>
      <c r="U46" s="16"/>
      <c r="V46" s="16">
        <f>SUM(V32:V45)</f>
        <v>62.181999999999995</v>
      </c>
      <c r="W46" s="16">
        <f>SUM(W32:W45)</f>
        <v>234271.47600000002</v>
      </c>
      <c r="X46" s="16">
        <f>SUM(X32:X45)</f>
        <v>0</v>
      </c>
      <c r="Y46" s="16">
        <f>SUM(Y32:Y45)</f>
        <v>0</v>
      </c>
      <c r="Z46" s="16"/>
      <c r="AA46" s="15"/>
      <c r="AB46" s="15"/>
      <c r="AC46" s="15"/>
      <c r="AD46" s="15"/>
      <c r="AE46" s="15"/>
      <c r="AF46" s="16">
        <f>SUM(AF32:AF45)</f>
        <v>3490.6449924000003</v>
      </c>
      <c r="AG46" s="16">
        <f>SUM(AG32:AG45)</f>
        <v>3467.2178448</v>
      </c>
      <c r="AH46" s="16">
        <f>SUM(AH32:AH45)</f>
        <v>3467.2178448</v>
      </c>
      <c r="AI46" s="16">
        <f>SUM(AI32:AI45)</f>
        <v>3514.0721400000002</v>
      </c>
    </row>
    <row r="47" spans="2:35" x14ac:dyDescent="0.25"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2:35" x14ac:dyDescent="0.25">
      <c r="B48" s="33" t="s">
        <v>13</v>
      </c>
      <c r="C48" s="25" t="s">
        <v>24</v>
      </c>
      <c r="D48" s="2"/>
      <c r="E48" s="2">
        <v>2011</v>
      </c>
      <c r="F48" s="2"/>
      <c r="G48" s="10">
        <v>40.767000000000003</v>
      </c>
      <c r="H48" s="10">
        <v>264381.82400000002</v>
      </c>
      <c r="I48" s="10"/>
      <c r="J48" s="10"/>
      <c r="K48" s="11"/>
      <c r="L48" s="10">
        <f t="shared" ref="L48" si="35">G48</f>
        <v>40.767000000000003</v>
      </c>
      <c r="M48" s="10">
        <f t="shared" ref="M48" si="36">H48</f>
        <v>264381.82400000002</v>
      </c>
      <c r="N48" s="10"/>
      <c r="O48" s="10"/>
      <c r="P48" s="11"/>
      <c r="Q48" s="10">
        <f t="shared" ref="Q48" si="37">L48</f>
        <v>40.767000000000003</v>
      </c>
      <c r="R48" s="10">
        <f t="shared" ref="R48" si="38">M48</f>
        <v>264381.82400000002</v>
      </c>
      <c r="S48" s="10"/>
      <c r="T48" s="10"/>
      <c r="U48" s="11"/>
      <c r="V48" s="10">
        <f t="shared" ref="V48" si="39">Q48</f>
        <v>40.767000000000003</v>
      </c>
      <c r="W48" s="10">
        <f t="shared" ref="W48" si="40">R48</f>
        <v>264381.82400000002</v>
      </c>
      <c r="X48" s="10"/>
      <c r="Y48" s="10"/>
      <c r="Z48" s="11"/>
      <c r="AA48" s="2">
        <v>1.03E-2</v>
      </c>
      <c r="AB48" s="2">
        <v>1.04E-2</v>
      </c>
      <c r="AC48" s="2">
        <v>1.04E-2</v>
      </c>
      <c r="AD48" s="2">
        <v>1.0500000000000001E-2</v>
      </c>
      <c r="AE48" s="2"/>
      <c r="AF48" s="12">
        <f t="shared" ref="AF48" si="41">AA48*H48</f>
        <v>2723.1327872000002</v>
      </c>
      <c r="AG48" s="12">
        <f t="shared" ref="AG48" si="42">AB48*M48</f>
        <v>2749.5709695999999</v>
      </c>
      <c r="AH48" s="12">
        <f t="shared" ref="AH48" si="43">AC48*R48</f>
        <v>2749.5709695999999</v>
      </c>
      <c r="AI48" s="12">
        <f t="shared" ref="AI48" si="44">AD48*W48</f>
        <v>2776.0091520000005</v>
      </c>
    </row>
    <row r="49" spans="2:36" x14ac:dyDescent="0.25">
      <c r="C49" s="25" t="s">
        <v>19</v>
      </c>
      <c r="D49" s="2"/>
      <c r="E49" s="2">
        <v>2011</v>
      </c>
      <c r="F49" s="2"/>
      <c r="G49" s="10">
        <v>110.08199999999999</v>
      </c>
      <c r="H49" s="10">
        <v>283517.24800000002</v>
      </c>
      <c r="I49" s="10"/>
      <c r="J49" s="10"/>
      <c r="K49" s="11"/>
      <c r="L49" s="6">
        <f t="shared" ref="L49:L50" si="45">G49</f>
        <v>110.08199999999999</v>
      </c>
      <c r="M49" s="6">
        <f t="shared" ref="M49:M50" si="46">H49</f>
        <v>283517.24800000002</v>
      </c>
      <c r="N49" s="10"/>
      <c r="O49" s="10"/>
      <c r="P49" s="11"/>
      <c r="Q49" s="10">
        <f t="shared" ref="Q49:Q50" si="47">L49</f>
        <v>110.08199999999999</v>
      </c>
      <c r="R49" s="10">
        <f t="shared" ref="R49:R50" si="48">M49</f>
        <v>283517.24800000002</v>
      </c>
      <c r="S49" s="10"/>
      <c r="T49" s="10"/>
      <c r="U49" s="11"/>
      <c r="V49" s="10">
        <f t="shared" ref="V49:V50" si="49">Q49</f>
        <v>110.08199999999999</v>
      </c>
      <c r="W49" s="10">
        <f t="shared" ref="W49:W50" si="50">R49</f>
        <v>283517.24800000002</v>
      </c>
      <c r="X49" s="10"/>
      <c r="Y49" s="10"/>
      <c r="Z49" s="11"/>
      <c r="AA49" s="2">
        <v>1.03E-2</v>
      </c>
      <c r="AB49" s="2">
        <v>1.04E-2</v>
      </c>
      <c r="AC49" s="2">
        <v>1.04E-2</v>
      </c>
      <c r="AD49" s="2">
        <v>1.0500000000000001E-2</v>
      </c>
      <c r="AE49" s="2"/>
      <c r="AF49" s="8">
        <f t="shared" ref="AF49:AF50" si="51">AA49*H49</f>
        <v>2920.2276544000001</v>
      </c>
      <c r="AG49" s="8">
        <f t="shared" ref="AG49:AG50" si="52">AB49*M49</f>
        <v>2948.5793791999999</v>
      </c>
      <c r="AH49" s="8">
        <f t="shared" ref="AH49:AH50" si="53">AC49*R49</f>
        <v>2948.5793791999999</v>
      </c>
      <c r="AI49" s="8">
        <f t="shared" ref="AI49:AI50" si="54">AD49*W49</f>
        <v>2976.9311040000002</v>
      </c>
    </row>
    <row r="50" spans="2:36" x14ac:dyDescent="0.25">
      <c r="C50" s="25" t="s">
        <v>33</v>
      </c>
      <c r="D50" s="2"/>
      <c r="E50" s="2">
        <v>2011</v>
      </c>
      <c r="F50" s="2"/>
      <c r="G50" s="10">
        <v>0</v>
      </c>
      <c r="H50" s="10">
        <v>0</v>
      </c>
      <c r="I50" s="10"/>
      <c r="J50" s="10"/>
      <c r="K50" s="11"/>
      <c r="L50" s="6">
        <f t="shared" si="45"/>
        <v>0</v>
      </c>
      <c r="M50" s="6">
        <f t="shared" si="46"/>
        <v>0</v>
      </c>
      <c r="N50" s="10"/>
      <c r="O50" s="10"/>
      <c r="P50" s="11"/>
      <c r="Q50" s="10">
        <f t="shared" si="47"/>
        <v>0</v>
      </c>
      <c r="R50" s="10">
        <f t="shared" si="48"/>
        <v>0</v>
      </c>
      <c r="S50" s="10"/>
      <c r="T50" s="10"/>
      <c r="U50" s="11"/>
      <c r="V50" s="10">
        <f t="shared" si="49"/>
        <v>0</v>
      </c>
      <c r="W50" s="10">
        <f t="shared" si="50"/>
        <v>0</v>
      </c>
      <c r="X50" s="10"/>
      <c r="Y50" s="10"/>
      <c r="Z50" s="11"/>
      <c r="AA50" s="2">
        <v>1.03E-2</v>
      </c>
      <c r="AB50" s="2">
        <v>1.04E-2</v>
      </c>
      <c r="AC50" s="2">
        <v>1.04E-2</v>
      </c>
      <c r="AD50" s="2">
        <v>1.0500000000000001E-2</v>
      </c>
      <c r="AE50" s="2"/>
      <c r="AF50" s="8">
        <f t="shared" si="51"/>
        <v>0</v>
      </c>
      <c r="AG50" s="8">
        <f t="shared" si="52"/>
        <v>0</v>
      </c>
      <c r="AH50" s="8">
        <f t="shared" si="53"/>
        <v>0</v>
      </c>
      <c r="AI50" s="8">
        <f t="shared" si="54"/>
        <v>0</v>
      </c>
    </row>
    <row r="51" spans="2:36" x14ac:dyDescent="0.25">
      <c r="C51" s="27" t="s">
        <v>23</v>
      </c>
      <c r="D51" s="15"/>
      <c r="E51" s="15"/>
      <c r="F51" s="15"/>
      <c r="G51" s="16">
        <f>SUM(G48:G50)</f>
        <v>150.84899999999999</v>
      </c>
      <c r="H51" s="16">
        <f>SUM(H48:H50)</f>
        <v>547899.07200000004</v>
      </c>
      <c r="I51" s="16">
        <f>SUM(I48:I50)</f>
        <v>0</v>
      </c>
      <c r="J51" s="16">
        <f>SUM(J48:J50)</f>
        <v>0</v>
      </c>
      <c r="K51" s="16"/>
      <c r="L51" s="16">
        <f>SUM(L48:L50)</f>
        <v>150.84899999999999</v>
      </c>
      <c r="M51" s="16">
        <f>SUM(M48:M50)</f>
        <v>547899.07200000004</v>
      </c>
      <c r="N51" s="16">
        <f>SUM(N48:N50)</f>
        <v>0</v>
      </c>
      <c r="O51" s="16">
        <f>SUM(O48:O50)</f>
        <v>0</v>
      </c>
      <c r="P51" s="16"/>
      <c r="Q51" s="16">
        <f>SUM(Q48:Q50)</f>
        <v>150.84899999999999</v>
      </c>
      <c r="R51" s="16">
        <f>SUM(R48:R50)</f>
        <v>547899.07200000004</v>
      </c>
      <c r="S51" s="16">
        <f>SUM(S48:S50)</f>
        <v>0</v>
      </c>
      <c r="T51" s="16">
        <f>SUM(T48:T50)</f>
        <v>0</v>
      </c>
      <c r="U51" s="16"/>
      <c r="V51" s="16">
        <f>SUM(V48:V50)</f>
        <v>150.84899999999999</v>
      </c>
      <c r="W51" s="16">
        <f>SUM(W48:W50)</f>
        <v>547899.07200000004</v>
      </c>
      <c r="X51" s="16">
        <f>SUM(X48:X50)</f>
        <v>0</v>
      </c>
      <c r="Y51" s="16">
        <f>SUM(Y48:Y50)</f>
        <v>0</v>
      </c>
      <c r="Z51" s="16"/>
      <c r="AA51" s="15"/>
      <c r="AB51" s="15"/>
      <c r="AC51" s="15"/>
      <c r="AD51" s="15"/>
      <c r="AE51" s="15"/>
      <c r="AF51" s="16">
        <f>SUM(AF48:AF50)</f>
        <v>5643.3604415999998</v>
      </c>
      <c r="AG51" s="16">
        <f>SUM(AG48:AG50)</f>
        <v>5698.1503487999998</v>
      </c>
      <c r="AH51" s="16">
        <f>SUM(AH48:AH50)</f>
        <v>5698.1503487999998</v>
      </c>
      <c r="AI51" s="16">
        <f>SUM(AI48:AI50)</f>
        <v>5752.9402560000008</v>
      </c>
    </row>
    <row r="52" spans="2:36" x14ac:dyDescent="0.25">
      <c r="C52" s="29"/>
      <c r="D52" s="18"/>
      <c r="E52" s="18"/>
      <c r="F52" s="18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8"/>
      <c r="AB52" s="18"/>
      <c r="AC52" s="18"/>
      <c r="AD52" s="18"/>
      <c r="AE52" s="18"/>
      <c r="AF52" s="19"/>
      <c r="AG52" s="19"/>
      <c r="AH52" s="19"/>
      <c r="AI52" s="19"/>
    </row>
    <row r="53" spans="2:36" ht="16.5" thickBot="1" x14ac:dyDescent="0.3">
      <c r="C53" s="29"/>
      <c r="D53" s="18"/>
      <c r="E53" s="18"/>
      <c r="F53" s="18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8"/>
      <c r="AB53" s="18"/>
      <c r="AC53" s="18"/>
      <c r="AD53" s="18"/>
      <c r="AE53" s="18"/>
      <c r="AF53" s="20">
        <f>AF46+AF51</f>
        <v>9134.0054340000006</v>
      </c>
      <c r="AG53" s="20">
        <f>AG46+AG51</f>
        <v>9165.3681935999994</v>
      </c>
      <c r="AH53" s="20">
        <f>AH46+AH51</f>
        <v>9165.3681935999994</v>
      </c>
      <c r="AI53" s="20">
        <f>AI46+AI51</f>
        <v>9267.0123960000019</v>
      </c>
      <c r="AJ53" s="37">
        <f>SUM(AF53:AI53)</f>
        <v>36731.754217199996</v>
      </c>
    </row>
    <row r="54" spans="2:36" ht="16.5" thickTop="1" x14ac:dyDescent="0.25">
      <c r="C54" s="29"/>
      <c r="D54" s="18"/>
      <c r="E54" s="18"/>
      <c r="F54" s="18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8"/>
      <c r="AB54" s="18"/>
      <c r="AC54" s="18"/>
      <c r="AD54" s="18"/>
      <c r="AE54" s="18"/>
      <c r="AF54" s="19"/>
      <c r="AG54" s="19"/>
      <c r="AH54" s="19"/>
      <c r="AI54" s="19"/>
    </row>
    <row r="55" spans="2:36" ht="15.75" customHeight="1" x14ac:dyDescent="0.25">
      <c r="B55" s="3" t="s">
        <v>21</v>
      </c>
      <c r="C55" s="3"/>
      <c r="D55" s="3"/>
      <c r="E55" s="3"/>
      <c r="F55" s="3"/>
      <c r="G55" s="41" t="s">
        <v>38</v>
      </c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3"/>
      <c r="Y55" s="3"/>
      <c r="Z55" s="3"/>
      <c r="AA55" s="41" t="s">
        <v>15</v>
      </c>
      <c r="AB55" s="41"/>
      <c r="AC55" s="41"/>
      <c r="AD55" s="41"/>
      <c r="AE55" s="3"/>
      <c r="AF55" s="41" t="s">
        <v>16</v>
      </c>
      <c r="AG55" s="41"/>
      <c r="AH55" s="41"/>
      <c r="AI55" s="41"/>
    </row>
    <row r="56" spans="2:36" ht="15.75" customHeight="1" x14ac:dyDescent="0.25">
      <c r="B56" s="31"/>
      <c r="C56" s="23"/>
      <c r="D56" s="4"/>
      <c r="E56" s="4"/>
      <c r="F56" s="4"/>
      <c r="G56" s="42">
        <v>2011</v>
      </c>
      <c r="H56" s="42"/>
      <c r="I56" s="3"/>
      <c r="J56" s="3"/>
      <c r="K56" s="4"/>
      <c r="L56" s="42">
        <v>2012</v>
      </c>
      <c r="M56" s="42"/>
      <c r="N56" s="3"/>
      <c r="O56" s="3"/>
      <c r="P56" s="4"/>
      <c r="Q56" s="3">
        <v>2013</v>
      </c>
      <c r="R56" s="3"/>
      <c r="S56" s="3"/>
      <c r="T56" s="3"/>
      <c r="U56" s="4"/>
      <c r="V56" s="3">
        <v>2014</v>
      </c>
      <c r="W56" s="3"/>
      <c r="X56" s="3"/>
      <c r="Y56" s="3"/>
      <c r="AA56" s="3">
        <v>2011</v>
      </c>
      <c r="AB56" s="3">
        <v>2012</v>
      </c>
      <c r="AC56" s="3">
        <v>2013</v>
      </c>
      <c r="AD56" s="3">
        <v>2014</v>
      </c>
      <c r="AE56" s="4"/>
      <c r="AF56" s="3">
        <v>2011</v>
      </c>
      <c r="AG56" s="3">
        <v>2012</v>
      </c>
      <c r="AH56" s="3">
        <v>2013</v>
      </c>
      <c r="AI56" s="3">
        <v>2014</v>
      </c>
    </row>
    <row r="57" spans="2:36" x14ac:dyDescent="0.25">
      <c r="B57" s="33" t="s">
        <v>14</v>
      </c>
      <c r="C57" s="25" t="s">
        <v>26</v>
      </c>
      <c r="D57" s="2"/>
      <c r="E57" s="2">
        <v>2012</v>
      </c>
      <c r="F57" s="2"/>
      <c r="G57" s="10"/>
      <c r="H57" s="10"/>
      <c r="I57" s="10">
        <v>1.6132126919923941</v>
      </c>
      <c r="J57" s="10"/>
      <c r="K57" s="11"/>
      <c r="L57" s="10">
        <v>8.4139999999999997</v>
      </c>
      <c r="M57" s="10">
        <v>56155.241999999998</v>
      </c>
      <c r="N57" s="10"/>
      <c r="O57" s="10"/>
      <c r="P57" s="11"/>
      <c r="Q57" s="10">
        <f>L57</f>
        <v>8.4139999999999997</v>
      </c>
      <c r="R57" s="10">
        <f>M57</f>
        <v>56155.241999999998</v>
      </c>
      <c r="S57" s="10"/>
      <c r="T57" s="10"/>
      <c r="U57" s="11"/>
      <c r="V57" s="10">
        <f>Q57</f>
        <v>8.4139999999999997</v>
      </c>
      <c r="W57" s="10">
        <f>R57</f>
        <v>56155.241999999998</v>
      </c>
      <c r="X57" s="10"/>
      <c r="Y57" s="10"/>
      <c r="Z57" s="11"/>
      <c r="AA57" s="2"/>
      <c r="AB57" s="2">
        <v>1.4800000000000001E-2</v>
      </c>
      <c r="AC57" s="2">
        <v>1.4800000000000001E-2</v>
      </c>
      <c r="AD57" s="2">
        <v>1.4999999999999999E-2</v>
      </c>
      <c r="AE57" s="2"/>
      <c r="AF57" s="12"/>
      <c r="AG57" s="12">
        <f t="shared" ref="AG57" si="55">AB57*M57</f>
        <v>831.09758160000001</v>
      </c>
      <c r="AH57" s="12">
        <f t="shared" ref="AH57" si="56">AC57*R57</f>
        <v>831.09758160000001</v>
      </c>
      <c r="AI57" s="12">
        <f t="shared" ref="AI57" si="57">AD57*W57</f>
        <v>842.32862999999998</v>
      </c>
    </row>
    <row r="58" spans="2:36" x14ac:dyDescent="0.25">
      <c r="C58" s="24" t="s">
        <v>17</v>
      </c>
      <c r="D58" s="2"/>
      <c r="E58" s="2">
        <v>2012</v>
      </c>
      <c r="F58" s="2"/>
      <c r="G58" s="10"/>
      <c r="H58" s="10"/>
      <c r="I58" s="10">
        <v>0.15344943749151985</v>
      </c>
      <c r="J58" s="10"/>
      <c r="K58" s="11"/>
      <c r="L58" s="10">
        <v>0.70399999999999996</v>
      </c>
      <c r="M58" s="10">
        <v>1250.8699999999999</v>
      </c>
      <c r="N58" s="10"/>
      <c r="O58" s="10"/>
      <c r="P58" s="11"/>
      <c r="Q58" s="10">
        <f t="shared" ref="Q58:Q59" si="58">L58</f>
        <v>0.70399999999999996</v>
      </c>
      <c r="R58" s="10">
        <f t="shared" ref="R58:R59" si="59">M58</f>
        <v>1250.8699999999999</v>
      </c>
      <c r="S58" s="10"/>
      <c r="T58" s="10"/>
      <c r="U58" s="11"/>
      <c r="V58" s="10">
        <f t="shared" ref="V58:V61" si="60">Q58</f>
        <v>0.70399999999999996</v>
      </c>
      <c r="W58" s="10">
        <f t="shared" ref="W58:W61" si="61">R58</f>
        <v>1250.8699999999999</v>
      </c>
      <c r="X58" s="10"/>
      <c r="Y58" s="10"/>
      <c r="Z58" s="11"/>
      <c r="AA58" s="5"/>
      <c r="AB58" s="5">
        <v>1.4800000000000001E-2</v>
      </c>
      <c r="AC58" s="5">
        <v>1.4800000000000001E-2</v>
      </c>
      <c r="AD58" s="5">
        <v>1.4999999999999999E-2</v>
      </c>
      <c r="AE58" s="2"/>
      <c r="AF58" s="8"/>
      <c r="AG58" s="8">
        <f t="shared" ref="AG58:AG70" si="62">AB58*M58</f>
        <v>18.512875999999999</v>
      </c>
      <c r="AH58" s="8">
        <f t="shared" ref="AH58:AH70" si="63">AC58*R58</f>
        <v>18.512875999999999</v>
      </c>
      <c r="AI58" s="8">
        <f t="shared" ref="AI58:AI70" si="64">AD58*W58</f>
        <v>18.763049999999996</v>
      </c>
    </row>
    <row r="59" spans="2:36" x14ac:dyDescent="0.25">
      <c r="C59" s="24" t="s">
        <v>18</v>
      </c>
      <c r="D59" s="2"/>
      <c r="E59" s="2">
        <v>2012</v>
      </c>
      <c r="F59" s="2"/>
      <c r="G59" s="10"/>
      <c r="H59" s="10"/>
      <c r="I59" s="10">
        <v>0.45725486446240221</v>
      </c>
      <c r="J59" s="10"/>
      <c r="K59" s="11"/>
      <c r="L59" s="10">
        <v>24.370999999999999</v>
      </c>
      <c r="M59" s="10">
        <v>44320.900999999998</v>
      </c>
      <c r="N59" s="10"/>
      <c r="O59" s="10"/>
      <c r="P59" s="11"/>
      <c r="Q59" s="10">
        <f t="shared" si="58"/>
        <v>24.370999999999999</v>
      </c>
      <c r="R59" s="10">
        <f t="shared" si="59"/>
        <v>44320.900999999998</v>
      </c>
      <c r="S59" s="10"/>
      <c r="T59" s="10"/>
      <c r="U59" s="11"/>
      <c r="V59" s="10">
        <f t="shared" si="60"/>
        <v>24.370999999999999</v>
      </c>
      <c r="W59" s="10">
        <f t="shared" si="61"/>
        <v>44320.900999999998</v>
      </c>
      <c r="X59" s="10"/>
      <c r="Y59" s="10"/>
      <c r="Z59" s="11"/>
      <c r="AA59" s="5"/>
      <c r="AB59" s="5">
        <v>1.4800000000000001E-2</v>
      </c>
      <c r="AC59" s="5">
        <v>1.4800000000000001E-2</v>
      </c>
      <c r="AD59" s="5">
        <v>1.4999999999999999E-2</v>
      </c>
      <c r="AE59" s="2"/>
      <c r="AF59" s="8"/>
      <c r="AG59" s="8">
        <f t="shared" si="62"/>
        <v>655.94933479999997</v>
      </c>
      <c r="AH59" s="8">
        <f t="shared" si="63"/>
        <v>655.94933479999997</v>
      </c>
      <c r="AI59" s="8">
        <f t="shared" si="64"/>
        <v>664.81351499999994</v>
      </c>
    </row>
    <row r="60" spans="2:36" x14ac:dyDescent="0.25">
      <c r="C60" s="25" t="s">
        <v>27</v>
      </c>
      <c r="D60" s="2"/>
      <c r="E60" s="2">
        <v>2012</v>
      </c>
      <c r="F60" s="2"/>
      <c r="G60" s="10"/>
      <c r="H60" s="10"/>
      <c r="I60" s="10"/>
      <c r="J60" s="10"/>
      <c r="K60" s="11"/>
      <c r="L60" s="10">
        <v>0.45500000000000002</v>
      </c>
      <c r="M60" s="10">
        <v>2760.355</v>
      </c>
      <c r="N60" s="10"/>
      <c r="O60" s="10"/>
      <c r="P60" s="11"/>
      <c r="Q60" s="10">
        <f t="shared" ref="Q60:Q61" si="65">L60</f>
        <v>0.45500000000000002</v>
      </c>
      <c r="R60" s="10">
        <f t="shared" ref="R60:R61" si="66">M60</f>
        <v>2760.355</v>
      </c>
      <c r="S60" s="10"/>
      <c r="T60" s="10"/>
      <c r="U60" s="11"/>
      <c r="V60" s="10">
        <f t="shared" si="60"/>
        <v>0.45500000000000002</v>
      </c>
      <c r="W60" s="10">
        <f t="shared" si="61"/>
        <v>2760.355</v>
      </c>
      <c r="X60" s="10"/>
      <c r="Y60" s="10"/>
      <c r="Z60" s="11"/>
      <c r="AA60" s="5"/>
      <c r="AB60" s="5">
        <v>1.4800000000000001E-2</v>
      </c>
      <c r="AC60" s="5">
        <v>1.4800000000000001E-2</v>
      </c>
      <c r="AD60" s="5">
        <v>1.4999999999999999E-2</v>
      </c>
      <c r="AE60" s="2"/>
      <c r="AF60" s="8"/>
      <c r="AG60" s="8">
        <f t="shared" si="62"/>
        <v>40.853254</v>
      </c>
      <c r="AH60" s="8">
        <f t="shared" si="63"/>
        <v>40.853254</v>
      </c>
      <c r="AI60" s="8">
        <f t="shared" si="64"/>
        <v>41.405324999999998</v>
      </c>
    </row>
    <row r="61" spans="2:36" x14ac:dyDescent="0.25">
      <c r="C61" s="25" t="s">
        <v>28</v>
      </c>
      <c r="D61" s="2"/>
      <c r="E61" s="2">
        <v>2012</v>
      </c>
      <c r="F61" s="2"/>
      <c r="G61" s="10"/>
      <c r="H61" s="10"/>
      <c r="I61" s="10"/>
      <c r="J61" s="10"/>
      <c r="K61" s="11"/>
      <c r="L61" s="10">
        <v>2.9220000000000002</v>
      </c>
      <c r="M61" s="10">
        <v>52872.860999999997</v>
      </c>
      <c r="N61" s="10"/>
      <c r="O61" s="10"/>
      <c r="P61" s="11"/>
      <c r="Q61" s="10">
        <f t="shared" si="65"/>
        <v>2.9220000000000002</v>
      </c>
      <c r="R61" s="10">
        <f t="shared" si="66"/>
        <v>52872.860999999997</v>
      </c>
      <c r="S61" s="10"/>
      <c r="T61" s="10"/>
      <c r="U61" s="11"/>
      <c r="V61" s="10">
        <f t="shared" si="60"/>
        <v>2.9220000000000002</v>
      </c>
      <c r="W61" s="10">
        <f t="shared" si="61"/>
        <v>52872.860999999997</v>
      </c>
      <c r="X61" s="10"/>
      <c r="Y61" s="10"/>
      <c r="Z61" s="11"/>
      <c r="AA61" s="5"/>
      <c r="AB61" s="5">
        <v>1.4800000000000001E-2</v>
      </c>
      <c r="AC61" s="5">
        <v>1.4800000000000001E-2</v>
      </c>
      <c r="AD61" s="5">
        <v>1.4999999999999999E-2</v>
      </c>
      <c r="AE61" s="2"/>
      <c r="AF61" s="8"/>
      <c r="AG61" s="8">
        <f t="shared" si="62"/>
        <v>782.51834280000003</v>
      </c>
      <c r="AH61" s="8">
        <f t="shared" si="63"/>
        <v>782.51834280000003</v>
      </c>
      <c r="AI61" s="8">
        <f t="shared" si="64"/>
        <v>793.09291499999995</v>
      </c>
    </row>
    <row r="62" spans="2:36" x14ac:dyDescent="0.25">
      <c r="C62" s="25" t="s">
        <v>29</v>
      </c>
      <c r="D62" s="2"/>
      <c r="E62" s="2">
        <v>2012</v>
      </c>
      <c r="F62" s="2"/>
      <c r="G62" s="10"/>
      <c r="H62" s="10"/>
      <c r="I62" s="10"/>
      <c r="J62" s="10"/>
      <c r="K62" s="11"/>
      <c r="L62" s="10">
        <v>0</v>
      </c>
      <c r="M62" s="10">
        <v>0</v>
      </c>
      <c r="N62" s="10"/>
      <c r="O62" s="10"/>
      <c r="P62" s="11"/>
      <c r="Q62" s="10">
        <f t="shared" ref="Q62:Q70" si="67">L62</f>
        <v>0</v>
      </c>
      <c r="R62" s="10">
        <f t="shared" ref="R62:R70" si="68">M62</f>
        <v>0</v>
      </c>
      <c r="S62" s="10"/>
      <c r="T62" s="10"/>
      <c r="U62" s="11"/>
      <c r="V62" s="10">
        <f t="shared" ref="V62:V65" si="69">Q62</f>
        <v>0</v>
      </c>
      <c r="W62" s="10">
        <f t="shared" ref="W62:W65" si="70">R62</f>
        <v>0</v>
      </c>
      <c r="X62" s="10"/>
      <c r="Y62" s="10"/>
      <c r="Z62" s="11"/>
      <c r="AA62" s="5"/>
      <c r="AB62" s="5">
        <v>1.4800000000000001E-2</v>
      </c>
      <c r="AC62" s="5">
        <v>1.4800000000000001E-2</v>
      </c>
      <c r="AD62" s="5">
        <v>1.4999999999999999E-2</v>
      </c>
      <c r="AE62" s="2"/>
      <c r="AF62" s="8"/>
      <c r="AG62" s="8">
        <f t="shared" si="62"/>
        <v>0</v>
      </c>
      <c r="AH62" s="8">
        <f t="shared" si="63"/>
        <v>0</v>
      </c>
      <c r="AI62" s="8">
        <f t="shared" si="64"/>
        <v>0</v>
      </c>
    </row>
    <row r="63" spans="2:36" x14ac:dyDescent="0.25">
      <c r="C63" s="25" t="s">
        <v>30</v>
      </c>
      <c r="D63" s="2"/>
      <c r="E63" s="2">
        <v>2012</v>
      </c>
      <c r="F63" s="2"/>
      <c r="G63" s="10"/>
      <c r="H63" s="10"/>
      <c r="I63" s="10"/>
      <c r="J63" s="10"/>
      <c r="K63" s="11"/>
      <c r="L63" s="10">
        <v>0</v>
      </c>
      <c r="M63" s="10">
        <v>0</v>
      </c>
      <c r="N63" s="10"/>
      <c r="O63" s="10"/>
      <c r="P63" s="11"/>
      <c r="Q63" s="10">
        <f t="shared" si="67"/>
        <v>0</v>
      </c>
      <c r="R63" s="10">
        <f t="shared" si="68"/>
        <v>0</v>
      </c>
      <c r="S63" s="10"/>
      <c r="T63" s="10"/>
      <c r="U63" s="11"/>
      <c r="V63" s="10">
        <f t="shared" si="69"/>
        <v>0</v>
      </c>
      <c r="W63" s="10">
        <f t="shared" si="70"/>
        <v>0</v>
      </c>
      <c r="X63" s="10"/>
      <c r="Y63" s="10"/>
      <c r="Z63" s="11"/>
      <c r="AA63" s="5"/>
      <c r="AB63" s="5">
        <v>1.4800000000000001E-2</v>
      </c>
      <c r="AC63" s="5">
        <v>1.4800000000000001E-2</v>
      </c>
      <c r="AD63" s="5">
        <v>1.4999999999999999E-2</v>
      </c>
      <c r="AE63" s="2"/>
      <c r="AF63" s="8"/>
      <c r="AG63" s="8">
        <f t="shared" si="62"/>
        <v>0</v>
      </c>
      <c r="AH63" s="8">
        <f t="shared" si="63"/>
        <v>0</v>
      </c>
      <c r="AI63" s="8">
        <f t="shared" si="64"/>
        <v>0</v>
      </c>
    </row>
    <row r="64" spans="2:36" x14ac:dyDescent="0.25">
      <c r="C64" s="25" t="s">
        <v>31</v>
      </c>
      <c r="D64" s="2"/>
      <c r="E64" s="2">
        <v>2012</v>
      </c>
      <c r="F64" s="2"/>
      <c r="G64" s="10"/>
      <c r="H64" s="10"/>
      <c r="I64" s="10"/>
      <c r="J64" s="10"/>
      <c r="K64" s="11"/>
      <c r="L64" s="10">
        <v>0</v>
      </c>
      <c r="M64" s="10">
        <v>0</v>
      </c>
      <c r="N64" s="10"/>
      <c r="O64" s="10"/>
      <c r="P64" s="11"/>
      <c r="Q64" s="10">
        <v>5.7480000000000002</v>
      </c>
      <c r="R64" s="10">
        <f t="shared" si="68"/>
        <v>0</v>
      </c>
      <c r="S64" s="10"/>
      <c r="T64" s="10"/>
      <c r="U64" s="11"/>
      <c r="V64" s="10">
        <f t="shared" si="69"/>
        <v>5.7480000000000002</v>
      </c>
      <c r="W64" s="10">
        <f t="shared" si="70"/>
        <v>0</v>
      </c>
      <c r="X64" s="10"/>
      <c r="Y64" s="10"/>
      <c r="Z64" s="11"/>
      <c r="AA64" s="5"/>
      <c r="AB64" s="5">
        <v>1.4800000000000001E-2</v>
      </c>
      <c r="AC64" s="5">
        <v>1.4800000000000001E-2</v>
      </c>
      <c r="AD64" s="5">
        <v>1.4999999999999999E-2</v>
      </c>
      <c r="AE64" s="2"/>
      <c r="AF64" s="8"/>
      <c r="AG64" s="8">
        <f t="shared" si="62"/>
        <v>0</v>
      </c>
      <c r="AH64" s="8">
        <f t="shared" si="63"/>
        <v>0</v>
      </c>
      <c r="AI64" s="8">
        <f t="shared" si="64"/>
        <v>0</v>
      </c>
    </row>
    <row r="65" spans="2:36" x14ac:dyDescent="0.25">
      <c r="C65" s="25" t="s">
        <v>32</v>
      </c>
      <c r="D65" s="2"/>
      <c r="E65" s="2">
        <v>2012</v>
      </c>
      <c r="F65" s="2"/>
      <c r="G65" s="10"/>
      <c r="H65" s="10"/>
      <c r="I65" s="10"/>
      <c r="J65" s="10"/>
      <c r="K65" s="11"/>
      <c r="L65" s="10">
        <v>0</v>
      </c>
      <c r="M65" s="10">
        <v>0</v>
      </c>
      <c r="N65" s="10"/>
      <c r="O65" s="10"/>
      <c r="P65" s="11"/>
      <c r="Q65" s="10">
        <f t="shared" si="67"/>
        <v>0</v>
      </c>
      <c r="R65" s="10">
        <f t="shared" si="68"/>
        <v>0</v>
      </c>
      <c r="S65" s="10"/>
      <c r="T65" s="10"/>
      <c r="U65" s="11"/>
      <c r="V65" s="10">
        <f t="shared" si="69"/>
        <v>0</v>
      </c>
      <c r="W65" s="10">
        <f t="shared" si="70"/>
        <v>0</v>
      </c>
      <c r="X65" s="10"/>
      <c r="Y65" s="10"/>
      <c r="Z65" s="11"/>
      <c r="AA65" s="5"/>
      <c r="AB65" s="5">
        <v>1.4800000000000001E-2</v>
      </c>
      <c r="AC65" s="5">
        <v>1.4800000000000001E-2</v>
      </c>
      <c r="AD65" s="5">
        <v>1.4999999999999999E-2</v>
      </c>
      <c r="AE65" s="2"/>
      <c r="AF65" s="8"/>
      <c r="AG65" s="8">
        <f t="shared" si="62"/>
        <v>0</v>
      </c>
      <c r="AH65" s="8">
        <f t="shared" si="63"/>
        <v>0</v>
      </c>
      <c r="AI65" s="8">
        <f t="shared" si="64"/>
        <v>0</v>
      </c>
    </row>
    <row r="66" spans="2:36" x14ac:dyDescent="0.25">
      <c r="C66" s="26"/>
      <c r="D66" s="13" t="s">
        <v>37</v>
      </c>
      <c r="E66" s="45"/>
      <c r="F66" s="45"/>
      <c r="G66" s="14"/>
      <c r="H66" s="14"/>
      <c r="I66" s="14"/>
      <c r="J66" s="14"/>
      <c r="K66" s="11"/>
      <c r="L66" s="14">
        <v>0</v>
      </c>
      <c r="M66" s="14">
        <v>0</v>
      </c>
      <c r="N66" s="10"/>
      <c r="O66" s="10"/>
      <c r="P66" s="11"/>
      <c r="Q66" s="14">
        <f t="shared" si="67"/>
        <v>0</v>
      </c>
      <c r="R66" s="14">
        <v>0</v>
      </c>
      <c r="S66" s="10"/>
      <c r="T66" s="10"/>
      <c r="U66" s="11"/>
      <c r="V66" s="14">
        <f t="shared" ref="V66:V70" si="71">Q66</f>
        <v>0</v>
      </c>
      <c r="W66" s="14">
        <v>0</v>
      </c>
      <c r="X66" s="10"/>
      <c r="Y66" s="10"/>
      <c r="Z66" s="11"/>
      <c r="AA66" s="5"/>
      <c r="AB66" s="5">
        <v>1.4800000000000001E-2</v>
      </c>
      <c r="AC66" s="5">
        <v>1.4800000000000001E-2</v>
      </c>
      <c r="AD66" s="5">
        <v>1.4999999999999999E-2</v>
      </c>
      <c r="AE66" s="2"/>
      <c r="AF66" s="8"/>
      <c r="AG66" s="8">
        <f t="shared" si="62"/>
        <v>0</v>
      </c>
      <c r="AH66" s="8">
        <f t="shared" si="63"/>
        <v>0</v>
      </c>
      <c r="AI66" s="8">
        <f t="shared" si="64"/>
        <v>0</v>
      </c>
    </row>
    <row r="67" spans="2:36" x14ac:dyDescent="0.25">
      <c r="C67" s="25"/>
      <c r="D67" s="2"/>
      <c r="E67" s="2">
        <v>2012</v>
      </c>
      <c r="F67" s="2"/>
      <c r="G67" s="10"/>
      <c r="H67" s="10"/>
      <c r="I67" s="10">
        <v>0.67738219503318431</v>
      </c>
      <c r="J67" s="10"/>
      <c r="K67" s="11"/>
      <c r="L67" s="10">
        <v>0</v>
      </c>
      <c r="M67" s="10">
        <v>0</v>
      </c>
      <c r="N67" s="10"/>
      <c r="O67" s="10"/>
      <c r="P67" s="11"/>
      <c r="Q67" s="10">
        <f t="shared" si="67"/>
        <v>0</v>
      </c>
      <c r="R67" s="10">
        <f t="shared" si="68"/>
        <v>0</v>
      </c>
      <c r="S67" s="10"/>
      <c r="T67" s="10"/>
      <c r="U67" s="11"/>
      <c r="V67" s="10">
        <f t="shared" si="71"/>
        <v>0</v>
      </c>
      <c r="W67" s="10">
        <f t="shared" ref="W67:W70" si="72">R67</f>
        <v>0</v>
      </c>
      <c r="X67" s="10"/>
      <c r="Y67" s="10"/>
      <c r="Z67" s="11"/>
      <c r="AA67" s="5"/>
      <c r="AB67" s="5">
        <v>1.4800000000000001E-2</v>
      </c>
      <c r="AC67" s="5">
        <v>1.4800000000000001E-2</v>
      </c>
      <c r="AD67" s="5">
        <v>1.4999999999999999E-2</v>
      </c>
      <c r="AE67" s="2"/>
      <c r="AF67" s="8"/>
      <c r="AG67" s="8">
        <f t="shared" si="62"/>
        <v>0</v>
      </c>
      <c r="AH67" s="8">
        <f t="shared" si="63"/>
        <v>0</v>
      </c>
      <c r="AI67" s="8">
        <f t="shared" si="64"/>
        <v>0</v>
      </c>
    </row>
    <row r="68" spans="2:36" x14ac:dyDescent="0.25">
      <c r="C68" s="26"/>
      <c r="D68" s="13" t="s">
        <v>37</v>
      </c>
      <c r="E68" s="45"/>
      <c r="F68" s="45"/>
      <c r="G68" s="14"/>
      <c r="H68" s="14"/>
      <c r="I68" s="14"/>
      <c r="J68" s="14"/>
      <c r="K68" s="11"/>
      <c r="L68" s="14">
        <v>0</v>
      </c>
      <c r="M68" s="14">
        <v>0</v>
      </c>
      <c r="N68" s="10"/>
      <c r="O68" s="10"/>
      <c r="P68" s="11"/>
      <c r="Q68" s="14">
        <f t="shared" si="67"/>
        <v>0</v>
      </c>
      <c r="R68" s="14">
        <f t="shared" si="68"/>
        <v>0</v>
      </c>
      <c r="S68" s="10"/>
      <c r="T68" s="10"/>
      <c r="U68" s="11"/>
      <c r="V68" s="14">
        <f t="shared" si="71"/>
        <v>0</v>
      </c>
      <c r="W68" s="14">
        <f t="shared" si="72"/>
        <v>0</v>
      </c>
      <c r="X68" s="10"/>
      <c r="Y68" s="10"/>
      <c r="Z68" s="11"/>
      <c r="AA68" s="5"/>
      <c r="AB68" s="5">
        <v>1.4800000000000001E-2</v>
      </c>
      <c r="AC68" s="5">
        <v>1.4800000000000001E-2</v>
      </c>
      <c r="AD68" s="5">
        <v>1.4999999999999999E-2</v>
      </c>
      <c r="AE68" s="2"/>
      <c r="AF68" s="8"/>
      <c r="AG68" s="8">
        <f t="shared" si="62"/>
        <v>0</v>
      </c>
      <c r="AH68" s="8">
        <f t="shared" si="63"/>
        <v>0</v>
      </c>
      <c r="AI68" s="8">
        <f t="shared" si="64"/>
        <v>0</v>
      </c>
    </row>
    <row r="69" spans="2:36" x14ac:dyDescent="0.25">
      <c r="C69" s="25"/>
      <c r="D69" s="2"/>
      <c r="E69" s="2">
        <v>2012</v>
      </c>
      <c r="F69" s="2"/>
      <c r="G69" s="10"/>
      <c r="H69" s="10"/>
      <c r="I69" s="10">
        <v>1.0037094497818713</v>
      </c>
      <c r="J69" s="10"/>
      <c r="K69" s="11"/>
      <c r="L69" s="10">
        <v>0</v>
      </c>
      <c r="M69" s="10">
        <v>0</v>
      </c>
      <c r="N69" s="10"/>
      <c r="O69" s="10"/>
      <c r="P69" s="11"/>
      <c r="Q69" s="10">
        <f t="shared" si="67"/>
        <v>0</v>
      </c>
      <c r="R69" s="10">
        <f t="shared" si="68"/>
        <v>0</v>
      </c>
      <c r="S69" s="10"/>
      <c r="T69" s="10"/>
      <c r="U69" s="11"/>
      <c r="V69" s="10">
        <f t="shared" si="71"/>
        <v>0</v>
      </c>
      <c r="W69" s="10">
        <f t="shared" si="72"/>
        <v>0</v>
      </c>
      <c r="X69" s="10"/>
      <c r="Y69" s="10"/>
      <c r="Z69" s="11"/>
      <c r="AA69" s="5"/>
      <c r="AB69" s="5">
        <v>1.4800000000000001E-2</v>
      </c>
      <c r="AC69" s="5">
        <v>1.4800000000000001E-2</v>
      </c>
      <c r="AD69" s="5">
        <v>1.4999999999999999E-2</v>
      </c>
      <c r="AE69" s="2"/>
      <c r="AF69" s="8"/>
      <c r="AG69" s="8">
        <f t="shared" si="62"/>
        <v>0</v>
      </c>
      <c r="AH69" s="8">
        <f t="shared" si="63"/>
        <v>0</v>
      </c>
      <c r="AI69" s="8">
        <f t="shared" si="64"/>
        <v>0</v>
      </c>
    </row>
    <row r="70" spans="2:36" x14ac:dyDescent="0.25">
      <c r="C70" s="26"/>
      <c r="D70" s="13" t="s">
        <v>37</v>
      </c>
      <c r="E70" s="45"/>
      <c r="F70" s="45"/>
      <c r="G70" s="14"/>
      <c r="H70" s="14"/>
      <c r="I70" s="14"/>
      <c r="J70" s="14"/>
      <c r="K70" s="11"/>
      <c r="L70" s="14">
        <v>0</v>
      </c>
      <c r="M70" s="14">
        <v>0</v>
      </c>
      <c r="N70" s="10"/>
      <c r="O70" s="10"/>
      <c r="P70" s="11"/>
      <c r="Q70" s="14">
        <f t="shared" si="67"/>
        <v>0</v>
      </c>
      <c r="R70" s="14">
        <f t="shared" si="68"/>
        <v>0</v>
      </c>
      <c r="S70" s="10"/>
      <c r="T70" s="10"/>
      <c r="U70" s="11"/>
      <c r="V70" s="14">
        <f t="shared" si="71"/>
        <v>0</v>
      </c>
      <c r="W70" s="14">
        <f t="shared" si="72"/>
        <v>0</v>
      </c>
      <c r="X70" s="10"/>
      <c r="Y70" s="10"/>
      <c r="Z70" s="11"/>
      <c r="AA70" s="5"/>
      <c r="AB70" s="5">
        <v>1.4800000000000001E-2</v>
      </c>
      <c r="AC70" s="5">
        <v>1.4800000000000001E-2</v>
      </c>
      <c r="AD70" s="5">
        <v>1.4999999999999999E-2</v>
      </c>
      <c r="AE70" s="2"/>
      <c r="AF70" s="8"/>
      <c r="AG70" s="8">
        <f t="shared" si="62"/>
        <v>0</v>
      </c>
      <c r="AH70" s="8">
        <f t="shared" si="63"/>
        <v>0</v>
      </c>
      <c r="AI70" s="8">
        <f t="shared" si="64"/>
        <v>0</v>
      </c>
    </row>
    <row r="71" spans="2:36" x14ac:dyDescent="0.25">
      <c r="C71" s="27" t="s">
        <v>23</v>
      </c>
      <c r="D71" s="15"/>
      <c r="E71" s="15"/>
      <c r="F71" s="15"/>
      <c r="G71" s="16">
        <f>SUM(G57:G70)</f>
        <v>0</v>
      </c>
      <c r="H71" s="16">
        <f>SUM(H57:H70)</f>
        <v>0</v>
      </c>
      <c r="I71" s="16">
        <f>SUM(I57:I70)</f>
        <v>3.9050086387613723</v>
      </c>
      <c r="J71" s="16">
        <f>SUM(J57:J70)</f>
        <v>0</v>
      </c>
      <c r="K71" s="16"/>
      <c r="L71" s="16">
        <f>SUM(L57:L70)</f>
        <v>36.865999999999993</v>
      </c>
      <c r="M71" s="16">
        <f>SUM(M57:M70)</f>
        <v>157360.22899999999</v>
      </c>
      <c r="N71" s="16">
        <f>SUM(N57:N70)</f>
        <v>0</v>
      </c>
      <c r="O71" s="16">
        <f>SUM(O57:O70)</f>
        <v>0</v>
      </c>
      <c r="P71" s="16"/>
      <c r="Q71" s="16">
        <f>SUM(Q57:Q70)</f>
        <v>42.61399999999999</v>
      </c>
      <c r="R71" s="16">
        <f>SUM(R57:R70)</f>
        <v>157360.22899999999</v>
      </c>
      <c r="S71" s="16">
        <f>SUM(S57:S70)</f>
        <v>0</v>
      </c>
      <c r="T71" s="16">
        <f>SUM(T57:T70)</f>
        <v>0</v>
      </c>
      <c r="U71" s="16"/>
      <c r="V71" s="16">
        <f>SUM(V57:V70)</f>
        <v>42.61399999999999</v>
      </c>
      <c r="W71" s="16">
        <f>SUM(W57:W70)</f>
        <v>157360.22899999999</v>
      </c>
      <c r="X71" s="16">
        <f>SUM(X57:X70)</f>
        <v>0</v>
      </c>
      <c r="Y71" s="16">
        <f>SUM(Y57:Y70)</f>
        <v>0</v>
      </c>
      <c r="Z71" s="16"/>
      <c r="AE71" s="15"/>
      <c r="AF71" s="16"/>
      <c r="AG71" s="16">
        <f>SUM(AG57:AG70)</f>
        <v>2328.9313892</v>
      </c>
      <c r="AH71" s="16">
        <f>SUM(AH57:AH70)</f>
        <v>2328.9313892</v>
      </c>
      <c r="AI71" s="16">
        <f>SUM(AI57:AI70)</f>
        <v>2360.4034349999997</v>
      </c>
    </row>
    <row r="72" spans="2:36" x14ac:dyDescent="0.25">
      <c r="AA72" s="2"/>
      <c r="AB72" s="2"/>
      <c r="AC72" s="2"/>
      <c r="AD72" s="2"/>
      <c r="AF72" s="30"/>
    </row>
    <row r="73" spans="2:36" x14ac:dyDescent="0.25">
      <c r="B73" s="33" t="s">
        <v>13</v>
      </c>
      <c r="C73" s="25" t="s">
        <v>24</v>
      </c>
      <c r="D73" s="2"/>
      <c r="E73" s="2">
        <v>2012</v>
      </c>
      <c r="F73" s="2"/>
      <c r="G73" s="9"/>
      <c r="H73" s="9"/>
      <c r="I73" s="9"/>
      <c r="J73" s="9"/>
      <c r="K73" s="2"/>
      <c r="L73" s="9">
        <v>59.841000000000001</v>
      </c>
      <c r="M73" s="9">
        <v>211873.905</v>
      </c>
      <c r="N73" s="9"/>
      <c r="O73" s="9"/>
      <c r="P73" s="2"/>
      <c r="Q73" s="10">
        <f>L73</f>
        <v>59.841000000000001</v>
      </c>
      <c r="R73" s="10">
        <f>M73</f>
        <v>211873.905</v>
      </c>
      <c r="S73" s="9"/>
      <c r="T73" s="9"/>
      <c r="U73" s="2"/>
      <c r="V73" s="10">
        <f>Q73</f>
        <v>59.841000000000001</v>
      </c>
      <c r="W73" s="10">
        <f>R73</f>
        <v>211873.905</v>
      </c>
      <c r="X73" s="9"/>
      <c r="Y73" s="9"/>
      <c r="Z73" s="2"/>
      <c r="AA73" s="2"/>
      <c r="AB73" s="2">
        <v>1.04E-2</v>
      </c>
      <c r="AC73" s="2">
        <v>1.04E-2</v>
      </c>
      <c r="AD73" s="2">
        <v>1.0500000000000001E-2</v>
      </c>
      <c r="AE73" s="2"/>
      <c r="AF73" s="12"/>
      <c r="AG73" s="12">
        <f t="shared" ref="AG73" si="73">AB73*M73</f>
        <v>2203.4886120000001</v>
      </c>
      <c r="AH73" s="12">
        <f t="shared" ref="AH73" si="74">AC73*R73</f>
        <v>2203.4886120000001</v>
      </c>
      <c r="AI73" s="12">
        <f t="shared" ref="AI73" si="75">AD73*W73</f>
        <v>2224.6760025000003</v>
      </c>
    </row>
    <row r="74" spans="2:36" x14ac:dyDescent="0.25">
      <c r="C74" s="25" t="s">
        <v>19</v>
      </c>
      <c r="D74" s="2"/>
      <c r="E74" s="2">
        <v>2012</v>
      </c>
      <c r="F74" s="2"/>
      <c r="G74" s="9"/>
      <c r="H74" s="9"/>
      <c r="I74" s="9"/>
      <c r="J74" s="9"/>
      <c r="K74" s="2"/>
      <c r="L74" s="9">
        <v>112.184</v>
      </c>
      <c r="M74" s="9">
        <v>422289.89399999997</v>
      </c>
      <c r="N74" s="9"/>
      <c r="O74" s="9"/>
      <c r="P74" s="2"/>
      <c r="Q74" s="10">
        <f>L74</f>
        <v>112.184</v>
      </c>
      <c r="R74" s="10">
        <f>M74</f>
        <v>422289.89399999997</v>
      </c>
      <c r="S74" s="9"/>
      <c r="T74" s="9"/>
      <c r="U74" s="2"/>
      <c r="V74" s="10">
        <f>Q74</f>
        <v>112.184</v>
      </c>
      <c r="W74" s="10">
        <f>R74</f>
        <v>422289.89399999997</v>
      </c>
      <c r="X74" s="9"/>
      <c r="Y74" s="9"/>
      <c r="Z74" s="2"/>
      <c r="AA74" s="2"/>
      <c r="AB74" s="2">
        <v>1.04E-2</v>
      </c>
      <c r="AC74" s="2">
        <v>1.04E-2</v>
      </c>
      <c r="AD74" s="2">
        <v>1.0500000000000001E-2</v>
      </c>
      <c r="AE74" s="2"/>
      <c r="AF74" s="12"/>
      <c r="AG74" s="12">
        <f t="shared" ref="AG74:AG75" si="76">AB74*M74</f>
        <v>4391.8148975999993</v>
      </c>
      <c r="AH74" s="12">
        <f t="shared" ref="AH74:AH75" si="77">AC74*R74</f>
        <v>4391.8148975999993</v>
      </c>
      <c r="AI74" s="12">
        <f t="shared" ref="AI74:AI75" si="78">AD74*W74</f>
        <v>4434.0438869999998</v>
      </c>
    </row>
    <row r="75" spans="2:36" x14ac:dyDescent="0.25">
      <c r="C75" s="25" t="s">
        <v>33</v>
      </c>
      <c r="D75" s="2"/>
      <c r="E75" s="2">
        <v>2012</v>
      </c>
      <c r="F75" s="2"/>
      <c r="G75" s="9"/>
      <c r="H75" s="9"/>
      <c r="I75" s="9"/>
      <c r="J75" s="9"/>
      <c r="K75" s="2"/>
      <c r="L75" s="10">
        <v>0</v>
      </c>
      <c r="M75" s="10">
        <v>0</v>
      </c>
      <c r="N75" s="9"/>
      <c r="O75" s="9"/>
      <c r="P75" s="2"/>
      <c r="Q75" s="10">
        <f t="shared" ref="Q75" si="79">L75</f>
        <v>0</v>
      </c>
      <c r="R75" s="10">
        <f t="shared" ref="R75" si="80">M75</f>
        <v>0</v>
      </c>
      <c r="S75" s="9"/>
      <c r="T75" s="9"/>
      <c r="U75" s="2"/>
      <c r="V75" s="10">
        <f t="shared" ref="V75" si="81">Q75</f>
        <v>0</v>
      </c>
      <c r="W75" s="10">
        <f t="shared" ref="W75" si="82">R75</f>
        <v>0</v>
      </c>
      <c r="X75" s="9"/>
      <c r="Y75" s="9"/>
      <c r="Z75" s="2"/>
      <c r="AA75" s="2"/>
      <c r="AB75" s="2">
        <v>1.04E-2</v>
      </c>
      <c r="AC75" s="2">
        <v>1.04E-2</v>
      </c>
      <c r="AD75" s="2">
        <v>1.0500000000000001E-2</v>
      </c>
      <c r="AE75" s="2"/>
      <c r="AF75" s="8"/>
      <c r="AG75" s="8">
        <f t="shared" si="76"/>
        <v>0</v>
      </c>
      <c r="AH75" s="8">
        <f t="shared" si="77"/>
        <v>0</v>
      </c>
      <c r="AI75" s="8">
        <f t="shared" si="78"/>
        <v>0</v>
      </c>
    </row>
    <row r="76" spans="2:36" x14ac:dyDescent="0.25">
      <c r="C76" s="27" t="s">
        <v>23</v>
      </c>
      <c r="D76" s="15"/>
      <c r="E76" s="15"/>
      <c r="F76" s="15"/>
      <c r="G76" s="16">
        <f>SUM(G72:G75)</f>
        <v>0</v>
      </c>
      <c r="H76" s="16">
        <f>SUM(H72:H75)</f>
        <v>0</v>
      </c>
      <c r="I76" s="16">
        <f>SUM(I72:I75)</f>
        <v>0</v>
      </c>
      <c r="J76" s="16">
        <f>SUM(J72:J75)</f>
        <v>0</v>
      </c>
      <c r="K76" s="16"/>
      <c r="L76" s="16">
        <f>SUM(L72:L75)</f>
        <v>172.02500000000001</v>
      </c>
      <c r="M76" s="16">
        <f>SUM(M72:M75)</f>
        <v>634163.799</v>
      </c>
      <c r="N76" s="16">
        <f>SUM(N72:N75)</f>
        <v>0</v>
      </c>
      <c r="O76" s="16">
        <f>SUM(O72:O75)</f>
        <v>0</v>
      </c>
      <c r="P76" s="16"/>
      <c r="Q76" s="16">
        <f>SUM(Q72:Q75)</f>
        <v>172.02500000000001</v>
      </c>
      <c r="R76" s="16">
        <f>SUM(R72:R75)</f>
        <v>634163.799</v>
      </c>
      <c r="S76" s="16">
        <f>SUM(S72:S75)</f>
        <v>0</v>
      </c>
      <c r="T76" s="16">
        <f>SUM(T72:T75)</f>
        <v>0</v>
      </c>
      <c r="U76" s="16"/>
      <c r="V76" s="16">
        <f>SUM(V72:V75)</f>
        <v>172.02500000000001</v>
      </c>
      <c r="W76" s="16">
        <f>SUM(W72:W75)</f>
        <v>634163.799</v>
      </c>
      <c r="X76" s="16">
        <f>SUM(X72:X75)</f>
        <v>0</v>
      </c>
      <c r="Y76" s="16">
        <f>SUM(Y72:Y75)</f>
        <v>0</v>
      </c>
      <c r="Z76" s="16"/>
      <c r="AA76" s="15"/>
      <c r="AB76" s="15"/>
      <c r="AC76" s="15"/>
      <c r="AD76" s="15"/>
      <c r="AE76" s="15"/>
      <c r="AF76" s="16"/>
      <c r="AG76" s="16">
        <f>SUM(AG72:AG75)</f>
        <v>6595.3035095999994</v>
      </c>
      <c r="AH76" s="16">
        <f>SUM(AH72:AH75)</f>
        <v>6595.3035095999994</v>
      </c>
      <c r="AI76" s="16">
        <f>SUM(AI72:AI75)</f>
        <v>6658.7198895000001</v>
      </c>
    </row>
    <row r="77" spans="2:36" x14ac:dyDescent="0.25">
      <c r="C77" s="23"/>
      <c r="D77" s="4"/>
      <c r="E77" s="4"/>
      <c r="F77" s="4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4"/>
      <c r="AB77" s="4"/>
      <c r="AC77" s="4"/>
      <c r="AD77" s="4"/>
      <c r="AE77" s="4"/>
      <c r="AF77" s="21"/>
      <c r="AG77" s="21"/>
      <c r="AH77" s="21"/>
      <c r="AI77" s="21"/>
    </row>
    <row r="78" spans="2:36" ht="16.5" thickBot="1" x14ac:dyDescent="0.3">
      <c r="C78" s="23"/>
      <c r="D78" s="4"/>
      <c r="E78" s="4"/>
      <c r="F78" s="4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4"/>
      <c r="AB78" s="4"/>
      <c r="AC78" s="4"/>
      <c r="AD78" s="4"/>
      <c r="AE78" s="4"/>
      <c r="AF78" s="19"/>
      <c r="AG78" s="20">
        <f>AG71+AG76</f>
        <v>8924.2348987999994</v>
      </c>
      <c r="AH78" s="20">
        <f>AH71+AH76</f>
        <v>8924.2348987999994</v>
      </c>
      <c r="AI78" s="20">
        <f>AI71+AI76</f>
        <v>9019.1233245000003</v>
      </c>
      <c r="AJ78" s="37">
        <f>SUM(AG78:AI78)</f>
        <v>26867.593122099999</v>
      </c>
    </row>
    <row r="79" spans="2:36" ht="16.5" thickTop="1" x14ac:dyDescent="0.25">
      <c r="C79" s="23"/>
      <c r="D79" s="4"/>
      <c r="E79" s="4"/>
      <c r="F79" s="4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4"/>
      <c r="AB79" s="4"/>
      <c r="AC79" s="4"/>
      <c r="AD79" s="4"/>
      <c r="AE79" s="4"/>
      <c r="AF79" s="21"/>
      <c r="AG79" s="21"/>
      <c r="AH79" s="21"/>
      <c r="AI79" s="21"/>
    </row>
    <row r="80" spans="2:36" s="4" customFormat="1" ht="15.75" customHeight="1" x14ac:dyDescent="0.25">
      <c r="B80" s="3" t="s">
        <v>21</v>
      </c>
      <c r="C80" s="3"/>
      <c r="D80" s="3"/>
      <c r="E80" s="3"/>
      <c r="F80" s="3"/>
      <c r="G80" s="41" t="s">
        <v>39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3"/>
      <c r="Y80" s="3"/>
      <c r="Z80" s="3"/>
      <c r="AA80" s="41" t="s">
        <v>15</v>
      </c>
      <c r="AB80" s="41"/>
      <c r="AC80" s="41"/>
      <c r="AD80" s="41"/>
      <c r="AE80" s="3"/>
      <c r="AF80" s="41" t="s">
        <v>16</v>
      </c>
      <c r="AG80" s="41"/>
      <c r="AH80" s="41"/>
      <c r="AI80" s="41"/>
    </row>
    <row r="81" spans="2:35" s="4" customFormat="1" ht="15.75" customHeight="1" x14ac:dyDescent="0.25">
      <c r="B81" s="31"/>
      <c r="C81" s="23"/>
      <c r="G81" s="42">
        <v>2011</v>
      </c>
      <c r="H81" s="42"/>
      <c r="I81" s="3"/>
      <c r="J81" s="3"/>
      <c r="L81" s="42">
        <v>2012</v>
      </c>
      <c r="M81" s="42"/>
      <c r="N81" s="3"/>
      <c r="O81" s="3"/>
      <c r="Q81" s="3">
        <v>2013</v>
      </c>
      <c r="R81" s="3"/>
      <c r="S81" s="3"/>
      <c r="T81" s="3"/>
      <c r="V81" s="3">
        <v>2014</v>
      </c>
      <c r="W81" s="3"/>
      <c r="X81" s="3"/>
      <c r="Y81" s="3"/>
      <c r="Z81" s="1"/>
      <c r="AA81" s="3">
        <v>2011</v>
      </c>
      <c r="AB81" s="3">
        <v>2012</v>
      </c>
      <c r="AC81" s="3">
        <v>2013</v>
      </c>
      <c r="AD81" s="3">
        <v>2014</v>
      </c>
      <c r="AF81" s="3">
        <v>2011</v>
      </c>
      <c r="AG81" s="3">
        <v>2012</v>
      </c>
      <c r="AH81" s="3">
        <v>2013</v>
      </c>
      <c r="AI81" s="3">
        <v>2014</v>
      </c>
    </row>
    <row r="82" spans="2:35" x14ac:dyDescent="0.25">
      <c r="B82" s="33" t="s">
        <v>14</v>
      </c>
      <c r="C82" s="25" t="s">
        <v>26</v>
      </c>
      <c r="D82" s="2"/>
      <c r="E82" s="2">
        <v>2013</v>
      </c>
      <c r="F82" s="2"/>
      <c r="G82" s="10"/>
      <c r="H82" s="10"/>
      <c r="I82" s="10"/>
      <c r="J82" s="10"/>
      <c r="K82" s="11"/>
      <c r="L82" s="10"/>
      <c r="M82" s="10"/>
      <c r="N82" s="10"/>
      <c r="O82" s="10"/>
      <c r="P82" s="11"/>
      <c r="Q82" s="10">
        <v>4.4210000000000003</v>
      </c>
      <c r="R82" s="10">
        <v>26275.257000000001</v>
      </c>
      <c r="S82" s="10"/>
      <c r="T82" s="10"/>
      <c r="U82" s="11"/>
      <c r="V82" s="10">
        <f>Q82</f>
        <v>4.4210000000000003</v>
      </c>
      <c r="W82" s="10">
        <f>R82</f>
        <v>26275.257000000001</v>
      </c>
      <c r="X82" s="10"/>
      <c r="Y82" s="10"/>
      <c r="Z82" s="11"/>
      <c r="AA82" s="2"/>
      <c r="AB82" s="2"/>
      <c r="AC82" s="2">
        <v>1.4800000000000001E-2</v>
      </c>
      <c r="AD82" s="39">
        <v>1.4999999999999999E-2</v>
      </c>
      <c r="AE82" s="2"/>
      <c r="AF82" s="12"/>
      <c r="AG82" s="12"/>
      <c r="AH82" s="12">
        <f t="shared" ref="AH82" si="83">AC82*R82</f>
        <v>388.87380360000003</v>
      </c>
      <c r="AI82" s="12">
        <f t="shared" ref="AI82" si="84">AD82*W82</f>
        <v>394.12885499999999</v>
      </c>
    </row>
    <row r="83" spans="2:35" x14ac:dyDescent="0.25">
      <c r="C83" s="24" t="s">
        <v>17</v>
      </c>
      <c r="D83" s="2"/>
      <c r="E83" s="2">
        <v>2013</v>
      </c>
      <c r="F83" s="2"/>
      <c r="G83" s="10"/>
      <c r="H83" s="10"/>
      <c r="I83" s="10"/>
      <c r="J83" s="10"/>
      <c r="K83" s="11"/>
      <c r="L83" s="10"/>
      <c r="M83" s="10"/>
      <c r="N83" s="10"/>
      <c r="O83" s="10"/>
      <c r="P83" s="11"/>
      <c r="Q83" s="10">
        <v>2.2789999999999999</v>
      </c>
      <c r="R83" s="10">
        <v>4063.8389999999999</v>
      </c>
      <c r="S83" s="10"/>
      <c r="T83" s="10"/>
      <c r="U83" s="11"/>
      <c r="V83" s="6">
        <f t="shared" ref="V83:V88" si="85">Q83</f>
        <v>2.2789999999999999</v>
      </c>
      <c r="W83" s="6">
        <f t="shared" ref="W83:W88" si="86">R83</f>
        <v>4063.8389999999999</v>
      </c>
      <c r="X83" s="10"/>
      <c r="Y83" s="10"/>
      <c r="Z83" s="11"/>
      <c r="AA83" s="5"/>
      <c r="AB83" s="5"/>
      <c r="AC83" s="5">
        <v>1.4800000000000001E-2</v>
      </c>
      <c r="AD83" s="40">
        <v>1.4999999999999999E-2</v>
      </c>
      <c r="AE83" s="2"/>
      <c r="AF83" s="8"/>
      <c r="AG83" s="8"/>
      <c r="AH83" s="8">
        <f t="shared" ref="AH83:AH96" si="87">AC83*R83</f>
        <v>60.144817199999999</v>
      </c>
      <c r="AI83" s="8">
        <f t="shared" ref="AI83:AI96" si="88">AD83*W83</f>
        <v>60.957584999999995</v>
      </c>
    </row>
    <row r="84" spans="2:35" x14ac:dyDescent="0.25">
      <c r="C84" s="24" t="s">
        <v>18</v>
      </c>
      <c r="D84" s="2"/>
      <c r="E84" s="2">
        <v>2013</v>
      </c>
      <c r="F84" s="2"/>
      <c r="G84" s="10"/>
      <c r="H84" s="10"/>
      <c r="I84" s="10"/>
      <c r="J84" s="10"/>
      <c r="K84" s="11"/>
      <c r="L84" s="10"/>
      <c r="M84" s="10"/>
      <c r="N84" s="10"/>
      <c r="O84" s="10"/>
      <c r="P84" s="11"/>
      <c r="Q84" s="10">
        <v>24.623999999999999</v>
      </c>
      <c r="R84" s="10">
        <v>45705.955999999998</v>
      </c>
      <c r="S84" s="10"/>
      <c r="T84" s="10"/>
      <c r="U84" s="11"/>
      <c r="V84" s="6">
        <f t="shared" si="85"/>
        <v>24.623999999999999</v>
      </c>
      <c r="W84" s="6">
        <f t="shared" si="86"/>
        <v>45705.955999999998</v>
      </c>
      <c r="X84" s="10"/>
      <c r="Y84" s="10"/>
      <c r="Z84" s="11"/>
      <c r="AA84" s="5"/>
      <c r="AB84" s="5"/>
      <c r="AC84" s="5">
        <v>1.4800000000000001E-2</v>
      </c>
      <c r="AD84" s="40">
        <v>1.4999999999999999E-2</v>
      </c>
      <c r="AE84" s="2"/>
      <c r="AF84" s="8"/>
      <c r="AG84" s="8"/>
      <c r="AH84" s="8">
        <f t="shared" si="87"/>
        <v>676.44814880000001</v>
      </c>
      <c r="AI84" s="8">
        <f t="shared" si="88"/>
        <v>685.58933999999999</v>
      </c>
    </row>
    <row r="85" spans="2:35" x14ac:dyDescent="0.25">
      <c r="C85" s="25" t="s">
        <v>27</v>
      </c>
      <c r="D85" s="2"/>
      <c r="E85" s="2">
        <v>2013</v>
      </c>
      <c r="F85" s="2"/>
      <c r="G85" s="10"/>
      <c r="H85" s="10"/>
      <c r="I85" s="10"/>
      <c r="J85" s="10"/>
      <c r="K85" s="11"/>
      <c r="L85" s="10"/>
      <c r="M85" s="10"/>
      <c r="N85" s="10"/>
      <c r="O85" s="10"/>
      <c r="P85" s="11"/>
      <c r="Q85" s="10">
        <v>1.02</v>
      </c>
      <c r="R85" s="10">
        <v>15216.428</v>
      </c>
      <c r="S85" s="10"/>
      <c r="T85" s="10"/>
      <c r="U85" s="11"/>
      <c r="V85" s="6">
        <f t="shared" si="85"/>
        <v>1.02</v>
      </c>
      <c r="W85" s="6">
        <f t="shared" si="86"/>
        <v>15216.428</v>
      </c>
      <c r="X85" s="10"/>
      <c r="Y85" s="10"/>
      <c r="Z85" s="11"/>
      <c r="AA85" s="5"/>
      <c r="AB85" s="5"/>
      <c r="AC85" s="5">
        <v>1.4800000000000001E-2</v>
      </c>
      <c r="AD85" s="40">
        <v>1.4999999999999999E-2</v>
      </c>
      <c r="AE85" s="2"/>
      <c r="AF85" s="8"/>
      <c r="AG85" s="8"/>
      <c r="AH85" s="8">
        <f t="shared" si="87"/>
        <v>225.20313440000001</v>
      </c>
      <c r="AI85" s="8">
        <f t="shared" si="88"/>
        <v>228.24642</v>
      </c>
    </row>
    <row r="86" spans="2:35" x14ac:dyDescent="0.25">
      <c r="C86" s="25" t="s">
        <v>28</v>
      </c>
      <c r="D86" s="2"/>
      <c r="E86" s="2">
        <v>2013</v>
      </c>
      <c r="F86" s="2"/>
      <c r="G86" s="10"/>
      <c r="H86" s="10"/>
      <c r="I86" s="10"/>
      <c r="J86" s="10"/>
      <c r="K86" s="11"/>
      <c r="L86" s="10"/>
      <c r="M86" s="10"/>
      <c r="N86" s="10"/>
      <c r="O86" s="10"/>
      <c r="P86" s="11"/>
      <c r="Q86" s="10">
        <v>2.3370000000000002</v>
      </c>
      <c r="R86" s="10">
        <v>33916.749000000003</v>
      </c>
      <c r="S86" s="10"/>
      <c r="T86" s="10"/>
      <c r="U86" s="11"/>
      <c r="V86" s="6">
        <f t="shared" si="85"/>
        <v>2.3370000000000002</v>
      </c>
      <c r="W86" s="6">
        <f t="shared" si="86"/>
        <v>33916.749000000003</v>
      </c>
      <c r="X86" s="10"/>
      <c r="Y86" s="10"/>
      <c r="Z86" s="11"/>
      <c r="AA86" s="5"/>
      <c r="AB86" s="5"/>
      <c r="AC86" s="5">
        <v>1.4800000000000001E-2</v>
      </c>
      <c r="AD86" s="40">
        <v>1.4999999999999999E-2</v>
      </c>
      <c r="AE86" s="2"/>
      <c r="AF86" s="8"/>
      <c r="AG86" s="8"/>
      <c r="AH86" s="8">
        <f t="shared" si="87"/>
        <v>501.96788520000007</v>
      </c>
      <c r="AI86" s="8">
        <f t="shared" si="88"/>
        <v>508.75123500000001</v>
      </c>
    </row>
    <row r="87" spans="2:35" x14ac:dyDescent="0.25">
      <c r="C87" s="25" t="s">
        <v>29</v>
      </c>
      <c r="D87" s="2"/>
      <c r="E87" s="2">
        <v>2013</v>
      </c>
      <c r="F87" s="2"/>
      <c r="G87" s="10"/>
      <c r="H87" s="10"/>
      <c r="I87" s="10"/>
      <c r="J87" s="10"/>
      <c r="K87" s="11"/>
      <c r="L87" s="10"/>
      <c r="M87" s="10"/>
      <c r="N87" s="10"/>
      <c r="O87" s="10"/>
      <c r="P87" s="11"/>
      <c r="Q87" s="10">
        <v>0</v>
      </c>
      <c r="R87" s="10">
        <v>0</v>
      </c>
      <c r="S87" s="10"/>
      <c r="T87" s="10"/>
      <c r="U87" s="11"/>
      <c r="V87" s="6">
        <f t="shared" si="85"/>
        <v>0</v>
      </c>
      <c r="W87" s="6">
        <f t="shared" si="86"/>
        <v>0</v>
      </c>
      <c r="X87" s="10"/>
      <c r="Y87" s="10"/>
      <c r="Z87" s="11"/>
      <c r="AA87" s="5"/>
      <c r="AB87" s="5"/>
      <c r="AC87" s="5">
        <v>1.4800000000000001E-2</v>
      </c>
      <c r="AD87" s="40">
        <v>1.4999999999999999E-2</v>
      </c>
      <c r="AE87" s="2"/>
      <c r="AF87" s="8"/>
      <c r="AG87" s="8"/>
      <c r="AH87" s="8">
        <f t="shared" si="87"/>
        <v>0</v>
      </c>
      <c r="AI87" s="8">
        <f t="shared" si="88"/>
        <v>0</v>
      </c>
    </row>
    <row r="88" spans="2:35" x14ac:dyDescent="0.25">
      <c r="C88" s="25" t="s">
        <v>30</v>
      </c>
      <c r="D88" s="2"/>
      <c r="E88" s="2">
        <v>2013</v>
      </c>
      <c r="F88" s="2"/>
      <c r="G88" s="10"/>
      <c r="H88" s="10"/>
      <c r="I88" s="10"/>
      <c r="J88" s="10"/>
      <c r="K88" s="11"/>
      <c r="L88" s="10"/>
      <c r="M88" s="10"/>
      <c r="N88" s="10"/>
      <c r="O88" s="10"/>
      <c r="P88" s="11"/>
      <c r="Q88" s="10">
        <v>5.7480000000000002</v>
      </c>
      <c r="R88" s="10">
        <v>0</v>
      </c>
      <c r="S88" s="10"/>
      <c r="T88" s="10"/>
      <c r="U88" s="11"/>
      <c r="V88" s="6">
        <f t="shared" si="85"/>
        <v>5.7480000000000002</v>
      </c>
      <c r="W88" s="6">
        <f t="shared" si="86"/>
        <v>0</v>
      </c>
      <c r="X88" s="10"/>
      <c r="Y88" s="10"/>
      <c r="Z88" s="11"/>
      <c r="AA88" s="5"/>
      <c r="AB88" s="5"/>
      <c r="AC88" s="5">
        <v>1.4800000000000001E-2</v>
      </c>
      <c r="AD88" s="40">
        <v>1.4999999999999999E-2</v>
      </c>
      <c r="AE88" s="2"/>
      <c r="AF88" s="8"/>
      <c r="AG88" s="8"/>
      <c r="AH88" s="8">
        <f t="shared" si="87"/>
        <v>0</v>
      </c>
      <c r="AI88" s="8">
        <f t="shared" si="88"/>
        <v>0</v>
      </c>
    </row>
    <row r="89" spans="2:35" x14ac:dyDescent="0.25">
      <c r="C89" s="25" t="s">
        <v>31</v>
      </c>
      <c r="D89" s="2"/>
      <c r="E89" s="2">
        <v>2013</v>
      </c>
      <c r="F89" s="2"/>
      <c r="G89" s="10"/>
      <c r="H89" s="10"/>
      <c r="I89" s="10"/>
      <c r="J89" s="10"/>
      <c r="K89" s="11"/>
      <c r="L89" s="10"/>
      <c r="M89" s="10"/>
      <c r="N89" s="10"/>
      <c r="O89" s="10"/>
      <c r="P89" s="11"/>
      <c r="Q89" s="10"/>
      <c r="R89" s="10"/>
      <c r="S89" s="10"/>
      <c r="T89" s="10"/>
      <c r="U89" s="11"/>
      <c r="V89" s="6"/>
      <c r="W89" s="6"/>
      <c r="X89" s="10"/>
      <c r="Y89" s="10"/>
      <c r="Z89" s="11"/>
      <c r="AA89" s="5"/>
      <c r="AB89" s="5"/>
      <c r="AC89" s="5">
        <v>1.4800000000000001E-2</v>
      </c>
      <c r="AD89" s="40">
        <v>1.4999999999999999E-2</v>
      </c>
      <c r="AE89" s="2"/>
      <c r="AF89" s="8"/>
      <c r="AG89" s="8"/>
      <c r="AH89" s="8">
        <f t="shared" si="87"/>
        <v>0</v>
      </c>
      <c r="AI89" s="8">
        <f t="shared" si="88"/>
        <v>0</v>
      </c>
    </row>
    <row r="90" spans="2:35" x14ac:dyDescent="0.25">
      <c r="C90" s="25" t="s">
        <v>32</v>
      </c>
      <c r="D90" s="2"/>
      <c r="E90" s="2">
        <v>2013</v>
      </c>
      <c r="F90" s="2"/>
      <c r="G90" s="10"/>
      <c r="H90" s="10"/>
      <c r="I90" s="10"/>
      <c r="J90" s="10"/>
      <c r="K90" s="11"/>
      <c r="L90" s="10"/>
      <c r="M90" s="10"/>
      <c r="N90" s="10"/>
      <c r="O90" s="10"/>
      <c r="P90" s="11"/>
      <c r="Q90" s="10"/>
      <c r="R90" s="10"/>
      <c r="S90" s="10"/>
      <c r="T90" s="10"/>
      <c r="U90" s="11"/>
      <c r="V90" s="10"/>
      <c r="W90" s="10"/>
      <c r="X90" s="10"/>
      <c r="Y90" s="10"/>
      <c r="Z90" s="11"/>
      <c r="AA90" s="5"/>
      <c r="AB90" s="5"/>
      <c r="AC90" s="5">
        <v>1.4800000000000001E-2</v>
      </c>
      <c r="AD90" s="40">
        <v>1.4999999999999999E-2</v>
      </c>
      <c r="AE90" s="2"/>
      <c r="AF90" s="8"/>
      <c r="AG90" s="8"/>
      <c r="AH90" s="8">
        <f t="shared" si="87"/>
        <v>0</v>
      </c>
      <c r="AI90" s="8">
        <f t="shared" si="88"/>
        <v>0</v>
      </c>
    </row>
    <row r="91" spans="2:35" x14ac:dyDescent="0.25">
      <c r="C91" s="26"/>
      <c r="D91" s="13" t="s">
        <v>37</v>
      </c>
      <c r="E91" s="45"/>
      <c r="F91" s="45"/>
      <c r="G91" s="14"/>
      <c r="H91" s="14"/>
      <c r="I91" s="14"/>
      <c r="J91" s="14"/>
      <c r="K91" s="11"/>
      <c r="L91" s="14"/>
      <c r="M91" s="14"/>
      <c r="N91" s="10"/>
      <c r="O91" s="10"/>
      <c r="P91" s="11"/>
      <c r="Q91" s="14"/>
      <c r="R91" s="14"/>
      <c r="S91" s="10"/>
      <c r="T91" s="10"/>
      <c r="U91" s="11"/>
      <c r="V91" s="14"/>
      <c r="W91" s="14"/>
      <c r="X91" s="10"/>
      <c r="Y91" s="10"/>
      <c r="Z91" s="11"/>
      <c r="AA91" s="5"/>
      <c r="AB91" s="5"/>
      <c r="AC91" s="5">
        <v>1.4800000000000001E-2</v>
      </c>
      <c r="AD91" s="40">
        <v>1.4999999999999999E-2</v>
      </c>
      <c r="AE91" s="2"/>
      <c r="AF91" s="8"/>
      <c r="AG91" s="8"/>
      <c r="AH91" s="8">
        <f t="shared" si="87"/>
        <v>0</v>
      </c>
      <c r="AI91" s="8">
        <f t="shared" si="88"/>
        <v>0</v>
      </c>
    </row>
    <row r="92" spans="2:35" x14ac:dyDescent="0.25">
      <c r="C92" s="25"/>
      <c r="D92" s="2"/>
      <c r="E92" s="2">
        <v>2013</v>
      </c>
      <c r="F92" s="2"/>
      <c r="G92" s="10"/>
      <c r="H92" s="10"/>
      <c r="I92" s="10"/>
      <c r="J92" s="10"/>
      <c r="K92" s="11"/>
      <c r="L92" s="10"/>
      <c r="M92" s="10"/>
      <c r="N92" s="10"/>
      <c r="O92" s="10"/>
      <c r="P92" s="11"/>
      <c r="Q92" s="10"/>
      <c r="R92" s="10"/>
      <c r="S92" s="10"/>
      <c r="T92" s="10"/>
      <c r="U92" s="11"/>
      <c r="V92" s="10"/>
      <c r="W92" s="10"/>
      <c r="X92" s="10"/>
      <c r="Y92" s="10"/>
      <c r="Z92" s="11"/>
      <c r="AA92" s="5"/>
      <c r="AB92" s="5"/>
      <c r="AC92" s="5">
        <v>1.4800000000000001E-2</v>
      </c>
      <c r="AD92" s="40">
        <v>1.4999999999999999E-2</v>
      </c>
      <c r="AE92" s="2"/>
      <c r="AF92" s="8"/>
      <c r="AG92" s="8"/>
      <c r="AH92" s="8">
        <f t="shared" si="87"/>
        <v>0</v>
      </c>
      <c r="AI92" s="8">
        <f t="shared" si="88"/>
        <v>0</v>
      </c>
    </row>
    <row r="93" spans="2:35" x14ac:dyDescent="0.25">
      <c r="C93" s="26"/>
      <c r="D93" s="13" t="s">
        <v>37</v>
      </c>
      <c r="E93" s="45"/>
      <c r="F93" s="45"/>
      <c r="G93" s="14"/>
      <c r="H93" s="14"/>
      <c r="I93" s="14"/>
      <c r="J93" s="14"/>
      <c r="K93" s="11"/>
      <c r="L93" s="14"/>
      <c r="M93" s="14"/>
      <c r="N93" s="10"/>
      <c r="O93" s="10"/>
      <c r="P93" s="11"/>
      <c r="Q93" s="14"/>
      <c r="R93" s="14"/>
      <c r="S93" s="10"/>
      <c r="T93" s="10"/>
      <c r="U93" s="11"/>
      <c r="V93" s="14"/>
      <c r="W93" s="14"/>
      <c r="X93" s="10"/>
      <c r="Y93" s="10"/>
      <c r="Z93" s="11"/>
      <c r="AA93" s="5"/>
      <c r="AB93" s="5"/>
      <c r="AC93" s="5">
        <v>1.4800000000000001E-2</v>
      </c>
      <c r="AD93" s="40">
        <v>1.4999999999999999E-2</v>
      </c>
      <c r="AE93" s="2"/>
      <c r="AF93" s="8"/>
      <c r="AG93" s="8"/>
      <c r="AH93" s="8">
        <f t="shared" si="87"/>
        <v>0</v>
      </c>
      <c r="AI93" s="8">
        <f t="shared" si="88"/>
        <v>0</v>
      </c>
    </row>
    <row r="94" spans="2:35" x14ac:dyDescent="0.25">
      <c r="C94" s="25"/>
      <c r="D94" s="2"/>
      <c r="E94" s="2">
        <v>2013</v>
      </c>
      <c r="F94" s="2"/>
      <c r="G94" s="10"/>
      <c r="H94" s="10"/>
      <c r="I94" s="10"/>
      <c r="J94" s="10"/>
      <c r="K94" s="11"/>
      <c r="L94" s="10"/>
      <c r="M94" s="10"/>
      <c r="N94" s="10"/>
      <c r="O94" s="10"/>
      <c r="P94" s="11"/>
      <c r="Q94" s="10"/>
      <c r="R94" s="10"/>
      <c r="S94" s="10"/>
      <c r="T94" s="10"/>
      <c r="U94" s="11"/>
      <c r="V94" s="10"/>
      <c r="W94" s="10"/>
      <c r="X94" s="10"/>
      <c r="Y94" s="10"/>
      <c r="Z94" s="11"/>
      <c r="AA94" s="5"/>
      <c r="AB94" s="5"/>
      <c r="AC94" s="5">
        <v>1.4800000000000001E-2</v>
      </c>
      <c r="AD94" s="40">
        <v>1.4999999999999999E-2</v>
      </c>
      <c r="AE94" s="2"/>
      <c r="AF94" s="8"/>
      <c r="AG94" s="8"/>
      <c r="AH94" s="8">
        <f t="shared" si="87"/>
        <v>0</v>
      </c>
      <c r="AI94" s="8">
        <f t="shared" si="88"/>
        <v>0</v>
      </c>
    </row>
    <row r="95" spans="2:35" x14ac:dyDescent="0.25">
      <c r="B95" s="33" t="s">
        <v>21</v>
      </c>
      <c r="C95" s="26"/>
      <c r="D95" s="13" t="s">
        <v>37</v>
      </c>
      <c r="E95" s="45"/>
      <c r="F95" s="45"/>
      <c r="G95" s="14"/>
      <c r="H95" s="14"/>
      <c r="I95" s="14"/>
      <c r="J95" s="14"/>
      <c r="K95" s="11"/>
      <c r="L95" s="14"/>
      <c r="M95" s="14"/>
      <c r="N95" s="10"/>
      <c r="O95" s="10"/>
      <c r="P95" s="11"/>
      <c r="Q95" s="14"/>
      <c r="R95" s="14"/>
      <c r="S95" s="10"/>
      <c r="T95" s="10"/>
      <c r="U95" s="11"/>
      <c r="V95" s="14"/>
      <c r="W95" s="14"/>
      <c r="X95" s="10"/>
      <c r="Y95" s="10"/>
      <c r="Z95" s="11"/>
      <c r="AA95" s="5"/>
      <c r="AB95" s="5"/>
      <c r="AC95" s="5">
        <v>1.4800000000000001E-2</v>
      </c>
      <c r="AD95" s="40">
        <v>1.4999999999999999E-2</v>
      </c>
      <c r="AE95" s="2"/>
      <c r="AF95" s="8"/>
      <c r="AG95" s="8"/>
      <c r="AH95" s="8">
        <f t="shared" si="87"/>
        <v>0</v>
      </c>
      <c r="AI95" s="8">
        <f t="shared" si="88"/>
        <v>0</v>
      </c>
    </row>
    <row r="96" spans="2:35" x14ac:dyDescent="0.25">
      <c r="C96" s="25"/>
      <c r="D96" s="2"/>
      <c r="E96" s="2">
        <v>2013</v>
      </c>
      <c r="F96" s="2"/>
      <c r="G96" s="10"/>
      <c r="H96" s="10"/>
      <c r="I96" s="10"/>
      <c r="J96" s="10"/>
      <c r="K96" s="11"/>
      <c r="L96" s="10"/>
      <c r="M96" s="10"/>
      <c r="N96" s="10"/>
      <c r="O96" s="10"/>
      <c r="P96" s="11"/>
      <c r="Q96" s="10"/>
      <c r="R96" s="10"/>
      <c r="S96" s="10"/>
      <c r="T96" s="10"/>
      <c r="U96" s="11"/>
      <c r="V96" s="10"/>
      <c r="W96" s="10"/>
      <c r="X96" s="10"/>
      <c r="Y96" s="10"/>
      <c r="Z96" s="11"/>
      <c r="AA96" s="5"/>
      <c r="AB96" s="5"/>
      <c r="AC96" s="5">
        <v>1.4800000000000001E-2</v>
      </c>
      <c r="AD96" s="40">
        <v>1.4999999999999999E-2</v>
      </c>
      <c r="AE96" s="2"/>
      <c r="AF96" s="8"/>
      <c r="AG96" s="8"/>
      <c r="AH96" s="8">
        <f t="shared" si="87"/>
        <v>0</v>
      </c>
      <c r="AI96" s="8">
        <f t="shared" si="88"/>
        <v>0</v>
      </c>
    </row>
    <row r="97" spans="2:36" x14ac:dyDescent="0.25">
      <c r="C97" s="27" t="s">
        <v>23</v>
      </c>
      <c r="D97" s="15"/>
      <c r="E97" s="15"/>
      <c r="F97" s="15"/>
      <c r="G97" s="16">
        <f>SUM(G82:G96)</f>
        <v>0</v>
      </c>
      <c r="H97" s="16">
        <f>SUM(H82:H96)</f>
        <v>0</v>
      </c>
      <c r="I97" s="16">
        <f>SUM(I82:I95)</f>
        <v>0</v>
      </c>
      <c r="J97" s="16">
        <f>SUM(J82:J95)</f>
        <v>0</v>
      </c>
      <c r="K97" s="16"/>
      <c r="L97" s="16">
        <f>SUM(L82:L96)</f>
        <v>0</v>
      </c>
      <c r="M97" s="16">
        <f>SUM(M82:M96)</f>
        <v>0</v>
      </c>
      <c r="N97" s="16">
        <f>SUM(N82:N95)</f>
        <v>0</v>
      </c>
      <c r="O97" s="16">
        <f>SUM(O82:O95)</f>
        <v>0</v>
      </c>
      <c r="P97" s="16"/>
      <c r="Q97" s="16">
        <f>SUM(Q82:Q96)</f>
        <v>40.429000000000002</v>
      </c>
      <c r="R97" s="16">
        <f>SUM(R82:R96)</f>
        <v>125178.22899999999</v>
      </c>
      <c r="S97" s="16">
        <f>SUM(S82:S95)</f>
        <v>0</v>
      </c>
      <c r="T97" s="16">
        <f>SUM(T82:T95)</f>
        <v>0</v>
      </c>
      <c r="U97" s="16"/>
      <c r="V97" s="16">
        <f>SUM(V82:V96)</f>
        <v>40.429000000000002</v>
      </c>
      <c r="W97" s="16">
        <f>SUM(W82:W96)</f>
        <v>125178.22899999999</v>
      </c>
      <c r="X97" s="16">
        <f>SUM(X82:X95)</f>
        <v>0</v>
      </c>
      <c r="Y97" s="16">
        <f>SUM(Y82:Y95)</f>
        <v>0</v>
      </c>
      <c r="Z97" s="16"/>
      <c r="AA97" s="2"/>
      <c r="AB97" s="2"/>
      <c r="AC97" s="2"/>
      <c r="AD97" s="2"/>
      <c r="AE97" s="15"/>
      <c r="AF97" s="16"/>
      <c r="AG97" s="16"/>
      <c r="AH97" s="16">
        <f>SUM(AH82:AH96)</f>
        <v>1852.6377892</v>
      </c>
      <c r="AI97" s="16">
        <f>SUM(AI82:AI96)</f>
        <v>1877.6734349999999</v>
      </c>
    </row>
    <row r="98" spans="2:36" x14ac:dyDescent="0.25">
      <c r="AA98" s="2"/>
      <c r="AB98" s="2"/>
      <c r="AC98" s="2"/>
      <c r="AD98" s="2"/>
      <c r="AF98" s="30"/>
    </row>
    <row r="99" spans="2:36" x14ac:dyDescent="0.25">
      <c r="B99" s="33" t="s">
        <v>13</v>
      </c>
      <c r="C99" s="25" t="s">
        <v>24</v>
      </c>
      <c r="D99" s="2"/>
      <c r="E99" s="2">
        <v>2013</v>
      </c>
      <c r="F99" s="2"/>
      <c r="G99" s="9"/>
      <c r="H99" s="9"/>
      <c r="I99" s="9"/>
      <c r="J99" s="9"/>
      <c r="K99" s="2"/>
      <c r="L99" s="9"/>
      <c r="M99" s="9"/>
      <c r="N99" s="9"/>
      <c r="O99" s="9"/>
      <c r="P99" s="2"/>
      <c r="Q99" s="9">
        <v>37.634</v>
      </c>
      <c r="R99" s="9">
        <v>180758.6</v>
      </c>
      <c r="S99" s="9"/>
      <c r="T99" s="9"/>
      <c r="U99" s="2"/>
      <c r="V99" s="10">
        <f>Q99</f>
        <v>37.634</v>
      </c>
      <c r="W99" s="10">
        <f>R99</f>
        <v>180758.6</v>
      </c>
      <c r="X99" s="9"/>
      <c r="Y99" s="9"/>
      <c r="Z99" s="2"/>
      <c r="AA99" s="2"/>
      <c r="AB99" s="2"/>
      <c r="AC99" s="2">
        <v>1.04E-2</v>
      </c>
      <c r="AD99" s="2">
        <v>1.0500000000000001E-2</v>
      </c>
      <c r="AE99" s="2"/>
      <c r="AF99" s="12"/>
      <c r="AG99" s="12"/>
      <c r="AH99" s="12">
        <f t="shared" ref="AH99" si="89">AC99*R99</f>
        <v>1879.8894399999999</v>
      </c>
      <c r="AI99" s="12">
        <f t="shared" ref="AI99" si="90">AD99*W99</f>
        <v>1897.9653000000001</v>
      </c>
    </row>
    <row r="100" spans="2:36" x14ac:dyDescent="0.25">
      <c r="C100" s="25" t="s">
        <v>19</v>
      </c>
      <c r="D100" s="2"/>
      <c r="E100" s="2">
        <v>2013</v>
      </c>
      <c r="F100" s="2"/>
      <c r="G100" s="9"/>
      <c r="H100" s="9"/>
      <c r="I100" s="9"/>
      <c r="J100" s="9"/>
      <c r="K100" s="2"/>
      <c r="L100" s="9"/>
      <c r="M100" s="9"/>
      <c r="N100" s="9"/>
      <c r="O100" s="9"/>
      <c r="P100" s="2"/>
      <c r="Q100" s="9">
        <v>90.614999999999995</v>
      </c>
      <c r="R100" s="9">
        <v>320745.82699999999</v>
      </c>
      <c r="S100" s="9"/>
      <c r="T100" s="9"/>
      <c r="U100" s="2"/>
      <c r="V100" s="10">
        <f>Q100</f>
        <v>90.614999999999995</v>
      </c>
      <c r="W100" s="10">
        <f>R100</f>
        <v>320745.82699999999</v>
      </c>
      <c r="X100" s="9"/>
      <c r="Y100" s="9"/>
      <c r="Z100" s="2"/>
      <c r="AA100" s="2"/>
      <c r="AB100" s="2"/>
      <c r="AC100" s="2">
        <v>1.04E-2</v>
      </c>
      <c r="AD100" s="2">
        <v>1.0500000000000001E-2</v>
      </c>
      <c r="AE100" s="2"/>
      <c r="AF100" s="8"/>
      <c r="AG100" s="8"/>
      <c r="AH100" s="8">
        <f t="shared" ref="AH100:AH101" si="91">AC100*R100</f>
        <v>3335.7566007999999</v>
      </c>
      <c r="AI100" s="8">
        <f t="shared" ref="AI100:AI101" si="92">AD100*W100</f>
        <v>3367.8311835</v>
      </c>
    </row>
    <row r="101" spans="2:36" x14ac:dyDescent="0.25">
      <c r="C101" s="25" t="s">
        <v>33</v>
      </c>
      <c r="D101" s="2"/>
      <c r="E101" s="2">
        <v>2013</v>
      </c>
      <c r="F101" s="2"/>
      <c r="G101" s="9"/>
      <c r="H101" s="9"/>
      <c r="I101" s="9"/>
      <c r="J101" s="9"/>
      <c r="K101" s="2"/>
      <c r="L101" s="9"/>
      <c r="M101" s="9"/>
      <c r="N101" s="9"/>
      <c r="O101" s="9"/>
      <c r="P101" s="2"/>
      <c r="Q101" s="9"/>
      <c r="R101" s="9"/>
      <c r="S101" s="9"/>
      <c r="T101" s="9"/>
      <c r="U101" s="2"/>
      <c r="V101" s="9"/>
      <c r="W101" s="9"/>
      <c r="X101" s="9"/>
      <c r="Y101" s="9"/>
      <c r="Z101" s="2"/>
      <c r="AA101" s="2"/>
      <c r="AB101" s="2"/>
      <c r="AC101" s="2">
        <v>1.04E-2</v>
      </c>
      <c r="AD101" s="2">
        <v>1.0500000000000001E-2</v>
      </c>
      <c r="AE101" s="2"/>
      <c r="AF101" s="8"/>
      <c r="AG101" s="8"/>
      <c r="AH101" s="8">
        <f t="shared" si="91"/>
        <v>0</v>
      </c>
      <c r="AI101" s="8">
        <f t="shared" si="92"/>
        <v>0</v>
      </c>
    </row>
    <row r="102" spans="2:36" x14ac:dyDescent="0.25">
      <c r="C102" s="27" t="s">
        <v>23</v>
      </c>
      <c r="D102" s="15"/>
      <c r="E102" s="15"/>
      <c r="F102" s="15"/>
      <c r="G102" s="16">
        <f>SUM(G99:G101)</f>
        <v>0</v>
      </c>
      <c r="H102" s="16">
        <f>SUM(H99:H101)</f>
        <v>0</v>
      </c>
      <c r="I102" s="16">
        <f>SUM(I99:I101)</f>
        <v>0</v>
      </c>
      <c r="J102" s="16">
        <f>SUM(J99:J101)</f>
        <v>0</v>
      </c>
      <c r="K102" s="16"/>
      <c r="L102" s="16">
        <f>SUM(L99:L101)</f>
        <v>0</v>
      </c>
      <c r="M102" s="16">
        <f>SUM(M99:M101)</f>
        <v>0</v>
      </c>
      <c r="N102" s="16">
        <f>SUM(N99:N101)</f>
        <v>0</v>
      </c>
      <c r="O102" s="16">
        <f>SUM(O99:O101)</f>
        <v>0</v>
      </c>
      <c r="P102" s="16"/>
      <c r="Q102" s="16">
        <f>SUM(Q99:Q101)</f>
        <v>128.249</v>
      </c>
      <c r="R102" s="16">
        <f>SUM(R99:R101)</f>
        <v>501504.42700000003</v>
      </c>
      <c r="S102" s="16">
        <f>SUM(S99:S101)</f>
        <v>0</v>
      </c>
      <c r="T102" s="16">
        <f>SUM(T99:T101)</f>
        <v>0</v>
      </c>
      <c r="U102" s="16"/>
      <c r="V102" s="16">
        <f>SUM(V99:V101)</f>
        <v>128.249</v>
      </c>
      <c r="W102" s="16">
        <f>SUM(W99:W101)</f>
        <v>501504.42700000003</v>
      </c>
      <c r="X102" s="16">
        <f>SUM(X99:X101)</f>
        <v>0</v>
      </c>
      <c r="Y102" s="16">
        <f>SUM(Y99:Y101)</f>
        <v>0</v>
      </c>
      <c r="Z102" s="16"/>
      <c r="AA102" s="15"/>
      <c r="AB102" s="15"/>
      <c r="AC102" s="15"/>
      <c r="AD102" s="15"/>
      <c r="AE102" s="15"/>
      <c r="AF102" s="16"/>
      <c r="AG102" s="16"/>
      <c r="AH102" s="16">
        <f>SUM(AH99:AH101)</f>
        <v>5215.6460408000003</v>
      </c>
      <c r="AI102" s="16">
        <f>SUM(AI99:AI101)</f>
        <v>5265.7964835000002</v>
      </c>
    </row>
    <row r="103" spans="2:36" x14ac:dyDescent="0.25">
      <c r="C103" s="23"/>
      <c r="D103" s="4"/>
      <c r="E103" s="4"/>
      <c r="F103" s="4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4"/>
      <c r="AB103" s="4"/>
      <c r="AC103" s="4"/>
      <c r="AD103" s="4"/>
      <c r="AE103" s="4"/>
      <c r="AF103" s="21"/>
      <c r="AG103" s="21"/>
      <c r="AH103" s="21"/>
      <c r="AI103" s="21"/>
    </row>
    <row r="104" spans="2:36" ht="16.5" thickBot="1" x14ac:dyDescent="0.3">
      <c r="C104" s="23"/>
      <c r="D104" s="4"/>
      <c r="E104" s="4"/>
      <c r="F104" s="4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4"/>
      <c r="AB104" s="4"/>
      <c r="AC104" s="4"/>
      <c r="AD104" s="4"/>
      <c r="AE104" s="4"/>
      <c r="AF104" s="19"/>
      <c r="AG104" s="19"/>
      <c r="AH104" s="20">
        <f>AH97+AH102</f>
        <v>7068.2838300000003</v>
      </c>
      <c r="AI104" s="20">
        <f>AI97+AI102</f>
        <v>7143.4699184999999</v>
      </c>
      <c r="AJ104" s="37">
        <f>SUM(AH104:AI104)</f>
        <v>14211.753748499999</v>
      </c>
    </row>
    <row r="105" spans="2:36" ht="16.5" thickTop="1" x14ac:dyDescent="0.25">
      <c r="C105" s="23"/>
      <c r="D105" s="4"/>
      <c r="E105" s="4"/>
      <c r="F105" s="4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4"/>
      <c r="AB105" s="4"/>
      <c r="AC105" s="4"/>
      <c r="AD105" s="4"/>
      <c r="AE105" s="4"/>
      <c r="AF105" s="19"/>
      <c r="AG105" s="19"/>
      <c r="AH105" s="19"/>
      <c r="AI105" s="19"/>
    </row>
    <row r="106" spans="2:36" ht="15.75" customHeight="1" x14ac:dyDescent="0.25">
      <c r="B106" s="3" t="s">
        <v>21</v>
      </c>
      <c r="C106" s="3"/>
      <c r="D106" s="3"/>
      <c r="E106" s="3"/>
      <c r="F106" s="3"/>
      <c r="G106" s="41" t="s">
        <v>41</v>
      </c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3"/>
      <c r="Y106" s="3"/>
      <c r="Z106" s="3"/>
      <c r="AA106" s="41" t="s">
        <v>15</v>
      </c>
      <c r="AB106" s="41"/>
      <c r="AC106" s="41"/>
      <c r="AD106" s="41"/>
      <c r="AE106" s="3"/>
      <c r="AF106" s="41" t="s">
        <v>16</v>
      </c>
      <c r="AG106" s="41"/>
      <c r="AH106" s="41"/>
      <c r="AI106" s="41"/>
    </row>
    <row r="107" spans="2:36" ht="15.75" customHeight="1" x14ac:dyDescent="0.25">
      <c r="B107" s="31"/>
      <c r="C107" s="23"/>
      <c r="D107" s="4"/>
      <c r="E107" s="4"/>
      <c r="F107" s="4"/>
      <c r="G107" s="42">
        <v>2011</v>
      </c>
      <c r="H107" s="42"/>
      <c r="I107" s="3"/>
      <c r="J107" s="3"/>
      <c r="K107" s="4"/>
      <c r="L107" s="42">
        <v>2012</v>
      </c>
      <c r="M107" s="42"/>
      <c r="N107" s="3"/>
      <c r="O107" s="3"/>
      <c r="P107" s="4"/>
      <c r="Q107" s="3">
        <v>2013</v>
      </c>
      <c r="R107" s="3"/>
      <c r="S107" s="3"/>
      <c r="T107" s="3"/>
      <c r="U107" s="4"/>
      <c r="V107" s="3">
        <v>2014</v>
      </c>
      <c r="W107" s="3"/>
      <c r="X107" s="3"/>
      <c r="Y107" s="3"/>
      <c r="AA107" s="3">
        <v>2011</v>
      </c>
      <c r="AB107" s="3">
        <v>2012</v>
      </c>
      <c r="AC107" s="3">
        <v>2013</v>
      </c>
      <c r="AD107" s="3">
        <v>2014</v>
      </c>
      <c r="AE107" s="4"/>
      <c r="AF107" s="3">
        <v>2011</v>
      </c>
      <c r="AG107" s="3">
        <v>2012</v>
      </c>
      <c r="AH107" s="3">
        <v>2013</v>
      </c>
      <c r="AI107" s="3">
        <v>2014</v>
      </c>
    </row>
    <row r="108" spans="2:36" x14ac:dyDescent="0.25">
      <c r="B108" s="33" t="s">
        <v>14</v>
      </c>
      <c r="C108" s="25" t="s">
        <v>26</v>
      </c>
      <c r="D108" s="2"/>
      <c r="E108" s="2">
        <v>2014</v>
      </c>
      <c r="F108" s="2"/>
      <c r="G108" s="10"/>
      <c r="H108" s="10"/>
      <c r="I108" s="10"/>
      <c r="J108" s="10"/>
      <c r="K108" s="11"/>
      <c r="L108" s="10"/>
      <c r="M108" s="10"/>
      <c r="N108" s="10"/>
      <c r="O108" s="10"/>
      <c r="P108" s="11"/>
      <c r="Q108" s="10"/>
      <c r="R108" s="10"/>
      <c r="S108" s="10"/>
      <c r="T108" s="10"/>
      <c r="U108" s="11"/>
      <c r="V108" s="10">
        <v>3.7730000000000001</v>
      </c>
      <c r="W108" s="10">
        <v>25008.564999999999</v>
      </c>
      <c r="X108" s="10"/>
      <c r="Y108" s="10"/>
      <c r="Z108" s="11"/>
      <c r="AA108" s="2"/>
      <c r="AB108" s="2"/>
      <c r="AC108" s="2"/>
      <c r="AD108" s="39">
        <v>1.4999999999999999E-2</v>
      </c>
      <c r="AE108" s="2"/>
      <c r="AF108" s="12"/>
      <c r="AG108" s="12"/>
      <c r="AH108" s="12"/>
      <c r="AI108" s="12">
        <f t="shared" ref="AI108" si="93">AD108*W108</f>
        <v>375.12847499999998</v>
      </c>
    </row>
    <row r="109" spans="2:36" x14ac:dyDescent="0.25">
      <c r="C109" s="24" t="s">
        <v>17</v>
      </c>
      <c r="D109" s="2"/>
      <c r="E109" s="5">
        <v>2014</v>
      </c>
      <c r="F109" s="2"/>
      <c r="G109" s="10"/>
      <c r="H109" s="10"/>
      <c r="I109" s="10"/>
      <c r="J109" s="10"/>
      <c r="K109" s="11"/>
      <c r="L109" s="10"/>
      <c r="M109" s="10"/>
      <c r="N109" s="10"/>
      <c r="O109" s="10"/>
      <c r="P109" s="11"/>
      <c r="Q109" s="10"/>
      <c r="R109" s="10"/>
      <c r="S109" s="10"/>
      <c r="T109" s="10"/>
      <c r="U109" s="11"/>
      <c r="V109" s="10">
        <v>1.167</v>
      </c>
      <c r="W109" s="10">
        <v>2081.665</v>
      </c>
      <c r="X109" s="10"/>
      <c r="Y109" s="10"/>
      <c r="Z109" s="11"/>
      <c r="AA109" s="5"/>
      <c r="AB109" s="5"/>
      <c r="AC109" s="5"/>
      <c r="AD109" s="40">
        <v>1.4999999999999999E-2</v>
      </c>
      <c r="AE109" s="2"/>
      <c r="AF109" s="8"/>
      <c r="AG109" s="8"/>
      <c r="AH109" s="8"/>
      <c r="AI109" s="8">
        <f t="shared" ref="AI109:AI122" si="94">AD109*W109</f>
        <v>31.224974999999997</v>
      </c>
    </row>
    <row r="110" spans="2:36" x14ac:dyDescent="0.25">
      <c r="C110" s="24" t="s">
        <v>18</v>
      </c>
      <c r="D110" s="2"/>
      <c r="E110" s="5">
        <v>2014</v>
      </c>
      <c r="F110" s="2"/>
      <c r="G110" s="10"/>
      <c r="H110" s="10"/>
      <c r="I110" s="10"/>
      <c r="J110" s="10"/>
      <c r="K110" s="11"/>
      <c r="L110" s="10"/>
      <c r="M110" s="10"/>
      <c r="N110" s="10"/>
      <c r="O110" s="10"/>
      <c r="P110" s="11"/>
      <c r="Q110" s="10"/>
      <c r="R110" s="10"/>
      <c r="S110" s="10"/>
      <c r="T110" s="10"/>
      <c r="U110" s="11"/>
      <c r="V110" s="10">
        <v>29.908999999999999</v>
      </c>
      <c r="W110" s="10">
        <v>54662.648000000001</v>
      </c>
      <c r="X110" s="10"/>
      <c r="Y110" s="10"/>
      <c r="Z110" s="11"/>
      <c r="AA110" s="5"/>
      <c r="AB110" s="5"/>
      <c r="AC110" s="5"/>
      <c r="AD110" s="40">
        <v>1.4999999999999999E-2</v>
      </c>
      <c r="AE110" s="2"/>
      <c r="AF110" s="8"/>
      <c r="AG110" s="8"/>
      <c r="AH110" s="8"/>
      <c r="AI110" s="8">
        <f t="shared" si="94"/>
        <v>819.93971999999997</v>
      </c>
    </row>
    <row r="111" spans="2:36" x14ac:dyDescent="0.25">
      <c r="C111" s="25" t="s">
        <v>27</v>
      </c>
      <c r="D111" s="2"/>
      <c r="E111" s="5">
        <v>2014</v>
      </c>
      <c r="F111" s="2"/>
      <c r="G111" s="10"/>
      <c r="H111" s="10"/>
      <c r="I111" s="10"/>
      <c r="J111" s="10"/>
      <c r="K111" s="11"/>
      <c r="L111" s="10"/>
      <c r="M111" s="10"/>
      <c r="N111" s="10"/>
      <c r="O111" s="10"/>
      <c r="P111" s="11"/>
      <c r="Q111" s="10"/>
      <c r="R111" s="10"/>
      <c r="S111" s="10"/>
      <c r="T111" s="10"/>
      <c r="U111" s="11"/>
      <c r="V111" s="10">
        <v>1.544</v>
      </c>
      <c r="W111" s="10">
        <v>23640.739000000001</v>
      </c>
      <c r="X111" s="10"/>
      <c r="Y111" s="10"/>
      <c r="Z111" s="11"/>
      <c r="AA111" s="5"/>
      <c r="AB111" s="5"/>
      <c r="AC111" s="5"/>
      <c r="AD111" s="40">
        <v>1.4999999999999999E-2</v>
      </c>
      <c r="AE111" s="2"/>
      <c r="AF111" s="8"/>
      <c r="AG111" s="8"/>
      <c r="AH111" s="8"/>
      <c r="AI111" s="8">
        <f t="shared" si="94"/>
        <v>354.611085</v>
      </c>
    </row>
    <row r="112" spans="2:36" x14ac:dyDescent="0.25">
      <c r="C112" s="25" t="s">
        <v>28</v>
      </c>
      <c r="D112" s="2"/>
      <c r="E112" s="5">
        <v>2014</v>
      </c>
      <c r="F112" s="2"/>
      <c r="G112" s="10"/>
      <c r="H112" s="10"/>
      <c r="I112" s="10"/>
      <c r="J112" s="10"/>
      <c r="K112" s="11"/>
      <c r="L112" s="10"/>
      <c r="M112" s="10"/>
      <c r="N112" s="10"/>
      <c r="O112" s="10"/>
      <c r="P112" s="11"/>
      <c r="Q112" s="10"/>
      <c r="R112" s="10"/>
      <c r="S112" s="10"/>
      <c r="T112" s="10"/>
      <c r="U112" s="11"/>
      <c r="V112" s="10">
        <v>12.58</v>
      </c>
      <c r="W112" s="10">
        <v>197653.30600000001</v>
      </c>
      <c r="X112" s="10"/>
      <c r="Y112" s="10"/>
      <c r="Z112" s="11"/>
      <c r="AA112" s="5"/>
      <c r="AB112" s="5"/>
      <c r="AC112" s="5"/>
      <c r="AD112" s="40">
        <v>1.4999999999999999E-2</v>
      </c>
      <c r="AE112" s="2"/>
      <c r="AF112" s="8"/>
      <c r="AG112" s="8"/>
      <c r="AH112" s="8"/>
      <c r="AI112" s="8">
        <f t="shared" si="94"/>
        <v>2964.7995900000001</v>
      </c>
    </row>
    <row r="113" spans="2:35" x14ac:dyDescent="0.25">
      <c r="C113" s="25" t="s">
        <v>29</v>
      </c>
      <c r="D113" s="2"/>
      <c r="E113" s="5">
        <v>2014</v>
      </c>
      <c r="F113" s="2"/>
      <c r="G113" s="10"/>
      <c r="H113" s="10"/>
      <c r="I113" s="10"/>
      <c r="J113" s="10"/>
      <c r="K113" s="11"/>
      <c r="L113" s="10"/>
      <c r="M113" s="10"/>
      <c r="N113" s="10"/>
      <c r="O113" s="10"/>
      <c r="P113" s="11"/>
      <c r="Q113" s="10"/>
      <c r="R113" s="10"/>
      <c r="S113" s="10"/>
      <c r="T113" s="10"/>
      <c r="U113" s="11"/>
      <c r="V113" s="10">
        <v>0</v>
      </c>
      <c r="W113" s="10"/>
      <c r="X113" s="10"/>
      <c r="Y113" s="10"/>
      <c r="Z113" s="11"/>
      <c r="AA113" s="5"/>
      <c r="AB113" s="5"/>
      <c r="AC113" s="5"/>
      <c r="AD113" s="40">
        <v>1.4999999999999999E-2</v>
      </c>
      <c r="AE113" s="2"/>
      <c r="AF113" s="8"/>
      <c r="AG113" s="8"/>
      <c r="AH113" s="8"/>
      <c r="AI113" s="8">
        <f t="shared" si="94"/>
        <v>0</v>
      </c>
    </row>
    <row r="114" spans="2:35" x14ac:dyDescent="0.25">
      <c r="C114" s="25" t="s">
        <v>30</v>
      </c>
      <c r="D114" s="2"/>
      <c r="E114" s="5">
        <v>2014</v>
      </c>
      <c r="F114" s="2"/>
      <c r="G114" s="10"/>
      <c r="H114" s="10"/>
      <c r="I114" s="10"/>
      <c r="J114" s="10"/>
      <c r="K114" s="11"/>
      <c r="L114" s="10"/>
      <c r="M114" s="10"/>
      <c r="N114" s="10"/>
      <c r="O114" s="10"/>
      <c r="P114" s="11"/>
      <c r="Q114" s="10"/>
      <c r="R114" s="10"/>
      <c r="S114" s="10"/>
      <c r="T114" s="10"/>
      <c r="U114" s="11"/>
      <c r="V114" s="10">
        <v>10.912000000000001</v>
      </c>
      <c r="W114" s="10"/>
      <c r="X114" s="10"/>
      <c r="Y114" s="10"/>
      <c r="Z114" s="11"/>
      <c r="AA114" s="5"/>
      <c r="AB114" s="5"/>
      <c r="AC114" s="5"/>
      <c r="AD114" s="40">
        <v>1.4999999999999999E-2</v>
      </c>
      <c r="AE114" s="2"/>
      <c r="AF114" s="8"/>
      <c r="AG114" s="8"/>
      <c r="AH114" s="8"/>
      <c r="AI114" s="8">
        <f t="shared" si="94"/>
        <v>0</v>
      </c>
    </row>
    <row r="115" spans="2:35" x14ac:dyDescent="0.25">
      <c r="C115" s="25" t="s">
        <v>31</v>
      </c>
      <c r="D115" s="2"/>
      <c r="E115" s="5">
        <v>2014</v>
      </c>
      <c r="F115" s="2"/>
      <c r="G115" s="10"/>
      <c r="H115" s="10"/>
      <c r="I115" s="10"/>
      <c r="J115" s="10"/>
      <c r="K115" s="11"/>
      <c r="L115" s="10"/>
      <c r="M115" s="10"/>
      <c r="N115" s="10"/>
      <c r="O115" s="10"/>
      <c r="P115" s="11"/>
      <c r="Q115" s="10"/>
      <c r="R115" s="10"/>
      <c r="S115" s="10"/>
      <c r="T115" s="10"/>
      <c r="U115" s="11"/>
      <c r="V115" s="10"/>
      <c r="W115" s="10"/>
      <c r="X115" s="10"/>
      <c r="Y115" s="10"/>
      <c r="Z115" s="11"/>
      <c r="AA115" s="5"/>
      <c r="AB115" s="5"/>
      <c r="AC115" s="5"/>
      <c r="AD115" s="40">
        <v>1.4999999999999999E-2</v>
      </c>
      <c r="AE115" s="2"/>
      <c r="AF115" s="8"/>
      <c r="AG115" s="8"/>
      <c r="AH115" s="8"/>
      <c r="AI115" s="8">
        <f t="shared" si="94"/>
        <v>0</v>
      </c>
    </row>
    <row r="116" spans="2:35" x14ac:dyDescent="0.25">
      <c r="C116" s="25" t="s">
        <v>32</v>
      </c>
      <c r="D116" s="2"/>
      <c r="E116" s="5">
        <v>2014</v>
      </c>
      <c r="F116" s="2"/>
      <c r="G116" s="10"/>
      <c r="H116" s="10"/>
      <c r="I116" s="10"/>
      <c r="J116" s="10"/>
      <c r="K116" s="11"/>
      <c r="L116" s="10"/>
      <c r="M116" s="10"/>
      <c r="N116" s="10"/>
      <c r="O116" s="10"/>
      <c r="P116" s="11"/>
      <c r="Q116" s="10"/>
      <c r="R116" s="10"/>
      <c r="S116" s="10"/>
      <c r="T116" s="10"/>
      <c r="U116" s="11"/>
      <c r="V116" s="10"/>
      <c r="W116" s="10"/>
      <c r="X116" s="10"/>
      <c r="Y116" s="10"/>
      <c r="Z116" s="11"/>
      <c r="AA116" s="5"/>
      <c r="AB116" s="5"/>
      <c r="AC116" s="5"/>
      <c r="AD116" s="40">
        <v>1.4999999999999999E-2</v>
      </c>
      <c r="AE116" s="2"/>
      <c r="AF116" s="8"/>
      <c r="AG116" s="8"/>
      <c r="AH116" s="8"/>
      <c r="AI116" s="8">
        <f t="shared" si="94"/>
        <v>0</v>
      </c>
    </row>
    <row r="117" spans="2:35" x14ac:dyDescent="0.25">
      <c r="C117" s="26"/>
      <c r="D117" s="13" t="s">
        <v>37</v>
      </c>
      <c r="E117" s="43"/>
      <c r="F117" s="44"/>
      <c r="G117" s="14"/>
      <c r="H117" s="14"/>
      <c r="I117" s="14"/>
      <c r="J117" s="14"/>
      <c r="K117" s="11"/>
      <c r="L117" s="14"/>
      <c r="M117" s="14"/>
      <c r="N117" s="10"/>
      <c r="O117" s="10"/>
      <c r="P117" s="11"/>
      <c r="Q117" s="14"/>
      <c r="R117" s="14"/>
      <c r="S117" s="10"/>
      <c r="T117" s="10"/>
      <c r="U117" s="11"/>
      <c r="V117" s="14"/>
      <c r="W117" s="14"/>
      <c r="X117" s="10"/>
      <c r="Y117" s="10"/>
      <c r="Z117" s="11"/>
      <c r="AA117" s="5"/>
      <c r="AB117" s="5"/>
      <c r="AC117" s="5"/>
      <c r="AD117" s="40">
        <v>1.4999999999999999E-2</v>
      </c>
      <c r="AE117" s="2"/>
      <c r="AF117" s="8"/>
      <c r="AG117" s="8"/>
      <c r="AH117" s="8"/>
      <c r="AI117" s="8">
        <f t="shared" si="94"/>
        <v>0</v>
      </c>
    </row>
    <row r="118" spans="2:35" x14ac:dyDescent="0.25">
      <c r="C118" s="25"/>
      <c r="D118" s="2"/>
      <c r="E118" s="5">
        <v>2014</v>
      </c>
      <c r="F118" s="2"/>
      <c r="G118" s="10"/>
      <c r="H118" s="10"/>
      <c r="I118" s="10"/>
      <c r="J118" s="10"/>
      <c r="K118" s="11"/>
      <c r="L118" s="10"/>
      <c r="M118" s="10"/>
      <c r="N118" s="10"/>
      <c r="O118" s="10"/>
      <c r="P118" s="11"/>
      <c r="Q118" s="10"/>
      <c r="R118" s="10"/>
      <c r="S118" s="10"/>
      <c r="T118" s="10"/>
      <c r="U118" s="11"/>
      <c r="V118" s="10"/>
      <c r="W118" s="10"/>
      <c r="X118" s="10"/>
      <c r="Y118" s="10"/>
      <c r="Z118" s="11"/>
      <c r="AA118" s="5"/>
      <c r="AB118" s="5"/>
      <c r="AC118" s="5"/>
      <c r="AD118" s="40">
        <v>1.4999999999999999E-2</v>
      </c>
      <c r="AE118" s="2"/>
      <c r="AF118" s="8"/>
      <c r="AG118" s="8"/>
      <c r="AH118" s="8"/>
      <c r="AI118" s="8">
        <f t="shared" si="94"/>
        <v>0</v>
      </c>
    </row>
    <row r="119" spans="2:35" x14ac:dyDescent="0.25">
      <c r="C119" s="26"/>
      <c r="D119" s="13" t="s">
        <v>37</v>
      </c>
      <c r="E119" s="43"/>
      <c r="F119" s="44"/>
      <c r="G119" s="14"/>
      <c r="H119" s="14"/>
      <c r="I119" s="14"/>
      <c r="J119" s="14"/>
      <c r="K119" s="11"/>
      <c r="L119" s="14"/>
      <c r="M119" s="14"/>
      <c r="N119" s="10"/>
      <c r="O119" s="10"/>
      <c r="P119" s="11"/>
      <c r="Q119" s="14"/>
      <c r="R119" s="14"/>
      <c r="S119" s="10"/>
      <c r="T119" s="10"/>
      <c r="U119" s="11"/>
      <c r="V119" s="14"/>
      <c r="W119" s="14"/>
      <c r="X119" s="10"/>
      <c r="Y119" s="10"/>
      <c r="Z119" s="11"/>
      <c r="AA119" s="5"/>
      <c r="AB119" s="5"/>
      <c r="AC119" s="5"/>
      <c r="AD119" s="40">
        <v>1.4999999999999999E-2</v>
      </c>
      <c r="AE119" s="2"/>
      <c r="AF119" s="8"/>
      <c r="AG119" s="8"/>
      <c r="AH119" s="8"/>
      <c r="AI119" s="8">
        <f t="shared" si="94"/>
        <v>0</v>
      </c>
    </row>
    <row r="120" spans="2:35" x14ac:dyDescent="0.25">
      <c r="C120" s="25"/>
      <c r="D120" s="2"/>
      <c r="E120" s="5">
        <v>2014</v>
      </c>
      <c r="F120" s="2"/>
      <c r="G120" s="10"/>
      <c r="H120" s="10"/>
      <c r="I120" s="10"/>
      <c r="J120" s="10"/>
      <c r="K120" s="11"/>
      <c r="L120" s="10"/>
      <c r="M120" s="10"/>
      <c r="N120" s="10"/>
      <c r="O120" s="10"/>
      <c r="P120" s="11"/>
      <c r="Q120" s="10"/>
      <c r="R120" s="10"/>
      <c r="S120" s="10"/>
      <c r="T120" s="10"/>
      <c r="U120" s="11"/>
      <c r="V120" s="10"/>
      <c r="W120" s="10"/>
      <c r="X120" s="10"/>
      <c r="Y120" s="10"/>
      <c r="Z120" s="11"/>
      <c r="AA120" s="5"/>
      <c r="AB120" s="5"/>
      <c r="AC120" s="5"/>
      <c r="AD120" s="40">
        <v>1.4999999999999999E-2</v>
      </c>
      <c r="AE120" s="2"/>
      <c r="AF120" s="8"/>
      <c r="AG120" s="8"/>
      <c r="AH120" s="8"/>
      <c r="AI120" s="8">
        <f t="shared" si="94"/>
        <v>0</v>
      </c>
    </row>
    <row r="121" spans="2:35" x14ac:dyDescent="0.25">
      <c r="B121" s="33" t="s">
        <v>21</v>
      </c>
      <c r="C121" s="26"/>
      <c r="D121" s="13" t="s">
        <v>37</v>
      </c>
      <c r="E121" s="43"/>
      <c r="F121" s="44"/>
      <c r="G121" s="14"/>
      <c r="H121" s="14"/>
      <c r="I121" s="14"/>
      <c r="J121" s="14"/>
      <c r="K121" s="11"/>
      <c r="L121" s="14"/>
      <c r="M121" s="14"/>
      <c r="N121" s="10"/>
      <c r="O121" s="10"/>
      <c r="P121" s="11"/>
      <c r="Q121" s="14"/>
      <c r="R121" s="14"/>
      <c r="S121" s="10"/>
      <c r="T121" s="10"/>
      <c r="U121" s="11"/>
      <c r="V121" s="14"/>
      <c r="W121" s="14"/>
      <c r="X121" s="10"/>
      <c r="Y121" s="10"/>
      <c r="Z121" s="11"/>
      <c r="AA121" s="5"/>
      <c r="AB121" s="5"/>
      <c r="AC121" s="5"/>
      <c r="AD121" s="40">
        <v>1.4999999999999999E-2</v>
      </c>
      <c r="AE121" s="2"/>
      <c r="AF121" s="8"/>
      <c r="AG121" s="8"/>
      <c r="AH121" s="8"/>
      <c r="AI121" s="8">
        <f t="shared" si="94"/>
        <v>0</v>
      </c>
    </row>
    <row r="122" spans="2:35" x14ac:dyDescent="0.25">
      <c r="C122" s="25"/>
      <c r="D122" s="2"/>
      <c r="E122" s="5">
        <v>2014</v>
      </c>
      <c r="F122" s="2"/>
      <c r="G122" s="10"/>
      <c r="H122" s="10"/>
      <c r="I122" s="10"/>
      <c r="J122" s="10"/>
      <c r="K122" s="11"/>
      <c r="L122" s="10"/>
      <c r="M122" s="10"/>
      <c r="N122" s="10"/>
      <c r="O122" s="10"/>
      <c r="P122" s="11"/>
      <c r="Q122" s="10"/>
      <c r="R122" s="10"/>
      <c r="S122" s="10"/>
      <c r="T122" s="10"/>
      <c r="U122" s="11"/>
      <c r="V122" s="10"/>
      <c r="W122" s="10"/>
      <c r="X122" s="10"/>
      <c r="Y122" s="10"/>
      <c r="Z122" s="11"/>
      <c r="AA122" s="5"/>
      <c r="AB122" s="5"/>
      <c r="AC122" s="5"/>
      <c r="AD122" s="40">
        <v>1.4999999999999999E-2</v>
      </c>
      <c r="AE122" s="2"/>
      <c r="AF122" s="8"/>
      <c r="AG122" s="8"/>
      <c r="AH122" s="8"/>
      <c r="AI122" s="8">
        <f t="shared" si="94"/>
        <v>0</v>
      </c>
    </row>
    <row r="123" spans="2:35" x14ac:dyDescent="0.25">
      <c r="C123" s="27" t="s">
        <v>23</v>
      </c>
      <c r="D123" s="15"/>
      <c r="E123" s="15"/>
      <c r="F123" s="15"/>
      <c r="G123" s="16">
        <f>SUM(G108:G122)</f>
        <v>0</v>
      </c>
      <c r="H123" s="16">
        <f>SUM(H108:H122)</f>
        <v>0</v>
      </c>
      <c r="I123" s="16">
        <f>SUM(I108:I121)</f>
        <v>0</v>
      </c>
      <c r="J123" s="16">
        <f>SUM(J108:J121)</f>
        <v>0</v>
      </c>
      <c r="K123" s="16"/>
      <c r="L123" s="16">
        <f>SUM(L108:L122)</f>
        <v>0</v>
      </c>
      <c r="M123" s="16">
        <f>SUM(M108:M122)</f>
        <v>0</v>
      </c>
      <c r="N123" s="16">
        <f>SUM(N108:N121)</f>
        <v>0</v>
      </c>
      <c r="O123" s="16">
        <f>SUM(O108:O121)</f>
        <v>0</v>
      </c>
      <c r="P123" s="16"/>
      <c r="Q123" s="16">
        <f>SUM(Q108:Q122)</f>
        <v>0</v>
      </c>
      <c r="R123" s="16">
        <f>SUM(R108:R122)</f>
        <v>0</v>
      </c>
      <c r="S123" s="16">
        <f>SUM(S108:S121)</f>
        <v>0</v>
      </c>
      <c r="T123" s="16">
        <f>SUM(T108:T121)</f>
        <v>0</v>
      </c>
      <c r="U123" s="16"/>
      <c r="V123" s="16">
        <f>SUM(V108:V122)</f>
        <v>59.884999999999991</v>
      </c>
      <c r="W123" s="16">
        <f>SUM(W108:W122)</f>
        <v>303046.92300000001</v>
      </c>
      <c r="X123" s="16">
        <f>SUM(X108:X121)</f>
        <v>0</v>
      </c>
      <c r="Y123" s="16">
        <f>SUM(Y108:Y121)</f>
        <v>0</v>
      </c>
      <c r="Z123" s="16"/>
      <c r="AA123" s="2"/>
      <c r="AB123" s="2"/>
      <c r="AC123" s="2"/>
      <c r="AD123" s="2"/>
      <c r="AE123" s="15"/>
      <c r="AF123" s="16"/>
      <c r="AG123" s="16"/>
      <c r="AH123" s="16"/>
      <c r="AI123" s="16">
        <f>SUM(AI108:AI122)</f>
        <v>4545.703845</v>
      </c>
    </row>
    <row r="124" spans="2:35" x14ac:dyDescent="0.25">
      <c r="AA124" s="2"/>
      <c r="AB124" s="2"/>
      <c r="AC124" s="2"/>
      <c r="AD124" s="2"/>
      <c r="AF124" s="30"/>
    </row>
    <row r="125" spans="2:35" x14ac:dyDescent="0.25">
      <c r="B125" s="33" t="s">
        <v>13</v>
      </c>
      <c r="C125" s="25" t="s">
        <v>24</v>
      </c>
      <c r="D125" s="2"/>
      <c r="E125" s="2">
        <v>2014</v>
      </c>
      <c r="F125" s="2"/>
      <c r="G125" s="9"/>
      <c r="H125" s="9"/>
      <c r="I125" s="9"/>
      <c r="J125" s="9"/>
      <c r="K125" s="2"/>
      <c r="L125" s="9"/>
      <c r="M125" s="9"/>
      <c r="N125" s="9"/>
      <c r="O125" s="9"/>
      <c r="P125" s="2"/>
      <c r="Q125" s="9"/>
      <c r="R125" s="9"/>
      <c r="S125" s="9"/>
      <c r="T125" s="9"/>
      <c r="U125" s="2"/>
      <c r="V125" s="9">
        <v>122.31399999999999</v>
      </c>
      <c r="W125" s="9">
        <v>555747.58799999999</v>
      </c>
      <c r="X125" s="9"/>
      <c r="Y125" s="9"/>
      <c r="Z125" s="2"/>
      <c r="AA125" s="2"/>
      <c r="AB125" s="2"/>
      <c r="AC125" s="2"/>
      <c r="AD125" s="2">
        <v>1.0500000000000001E-2</v>
      </c>
      <c r="AE125" s="2"/>
      <c r="AF125" s="12"/>
      <c r="AG125" s="12"/>
      <c r="AH125" s="12"/>
      <c r="AI125" s="12">
        <f t="shared" ref="AI125" si="95">AD125*W125</f>
        <v>5835.3496740000001</v>
      </c>
    </row>
    <row r="126" spans="2:35" x14ac:dyDescent="0.25">
      <c r="C126" s="25" t="s">
        <v>19</v>
      </c>
      <c r="D126" s="2"/>
      <c r="E126" s="5">
        <v>2014</v>
      </c>
      <c r="F126" s="2"/>
      <c r="G126" s="9"/>
      <c r="H126" s="9"/>
      <c r="I126" s="9"/>
      <c r="J126" s="9"/>
      <c r="K126" s="2"/>
      <c r="L126" s="9"/>
      <c r="M126" s="9"/>
      <c r="N126" s="9"/>
      <c r="O126" s="9"/>
      <c r="P126" s="2"/>
      <c r="Q126" s="9"/>
      <c r="R126" s="9"/>
      <c r="S126" s="9"/>
      <c r="T126" s="9"/>
      <c r="U126" s="2"/>
      <c r="V126" s="9">
        <v>100.244</v>
      </c>
      <c r="W126" s="9">
        <v>370024.88199999998</v>
      </c>
      <c r="X126" s="9"/>
      <c r="Y126" s="9"/>
      <c r="Z126" s="2"/>
      <c r="AA126" s="2"/>
      <c r="AB126" s="2"/>
      <c r="AC126" s="2"/>
      <c r="AD126" s="2">
        <v>1.0500000000000001E-2</v>
      </c>
      <c r="AE126" s="2"/>
      <c r="AF126" s="8"/>
      <c r="AG126" s="8"/>
      <c r="AH126" s="8"/>
      <c r="AI126" s="8">
        <f t="shared" ref="AI126:AI127" si="96">AD126*W126</f>
        <v>3885.2612610000001</v>
      </c>
    </row>
    <row r="127" spans="2:35" x14ac:dyDescent="0.25">
      <c r="C127" s="25" t="s">
        <v>33</v>
      </c>
      <c r="D127" s="2"/>
      <c r="E127" s="5">
        <v>2014</v>
      </c>
      <c r="F127" s="2"/>
      <c r="G127" s="9"/>
      <c r="H127" s="9"/>
      <c r="I127" s="9"/>
      <c r="J127" s="9"/>
      <c r="K127" s="2"/>
      <c r="L127" s="9"/>
      <c r="M127" s="9"/>
      <c r="N127" s="9"/>
      <c r="O127" s="9"/>
      <c r="P127" s="2"/>
      <c r="Q127" s="9"/>
      <c r="R127" s="9"/>
      <c r="S127" s="9"/>
      <c r="T127" s="9"/>
      <c r="U127" s="2"/>
      <c r="V127" s="9">
        <v>0.16200000000000001</v>
      </c>
      <c r="W127" s="9"/>
      <c r="X127" s="9"/>
      <c r="Y127" s="9"/>
      <c r="Z127" s="2"/>
      <c r="AA127" s="2"/>
      <c r="AB127" s="2"/>
      <c r="AC127" s="2"/>
      <c r="AD127" s="2">
        <v>1.0500000000000001E-2</v>
      </c>
      <c r="AE127" s="2"/>
      <c r="AF127" s="8"/>
      <c r="AG127" s="8"/>
      <c r="AH127" s="8"/>
      <c r="AI127" s="8">
        <f t="shared" si="96"/>
        <v>0</v>
      </c>
    </row>
    <row r="128" spans="2:35" x14ac:dyDescent="0.25">
      <c r="C128" s="27" t="s">
        <v>23</v>
      </c>
      <c r="D128" s="15"/>
      <c r="E128" s="15"/>
      <c r="F128" s="15"/>
      <c r="G128" s="16">
        <f>SUM(G125:G127)</f>
        <v>0</v>
      </c>
      <c r="H128" s="16">
        <f>SUM(H125:H127)</f>
        <v>0</v>
      </c>
      <c r="I128" s="16">
        <f>SUM(I125:I127)</f>
        <v>0</v>
      </c>
      <c r="J128" s="16">
        <f>SUM(J125:J127)</f>
        <v>0</v>
      </c>
      <c r="K128" s="16"/>
      <c r="L128" s="16">
        <f>SUM(L125:L127)</f>
        <v>0</v>
      </c>
      <c r="M128" s="16">
        <f>SUM(M125:M127)</f>
        <v>0</v>
      </c>
      <c r="N128" s="16">
        <f>SUM(N125:N127)</f>
        <v>0</v>
      </c>
      <c r="O128" s="16">
        <f>SUM(O125:O127)</f>
        <v>0</v>
      </c>
      <c r="P128" s="16"/>
      <c r="Q128" s="16">
        <f>SUM(Q125:Q127)</f>
        <v>0</v>
      </c>
      <c r="R128" s="16">
        <f>SUM(R125:R127)</f>
        <v>0</v>
      </c>
      <c r="S128" s="16">
        <f>SUM(S125:S127)</f>
        <v>0</v>
      </c>
      <c r="T128" s="16">
        <f>SUM(T125:T127)</f>
        <v>0</v>
      </c>
      <c r="U128" s="16"/>
      <c r="V128" s="16">
        <f>SUM(V125:V127)</f>
        <v>222.72</v>
      </c>
      <c r="W128" s="16">
        <f>SUM(W125:W127)</f>
        <v>925772.47</v>
      </c>
      <c r="X128" s="16">
        <f>SUM(X125:X127)</f>
        <v>0</v>
      </c>
      <c r="Y128" s="16">
        <f>SUM(Y125:Y127)</f>
        <v>0</v>
      </c>
      <c r="Z128" s="16"/>
      <c r="AA128" s="15"/>
      <c r="AB128" s="15"/>
      <c r="AC128" s="15"/>
      <c r="AD128" s="15"/>
      <c r="AE128" s="15"/>
      <c r="AF128" s="16"/>
      <c r="AG128" s="16"/>
      <c r="AH128" s="16"/>
      <c r="AI128" s="16">
        <f>SUM(AI125:AI127)</f>
        <v>9720.6109350000006</v>
      </c>
    </row>
    <row r="129" spans="3:36" x14ac:dyDescent="0.25">
      <c r="C129" s="23"/>
      <c r="D129" s="4"/>
      <c r="E129" s="4"/>
      <c r="F129" s="4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4"/>
      <c r="AB129" s="4"/>
      <c r="AC129" s="4"/>
      <c r="AD129" s="4"/>
      <c r="AE129" s="4"/>
      <c r="AF129" s="21"/>
      <c r="AG129" s="21"/>
      <c r="AH129" s="21"/>
      <c r="AI129" s="21"/>
    </row>
    <row r="130" spans="3:36" x14ac:dyDescent="0.25">
      <c r="C130" s="23"/>
      <c r="D130" s="4"/>
      <c r="E130" s="4"/>
      <c r="F130" s="4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4"/>
      <c r="AB130" s="4"/>
      <c r="AC130" s="4"/>
      <c r="AD130" s="4"/>
      <c r="AE130" s="4"/>
      <c r="AF130" s="19"/>
      <c r="AG130" s="19"/>
      <c r="AH130" s="19"/>
      <c r="AI130" s="20">
        <f>AI123+AI128</f>
        <v>14266.314780000001</v>
      </c>
    </row>
    <row r="131" spans="3:36" x14ac:dyDescent="0.25">
      <c r="C131" s="23"/>
      <c r="D131" s="4"/>
      <c r="E131" s="4"/>
      <c r="F131" s="4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4"/>
      <c r="AB131" s="4"/>
      <c r="AC131" s="4"/>
      <c r="AD131" s="4"/>
      <c r="AE131" s="4"/>
      <c r="AF131" s="19"/>
      <c r="AG131" s="19"/>
      <c r="AH131" s="19"/>
      <c r="AI131" s="19"/>
    </row>
    <row r="133" spans="3:36" ht="16.5" thickBot="1" x14ac:dyDescent="0.3">
      <c r="AF133" s="22">
        <f>AF28+AF53+AF78+AF104</f>
        <v>9375.6141788000004</v>
      </c>
      <c r="AG133" s="22">
        <f>AG28+AG53+AG78+AG104</f>
        <v>18332.789085199998</v>
      </c>
      <c r="AH133" s="22">
        <f>AH28+AH53+AH78+AH104</f>
        <v>25401.072915199999</v>
      </c>
      <c r="AI133" s="22">
        <f>AI28+AI53+AI78+AI104+AI130</f>
        <v>39942.392709</v>
      </c>
      <c r="AJ133" s="37">
        <f>SUM(AF133:AI133)</f>
        <v>93051.868888199999</v>
      </c>
    </row>
    <row r="134" spans="3:36" ht="16.5" thickTop="1" x14ac:dyDescent="0.25"/>
  </sheetData>
  <mergeCells count="47">
    <mergeCell ref="B4:AI4"/>
    <mergeCell ref="E17:F17"/>
    <mergeCell ref="E19:F19"/>
    <mergeCell ref="E21:F21"/>
    <mergeCell ref="E43:F43"/>
    <mergeCell ref="E45:F45"/>
    <mergeCell ref="AA7:AD7"/>
    <mergeCell ref="AF7:AI7"/>
    <mergeCell ref="AF10:AI10"/>
    <mergeCell ref="AA30:AD30"/>
    <mergeCell ref="AF30:AI30"/>
    <mergeCell ref="E119:F119"/>
    <mergeCell ref="E121:F121"/>
    <mergeCell ref="V7:Y7"/>
    <mergeCell ref="G11:H11"/>
    <mergeCell ref="L11:M11"/>
    <mergeCell ref="G31:H31"/>
    <mergeCell ref="L31:M31"/>
    <mergeCell ref="G81:H81"/>
    <mergeCell ref="G107:H107"/>
    <mergeCell ref="L107:M107"/>
    <mergeCell ref="G106:W106"/>
    <mergeCell ref="G7:J7"/>
    <mergeCell ref="L7:O7"/>
    <mergeCell ref="Q7:T7"/>
    <mergeCell ref="E41:F41"/>
    <mergeCell ref="E93:F93"/>
    <mergeCell ref="AA80:AD80"/>
    <mergeCell ref="AF80:AI80"/>
    <mergeCell ref="G80:W80"/>
    <mergeCell ref="G55:W55"/>
    <mergeCell ref="E117:F117"/>
    <mergeCell ref="AA106:AD106"/>
    <mergeCell ref="AF106:AI106"/>
    <mergeCell ref="E95:F95"/>
    <mergeCell ref="E66:F66"/>
    <mergeCell ref="E68:F68"/>
    <mergeCell ref="E70:F70"/>
    <mergeCell ref="E91:F91"/>
    <mergeCell ref="L81:M81"/>
    <mergeCell ref="G10:W10"/>
    <mergeCell ref="AA55:AD55"/>
    <mergeCell ref="AF55:AI55"/>
    <mergeCell ref="G56:H56"/>
    <mergeCell ref="L56:M56"/>
    <mergeCell ref="AA10:AD10"/>
    <mergeCell ref="G30:W30"/>
  </mergeCells>
  <pageMargins left="0.7" right="0.7" top="0.75" bottom="0.75" header="0.3" footer="0.3"/>
  <pageSetup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Ris-Schofield</dc:creator>
  <cp:lastModifiedBy>Manuela Ris-Schofield</cp:lastModifiedBy>
  <cp:lastPrinted>2015-08-29T23:22:37Z</cp:lastPrinted>
  <dcterms:created xsi:type="dcterms:W3CDTF">2015-01-18T21:32:17Z</dcterms:created>
  <dcterms:modified xsi:type="dcterms:W3CDTF">2015-08-30T00:49:09Z</dcterms:modified>
</cp:coreProperties>
</file>