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410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3" i="1" l="1"/>
  <c r="D18" i="1"/>
  <c r="D17" i="1"/>
  <c r="D16" i="1"/>
  <c r="D15" i="1"/>
  <c r="D14" i="1"/>
  <c r="C9" i="1"/>
  <c r="C8" i="1"/>
  <c r="C6" i="1"/>
  <c r="C7" i="1"/>
  <c r="C5" i="1"/>
  <c r="H9" i="1" l="1"/>
  <c r="H8" i="1"/>
  <c r="H7" i="1"/>
  <c r="H6" i="1"/>
  <c r="H5" i="1"/>
  <c r="F5" i="1" l="1"/>
  <c r="F6" i="1"/>
  <c r="F7" i="1"/>
  <c r="F8" i="1"/>
  <c r="F9" i="1"/>
  <c r="E9" i="1"/>
  <c r="E8" i="1"/>
  <c r="E7" i="1"/>
  <c r="E6" i="1"/>
  <c r="E5" i="1"/>
  <c r="D7" i="1"/>
  <c r="D6" i="1"/>
  <c r="D5" i="1"/>
  <c r="G5" i="1" l="1"/>
  <c r="I5" i="1" s="1"/>
  <c r="D8" i="1"/>
  <c r="D9" i="1"/>
  <c r="G8" i="1" l="1"/>
  <c r="I8" i="1" s="1"/>
  <c r="G7" i="1"/>
  <c r="I7" i="1" s="1"/>
  <c r="G6" i="1"/>
  <c r="I6" i="1" s="1"/>
  <c r="G9" i="1"/>
  <c r="I9" i="1" s="1"/>
</calcChain>
</file>

<file path=xl/sharedStrings.xml><?xml version="1.0" encoding="utf-8"?>
<sst xmlns="http://schemas.openxmlformats.org/spreadsheetml/2006/main" count="20" uniqueCount="19">
  <si>
    <t>Year</t>
  </si>
  <si>
    <t>Reduction on Average 
Use in kWh</t>
  </si>
  <si>
    <t>Forecasted LED Connections
City of Vaughan</t>
  </si>
  <si>
    <t>Forecasted LED Connections
City of Barrie</t>
  </si>
  <si>
    <t>Forecasted LED Connections
New Tecumseth</t>
  </si>
  <si>
    <t>City of Markham</t>
  </si>
  <si>
    <t>City of Vaughan</t>
  </si>
  <si>
    <t>City of Barrie</t>
  </si>
  <si>
    <t>Forecasted LED Connections
City of Markham</t>
  </si>
  <si>
    <t>New Tecumseh</t>
  </si>
  <si>
    <t xml:space="preserve">Total Forecasted 
LED Connections </t>
  </si>
  <si>
    <t>Usage per Connection</t>
  </si>
  <si>
    <t>Forecasted Total Street Lighting
Connections in Monthly Average format</t>
  </si>
  <si>
    <t>Forecasted Total Street Lighting
Connections in Year End format</t>
  </si>
  <si>
    <t>Street Lighting Load Forecast 
in Mwh</t>
  </si>
  <si>
    <t>Total Street Lighting Adjustment 
in MWh</t>
  </si>
  <si>
    <t>Forecasted Average User per Street Lighting Connection</t>
  </si>
  <si>
    <t>Street Lighting Load Forecast LED Adjustment Calculation  Filed on August 21, 2015  IRR III-VECC-19</t>
  </si>
  <si>
    <t>% of the total HPS Street Lighting Connections by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</si>
</sst>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.0_);_(* \(#,##0.0\);_(* &quot;-&quot;??_);_(@_)"/>
    <numFmt numFmtId="166" formatCode="#,##0.0"/>
    <numFmt numFmtId="167" formatCode="mm/dd/yyyy"/>
    <numFmt numFmtId="168" formatCode="0\-0"/>
    <numFmt numFmtId="169" formatCode="&quot;$&quot;#,##0_);\(&quot;$&quot;#,##0\)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/>
    <xf numFmtId="166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7" fontId="18" fillId="0" borderId="0"/>
    <xf numFmtId="168" fontId="18" fillId="0" borderId="0"/>
    <xf numFmtId="167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" fillId="2" borderId="0" applyNumberFormat="0" applyBorder="0" applyAlignment="0" applyProtection="0"/>
    <xf numFmtId="38" fontId="19" fillId="33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0" fontId="19" fillId="34" borderId="1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170" fontId="18" fillId="0" borderId="0"/>
    <xf numFmtId="171" fontId="18" fillId="0" borderId="0"/>
    <xf numFmtId="170" fontId="18" fillId="0" borderId="0"/>
    <xf numFmtId="170" fontId="18" fillId="0" borderId="0"/>
    <xf numFmtId="170" fontId="18" fillId="0" borderId="0"/>
    <xf numFmtId="170" fontId="18" fillId="0" borderId="0"/>
    <xf numFmtId="0" fontId="8" fillId="4" borderId="0" applyNumberFormat="0" applyBorder="0" applyAlignment="0" applyProtection="0"/>
    <xf numFmtId="172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73" fontId="18" fillId="0" borderId="0" applyFont="0" applyFill="0" applyBorder="0" applyAlignment="0" applyProtection="0"/>
  </cellStyleXfs>
  <cellXfs count="29">
    <xf numFmtId="0" fontId="0" fillId="0" borderId="0" xfId="0"/>
    <xf numFmtId="164" fontId="0" fillId="0" borderId="11" xfId="1" applyNumberFormat="1" applyFont="1" applyBorder="1"/>
    <xf numFmtId="0" fontId="0" fillId="0" borderId="16" xfId="0" applyBorder="1"/>
    <xf numFmtId="0" fontId="16" fillId="35" borderId="10" xfId="0" applyFont="1" applyFill="1" applyBorder="1" applyAlignment="1">
      <alignment horizontal="center"/>
    </xf>
    <xf numFmtId="0" fontId="0" fillId="0" borderId="14" xfId="0" applyBorder="1"/>
    <xf numFmtId="164" fontId="0" fillId="0" borderId="0" xfId="1" applyNumberFormat="1" applyFont="1" applyBorder="1"/>
    <xf numFmtId="164" fontId="0" fillId="0" borderId="13" xfId="1" applyNumberFormat="1" applyFont="1" applyBorder="1"/>
    <xf numFmtId="0" fontId="16" fillId="35" borderId="12" xfId="0" applyFont="1" applyFill="1" applyBorder="1" applyAlignment="1">
      <alignment horizontal="center" wrapText="1"/>
    </xf>
    <xf numFmtId="0" fontId="16" fillId="35" borderId="17" xfId="0" applyFont="1" applyFill="1" applyBorder="1" applyAlignment="1">
      <alignment horizontal="center" wrapText="1"/>
    </xf>
    <xf numFmtId="43" fontId="0" fillId="0" borderId="0" xfId="1" applyNumberFormat="1" applyFont="1" applyBorder="1"/>
    <xf numFmtId="164" fontId="0" fillId="0" borderId="0" xfId="0" applyNumberFormat="1" applyBorder="1"/>
    <xf numFmtId="164" fontId="0" fillId="0" borderId="11" xfId="0" applyNumberFormat="1" applyBorder="1"/>
    <xf numFmtId="0" fontId="0" fillId="0" borderId="0" xfId="0" applyAlignment="1">
      <alignment horizontal="center"/>
    </xf>
    <xf numFmtId="9" fontId="0" fillId="0" borderId="19" xfId="0" applyNumberFormat="1" applyBorder="1"/>
    <xf numFmtId="9" fontId="0" fillId="0" borderId="13" xfId="0" applyNumberFormat="1" applyBorder="1"/>
    <xf numFmtId="9" fontId="0" fillId="0" borderId="15" xfId="0" applyNumberFormat="1" applyBorder="1"/>
    <xf numFmtId="0" fontId="16" fillId="0" borderId="18" xfId="0" applyFont="1" applyBorder="1"/>
    <xf numFmtId="0" fontId="16" fillId="0" borderId="14" xfId="0" applyFont="1" applyBorder="1"/>
    <xf numFmtId="0" fontId="16" fillId="0" borderId="16" xfId="0" applyFont="1" applyBorder="1"/>
    <xf numFmtId="0" fontId="16" fillId="0" borderId="0" xfId="0" applyFont="1" applyFill="1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164" fontId="0" fillId="0" borderId="15" xfId="1" applyNumberFormat="1" applyFont="1" applyBorder="1"/>
    <xf numFmtId="0" fontId="16" fillId="35" borderId="22" xfId="0" applyFont="1" applyFill="1" applyBorder="1"/>
    <xf numFmtId="0" fontId="16" fillId="35" borderId="17" xfId="0" applyFont="1" applyFill="1" applyBorder="1"/>
    <xf numFmtId="0" fontId="20" fillId="0" borderId="0" xfId="0" applyFont="1"/>
    <xf numFmtId="164" fontId="0" fillId="0" borderId="13" xfId="1" applyNumberFormat="1" applyFont="1" applyFill="1" applyBorder="1"/>
    <xf numFmtId="164" fontId="0" fillId="0" borderId="15" xfId="1" applyNumberFormat="1" applyFont="1" applyFill="1" applyBorder="1"/>
  </cellXfs>
  <cellStyles count="83">
    <cellStyle name="$" xfId="5"/>
    <cellStyle name="$.00" xfId="6"/>
    <cellStyle name="$_9. Rev2Cost_GDPIPI" xfId="7"/>
    <cellStyle name="$_lists" xfId="8"/>
    <cellStyle name="$_lists_4. Current Monthly Fixed Charge" xfId="9"/>
    <cellStyle name="$_Sheet4" xfId="10"/>
    <cellStyle name="$M" xfId="11"/>
    <cellStyle name="$M.00" xfId="12"/>
    <cellStyle name="$M_9. Rev2Cost_GDPIPI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3"/>
    <cellStyle name="Comma 3" xfId="41"/>
    <cellStyle name="Comma 3 2" xfId="42"/>
    <cellStyle name="Comma 4" xfId="43"/>
    <cellStyle name="Comma 5" xfId="82"/>
    <cellStyle name="Comma0" xfId="44"/>
    <cellStyle name="Currency 2" xfId="45"/>
    <cellStyle name="Currency 3" xfId="46"/>
    <cellStyle name="Currency0" xfId="47"/>
    <cellStyle name="Date" xfId="48"/>
    <cellStyle name="Explanatory Text 2" xfId="49"/>
    <cellStyle name="Fixed" xfId="50"/>
    <cellStyle name="Good 2" xfId="51"/>
    <cellStyle name="Grey" xfId="52"/>
    <cellStyle name="Heading 1 2" xfId="53"/>
    <cellStyle name="Heading 2 2" xfId="54"/>
    <cellStyle name="Heading 3 2" xfId="55"/>
    <cellStyle name="Heading 4 2" xfId="56"/>
    <cellStyle name="Input [yellow]" xfId="57"/>
    <cellStyle name="Input 2" xfId="58"/>
    <cellStyle name="Linked Cell 2" xfId="59"/>
    <cellStyle name="M" xfId="60"/>
    <cellStyle name="M.00" xfId="61"/>
    <cellStyle name="M_9. Rev2Cost_GDPIPI" xfId="62"/>
    <cellStyle name="M_lists" xfId="63"/>
    <cellStyle name="M_lists_4. Current Monthly Fixed Charge" xfId="64"/>
    <cellStyle name="M_Sheet4" xfId="65"/>
    <cellStyle name="Neutral 2" xfId="66"/>
    <cellStyle name="Normal" xfId="0" builtinId="0"/>
    <cellStyle name="Normal - Style1" xfId="67"/>
    <cellStyle name="Normal 2" xfId="2"/>
    <cellStyle name="Normal 3" xfId="68"/>
    <cellStyle name="Normal 4" xfId="69"/>
    <cellStyle name="Normal 5" xfId="70"/>
    <cellStyle name="Normal 5 2" xfId="71"/>
    <cellStyle name="Normal 6" xfId="72"/>
    <cellStyle name="Note 2" xfId="73"/>
    <cellStyle name="Output 2" xfId="74"/>
    <cellStyle name="Percent [2]" xfId="75"/>
    <cellStyle name="Percent 2" xfId="4"/>
    <cellStyle name="Percent 3" xfId="76"/>
    <cellStyle name="Percent 3 2" xfId="77"/>
    <cellStyle name="Percent 4" xfId="78"/>
    <cellStyle name="Title 2" xfId="79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80" zoomScaleNormal="80" workbookViewId="0">
      <selection activeCell="M9" sqref="M9"/>
    </sheetView>
  </sheetViews>
  <sheetFormatPr defaultRowHeight="15" x14ac:dyDescent="0.25"/>
  <cols>
    <col min="1" max="1" width="22.85546875" customWidth="1"/>
    <col min="2" max="2" width="28.85546875" customWidth="1"/>
    <col min="3" max="3" width="28.5703125" customWidth="1"/>
    <col min="4" max="4" width="27.42578125" customWidth="1"/>
    <col min="5" max="6" width="27.28515625" customWidth="1"/>
    <col min="7" max="7" width="20.7109375" bestFit="1" customWidth="1"/>
    <col min="8" max="8" width="15.28515625" customWidth="1"/>
    <col min="9" max="9" width="19.85546875" customWidth="1"/>
  </cols>
  <sheetData>
    <row r="1" spans="1:9" ht="18.75" x14ac:dyDescent="0.3">
      <c r="A1" s="26" t="s">
        <v>17</v>
      </c>
    </row>
    <row r="3" spans="1:9" s="12" customFormat="1" ht="60" x14ac:dyDescent="0.25">
      <c r="A3" s="3" t="s">
        <v>0</v>
      </c>
      <c r="B3" s="7" t="s">
        <v>12</v>
      </c>
      <c r="C3" s="7" t="s">
        <v>8</v>
      </c>
      <c r="D3" s="7" t="s">
        <v>2</v>
      </c>
      <c r="E3" s="7" t="s">
        <v>3</v>
      </c>
      <c r="F3" s="7" t="s">
        <v>4</v>
      </c>
      <c r="G3" s="7" t="s">
        <v>10</v>
      </c>
      <c r="H3" s="7" t="s">
        <v>1</v>
      </c>
      <c r="I3" s="8" t="s">
        <v>15</v>
      </c>
    </row>
    <row r="4" spans="1:9" hidden="1" x14ac:dyDescent="0.25">
      <c r="A4" s="4">
        <v>2015</v>
      </c>
      <c r="B4" s="5"/>
      <c r="C4" s="5"/>
      <c r="D4" s="5"/>
      <c r="E4" s="9"/>
      <c r="F4" s="5"/>
      <c r="G4" s="10"/>
      <c r="H4" s="5"/>
      <c r="I4" s="6"/>
    </row>
    <row r="5" spans="1:9" x14ac:dyDescent="0.25">
      <c r="A5" s="4">
        <v>2016</v>
      </c>
      <c r="B5" s="5">
        <v>88226.258333333346</v>
      </c>
      <c r="C5" s="5">
        <f>B5*$B$21</f>
        <v>15880.726500000002</v>
      </c>
      <c r="D5" s="5">
        <f>B5*B22/3</f>
        <v>6469.9256111111126</v>
      </c>
      <c r="E5" s="5">
        <f>B5*$B$23</f>
        <v>11469.413583333335</v>
      </c>
      <c r="F5" s="5">
        <f>B5*$B$24</f>
        <v>2646.7877500000004</v>
      </c>
      <c r="G5" s="10">
        <f>SUM(C5:F5)</f>
        <v>36466.853444444452</v>
      </c>
      <c r="H5" s="5">
        <f>D14/2</f>
        <v>337.00485072368758</v>
      </c>
      <c r="I5" s="27">
        <f>G5*H5/1000</f>
        <v>12289.506501407595</v>
      </c>
    </row>
    <row r="6" spans="1:9" ht="14.45" x14ac:dyDescent="0.3">
      <c r="A6" s="4">
        <v>2017</v>
      </c>
      <c r="B6" s="5">
        <v>89829.316666666666</v>
      </c>
      <c r="C6" s="5">
        <f t="shared" ref="C6:C9" si="0">B6*$B$21</f>
        <v>16169.277</v>
      </c>
      <c r="D6" s="5">
        <f>B6*B22/3*2</f>
        <v>13174.966444444444</v>
      </c>
      <c r="E6" s="5">
        <f>B6*$B$23</f>
        <v>11677.811166666666</v>
      </c>
      <c r="F6" s="5">
        <f>B6*$B$24</f>
        <v>2694.8795</v>
      </c>
      <c r="G6" s="10">
        <f t="shared" ref="G6:G9" si="1">SUM(C6:F6)</f>
        <v>43716.934111111113</v>
      </c>
      <c r="H6" s="5">
        <f>D15/2</f>
        <v>331.81922878832796</v>
      </c>
      <c r="I6" s="27">
        <f t="shared" ref="I6:I9" si="2">G6*H6/1000</f>
        <v>14506.119361739038</v>
      </c>
    </row>
    <row r="7" spans="1:9" x14ac:dyDescent="0.25">
      <c r="A7" s="4">
        <v>2018</v>
      </c>
      <c r="B7" s="5">
        <v>91459.758333333346</v>
      </c>
      <c r="C7" s="5">
        <f t="shared" si="0"/>
        <v>16462.756500000003</v>
      </c>
      <c r="D7" s="5">
        <f>B7*$B$22</f>
        <v>20121.146833333336</v>
      </c>
      <c r="E7" s="5">
        <f>B7*$B$23</f>
        <v>11889.768583333336</v>
      </c>
      <c r="F7" s="5">
        <f>B7*$B$24</f>
        <v>2743.7927500000001</v>
      </c>
      <c r="G7" s="10">
        <f t="shared" si="1"/>
        <v>51217.464666666674</v>
      </c>
      <c r="H7" s="5">
        <f>D16/2</f>
        <v>325.94670783011054</v>
      </c>
      <c r="I7" s="27">
        <f t="shared" si="2"/>
        <v>16694.163991505011</v>
      </c>
    </row>
    <row r="8" spans="1:9" x14ac:dyDescent="0.25">
      <c r="A8" s="4">
        <v>2019</v>
      </c>
      <c r="B8" s="5">
        <v>93097.791666666672</v>
      </c>
      <c r="C8" s="5">
        <f t="shared" si="0"/>
        <v>16757.602500000001</v>
      </c>
      <c r="D8" s="5">
        <f>B8*$B$22</f>
        <v>20481.514166666668</v>
      </c>
      <c r="E8" s="5">
        <f>B8*$B$23</f>
        <v>12102.712916666667</v>
      </c>
      <c r="F8" s="5">
        <f>B8*$B$24</f>
        <v>2792.9337500000001</v>
      </c>
      <c r="G8" s="10">
        <f t="shared" si="1"/>
        <v>52134.763333333336</v>
      </c>
      <c r="H8" s="5">
        <f>D17/2</f>
        <v>320.21733392589636</v>
      </c>
      <c r="I8" s="27">
        <f t="shared" si="2"/>
        <v>16694.454919457577</v>
      </c>
    </row>
    <row r="9" spans="1:9" x14ac:dyDescent="0.25">
      <c r="A9" s="2">
        <v>2020</v>
      </c>
      <c r="B9" s="1">
        <v>94770.150000000009</v>
      </c>
      <c r="C9" s="1">
        <f t="shared" si="0"/>
        <v>17058.627</v>
      </c>
      <c r="D9" s="1">
        <f>B9*$B$22</f>
        <v>20849.433000000001</v>
      </c>
      <c r="E9" s="1">
        <f>B9*$B$23</f>
        <v>12320.119500000001</v>
      </c>
      <c r="F9" s="1">
        <f>B9*$B$24</f>
        <v>2843.1045000000004</v>
      </c>
      <c r="G9" s="11">
        <f t="shared" si="1"/>
        <v>53071.284</v>
      </c>
      <c r="H9" s="1">
        <f>D18/2</f>
        <v>313.7511045036951</v>
      </c>
      <c r="I9" s="28">
        <f t="shared" si="2"/>
        <v>16651.173972429282</v>
      </c>
    </row>
    <row r="10" spans="1:9" ht="18.75" x14ac:dyDescent="0.3">
      <c r="A10" s="26"/>
      <c r="B10" s="21"/>
      <c r="C10" s="21"/>
      <c r="D10" s="21"/>
      <c r="E10" s="21"/>
      <c r="F10" s="5"/>
      <c r="G10" s="21"/>
      <c r="H10" s="21"/>
      <c r="I10" s="21"/>
    </row>
    <row r="11" spans="1:9" ht="18.75" x14ac:dyDescent="0.3">
      <c r="A11" s="26" t="s">
        <v>16</v>
      </c>
      <c r="B11" s="21"/>
      <c r="C11" s="21"/>
      <c r="D11" s="21"/>
      <c r="E11" s="21"/>
      <c r="F11" s="5"/>
      <c r="G11" s="21"/>
      <c r="H11" s="21"/>
      <c r="I11" s="21"/>
    </row>
    <row r="12" spans="1:9" ht="60" x14ac:dyDescent="0.25">
      <c r="A12" s="24" t="s">
        <v>0</v>
      </c>
      <c r="B12" s="7" t="s">
        <v>14</v>
      </c>
      <c r="C12" s="7" t="s">
        <v>13</v>
      </c>
      <c r="D12" s="25" t="s">
        <v>11</v>
      </c>
    </row>
    <row r="13" spans="1:9" x14ac:dyDescent="0.25">
      <c r="A13" s="20">
        <v>2015</v>
      </c>
      <c r="B13" s="5">
        <v>60109.272000000004</v>
      </c>
      <c r="C13" s="5">
        <v>87376.621119770716</v>
      </c>
      <c r="D13" s="6">
        <f>B13/C13*1000</f>
        <v>687.93312478409712</v>
      </c>
    </row>
    <row r="14" spans="1:9" ht="18" customHeight="1" x14ac:dyDescent="0.25">
      <c r="A14" s="20">
        <v>2016</v>
      </c>
      <c r="B14" s="5">
        <v>59955.530999999995</v>
      </c>
      <c r="C14" s="5">
        <v>88953.513386010454</v>
      </c>
      <c r="D14" s="6">
        <f t="shared" ref="D14:D18" si="3">B14/C14*1000</f>
        <v>674.00970144737516</v>
      </c>
    </row>
    <row r="15" spans="1:9" x14ac:dyDescent="0.25">
      <c r="A15" s="20">
        <v>2017</v>
      </c>
      <c r="B15" s="5">
        <v>60109.41</v>
      </c>
      <c r="C15" s="5">
        <v>90575.537498980528</v>
      </c>
      <c r="D15" s="6">
        <f t="shared" si="3"/>
        <v>663.63845757665592</v>
      </c>
    </row>
    <row r="16" spans="1:9" x14ac:dyDescent="0.25">
      <c r="A16" s="20">
        <v>2018</v>
      </c>
      <c r="B16" s="5">
        <v>60109.45199999999</v>
      </c>
      <c r="C16" s="5">
        <v>92207.484469102463</v>
      </c>
      <c r="D16" s="6">
        <f t="shared" si="3"/>
        <v>651.89341566022108</v>
      </c>
    </row>
    <row r="17" spans="1:4" x14ac:dyDescent="0.25">
      <c r="A17" s="20">
        <v>2019</v>
      </c>
      <c r="B17" s="5">
        <v>60109.49500000001</v>
      </c>
      <c r="C17" s="5">
        <v>93857.340986278956</v>
      </c>
      <c r="D17" s="6">
        <f t="shared" si="3"/>
        <v>640.43466785179271</v>
      </c>
    </row>
    <row r="18" spans="1:4" x14ac:dyDescent="0.25">
      <c r="A18" s="22">
        <v>2020</v>
      </c>
      <c r="B18" s="1">
        <v>59955.732000000004</v>
      </c>
      <c r="C18" s="1">
        <v>95546.646911156771</v>
      </c>
      <c r="D18" s="23">
        <f t="shared" si="3"/>
        <v>627.50220900739021</v>
      </c>
    </row>
    <row r="20" spans="1:4" ht="18.75" x14ac:dyDescent="0.3">
      <c r="A20" s="26" t="s">
        <v>18</v>
      </c>
    </row>
    <row r="21" spans="1:4" x14ac:dyDescent="0.25">
      <c r="A21" s="16" t="s">
        <v>5</v>
      </c>
      <c r="B21" s="13">
        <v>0.18</v>
      </c>
    </row>
    <row r="22" spans="1:4" ht="14.45" x14ac:dyDescent="0.3">
      <c r="A22" s="17" t="s">
        <v>6</v>
      </c>
      <c r="B22" s="14">
        <v>0.22</v>
      </c>
    </row>
    <row r="23" spans="1:4" ht="14.45" x14ac:dyDescent="0.3">
      <c r="A23" s="17" t="s">
        <v>7</v>
      </c>
      <c r="B23" s="14">
        <v>0.13</v>
      </c>
    </row>
    <row r="24" spans="1:4" ht="14.45" x14ac:dyDescent="0.3">
      <c r="A24" s="18" t="s">
        <v>9</v>
      </c>
      <c r="B24" s="15">
        <v>0.03</v>
      </c>
    </row>
    <row r="26" spans="1:4" ht="14.45" x14ac:dyDescent="0.3">
      <c r="A26" s="19"/>
    </row>
    <row r="27" spans="1:4" ht="14.45" x14ac:dyDescent="0.3"/>
  </sheetData>
  <pageMargins left="0.51181102362204722" right="0.11811023622047245" top="0.74803149606299213" bottom="0.74803149606299213" header="0.31496062992125984" footer="0.31496062992125984"/>
  <pageSetup paperSize="5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PowerStream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Fan</dc:creator>
  <cp:lastModifiedBy>Nicole Fan</cp:lastModifiedBy>
  <cp:lastPrinted>2015-09-04T22:58:25Z</cp:lastPrinted>
  <dcterms:created xsi:type="dcterms:W3CDTF">2015-04-16T21:32:17Z</dcterms:created>
  <dcterms:modified xsi:type="dcterms:W3CDTF">2015-09-09T17:13:00Z</dcterms:modified>
</cp:coreProperties>
</file>