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96" windowWidth="22980" windowHeight="10056"/>
  </bookViews>
  <sheets>
    <sheet name="App.2-IA_Attachment1" sheetId="11" r:id="rId1"/>
    <sheet name="Sheet3" sheetId="3"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s>
  <definedNames>
    <definedName name="__123Graph_A" hidden="1">'[1]water-sewer-totals'!#REF!</definedName>
    <definedName name="__123Graph_ACHANGE" hidden="1">'[1]water-sewer-totals'!#REF!</definedName>
    <definedName name="__123Graph_B" hidden="1">'[1]water-sewer-totals'!#REF!</definedName>
    <definedName name="__123Graph_BCHANGE" hidden="1">'[1]water-sewer-totals'!#REF!</definedName>
    <definedName name="__123Graph_C" hidden="1">'[1]water-sewer-totals'!#REF!</definedName>
    <definedName name="__123Graph_CCHANGE" hidden="1">'[1]water-sewer-totals'!#REF!</definedName>
    <definedName name="__123Graph_X" hidden="1">'[1]water-sewer-totals'!#REF!</definedName>
    <definedName name="__123Graph_XCHANGE" hidden="1">'[1]water-sewer-totals'!#REF!</definedName>
    <definedName name="as">#REF!</definedName>
    <definedName name="ASD">#REF!</definedName>
    <definedName name="BI_LDCLIST" localSheetId="0">'[2]3. Rate Class Selection'!$B$19:$B$21</definedName>
    <definedName name="BI_LDCLIST">'[3]3. Rate Class Selection'!$B$19:$B$21</definedName>
    <definedName name="BridgeYear" localSheetId="0">'[4]LDC Info'!$E$26</definedName>
    <definedName name="BridgeYear">#REF!</definedName>
    <definedName name="contactf" localSheetId="0">#REF!</definedName>
    <definedName name="contactf">#REF!</definedName>
    <definedName name="CustomerAdministration" localSheetId="0">[4]lists!$Z$1:$Z$36</definedName>
    <definedName name="CustomerAdministration">[5]lists!$Z$1:$Z$36</definedName>
    <definedName name="EBNUMBER" localSheetId="0">'[4]LDC Info'!$E$16</definedName>
    <definedName name="EBNUMBER">#REF!</definedName>
    <definedName name="Fixed_Charges" localSheetId="0">[4]lists!$I$1:$I$212</definedName>
    <definedName name="Fixed_Charges">[5]lists!$I$1:$I$212</definedName>
    <definedName name="GSL_current">'[6]PS Bill Impacts'!$AD$60:$AJ$65</definedName>
    <definedName name="GSL_kW">'[6]PS Bill Impacts'!$AD$58:$AJ$58</definedName>
    <definedName name="GSL_kWh">'[6]PS Bill Impacts'!$AB$60:$AB$65</definedName>
    <definedName name="GSL_new">'[6]PS Bill Impacts'!$AD$71:$AJ$76</definedName>
    <definedName name="histdate">[7]Financials!$E$76</definedName>
    <definedName name="HistYrs">[8]A1.Admin!$C$21</definedName>
    <definedName name="Incr2000" localSheetId="0">#REF!</definedName>
    <definedName name="Incr2000">#REF!</definedName>
    <definedName name="LDC_LIST" localSheetId="0">[9]lists!$AM$1:$AM$80</definedName>
    <definedName name="LDC_LIST">[10]lists!$AM$1:$AM$80</definedName>
    <definedName name="LDCLIST">#REF!</definedName>
    <definedName name="LIMIT" localSheetId="0">#REF!</definedName>
    <definedName name="LIMIT">#REF!</definedName>
    <definedName name="LossFactors" localSheetId="0">[4]lists!$L$2:$L$15</definedName>
    <definedName name="LossFactors">[5]lists!$L$2:$L$15</definedName>
    <definedName name="LU_Current">'[6]PS Bill Impacts'!$AQ$60:$AW$65</definedName>
    <definedName name="LU_kW">'[6]PS Bill Impacts'!$AQ$58:$AW$58</definedName>
    <definedName name="LU_kWh">'[6]PS Bill Impacts'!$AO$60:$AO$65</definedName>
    <definedName name="LU_New">'[6]PS Bill Impacts'!$AQ$71:$AW$76</definedName>
    <definedName name="LYN">'[11]Water Statement'!#REF!</definedName>
    <definedName name="man_beg_bud" localSheetId="0">#REF!</definedName>
    <definedName name="man_beg_bud">#REF!</definedName>
    <definedName name="man_end_bud" localSheetId="0">#REF!</definedName>
    <definedName name="man_end_bud">#REF!</definedName>
    <definedName name="man12ACT" localSheetId="0">#REF!</definedName>
    <definedName name="man12ACT">#REF!</definedName>
    <definedName name="MANBUD" localSheetId="0">#REF!</definedName>
    <definedName name="MANBUD">#REF!</definedName>
    <definedName name="manCYACT" localSheetId="0">#REF!</definedName>
    <definedName name="manCYACT">#REF!</definedName>
    <definedName name="manCYBUD" localSheetId="0">#REF!</definedName>
    <definedName name="manCYBUD">#REF!</definedName>
    <definedName name="manCYF" localSheetId="0">#REF!</definedName>
    <definedName name="manCYF">#REF!</definedName>
    <definedName name="MANEND" localSheetId="0">#REF!</definedName>
    <definedName name="MANEND">#REF!</definedName>
    <definedName name="manNYbud" localSheetId="0">#REF!</definedName>
    <definedName name="manNYbud">#REF!</definedName>
    <definedName name="manpower_costs" localSheetId="0">#REF!</definedName>
    <definedName name="manpower_costs">#REF!</definedName>
    <definedName name="manPYACT" localSheetId="0">#REF!</definedName>
    <definedName name="manPYACT">#REF!</definedName>
    <definedName name="MANSTART" localSheetId="0">#REF!</definedName>
    <definedName name="MANSTART">#REF!</definedName>
    <definedName name="mat_beg_bud" localSheetId="0">#REF!</definedName>
    <definedName name="mat_beg_bud">#REF!</definedName>
    <definedName name="mat_end_bud" localSheetId="0">#REF!</definedName>
    <definedName name="mat_end_bud">#REF!</definedName>
    <definedName name="mat12ACT" localSheetId="0">#REF!</definedName>
    <definedName name="mat12ACT">#REF!</definedName>
    <definedName name="MATBUD" localSheetId="0">#REF!</definedName>
    <definedName name="MATBUD">#REF!</definedName>
    <definedName name="matCYACT" localSheetId="0">#REF!</definedName>
    <definedName name="matCYACT">#REF!</definedName>
    <definedName name="matCYBUD" localSheetId="0">#REF!</definedName>
    <definedName name="matCYBUD">#REF!</definedName>
    <definedName name="matCYF" localSheetId="0">#REF!</definedName>
    <definedName name="matCYF">#REF!</definedName>
    <definedName name="MATEND" localSheetId="0">#REF!</definedName>
    <definedName name="MATEND">#REF!</definedName>
    <definedName name="material_costs" localSheetId="0">#REF!</definedName>
    <definedName name="material_costs">#REF!</definedName>
    <definedName name="matNYbud" localSheetId="0">#REF!</definedName>
    <definedName name="matNYbud">#REF!</definedName>
    <definedName name="matPYACT" localSheetId="0">#REF!</definedName>
    <definedName name="matPYACT">#REF!</definedName>
    <definedName name="MATSTART" localSheetId="0">#REF!</definedName>
    <definedName name="MATSTART">#REF!</definedName>
    <definedName name="nnn">#REF!</definedName>
    <definedName name="NonPayment" localSheetId="0">[4]lists!$AA$1:$AA$71</definedName>
    <definedName name="NonPayment">[5]lists!$AA$1:$AA$71</definedName>
    <definedName name="NvsASD">"V2008-12-31"</definedName>
    <definedName name="NvsAutoDrillOk">"VN"</definedName>
    <definedName name="NvsElapsedTime">0.0000115740695036948</definedName>
    <definedName name="NvsEndTime">39961.66125</definedName>
    <definedName name="NvsInstLang">"VENG"</definedName>
    <definedName name="NvsInstSpec">"%,FBUSINESS_UNIT,VUKEDL,FFUND_CODE,V001"</definedName>
    <definedName name="NvsInstSpec1">","</definedName>
    <definedName name="NvsInstSpec2">","</definedName>
    <definedName name="NvsInstSpec3">","</definedName>
    <definedName name="NvsInstSpec4">","</definedName>
    <definedName name="NvsInstSpec5">","</definedName>
    <definedName name="NvsInstSpec6">","</definedName>
    <definedName name="NvsInstSpec7">","</definedName>
    <definedName name="NvsInstSpec8">","</definedName>
    <definedName name="NvsInstSpec9">","</definedName>
    <definedName name="NvsLayoutType">"M3"</definedName>
    <definedName name="NvsNplSpec">"%,X,RZF..,CZF.."</definedName>
    <definedName name="NvsPanelBusUnit">"V"</definedName>
    <definedName name="NvsPanelEffdt">"V1911-01-01"</definedName>
    <definedName name="NvsPanelSetid">"VCORPK"</definedName>
    <definedName name="NvsReqBU">"VCORPK"</definedName>
    <definedName name="NvsReqBUOnly">"VY"</definedName>
    <definedName name="NvsTransLed">"VN"</definedName>
    <definedName name="NvsTreeASD">"V2008-12-31"</definedName>
    <definedName name="NvsValTbl.ACCOUNT">"GL_ACCOUNT_TBL"</definedName>
    <definedName name="NvsValTbl.BUDGET_YEAR">"BUDGET_YEAR"</definedName>
    <definedName name="NvsValTbl.BUSINESS_UNIT">"BUS_UNIT_TBL_GL"</definedName>
    <definedName name="NvsValTbl.DEPTID">"ORG_TBL"</definedName>
    <definedName name="NvsValTbl.FUND_CODE">"FUND_TBL"</definedName>
    <definedName name="NvsValTbl.PROGRAM_CODE">"PROGRAM_TBL"</definedName>
    <definedName name="oth_beg_bud" localSheetId="0">#REF!</definedName>
    <definedName name="oth_beg_bud">#REF!</definedName>
    <definedName name="oth_end_bud" localSheetId="0">#REF!</definedName>
    <definedName name="oth_end_bud">#REF!</definedName>
    <definedName name="oth12ACT" localSheetId="0">#REF!</definedName>
    <definedName name="oth12ACT">#REF!</definedName>
    <definedName name="othCYACT" localSheetId="0">#REF!</definedName>
    <definedName name="othCYACT">#REF!</definedName>
    <definedName name="othCYBUD" localSheetId="0">#REF!</definedName>
    <definedName name="othCYBUD">#REF!</definedName>
    <definedName name="othCYF" localSheetId="0">#REF!</definedName>
    <definedName name="othCYF">#REF!</definedName>
    <definedName name="OTHEND" localSheetId="0">#REF!</definedName>
    <definedName name="OTHEND">#REF!</definedName>
    <definedName name="other_costs" localSheetId="0">#REF!</definedName>
    <definedName name="other_costs">#REF!</definedName>
    <definedName name="OTHERBUD" localSheetId="0">#REF!</definedName>
    <definedName name="OTHERBUD">#REF!</definedName>
    <definedName name="othNYbud" localSheetId="0">#REF!</definedName>
    <definedName name="othNYbud">#REF!</definedName>
    <definedName name="othPYACT" localSheetId="0">#REF!</definedName>
    <definedName name="othPYACT">#REF!</definedName>
    <definedName name="OTHSTART" localSheetId="0">#REF!</definedName>
    <definedName name="OTHSTART">#REF!</definedName>
    <definedName name="_xlnm.Print_Area" localSheetId="0">'App.2-IA_Attachment1'!$A$1:$N$116</definedName>
    <definedName name="print_end" localSheetId="0">#REF!</definedName>
    <definedName name="print_end">#REF!</definedName>
    <definedName name="_xlnm.Print_Titles" localSheetId="0">'App.2-IA_Attachment1'!$1:$14</definedName>
    <definedName name="Rate_Class">[12]lists!$A$1:$A$104</definedName>
    <definedName name="ratedescription" localSheetId="0">[13]hidden1!$D$1:$D$122</definedName>
    <definedName name="ratedescription">[14]hidden1!$D$1:$D$122</definedName>
    <definedName name="RebaseYear" localSheetId="0">'[4]LDC Info'!$E$28</definedName>
    <definedName name="RebaseYear">#REF!</definedName>
    <definedName name="SALBENF" localSheetId="0">#REF!</definedName>
    <definedName name="SALBENF">#REF!</definedName>
    <definedName name="salreg" localSheetId="0">#REF!</definedName>
    <definedName name="salreg">#REF!</definedName>
    <definedName name="SALREGF" localSheetId="0">#REF!</definedName>
    <definedName name="SALREGF">#REF!</definedName>
    <definedName name="SENT_Current">'[6]PS Bill Impacts'!$BQ$60:$BW$63</definedName>
    <definedName name="SENT_kW">'[6]PS Bill Impacts'!$BQ$58:$BU$58</definedName>
    <definedName name="SENT_kWh">'[6]PS Bill Impacts'!$BO$60:$BO$63</definedName>
    <definedName name="SENT_New">'[6]PS Bill Impacts'!$BQ$71:$BW$74</definedName>
    <definedName name="sk">#REF!</definedName>
    <definedName name="SL_Current">'[6]PS Bill Impacts'!$CD$60:$CJ$64</definedName>
    <definedName name="SL_kW">'[6]PS Bill Impacts'!$CD$58:$CI$58</definedName>
    <definedName name="SL_kWh">'[6]PS Bill Impacts'!$CB$60:$CB$64</definedName>
    <definedName name="SL_New">'[6]PS Bill Impacts'!$CC$71:$CJ$75</definedName>
    <definedName name="TEMPA" localSheetId="0">#REF!</definedName>
    <definedName name="TEMPA">#REF!</definedName>
    <definedName name="TestYear" localSheetId="0">'[4]LDC Info'!$E$24</definedName>
    <definedName name="TestYear">#REF!</definedName>
    <definedName name="total_dept" localSheetId="0">#REF!</definedName>
    <definedName name="total_dept">#REF!</definedName>
    <definedName name="total_manpower" localSheetId="0">#REF!</definedName>
    <definedName name="total_manpower">#REF!</definedName>
    <definedName name="total_material" localSheetId="0">#REF!</definedName>
    <definedName name="total_material">#REF!</definedName>
    <definedName name="total_other" localSheetId="0">#REF!</definedName>
    <definedName name="total_other">#REF!</definedName>
    <definedName name="total_transportation" localSheetId="0">#REF!</definedName>
    <definedName name="total_transportation">#REF!</definedName>
    <definedName name="TRANBUD" localSheetId="0">#REF!</definedName>
    <definedName name="TRANBUD">#REF!</definedName>
    <definedName name="TRANEND" localSheetId="0">#REF!</definedName>
    <definedName name="TRANEND">#REF!</definedName>
    <definedName name="transportation_costs" localSheetId="0">#REF!</definedName>
    <definedName name="transportation_costs">#REF!</definedName>
    <definedName name="TRANSTART" localSheetId="0">#REF!</definedName>
    <definedName name="TRANSTART">#REF!</definedName>
    <definedName name="trn_beg_bud" localSheetId="0">#REF!</definedName>
    <definedName name="trn_beg_bud">#REF!</definedName>
    <definedName name="trn_end_bud" localSheetId="0">#REF!</definedName>
    <definedName name="trn_end_bud">#REF!</definedName>
    <definedName name="trn12ACT" localSheetId="0">#REF!</definedName>
    <definedName name="trn12ACT">#REF!</definedName>
    <definedName name="trnCYACT" localSheetId="0">#REF!</definedName>
    <definedName name="trnCYACT">#REF!</definedName>
    <definedName name="trnCYBUD" localSheetId="0">#REF!</definedName>
    <definedName name="trnCYBUD">#REF!</definedName>
    <definedName name="trnCYF" localSheetId="0">#REF!</definedName>
    <definedName name="trnCYF">#REF!</definedName>
    <definedName name="trnNYbud" localSheetId="0">#REF!</definedName>
    <definedName name="trnNYbud">#REF!</definedName>
    <definedName name="trnPYACT" localSheetId="0">#REF!</definedName>
    <definedName name="trnPYACT">#REF!</definedName>
    <definedName name="Units" localSheetId="0">[4]lists!$N$2:$N$5</definedName>
    <definedName name="Units">[5]lists!$N$2:$N$5</definedName>
    <definedName name="Utility">[7]Financials!$A$1</definedName>
    <definedName name="utitliy1">[15]Financials!$A$1</definedName>
    <definedName name="WAGBENF" localSheetId="0">#REF!</definedName>
    <definedName name="WAGBENF">#REF!</definedName>
    <definedName name="wagdob" localSheetId="0">#REF!</definedName>
    <definedName name="wagdob">#REF!</definedName>
    <definedName name="wagdobf" localSheetId="0">#REF!</definedName>
    <definedName name="wagdobf">#REF!</definedName>
    <definedName name="wagreg" localSheetId="0">#REF!</definedName>
    <definedName name="wagreg">#REF!</definedName>
    <definedName name="wagregf" localSheetId="0">#REF!</definedName>
    <definedName name="wagregf">#REF!</definedName>
  </definedNames>
  <calcPr calcId="145621"/>
</workbook>
</file>

<file path=xl/calcChain.xml><?xml version="1.0" encoding="utf-8"?>
<calcChain xmlns="http://schemas.openxmlformats.org/spreadsheetml/2006/main">
  <c r="C107" i="11" l="1"/>
  <c r="D107" i="11"/>
  <c r="E107" i="11"/>
  <c r="F107" i="11"/>
  <c r="G107" i="11"/>
  <c r="H107" i="11"/>
  <c r="I107" i="11"/>
  <c r="J107" i="11"/>
  <c r="K107" i="11"/>
  <c r="L107" i="11"/>
  <c r="C108" i="11"/>
  <c r="D108" i="11"/>
  <c r="E108" i="11"/>
  <c r="F108" i="11"/>
  <c r="G108" i="11"/>
  <c r="H108" i="11"/>
  <c r="I108" i="11"/>
  <c r="J108" i="11"/>
  <c r="K108" i="11"/>
  <c r="L108" i="11"/>
  <c r="B108" i="11"/>
  <c r="B107" i="11"/>
  <c r="N108" i="11" l="1"/>
  <c r="N62" i="11"/>
  <c r="N61" i="11"/>
  <c r="N53" i="11"/>
  <c r="N54" i="11"/>
  <c r="N52" i="11"/>
  <c r="N45" i="11"/>
  <c r="N44" i="11"/>
  <c r="N35" i="11"/>
  <c r="N36" i="11"/>
  <c r="N34" i="11"/>
  <c r="N26" i="11"/>
  <c r="N25" i="11"/>
  <c r="N17" i="11"/>
  <c r="N16" i="11"/>
  <c r="N14" i="11"/>
  <c r="N103" i="11"/>
  <c r="N102" i="11"/>
  <c r="N101" i="11"/>
  <c r="N94" i="11"/>
  <c r="N93" i="11"/>
  <c r="N92" i="11"/>
  <c r="N85" i="11"/>
  <c r="N84" i="11"/>
  <c r="N83" i="11"/>
  <c r="N76" i="11"/>
  <c r="N75" i="11"/>
  <c r="N74" i="11"/>
  <c r="N67" i="11"/>
  <c r="N31" i="11"/>
  <c r="N22" i="11"/>
  <c r="A29" i="11" l="1"/>
  <c r="C29" i="11"/>
  <c r="D29" i="11"/>
  <c r="E29" i="11"/>
  <c r="F29" i="11"/>
  <c r="G29" i="11"/>
  <c r="H29" i="11"/>
  <c r="I29" i="11"/>
  <c r="J29" i="11"/>
  <c r="K29" i="11"/>
  <c r="L29" i="11"/>
  <c r="C30" i="11"/>
  <c r="D30" i="11"/>
  <c r="E30" i="11"/>
  <c r="F30" i="11"/>
  <c r="G30" i="11"/>
  <c r="H30" i="11"/>
  <c r="I30" i="11"/>
  <c r="J30" i="11"/>
  <c r="K30" i="11"/>
  <c r="L30" i="11"/>
  <c r="C31" i="11"/>
  <c r="D31" i="11"/>
  <c r="E31" i="11"/>
  <c r="F31" i="11"/>
  <c r="G31" i="11"/>
  <c r="H31" i="11"/>
  <c r="I31" i="11"/>
  <c r="J31" i="11"/>
  <c r="K31" i="11"/>
  <c r="L31" i="11"/>
  <c r="G20" i="11"/>
  <c r="H20" i="11"/>
  <c r="I20" i="11"/>
  <c r="J20" i="11"/>
  <c r="K20" i="11"/>
  <c r="L20" i="11"/>
  <c r="G21" i="11"/>
  <c r="H21" i="11"/>
  <c r="I21" i="11"/>
  <c r="J21" i="11"/>
  <c r="K21" i="11"/>
  <c r="L21" i="11"/>
  <c r="G22" i="11"/>
  <c r="H22" i="11"/>
  <c r="I22" i="11"/>
  <c r="J22" i="11"/>
  <c r="K22" i="11"/>
  <c r="L22" i="11"/>
  <c r="E21" i="11" l="1"/>
  <c r="D21" i="11"/>
  <c r="L110" i="11" l="1"/>
  <c r="L116" i="11" s="1"/>
  <c r="K110" i="11"/>
  <c r="J110" i="11"/>
  <c r="I110" i="11"/>
  <c r="H110" i="11"/>
  <c r="G110" i="11"/>
  <c r="F110" i="11"/>
  <c r="E110" i="11"/>
  <c r="D110" i="11"/>
  <c r="D116" i="11" s="1"/>
  <c r="C110" i="11"/>
  <c r="B110" i="11"/>
  <c r="L109" i="11"/>
  <c r="K109" i="11"/>
  <c r="J109" i="11"/>
  <c r="I109" i="11"/>
  <c r="H109" i="11"/>
  <c r="G109" i="11"/>
  <c r="F109" i="11"/>
  <c r="E109" i="11"/>
  <c r="D109" i="11"/>
  <c r="D115" i="11" s="1"/>
  <c r="C109" i="11"/>
  <c r="B109" i="11"/>
  <c r="L114" i="11"/>
  <c r="K114" i="11"/>
  <c r="J114" i="11"/>
  <c r="I114" i="11"/>
  <c r="H114" i="11"/>
  <c r="F114" i="11"/>
  <c r="E114" i="11"/>
  <c r="D114" i="11"/>
  <c r="C114" i="11"/>
  <c r="L113" i="11"/>
  <c r="H113" i="11"/>
  <c r="F113" i="11"/>
  <c r="D113" i="11"/>
  <c r="L103" i="11"/>
  <c r="K103" i="11"/>
  <c r="H103" i="11"/>
  <c r="G103" i="11"/>
  <c r="E103" i="11"/>
  <c r="D103" i="11"/>
  <c r="C103" i="11"/>
  <c r="L102" i="11"/>
  <c r="K102" i="11"/>
  <c r="H102" i="11"/>
  <c r="G102" i="11"/>
  <c r="E102" i="11"/>
  <c r="D102" i="11"/>
  <c r="C102" i="11"/>
  <c r="L101" i="11"/>
  <c r="K101" i="11"/>
  <c r="H101" i="11"/>
  <c r="G101" i="11"/>
  <c r="E101" i="11"/>
  <c r="D101" i="11"/>
  <c r="C101" i="11"/>
  <c r="A101" i="11"/>
  <c r="L94" i="11"/>
  <c r="K94" i="11"/>
  <c r="H94" i="11"/>
  <c r="G94" i="11"/>
  <c r="E94" i="11"/>
  <c r="D94" i="11"/>
  <c r="C94" i="11"/>
  <c r="L93" i="11"/>
  <c r="K93" i="11"/>
  <c r="H93" i="11"/>
  <c r="G93" i="11"/>
  <c r="E93" i="11"/>
  <c r="D93" i="11"/>
  <c r="C93" i="11"/>
  <c r="L92" i="11"/>
  <c r="K92" i="11"/>
  <c r="H92" i="11"/>
  <c r="G92" i="11"/>
  <c r="E92" i="11"/>
  <c r="D92" i="11"/>
  <c r="C92" i="11"/>
  <c r="A92" i="11"/>
  <c r="L85" i="11"/>
  <c r="K85" i="11"/>
  <c r="H85" i="11"/>
  <c r="G85" i="11"/>
  <c r="E85" i="11"/>
  <c r="D85" i="11"/>
  <c r="C85" i="11"/>
  <c r="L84" i="11"/>
  <c r="K84" i="11"/>
  <c r="H84" i="11"/>
  <c r="G84" i="11"/>
  <c r="E84" i="11"/>
  <c r="D84" i="11"/>
  <c r="C84" i="11"/>
  <c r="L83" i="11"/>
  <c r="K83" i="11"/>
  <c r="H83" i="11"/>
  <c r="G83" i="11"/>
  <c r="E83" i="11"/>
  <c r="D83" i="11"/>
  <c r="C83" i="11"/>
  <c r="A83" i="11"/>
  <c r="L76" i="11"/>
  <c r="K76" i="11"/>
  <c r="H76" i="11"/>
  <c r="G76" i="11"/>
  <c r="E76" i="11"/>
  <c r="D76" i="11"/>
  <c r="C76" i="11"/>
  <c r="L75" i="11"/>
  <c r="K75" i="11"/>
  <c r="H75" i="11"/>
  <c r="G75" i="11"/>
  <c r="E75" i="11"/>
  <c r="D75" i="11"/>
  <c r="C75" i="11"/>
  <c r="L74" i="11"/>
  <c r="K74" i="11"/>
  <c r="H74" i="11"/>
  <c r="G74" i="11"/>
  <c r="E74" i="11"/>
  <c r="D74" i="11"/>
  <c r="C74" i="11"/>
  <c r="A74" i="11"/>
  <c r="L67" i="11"/>
  <c r="K67" i="11"/>
  <c r="J67" i="11"/>
  <c r="I67" i="11"/>
  <c r="H67" i="11"/>
  <c r="G67" i="11"/>
  <c r="F67" i="11"/>
  <c r="E67" i="11"/>
  <c r="D67" i="11"/>
  <c r="C67" i="11"/>
  <c r="L66" i="11"/>
  <c r="K66" i="11"/>
  <c r="J66" i="11"/>
  <c r="I66" i="11"/>
  <c r="H66" i="11"/>
  <c r="G66" i="11"/>
  <c r="F66" i="11"/>
  <c r="E66" i="11"/>
  <c r="D66" i="11"/>
  <c r="C66" i="11"/>
  <c r="L65" i="11"/>
  <c r="K65" i="11"/>
  <c r="J65" i="11"/>
  <c r="I65" i="11"/>
  <c r="H65" i="11"/>
  <c r="G65" i="11"/>
  <c r="F65" i="11"/>
  <c r="E65" i="11"/>
  <c r="D65" i="11"/>
  <c r="C65" i="11"/>
  <c r="A65" i="11"/>
  <c r="L58" i="11"/>
  <c r="K58" i="11"/>
  <c r="J58" i="11"/>
  <c r="I58" i="11"/>
  <c r="H58" i="11"/>
  <c r="G58" i="11"/>
  <c r="F58" i="11"/>
  <c r="E58" i="11"/>
  <c r="D58" i="11"/>
  <c r="C58" i="11"/>
  <c r="L57" i="11"/>
  <c r="K57" i="11"/>
  <c r="J57" i="11"/>
  <c r="I57" i="11"/>
  <c r="H57" i="11"/>
  <c r="G57" i="11"/>
  <c r="F57" i="11"/>
  <c r="E57" i="11"/>
  <c r="D57" i="11"/>
  <c r="C57" i="11"/>
  <c r="L56" i="11"/>
  <c r="K56" i="11"/>
  <c r="J56" i="11"/>
  <c r="I56" i="11"/>
  <c r="H56" i="11"/>
  <c r="G56" i="11"/>
  <c r="F56" i="11"/>
  <c r="E56" i="11"/>
  <c r="D56" i="11"/>
  <c r="C56" i="11"/>
  <c r="A56" i="11"/>
  <c r="L49" i="11"/>
  <c r="K49" i="11"/>
  <c r="J49" i="11"/>
  <c r="I49" i="11"/>
  <c r="H49" i="11"/>
  <c r="G49" i="11"/>
  <c r="F49" i="11"/>
  <c r="E49" i="11"/>
  <c r="D49" i="11"/>
  <c r="C49" i="11"/>
  <c r="L48" i="11"/>
  <c r="K48" i="11"/>
  <c r="J48" i="11"/>
  <c r="I48" i="11"/>
  <c r="H48" i="11"/>
  <c r="G48" i="11"/>
  <c r="F48" i="11"/>
  <c r="E48" i="11"/>
  <c r="D48" i="11"/>
  <c r="C48" i="11"/>
  <c r="L47" i="11"/>
  <c r="K47" i="11"/>
  <c r="J47" i="11"/>
  <c r="I47" i="11"/>
  <c r="H47" i="11"/>
  <c r="G47" i="11"/>
  <c r="F47" i="11"/>
  <c r="E47" i="11"/>
  <c r="D47" i="11"/>
  <c r="C47" i="11"/>
  <c r="A47" i="11"/>
  <c r="L40" i="11"/>
  <c r="K40" i="11"/>
  <c r="J40" i="11"/>
  <c r="I40" i="11"/>
  <c r="H40" i="11"/>
  <c r="G40" i="11"/>
  <c r="F40" i="11"/>
  <c r="E40" i="11"/>
  <c r="D40" i="11"/>
  <c r="C40" i="11"/>
  <c r="L39" i="11"/>
  <c r="K39" i="11"/>
  <c r="J39" i="11"/>
  <c r="I39" i="11"/>
  <c r="H39" i="11"/>
  <c r="G39" i="11"/>
  <c r="F39" i="11"/>
  <c r="E39" i="11"/>
  <c r="D39" i="11"/>
  <c r="C39" i="11"/>
  <c r="L38" i="11"/>
  <c r="K38" i="11"/>
  <c r="J38" i="11"/>
  <c r="I38" i="11"/>
  <c r="H38" i="11"/>
  <c r="G38" i="11"/>
  <c r="F38" i="11"/>
  <c r="E38" i="11"/>
  <c r="D38" i="11"/>
  <c r="C38" i="11"/>
  <c r="A38" i="11"/>
  <c r="F22" i="11"/>
  <c r="E22" i="11"/>
  <c r="D22" i="11"/>
  <c r="C22" i="11"/>
  <c r="F21" i="11"/>
  <c r="C21" i="11"/>
  <c r="F20" i="11"/>
  <c r="E20" i="11"/>
  <c r="D20" i="11"/>
  <c r="C20" i="11"/>
  <c r="A20" i="11"/>
  <c r="L14" i="11"/>
  <c r="K14" i="11"/>
  <c r="J14" i="11"/>
  <c r="I14" i="11"/>
  <c r="H14" i="11"/>
  <c r="G14" i="11"/>
  <c r="F14" i="11"/>
  <c r="E14" i="11"/>
  <c r="D14" i="11"/>
  <c r="C14" i="11"/>
  <c r="B14" i="11"/>
  <c r="L1" i="11"/>
  <c r="K113" i="11" l="1"/>
  <c r="N109" i="11"/>
  <c r="C116" i="11"/>
  <c r="K116" i="11"/>
  <c r="E113" i="11"/>
  <c r="I113" i="11"/>
  <c r="E116" i="11"/>
  <c r="H115" i="11"/>
  <c r="L115" i="11"/>
  <c r="J113" i="11"/>
  <c r="N107" i="11"/>
  <c r="E115" i="11"/>
  <c r="I115" i="11"/>
  <c r="N110" i="11"/>
  <c r="F115" i="11"/>
  <c r="C115" i="11"/>
  <c r="G115" i="11"/>
  <c r="K115" i="11"/>
  <c r="G113" i="11"/>
  <c r="J115" i="11"/>
  <c r="G116" i="11"/>
  <c r="H116" i="11"/>
  <c r="I116" i="11"/>
  <c r="F116" i="11"/>
  <c r="J116" i="11"/>
  <c r="C113" i="11"/>
  <c r="G114" i="11"/>
</calcChain>
</file>

<file path=xl/sharedStrings.xml><?xml version="1.0" encoding="utf-8"?>
<sst xmlns="http://schemas.openxmlformats.org/spreadsheetml/2006/main" count="111" uniqueCount="34">
  <si>
    <t>File Number:</t>
  </si>
  <si>
    <t>Exhibit:</t>
  </si>
  <si>
    <t>Tab:</t>
  </si>
  <si>
    <t>Schedule:</t>
  </si>
  <si>
    <t>Page:</t>
  </si>
  <si>
    <t>Date:</t>
  </si>
  <si>
    <t>Appendix 2-IA</t>
  </si>
  <si>
    <t>Replace "Rate Class #" with the appropriate rate classification.</t>
  </si>
  <si>
    <t>Residential</t>
  </si>
  <si>
    <t># of Customers</t>
  </si>
  <si>
    <t>kWh</t>
  </si>
  <si>
    <t>kW</t>
  </si>
  <si>
    <t>Variance Analysis (relative to 2011 Board Approved Figures)</t>
  </si>
  <si>
    <t>GS&lt;50*</t>
  </si>
  <si>
    <t xml:space="preserve">*NOTE:  GS&lt;50 Customer Count for 2010-2013 has been increased by 53 due to Reclassification of 53 customers that occurred in Jan 2014
</t>
  </si>
  <si>
    <t>GS&gt;50**</t>
  </si>
  <si>
    <t xml:space="preserve">**NOTE: GS&gt;50 Customer Count for 2011-2013 has been reduced by 53 due to Reclassification of 53 customers that occurred in Jan 2014
</t>
  </si>
  <si>
    <t>Large User</t>
  </si>
  <si>
    <t>Street Light</t>
  </si>
  <si>
    <t># of Connections</t>
  </si>
  <si>
    <t>Unmetered Scattered Load</t>
  </si>
  <si>
    <t>Rate Class 7</t>
  </si>
  <si>
    <t>Variance Analysis</t>
  </si>
  <si>
    <t>Rate Class 8</t>
  </si>
  <si>
    <t>Rate Class 9</t>
  </si>
  <si>
    <t>Rate Class 10</t>
  </si>
  <si>
    <t>Totals</t>
  </si>
  <si>
    <t xml:space="preserve">Customers  </t>
  </si>
  <si>
    <t>Connections</t>
  </si>
  <si>
    <t>kW from applicable classes</t>
  </si>
  <si>
    <t>Totals - Variance</t>
  </si>
  <si>
    <t xml:space="preserve"> </t>
  </si>
  <si>
    <t xml:space="preserve">  </t>
  </si>
  <si>
    <t>Summary and Variances of 2011 Board Approved vs. Historic Actual and Forecast Data</t>
  </si>
</sst>
</file>

<file path=xl/styles.xml><?xml version="1.0" encoding="utf-8"?>
<styleSheet xmlns="http://schemas.openxmlformats.org/spreadsheetml/2006/main" xmlns:mc="http://schemas.openxmlformats.org/markup-compatibility/2006" xmlns:x14ac="http://schemas.microsoft.com/office/spreadsheetml/2009/9/ac" mc:Ignorable="x14ac">
  <numFmts count="15">
    <numFmt numFmtId="5" formatCode="&quot;$&quot;#,##0_);\(&quot;$&quot;#,##0\)"/>
    <numFmt numFmtId="44" formatCode="_(&quot;$&quot;* #,##0.00_);_(&quot;$&quot;* \(#,##0.00\);_(&quot;$&quot;* &quot;-&quot;??_);_(@_)"/>
    <numFmt numFmtId="43" formatCode="_(* #,##0.00_);_(* \(#,##0.00\);_(* &quot;-&quot;??_);_(@_)"/>
    <numFmt numFmtId="164" formatCode="_-&quot;$&quot;* #,##0.00_-;\-&quot;$&quot;* #,##0.00_-;_-&quot;$&quot;* &quot;-&quot;??_-;_-@_-"/>
    <numFmt numFmtId="165" formatCode="_-* #,##0.00_-;\-* #,##0.00_-;_-* &quot;-&quot;??_-;_-@_-"/>
    <numFmt numFmtId="166" formatCode="_-* #,##0_-;\-* #,##0_-;_-* &quot;-&quot;??_-;_-@_-"/>
    <numFmt numFmtId="167" formatCode="_(* #,##0.0_);_(* \(#,##0.0\);_(* &quot;-&quot;??_);_(@_)"/>
    <numFmt numFmtId="168" formatCode="#,##0.0"/>
    <numFmt numFmtId="169" formatCode="mm/dd/yyyy"/>
    <numFmt numFmtId="170" formatCode="0\-0"/>
    <numFmt numFmtId="171" formatCode="#,##0_ ;[Red]\-#,##0\ "/>
    <numFmt numFmtId="172" formatCode="_(* #,##0.0000_);_(* \(#,##0.0000\);_(* &quot;-&quot;??_);_(@_)"/>
    <numFmt numFmtId="173" formatCode="##\-#"/>
    <numFmt numFmtId="174" formatCode="_(* #,##0_);_(* \(#,##0\);_(* &quot;-&quot;??_);_(@_)"/>
    <numFmt numFmtId="175" formatCode="&quot;£ &quot;#,##0.00;[Red]\-&quot;£ &quot;#,##0.00"/>
  </numFmts>
  <fonts count="57">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b/>
      <sz val="10"/>
      <name val="Arial"/>
      <family val="2"/>
    </font>
    <font>
      <sz val="8"/>
      <name val="Arial"/>
      <family val="2"/>
    </font>
    <font>
      <b/>
      <sz val="14"/>
      <name val="Arial"/>
      <family val="2"/>
    </font>
    <font>
      <sz val="10"/>
      <color rgb="FF000000"/>
      <name val="Times New Roman"/>
      <family val="1"/>
    </font>
    <font>
      <b/>
      <sz val="12"/>
      <name val="Arial"/>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b/>
      <sz val="10"/>
      <name val="Arial Unicode MS"/>
      <family val="2"/>
    </font>
    <font>
      <sz val="11"/>
      <color theme="1"/>
      <name val="Calibri"/>
      <family val="2"/>
    </font>
    <font>
      <sz val="10"/>
      <name val="Arial Unicode MS"/>
      <family val="2"/>
    </font>
    <font>
      <i/>
      <sz val="11"/>
      <color indexed="23"/>
      <name val="Calibri"/>
      <family val="2"/>
    </font>
    <font>
      <sz val="11"/>
      <color indexed="17"/>
      <name val="Calibri"/>
      <family val="2"/>
    </font>
    <font>
      <b/>
      <sz val="18"/>
      <name val="Arial"/>
      <family val="2"/>
    </font>
    <font>
      <b/>
      <sz val="15"/>
      <color indexed="56"/>
      <name val="Calibri"/>
      <family val="2"/>
    </font>
    <font>
      <b/>
      <sz val="13"/>
      <color indexed="56"/>
      <name val="Calibri"/>
      <family val="2"/>
    </font>
    <font>
      <b/>
      <sz val="11"/>
      <color indexed="56"/>
      <name val="Calibri"/>
      <family val="2"/>
    </font>
    <font>
      <u/>
      <sz val="9"/>
      <color theme="10"/>
      <name val="Arial"/>
      <family val="2"/>
    </font>
    <font>
      <u/>
      <sz val="10"/>
      <color indexed="12"/>
      <name val="Arial"/>
      <family val="2"/>
    </font>
    <font>
      <u/>
      <sz val="7.5"/>
      <color indexed="12"/>
      <name val="Arial"/>
      <family val="2"/>
    </font>
    <font>
      <sz val="11"/>
      <color indexed="62"/>
      <name val="Calibri"/>
      <family val="2"/>
    </font>
    <font>
      <sz val="11"/>
      <color indexed="52"/>
      <name val="Calibri"/>
      <family val="2"/>
    </font>
    <font>
      <sz val="11"/>
      <color indexed="60"/>
      <name val="Calibri"/>
      <family val="2"/>
    </font>
    <font>
      <sz val="10"/>
      <color indexed="8"/>
      <name val="Arial"/>
      <family val="2"/>
    </font>
    <font>
      <sz val="10"/>
      <color indexed="8"/>
      <name val="匠牥晩††††††††††"/>
    </font>
    <font>
      <sz val="10"/>
      <color theme="1"/>
      <name val="Courier"/>
      <family val="2"/>
    </font>
    <font>
      <sz val="10"/>
      <name val="Times New Roman"/>
      <family val="1"/>
    </font>
    <font>
      <sz val="10"/>
      <color rgb="FF000000"/>
      <name val="Arial"/>
      <family val="2"/>
    </font>
    <font>
      <sz val="12"/>
      <name val="Arial"/>
      <family val="2"/>
    </font>
    <font>
      <b/>
      <sz val="11"/>
      <color indexed="63"/>
      <name val="Calibri"/>
      <family val="2"/>
    </font>
    <font>
      <sz val="10"/>
      <name val="MS Sans Serif"/>
      <family val="2"/>
    </font>
    <font>
      <b/>
      <sz val="10"/>
      <name val="MS Sans Serif"/>
      <family val="2"/>
    </font>
    <font>
      <b/>
      <sz val="18"/>
      <color indexed="56"/>
      <name val="Cambria"/>
      <family val="2"/>
    </font>
    <font>
      <b/>
      <sz val="11"/>
      <color indexed="8"/>
      <name val="Calibri"/>
      <family val="2"/>
    </font>
    <font>
      <sz val="11"/>
      <color indexed="10"/>
      <name val="Calibri"/>
      <family val="2"/>
    </font>
    <font>
      <sz val="11"/>
      <name val="Calibri"/>
      <family val="2"/>
      <scheme val="minor"/>
    </font>
  </fonts>
  <fills count="63">
    <fill>
      <patternFill patternType="none"/>
    </fill>
    <fill>
      <patternFill patternType="gray125"/>
    </fill>
    <fill>
      <patternFill patternType="solid">
        <fgColor theme="6"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8" tint="0.79998168889431442"/>
        <bgColor indexed="64"/>
      </patternFill>
    </fill>
    <fill>
      <patternFill patternType="solid">
        <fgColor theme="0" tint="-4.9989318521683403E-2"/>
        <bgColor indexed="64"/>
      </patternFill>
    </fill>
    <fill>
      <patternFill patternType="mediumGray">
        <bgColor theme="0"/>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6"/>
        <bgColor indexed="64"/>
      </patternFill>
    </fill>
    <fill>
      <patternFill patternType="solid">
        <fgColor indexed="43"/>
      </patternFill>
    </fill>
    <fill>
      <patternFill patternType="solid">
        <fgColor indexed="9"/>
      </patternFill>
    </fill>
    <fill>
      <patternFill patternType="solid">
        <fgColor indexed="26"/>
      </patternFill>
    </fill>
    <fill>
      <patternFill patternType="mediumGray">
        <fgColor indexed="22"/>
      </patternFill>
    </fill>
  </fills>
  <borders count="24">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medium">
        <color indexed="64"/>
      </bottom>
      <diagonal/>
    </border>
    <border>
      <left/>
      <right/>
      <top style="double">
        <color indexed="0"/>
      </top>
      <bottom/>
      <diagonal/>
    </border>
    <border>
      <left/>
      <right/>
      <top style="thin">
        <color indexed="62"/>
      </top>
      <bottom style="double">
        <color indexed="62"/>
      </bottom>
      <diagonal/>
    </border>
    <border>
      <left style="thin">
        <color indexed="64"/>
      </left>
      <right style="thin">
        <color indexed="64"/>
      </right>
      <top/>
      <bottom style="thin">
        <color indexed="64"/>
      </bottom>
      <diagonal/>
    </border>
  </borders>
  <cellStyleXfs count="4798">
    <xf numFmtId="0" fontId="0" fillId="0" borderId="0"/>
    <xf numFmtId="0" fontId="3" fillId="0" borderId="0"/>
    <xf numFmtId="0" fontId="7" fillId="0" borderId="0"/>
    <xf numFmtId="164" fontId="3" fillId="0" borderId="0" applyFont="0" applyFill="0" applyBorder="0" applyAlignment="0" applyProtection="0"/>
    <xf numFmtId="0" fontId="7" fillId="0" borderId="0"/>
    <xf numFmtId="0" fontId="1" fillId="0" borderId="0"/>
    <xf numFmtId="44" fontId="1" fillId="0" borderId="0" applyFont="0" applyFill="0" applyBorder="0" applyAlignment="0" applyProtection="0"/>
    <xf numFmtId="0" fontId="3" fillId="0" borderId="0"/>
    <xf numFmtId="165"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7" fontId="3" fillId="0" borderId="0"/>
    <xf numFmtId="168" fontId="3" fillId="0" borderId="0"/>
    <xf numFmtId="167" fontId="3" fillId="0" borderId="0"/>
    <xf numFmtId="167" fontId="3" fillId="0" borderId="0"/>
    <xf numFmtId="167" fontId="3" fillId="0" borderId="0"/>
    <xf numFmtId="167" fontId="3" fillId="0" borderId="0"/>
    <xf numFmtId="169" fontId="3" fillId="0" borderId="0"/>
    <xf numFmtId="170" fontId="3" fillId="0" borderId="0"/>
    <xf numFmtId="169" fontId="3" fillId="0" borderId="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24" fillId="37"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24" fillId="37"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24" fillId="38"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24" fillId="38"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24" fillId="3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24" fillId="39"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24" fillId="40"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24" fillId="40"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24" fillId="41"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24" fillId="4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24" fillId="42"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24" fillId="4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24" fillId="43"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24" fillId="43"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24" fillId="44"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24" fillId="44"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24" fillId="45"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24" fillId="45"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24" fillId="40"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24" fillId="40"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24" fillId="43"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24" fillId="43"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24" fillId="46"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24" fillId="46" borderId="0" applyNumberFormat="0" applyBorder="0" applyAlignment="0" applyProtection="0"/>
    <xf numFmtId="0" fontId="23" fillId="13" borderId="0" applyNumberFormat="0" applyBorder="0" applyAlignment="0" applyProtection="0"/>
    <xf numFmtId="0" fontId="23" fillId="13" borderId="0" applyNumberFormat="0" applyBorder="0" applyAlignment="0" applyProtection="0"/>
    <xf numFmtId="0" fontId="25" fillId="47" borderId="0" applyNumberFormat="0" applyBorder="0" applyAlignment="0" applyProtection="0"/>
    <xf numFmtId="0" fontId="25" fillId="47" borderId="0" applyNumberFormat="0" applyBorder="0" applyAlignment="0" applyProtection="0"/>
    <xf numFmtId="0" fontId="23" fillId="17" borderId="0" applyNumberFormat="0" applyBorder="0" applyAlignment="0" applyProtection="0"/>
    <xf numFmtId="0" fontId="23" fillId="17" borderId="0" applyNumberFormat="0" applyBorder="0" applyAlignment="0" applyProtection="0"/>
    <xf numFmtId="0" fontId="25" fillId="44" borderId="0" applyNumberFormat="0" applyBorder="0" applyAlignment="0" applyProtection="0"/>
    <xf numFmtId="0" fontId="25" fillId="44"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5" fillId="45" borderId="0" applyNumberFormat="0" applyBorder="0" applyAlignment="0" applyProtection="0"/>
    <xf numFmtId="0" fontId="25" fillId="45" borderId="0" applyNumberFormat="0" applyBorder="0" applyAlignment="0" applyProtection="0"/>
    <xf numFmtId="0" fontId="23" fillId="25" borderId="0" applyNumberFormat="0" applyBorder="0" applyAlignment="0" applyProtection="0"/>
    <xf numFmtId="0" fontId="23" fillId="25" borderId="0" applyNumberFormat="0" applyBorder="0" applyAlignment="0" applyProtection="0"/>
    <xf numFmtId="0" fontId="25" fillId="48" borderId="0" applyNumberFormat="0" applyBorder="0" applyAlignment="0" applyProtection="0"/>
    <xf numFmtId="0" fontId="25" fillId="48" borderId="0" applyNumberFormat="0" applyBorder="0" applyAlignment="0" applyProtection="0"/>
    <xf numFmtId="0" fontId="23" fillId="29" borderId="0" applyNumberFormat="0" applyBorder="0" applyAlignment="0" applyProtection="0"/>
    <xf numFmtId="0" fontId="23" fillId="29" borderId="0" applyNumberFormat="0" applyBorder="0" applyAlignment="0" applyProtection="0"/>
    <xf numFmtId="0" fontId="25" fillId="49" borderId="0" applyNumberFormat="0" applyBorder="0" applyAlignment="0" applyProtection="0"/>
    <xf numFmtId="0" fontId="25" fillId="49" borderId="0" applyNumberFormat="0" applyBorder="0" applyAlignment="0" applyProtection="0"/>
    <xf numFmtId="0" fontId="23" fillId="33" borderId="0" applyNumberFormat="0" applyBorder="0" applyAlignment="0" applyProtection="0"/>
    <xf numFmtId="0" fontId="23" fillId="33" borderId="0" applyNumberFormat="0" applyBorder="0" applyAlignment="0" applyProtection="0"/>
    <xf numFmtId="0" fontId="25" fillId="50" borderId="0" applyNumberFormat="0" applyBorder="0" applyAlignment="0" applyProtection="0"/>
    <xf numFmtId="0" fontId="25" fillId="50" borderId="0" applyNumberFormat="0" applyBorder="0" applyAlignment="0" applyProtection="0"/>
    <xf numFmtId="0" fontId="23" fillId="10" borderId="0" applyNumberFormat="0" applyBorder="0" applyAlignment="0" applyProtection="0"/>
    <xf numFmtId="0" fontId="23" fillId="10" borderId="0" applyNumberFormat="0" applyBorder="0" applyAlignment="0" applyProtection="0"/>
    <xf numFmtId="0" fontId="25" fillId="51" borderId="0" applyNumberFormat="0" applyBorder="0" applyAlignment="0" applyProtection="0"/>
    <xf numFmtId="0" fontId="25" fillId="51" borderId="0" applyNumberFormat="0" applyBorder="0" applyAlignment="0" applyProtection="0"/>
    <xf numFmtId="0" fontId="23" fillId="14" borderId="0" applyNumberFormat="0" applyBorder="0" applyAlignment="0" applyProtection="0"/>
    <xf numFmtId="0" fontId="23" fillId="14" borderId="0" applyNumberFormat="0" applyBorder="0" applyAlignment="0" applyProtection="0"/>
    <xf numFmtId="0" fontId="25" fillId="52" borderId="0" applyNumberFormat="0" applyBorder="0" applyAlignment="0" applyProtection="0"/>
    <xf numFmtId="0" fontId="25" fillId="52"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5" fillId="53" borderId="0" applyNumberFormat="0" applyBorder="0" applyAlignment="0" applyProtection="0"/>
    <xf numFmtId="0" fontId="25" fillId="53" borderId="0" applyNumberFormat="0" applyBorder="0" applyAlignment="0" applyProtection="0"/>
    <xf numFmtId="0" fontId="23" fillId="22" borderId="0" applyNumberFormat="0" applyBorder="0" applyAlignment="0" applyProtection="0"/>
    <xf numFmtId="0" fontId="23" fillId="22" borderId="0" applyNumberFormat="0" applyBorder="0" applyAlignment="0" applyProtection="0"/>
    <xf numFmtId="0" fontId="25" fillId="48" borderId="0" applyNumberFormat="0" applyBorder="0" applyAlignment="0" applyProtection="0"/>
    <xf numFmtId="0" fontId="25" fillId="48"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5" fillId="49" borderId="0" applyNumberFormat="0" applyBorder="0" applyAlignment="0" applyProtection="0"/>
    <xf numFmtId="0" fontId="25" fillId="49" borderId="0" applyNumberFormat="0" applyBorder="0" applyAlignment="0" applyProtection="0"/>
    <xf numFmtId="0" fontId="23" fillId="30" borderId="0" applyNumberFormat="0" applyBorder="0" applyAlignment="0" applyProtection="0"/>
    <xf numFmtId="0" fontId="23" fillId="30" borderId="0" applyNumberFormat="0" applyBorder="0" applyAlignment="0" applyProtection="0"/>
    <xf numFmtId="0" fontId="25" fillId="54" borderId="0" applyNumberFormat="0" applyBorder="0" applyAlignment="0" applyProtection="0"/>
    <xf numFmtId="0" fontId="25" fillId="5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18" fillId="7" borderId="6" applyNumberFormat="0" applyAlignment="0" applyProtection="0"/>
    <xf numFmtId="0" fontId="18" fillId="7" borderId="6" applyNumberFormat="0" applyAlignment="0" applyProtection="0"/>
    <xf numFmtId="0" fontId="27" fillId="55" borderId="12" applyNumberFormat="0" applyAlignment="0" applyProtection="0"/>
    <xf numFmtId="0" fontId="27" fillId="55" borderId="12" applyNumberFormat="0" applyAlignment="0" applyProtection="0"/>
    <xf numFmtId="0" fontId="20" fillId="8" borderId="9" applyNumberFormat="0" applyAlignment="0" applyProtection="0"/>
    <xf numFmtId="0" fontId="20" fillId="8" borderId="9" applyNumberFormat="0" applyAlignment="0" applyProtection="0"/>
    <xf numFmtId="0" fontId="28" fillId="56" borderId="13" applyNumberFormat="0" applyAlignment="0" applyProtection="0"/>
    <xf numFmtId="0" fontId="28" fillId="56" borderId="13" applyNumberFormat="0" applyAlignment="0" applyProtection="0"/>
    <xf numFmtId="171" fontId="3" fillId="0" borderId="0" applyFont="0" applyFill="0" applyBorder="0" applyAlignment="0" applyProtection="0"/>
    <xf numFmtId="43" fontId="24"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5" fontId="1"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72" fontId="3" fillId="0" borderId="0" applyFont="0" applyFill="0" applyBorder="0" applyAlignment="0" applyProtection="0"/>
    <xf numFmtId="172"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9"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4" fillId="0" borderId="0" applyFont="0" applyFill="0" applyBorder="0" applyAlignment="0" applyProtection="0"/>
    <xf numFmtId="0"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5"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5"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9" fillId="0" borderId="0" applyFont="0" applyFill="0" applyBorder="0" applyAlignment="0" applyProtection="0"/>
    <xf numFmtId="0" fontId="3"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9" fillId="0" borderId="0" applyFont="0" applyFill="0" applyBorder="0" applyAlignment="0" applyProtection="0"/>
    <xf numFmtId="165"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5"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9" fillId="0" borderId="0" applyFont="0" applyFill="0" applyBorder="0" applyAlignment="0" applyProtection="0"/>
    <xf numFmtId="165"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9"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9"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9"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9"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5" fontId="3" fillId="0" borderId="0" applyFont="0" applyFill="0" applyBorder="0" applyAlignment="0" applyProtection="0"/>
    <xf numFmtId="43" fontId="3"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43" fontId="3"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43" fontId="3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3" fontId="3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0" fillId="0" borderId="0" applyFont="0" applyFill="0" applyBorder="0" applyAlignment="0" applyProtection="0"/>
    <xf numFmtId="43" fontId="1" fillId="0" borderId="0" applyFont="0" applyFill="0" applyBorder="0" applyAlignment="0" applyProtection="0"/>
    <xf numFmtId="43" fontId="30"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0" fillId="0" borderId="0" applyFont="0" applyFill="0" applyBorder="0" applyAlignment="0" applyProtection="0"/>
    <xf numFmtId="43" fontId="1" fillId="0" borderId="0" applyFont="0" applyFill="0" applyBorder="0" applyAlignment="0" applyProtection="0"/>
    <xf numFmtId="43" fontId="3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0"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0"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3" fillId="0" borderId="0" applyFont="0" applyFill="0" applyBorder="0" applyAlignment="0" applyProtection="0"/>
    <xf numFmtId="43" fontId="30"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3"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3" fontId="3" fillId="0" borderId="0" applyFont="0" applyFill="0" applyBorder="0" applyAlignment="0" applyProtection="0"/>
    <xf numFmtId="3" fontId="3" fillId="0" borderId="0" applyFont="0" applyFill="0" applyBorder="0" applyAlignment="0" applyProtection="0"/>
    <xf numFmtId="3"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1" fillId="0" borderId="0" applyFont="0" applyFill="0" applyBorder="0" applyAlignment="0" applyProtection="0"/>
    <xf numFmtId="44" fontId="3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0" fillId="0" borderId="0" applyFont="0" applyFill="0" applyBorder="0" applyAlignment="0" applyProtection="0"/>
    <xf numFmtId="44" fontId="30"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1" fillId="0" borderId="0" applyFont="0" applyFill="0" applyBorder="0" applyAlignment="0" applyProtection="0"/>
    <xf numFmtId="44" fontId="3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0" fillId="0" borderId="0" applyFont="0" applyFill="0" applyBorder="0" applyAlignment="0" applyProtection="0"/>
    <xf numFmtId="44" fontId="1" fillId="0" borderId="0" applyFont="0" applyFill="0" applyBorder="0" applyAlignment="0" applyProtection="0"/>
    <xf numFmtId="44" fontId="30"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0" fillId="0" borderId="0" applyFont="0" applyFill="0" applyBorder="0" applyAlignment="0" applyProtection="0"/>
    <xf numFmtId="44" fontId="30"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0" fillId="0" borderId="0" applyFont="0" applyFill="0" applyBorder="0" applyAlignment="0" applyProtection="0"/>
    <xf numFmtId="44" fontId="30"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0" fillId="0" borderId="0" applyFont="0" applyFill="0" applyBorder="0" applyAlignment="0" applyProtection="0"/>
    <xf numFmtId="44" fontId="30"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0" fillId="0" borderId="0" applyFont="0" applyFill="0" applyBorder="0" applyAlignment="0" applyProtection="0"/>
    <xf numFmtId="44" fontId="30"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0"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0" fillId="0" borderId="0" applyFont="0" applyFill="0" applyBorder="0" applyAlignment="0" applyProtection="0"/>
    <xf numFmtId="16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164" fontId="1" fillId="0" borderId="0" applyFont="0" applyFill="0" applyBorder="0" applyAlignment="0" applyProtection="0"/>
    <xf numFmtId="16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4" fontId="3" fillId="0" borderId="0" applyFont="0" applyFill="0" applyBorder="0" applyAlignment="0" applyProtection="0"/>
    <xf numFmtId="44" fontId="1" fillId="0" borderId="0" applyFont="0" applyFill="0" applyBorder="0" applyAlignment="0" applyProtection="0"/>
    <xf numFmtId="44" fontId="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5" fontId="3" fillId="0" borderId="0" applyFont="0" applyFill="0" applyBorder="0" applyAlignment="0" applyProtection="0"/>
    <xf numFmtId="5" fontId="3" fillId="0" borderId="0" applyFont="0" applyFill="0" applyBorder="0" applyAlignment="0" applyProtection="0"/>
    <xf numFmtId="5" fontId="3" fillId="0" borderId="0" applyFont="0" applyFill="0" applyBorder="0" applyAlignment="0" applyProtection="0"/>
    <xf numFmtId="14" fontId="3" fillId="0" borderId="0" applyFont="0" applyFill="0" applyBorder="0" applyAlignment="0" applyProtection="0"/>
    <xf numFmtId="14" fontId="3" fillId="0" borderId="0" applyFont="0" applyFill="0" applyBorder="0" applyAlignment="0" applyProtection="0"/>
    <xf numFmtId="14" fontId="3" fillId="0" borderId="0" applyFon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2" fontId="3" fillId="0" borderId="0" applyFont="0" applyFill="0" applyBorder="0" applyAlignment="0" applyProtection="0"/>
    <xf numFmtId="2" fontId="3" fillId="0" borderId="0" applyFont="0" applyFill="0" applyBorder="0" applyAlignment="0" applyProtection="0"/>
    <xf numFmtId="2" fontId="3" fillId="0" borderId="0" applyFont="0" applyFill="0" applyBorder="0" applyAlignment="0" applyProtection="0"/>
    <xf numFmtId="0" fontId="13" fillId="3" borderId="0" applyNumberFormat="0" applyBorder="0" applyAlignment="0" applyProtection="0"/>
    <xf numFmtId="0" fontId="13" fillId="3" borderId="0" applyNumberFormat="0" applyBorder="0" applyAlignment="0" applyProtection="0"/>
    <xf numFmtId="0" fontId="33" fillId="39" borderId="0" applyNumberFormat="0" applyBorder="0" applyAlignment="0" applyProtection="0"/>
    <xf numFmtId="0" fontId="33" fillId="39" borderId="0" applyNumberFormat="0" applyBorder="0" applyAlignment="0" applyProtection="0"/>
    <xf numFmtId="38" fontId="5" fillId="57" borderId="0" applyNumberFormat="0" applyBorder="0" applyAlignment="0" applyProtection="0"/>
    <xf numFmtId="0" fontId="10" fillId="0" borderId="3" applyNumberFormat="0" applyFill="0" applyAlignment="0" applyProtection="0"/>
    <xf numFmtId="0" fontId="10" fillId="0" borderId="3" applyNumberFormat="0" applyFill="0" applyAlignment="0" applyProtection="0"/>
    <xf numFmtId="0" fontId="34" fillId="0" borderId="0" applyNumberFormat="0" applyFont="0" applyFill="0" applyAlignment="0" applyProtection="0"/>
    <xf numFmtId="0" fontId="35" fillId="0" borderId="14" applyNumberFormat="0" applyFill="0" applyAlignment="0" applyProtection="0"/>
    <xf numFmtId="0" fontId="34" fillId="0" borderId="0" applyNumberFormat="0" applyFont="0" applyFill="0" applyAlignment="0" applyProtection="0"/>
    <xf numFmtId="0" fontId="11" fillId="0" borderId="4" applyNumberFormat="0" applyFill="0" applyAlignment="0" applyProtection="0"/>
    <xf numFmtId="0" fontId="11" fillId="0" borderId="4" applyNumberFormat="0" applyFill="0" applyAlignment="0" applyProtection="0"/>
    <xf numFmtId="0" fontId="8" fillId="0" borderId="0" applyNumberFormat="0" applyFont="0" applyFill="0" applyAlignment="0" applyProtection="0"/>
    <xf numFmtId="0" fontId="36" fillId="0" borderId="15" applyNumberFormat="0" applyFill="0" applyAlignment="0" applyProtection="0"/>
    <xf numFmtId="0" fontId="8" fillId="0" borderId="0" applyNumberFormat="0" applyFont="0" applyFill="0" applyAlignment="0" applyProtection="0"/>
    <xf numFmtId="0" fontId="12" fillId="0" borderId="5"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12" fillId="0" borderId="5"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alignment vertical="top"/>
      <protection locked="0"/>
    </xf>
    <xf numFmtId="0" fontId="39" fillId="0" borderId="0" applyNumberFormat="0" applyFill="0" applyBorder="0" applyAlignment="0" applyProtection="0">
      <alignment vertical="top"/>
      <protection locked="0"/>
    </xf>
    <xf numFmtId="0" fontId="40" fillId="0" borderId="0" applyNumberFormat="0" applyFill="0" applyBorder="0" applyAlignment="0" applyProtection="0">
      <alignment vertical="top"/>
      <protection locked="0"/>
    </xf>
    <xf numFmtId="10" fontId="5" fillId="58" borderId="1" applyNumberFormat="0" applyBorder="0" applyAlignment="0" applyProtection="0"/>
    <xf numFmtId="0" fontId="41" fillId="42" borderId="12" applyNumberFormat="0" applyAlignment="0" applyProtection="0"/>
    <xf numFmtId="0" fontId="41" fillId="42" borderId="12" applyNumberFormat="0" applyAlignment="0" applyProtection="0"/>
    <xf numFmtId="0" fontId="41" fillId="42" borderId="12" applyNumberFormat="0" applyAlignment="0" applyProtection="0"/>
    <xf numFmtId="0" fontId="41" fillId="42" borderId="12" applyNumberFormat="0" applyAlignment="0" applyProtection="0"/>
    <xf numFmtId="0" fontId="41" fillId="42" borderId="12" applyNumberFormat="0" applyAlignment="0" applyProtection="0"/>
    <xf numFmtId="0" fontId="41" fillId="42" borderId="12" applyNumberFormat="0" applyAlignment="0" applyProtection="0"/>
    <xf numFmtId="0" fontId="41" fillId="42" borderId="12" applyNumberFormat="0" applyAlignment="0" applyProtection="0"/>
    <xf numFmtId="0" fontId="41" fillId="42" borderId="12" applyNumberFormat="0" applyAlignment="0" applyProtection="0"/>
    <xf numFmtId="0" fontId="41" fillId="42" borderId="12" applyNumberFormat="0" applyAlignment="0" applyProtection="0"/>
    <xf numFmtId="0" fontId="41" fillId="42" borderId="12" applyNumberFormat="0" applyAlignment="0" applyProtection="0"/>
    <xf numFmtId="0" fontId="16" fillId="6" borderId="6" applyNumberFormat="0" applyAlignment="0" applyProtection="0"/>
    <xf numFmtId="0" fontId="16" fillId="6" borderId="6" applyNumberFormat="0" applyAlignment="0" applyProtection="0"/>
    <xf numFmtId="0" fontId="41" fillId="42" borderId="12" applyNumberFormat="0" applyAlignment="0" applyProtection="0"/>
    <xf numFmtId="0" fontId="41" fillId="42" borderId="12" applyNumberFormat="0" applyAlignment="0" applyProtection="0"/>
    <xf numFmtId="0" fontId="41" fillId="42" borderId="12" applyNumberFormat="0" applyAlignment="0" applyProtection="0"/>
    <xf numFmtId="0" fontId="41" fillId="42" borderId="12" applyNumberFormat="0" applyAlignment="0" applyProtection="0"/>
    <xf numFmtId="0" fontId="41" fillId="42" borderId="12" applyNumberFormat="0" applyAlignment="0" applyProtection="0"/>
    <xf numFmtId="0" fontId="41" fillId="42" borderId="12" applyNumberFormat="0" applyAlignment="0" applyProtection="0"/>
    <xf numFmtId="0" fontId="41" fillId="42" borderId="12" applyNumberFormat="0" applyAlignment="0" applyProtection="0"/>
    <xf numFmtId="0" fontId="41" fillId="42" borderId="12" applyNumberFormat="0" applyAlignment="0" applyProtection="0"/>
    <xf numFmtId="0" fontId="41" fillId="42" borderId="12" applyNumberFormat="0" applyAlignment="0" applyProtection="0"/>
    <xf numFmtId="0" fontId="41" fillId="42" borderId="12" applyNumberFormat="0" applyAlignment="0" applyProtection="0"/>
    <xf numFmtId="0" fontId="41" fillId="42" borderId="12" applyNumberFormat="0" applyAlignment="0" applyProtection="0"/>
    <xf numFmtId="0" fontId="19" fillId="0" borderId="8" applyNumberFormat="0" applyFill="0" applyAlignment="0" applyProtection="0"/>
    <xf numFmtId="0" fontId="19" fillId="0" borderId="8" applyNumberFormat="0" applyFill="0" applyAlignment="0" applyProtection="0"/>
    <xf numFmtId="0" fontId="42" fillId="0" borderId="17" applyNumberFormat="0" applyFill="0" applyAlignment="0" applyProtection="0"/>
    <xf numFmtId="0" fontId="42" fillId="0" borderId="17" applyNumberFormat="0" applyFill="0" applyAlignment="0" applyProtection="0"/>
    <xf numFmtId="173" fontId="3" fillId="0" borderId="0"/>
    <xf numFmtId="174" fontId="3" fillId="0" borderId="0"/>
    <xf numFmtId="173" fontId="3" fillId="0" borderId="0"/>
    <xf numFmtId="173" fontId="3" fillId="0" borderId="0"/>
    <xf numFmtId="173" fontId="3" fillId="0" borderId="0"/>
    <xf numFmtId="173" fontId="3" fillId="0" borderId="0"/>
    <xf numFmtId="0" fontId="15" fillId="5" borderId="0" applyNumberFormat="0" applyBorder="0" applyAlignment="0" applyProtection="0"/>
    <xf numFmtId="0" fontId="15" fillId="5" borderId="0" applyNumberFormat="0" applyBorder="0" applyAlignment="0" applyProtection="0"/>
    <xf numFmtId="0" fontId="43" fillId="59" borderId="0" applyNumberFormat="0" applyBorder="0" applyAlignment="0" applyProtection="0"/>
    <xf numFmtId="0" fontId="43" fillId="59" borderId="0" applyNumberFormat="0" applyBorder="0" applyAlignment="0" applyProtection="0"/>
    <xf numFmtId="175" fontId="3" fillId="0" borderId="0"/>
    <xf numFmtId="0" fontId="44" fillId="0" borderId="0">
      <alignment vertical="top"/>
    </xf>
    <xf numFmtId="0" fontId="31" fillId="0" borderId="0"/>
    <xf numFmtId="0" fontId="3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1" fillId="0" borderId="0"/>
    <xf numFmtId="0" fontId="31" fillId="0" borderId="0"/>
    <xf numFmtId="0" fontId="31" fillId="0" borderId="0"/>
    <xf numFmtId="0" fontId="3" fillId="0" borderId="0"/>
    <xf numFmtId="0" fontId="3"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 fillId="0" borderId="0"/>
    <xf numFmtId="0" fontId="3" fillId="0" borderId="0"/>
    <xf numFmtId="0" fontId="3" fillId="0" borderId="0"/>
    <xf numFmtId="0" fontId="3" fillId="0" borderId="0"/>
    <xf numFmtId="0" fontId="44" fillId="0" borderId="0">
      <alignment vertical="top"/>
    </xf>
    <xf numFmtId="0" fontId="31" fillId="0" borderId="0"/>
    <xf numFmtId="0" fontId="3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1" fillId="0" borderId="0"/>
    <xf numFmtId="0" fontId="31" fillId="0" borderId="0"/>
    <xf numFmtId="0" fontId="31" fillId="0" borderId="0"/>
    <xf numFmtId="0" fontId="31" fillId="0" borderId="0"/>
    <xf numFmtId="0" fontId="3" fillId="0" borderId="0"/>
    <xf numFmtId="0" fontId="3"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 fillId="0" borderId="0"/>
    <xf numFmtId="0" fontId="1" fillId="0" borderId="0"/>
    <xf numFmtId="0" fontId="31" fillId="0" borderId="0"/>
    <xf numFmtId="0" fontId="3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31" fillId="0" borderId="0"/>
    <xf numFmtId="0" fontId="31" fillId="0" borderId="0"/>
    <xf numFmtId="0" fontId="3" fillId="0" borderId="0"/>
    <xf numFmtId="0" fontId="1" fillId="0" borderId="0"/>
    <xf numFmtId="0" fontId="31" fillId="0" borderId="0"/>
    <xf numFmtId="0" fontId="3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31" fillId="0" borderId="0"/>
    <xf numFmtId="0" fontId="31" fillId="0" borderId="0"/>
    <xf numFmtId="0" fontId="3" fillId="0" borderId="0"/>
    <xf numFmtId="0" fontId="1" fillId="0" borderId="0"/>
    <xf numFmtId="0" fontId="31" fillId="0" borderId="0"/>
    <xf numFmtId="0" fontId="31" fillId="0" borderId="0"/>
    <xf numFmtId="0" fontId="3" fillId="0" borderId="0"/>
    <xf numFmtId="0" fontId="1" fillId="0" borderId="0"/>
    <xf numFmtId="0" fontId="3" fillId="0" borderId="0"/>
    <xf numFmtId="0" fontId="31" fillId="0" borderId="0"/>
    <xf numFmtId="0" fontId="3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1" fillId="0" borderId="0"/>
    <xf numFmtId="0" fontId="3" fillId="0" borderId="0"/>
    <xf numFmtId="0" fontId="3"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 fillId="0" borderId="0"/>
    <xf numFmtId="0" fontId="31" fillId="0" borderId="0"/>
    <xf numFmtId="0" fontId="3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1" fillId="0" borderId="0"/>
    <xf numFmtId="0" fontId="3" fillId="0" borderId="0"/>
    <xf numFmtId="0" fontId="3"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0" fillId="0" borderId="0"/>
    <xf numFmtId="0" fontId="1" fillId="0" borderId="0"/>
    <xf numFmtId="0" fontId="30" fillId="0" borderId="0"/>
    <xf numFmtId="0" fontId="1" fillId="0" borderId="0"/>
    <xf numFmtId="49" fontId="3" fillId="0" borderId="0"/>
    <xf numFmtId="0" fontId="1" fillId="0" borderId="0"/>
    <xf numFmtId="0" fontId="1" fillId="0" borderId="0"/>
    <xf numFmtId="0" fontId="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1" fillId="0" borderId="0"/>
    <xf numFmtId="49" fontId="3" fillId="0" borderId="0"/>
    <xf numFmtId="49" fontId="3" fillId="0" borderId="0"/>
    <xf numFmtId="0" fontId="30" fillId="0" borderId="0"/>
    <xf numFmtId="0" fontId="1" fillId="0" borderId="0"/>
    <xf numFmtId="0" fontId="30" fillId="0" borderId="0"/>
    <xf numFmtId="0" fontId="30" fillId="0" borderId="0"/>
    <xf numFmtId="0" fontId="30" fillId="0" borderId="0"/>
    <xf numFmtId="0" fontId="30" fillId="0" borderId="0"/>
    <xf numFmtId="0" fontId="1" fillId="0" borderId="0"/>
    <xf numFmtId="0" fontId="1" fillId="0" borderId="0"/>
    <xf numFmtId="0" fontId="1" fillId="0" borderId="0"/>
    <xf numFmtId="0" fontId="3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9" fontId="3" fillId="0" borderId="0"/>
    <xf numFmtId="49" fontId="3" fillId="0" borderId="0"/>
    <xf numFmtId="0" fontId="31" fillId="0" borderId="0"/>
    <xf numFmtId="0" fontId="31" fillId="0" borderId="0"/>
    <xf numFmtId="0" fontId="1" fillId="0" borderId="0"/>
    <xf numFmtId="0" fontId="1" fillId="0" borderId="0"/>
    <xf numFmtId="0" fontId="1" fillId="0" borderId="0"/>
    <xf numFmtId="0" fontId="30" fillId="0" borderId="0"/>
    <xf numFmtId="0" fontId="3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0" fillId="0" borderId="0"/>
    <xf numFmtId="0" fontId="3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0" fillId="0" borderId="0"/>
    <xf numFmtId="0" fontId="3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0" fillId="0" borderId="0"/>
    <xf numFmtId="0" fontId="3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0" fillId="0" borderId="0"/>
    <xf numFmtId="0" fontId="3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9" fontId="3" fillId="0" borderId="0"/>
    <xf numFmtId="0" fontId="1" fillId="0" borderId="0"/>
    <xf numFmtId="49" fontId="3" fillId="0" borderId="0"/>
    <xf numFmtId="49" fontId="3" fillId="0" borderId="0"/>
    <xf numFmtId="49" fontId="3" fillId="0" borderId="0"/>
    <xf numFmtId="0" fontId="3" fillId="0" borderId="0"/>
    <xf numFmtId="0" fontId="31" fillId="0" borderId="0"/>
    <xf numFmtId="49" fontId="3" fillId="0" borderId="0"/>
    <xf numFmtId="0" fontId="3" fillId="0" borderId="0"/>
    <xf numFmtId="49" fontId="3" fillId="0" borderId="0"/>
    <xf numFmtId="0" fontId="45" fillId="0" borderId="0"/>
    <xf numFmtId="0" fontId="44" fillId="0" borderId="0">
      <alignment vertical="top"/>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9" fontId="3" fillId="0" borderId="0"/>
    <xf numFmtId="0" fontId="4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9"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9"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9"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9" fontId="3" fillId="0" borderId="0"/>
    <xf numFmtId="49" fontId="3" fillId="0" borderId="0"/>
    <xf numFmtId="0" fontId="3" fillId="0" borderId="0"/>
    <xf numFmtId="49" fontId="3" fillId="0" borderId="0"/>
    <xf numFmtId="0" fontId="3" fillId="0" borderId="0"/>
    <xf numFmtId="49" fontId="3" fillId="0" borderId="0"/>
    <xf numFmtId="0" fontId="31" fillId="0" borderId="0"/>
    <xf numFmtId="0" fontId="31" fillId="0" borderId="0"/>
    <xf numFmtId="0" fontId="31" fillId="0" borderId="0"/>
    <xf numFmtId="0" fontId="31" fillId="0" borderId="0"/>
    <xf numFmtId="0" fontId="3" fillId="0" borderId="0"/>
    <xf numFmtId="0" fontId="3" fillId="0" borderId="0"/>
    <xf numFmtId="49" fontId="3" fillId="0" borderId="0"/>
    <xf numFmtId="0" fontId="3" fillId="0" borderId="0"/>
    <xf numFmtId="0" fontId="1" fillId="0" borderId="0"/>
    <xf numFmtId="0" fontId="3" fillId="0" borderId="0"/>
    <xf numFmtId="49" fontId="3" fillId="0" borderId="0"/>
    <xf numFmtId="0" fontId="3" fillId="0" borderId="0"/>
    <xf numFmtId="0" fontId="1" fillId="0" borderId="0"/>
    <xf numFmtId="0" fontId="1" fillId="0" borderId="0"/>
    <xf numFmtId="0" fontId="3"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3" fillId="0" borderId="0"/>
    <xf numFmtId="0" fontId="4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4" fillId="0" borderId="0">
      <alignment vertical="top"/>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9" fontId="3" fillId="0" borderId="0"/>
    <xf numFmtId="0" fontId="3" fillId="0" borderId="0"/>
    <xf numFmtId="49" fontId="1" fillId="0" borderId="0"/>
    <xf numFmtId="0" fontId="31" fillId="0" borderId="0"/>
    <xf numFmtId="0" fontId="1" fillId="0" borderId="0"/>
    <xf numFmtId="0" fontId="1" fillId="0" borderId="0"/>
    <xf numFmtId="0" fontId="1" fillId="0" borderId="0"/>
    <xf numFmtId="0" fontId="1" fillId="0" borderId="0"/>
    <xf numFmtId="0" fontId="1" fillId="0" borderId="0"/>
    <xf numFmtId="0" fontId="31" fillId="0" borderId="0"/>
    <xf numFmtId="0" fontId="4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7" fillId="0" borderId="0"/>
    <xf numFmtId="0" fontId="1" fillId="0" borderId="0"/>
    <xf numFmtId="0" fontId="1" fillId="0" borderId="0"/>
    <xf numFmtId="0" fontId="7" fillId="0" borderId="0"/>
    <xf numFmtId="0" fontId="1" fillId="0" borderId="0"/>
    <xf numFmtId="0" fontId="1" fillId="0" borderId="0"/>
    <xf numFmtId="0" fontId="7" fillId="0" borderId="0"/>
    <xf numFmtId="0" fontId="1" fillId="0" borderId="0"/>
    <xf numFmtId="0" fontId="1" fillId="0" borderId="0"/>
    <xf numFmtId="0" fontId="1" fillId="0" borderId="0"/>
    <xf numFmtId="0" fontId="31" fillId="0" borderId="0"/>
    <xf numFmtId="0" fontId="1" fillId="0" borderId="0"/>
    <xf numFmtId="0" fontId="1" fillId="0" borderId="0"/>
    <xf numFmtId="0" fontId="1" fillId="0" borderId="0"/>
    <xf numFmtId="0" fontId="1" fillId="0" borderId="0"/>
    <xf numFmtId="0" fontId="1" fillId="0" borderId="0"/>
    <xf numFmtId="0" fontId="1" fillId="0" borderId="0"/>
    <xf numFmtId="0" fontId="31" fillId="0" borderId="0"/>
    <xf numFmtId="0" fontId="1" fillId="0" borderId="0"/>
    <xf numFmtId="0" fontId="1" fillId="0" borderId="0"/>
    <xf numFmtId="0" fontId="1" fillId="0" borderId="0"/>
    <xf numFmtId="0" fontId="1" fillId="0" borderId="0"/>
    <xf numFmtId="0" fontId="1" fillId="0" borderId="0"/>
    <xf numFmtId="0" fontId="1" fillId="0" borderId="0"/>
    <xf numFmtId="0" fontId="31" fillId="0" borderId="0"/>
    <xf numFmtId="0" fontId="1" fillId="0" borderId="0"/>
    <xf numFmtId="0" fontId="1" fillId="0" borderId="0"/>
    <xf numFmtId="0" fontId="1" fillId="0" borderId="0"/>
    <xf numFmtId="0" fontId="1" fillId="0" borderId="0"/>
    <xf numFmtId="0" fontId="1" fillId="0" borderId="0"/>
    <xf numFmtId="0" fontId="1" fillId="0" borderId="0"/>
    <xf numFmtId="0" fontId="31" fillId="0" borderId="0"/>
    <xf numFmtId="0" fontId="1" fillId="0" borderId="0"/>
    <xf numFmtId="0" fontId="1" fillId="0" borderId="0"/>
    <xf numFmtId="0" fontId="1" fillId="0" borderId="0"/>
    <xf numFmtId="0" fontId="1" fillId="0" borderId="0"/>
    <xf numFmtId="0" fontId="1" fillId="0" borderId="0"/>
    <xf numFmtId="0" fontId="1" fillId="0" borderId="0"/>
    <xf numFmtId="0" fontId="31" fillId="0" borderId="0"/>
    <xf numFmtId="0" fontId="1" fillId="0" borderId="0"/>
    <xf numFmtId="0" fontId="1" fillId="0" borderId="0"/>
    <xf numFmtId="0" fontId="1" fillId="0" borderId="0"/>
    <xf numFmtId="0" fontId="1" fillId="0" borderId="0"/>
    <xf numFmtId="0" fontId="1" fillId="0" borderId="0"/>
    <xf numFmtId="0" fontId="1" fillId="0" borderId="0"/>
    <xf numFmtId="0" fontId="31" fillId="0" borderId="0"/>
    <xf numFmtId="0" fontId="1" fillId="0" borderId="0"/>
    <xf numFmtId="0" fontId="1" fillId="0" borderId="0"/>
    <xf numFmtId="0" fontId="1" fillId="0" borderId="0"/>
    <xf numFmtId="0" fontId="31" fillId="0" borderId="0"/>
    <xf numFmtId="0" fontId="1" fillId="0" borderId="0"/>
    <xf numFmtId="0" fontId="1" fillId="0" borderId="0"/>
    <xf numFmtId="0" fontId="1" fillId="0" borderId="0"/>
    <xf numFmtId="0" fontId="31" fillId="0" borderId="0"/>
    <xf numFmtId="0" fontId="1" fillId="0" borderId="0"/>
    <xf numFmtId="0" fontId="1" fillId="0" borderId="0"/>
    <xf numFmtId="0" fontId="1" fillId="0" borderId="0"/>
    <xf numFmtId="49" fontId="30" fillId="0" borderId="0"/>
    <xf numFmtId="49" fontId="1" fillId="0" borderId="0"/>
    <xf numFmtId="0" fontId="1" fillId="0" borderId="0"/>
    <xf numFmtId="0" fontId="1" fillId="0" borderId="0"/>
    <xf numFmtId="49" fontId="30" fillId="0" borderId="0"/>
    <xf numFmtId="49" fontId="1" fillId="0" borderId="0"/>
    <xf numFmtId="0" fontId="1" fillId="0" borderId="0"/>
    <xf numFmtId="0" fontId="1" fillId="0" borderId="0"/>
    <xf numFmtId="49" fontId="1" fillId="0" borderId="0"/>
    <xf numFmtId="49" fontId="1" fillId="0" borderId="0"/>
    <xf numFmtId="49" fontId="1" fillId="0" borderId="0"/>
    <xf numFmtId="49" fontId="30" fillId="0" borderId="0"/>
    <xf numFmtId="49" fontId="1" fillId="0" borderId="0"/>
    <xf numFmtId="49" fontId="30"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0" fontId="1" fillId="0" borderId="0"/>
    <xf numFmtId="49" fontId="1" fillId="0" borderId="0"/>
    <xf numFmtId="0" fontId="1" fillId="0" borderId="0"/>
    <xf numFmtId="49" fontId="1" fillId="0" borderId="0"/>
    <xf numFmtId="49" fontId="1" fillId="0" borderId="0"/>
    <xf numFmtId="0" fontId="1" fillId="0" borderId="0"/>
    <xf numFmtId="0" fontId="1" fillId="0" borderId="0"/>
    <xf numFmtId="49" fontId="1" fillId="0" borderId="0"/>
    <xf numFmtId="49" fontId="1" fillId="0" borderId="0"/>
    <xf numFmtId="4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9" fontId="30" fillId="0" borderId="0"/>
    <xf numFmtId="4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9" fontId="3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9" fontId="1" fillId="0" borderId="0"/>
    <xf numFmtId="49" fontId="1" fillId="0" borderId="0"/>
    <xf numFmtId="49" fontId="1" fillId="0" borderId="0"/>
    <xf numFmtId="49" fontId="1" fillId="0" borderId="0"/>
    <xf numFmtId="4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9" fontId="1" fillId="0" borderId="0"/>
    <xf numFmtId="49" fontId="1" fillId="0" borderId="0"/>
    <xf numFmtId="49" fontId="1" fillId="0" borderId="0"/>
    <xf numFmtId="49" fontId="1" fillId="0" borderId="0"/>
    <xf numFmtId="4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9" fontId="1" fillId="0" borderId="0"/>
    <xf numFmtId="49" fontId="1" fillId="0" borderId="0"/>
    <xf numFmtId="49" fontId="1" fillId="0" borderId="0"/>
    <xf numFmtId="49" fontId="1" fillId="0" borderId="0"/>
    <xf numFmtId="49" fontId="1" fillId="0" borderId="0"/>
    <xf numFmtId="0" fontId="1" fillId="0" borderId="0"/>
    <xf numFmtId="0"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9" fontId="1" fillId="0" borderId="0"/>
    <xf numFmtId="49" fontId="1" fillId="0" borderId="0"/>
    <xf numFmtId="49" fontId="1" fillId="0" borderId="0"/>
    <xf numFmtId="49" fontId="30" fillId="0" borderId="0"/>
    <xf numFmtId="0" fontId="1" fillId="0" borderId="0"/>
    <xf numFmtId="49" fontId="30"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9" fontId="1" fillId="0" borderId="0"/>
    <xf numFmtId="49" fontId="1" fillId="0" borderId="0"/>
    <xf numFmtId="49" fontId="1" fillId="0" borderId="0"/>
    <xf numFmtId="49" fontId="30" fillId="0" borderId="0"/>
    <xf numFmtId="49" fontId="30"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9" fontId="1" fillId="0" borderId="0"/>
    <xf numFmtId="49" fontId="1" fillId="0" borderId="0"/>
    <xf numFmtId="49" fontId="1" fillId="0" borderId="0"/>
    <xf numFmtId="49" fontId="30" fillId="0" borderId="0"/>
    <xf numFmtId="49" fontId="30"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9" fontId="1" fillId="0" borderId="0"/>
    <xf numFmtId="49" fontId="1" fillId="0" borderId="0"/>
    <xf numFmtId="49" fontId="1" fillId="0" borderId="0"/>
    <xf numFmtId="49" fontId="30" fillId="0" borderId="0"/>
    <xf numFmtId="49" fontId="30"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47" fillId="0" borderId="0"/>
    <xf numFmtId="0" fontId="1" fillId="0" borderId="0"/>
    <xf numFmtId="0" fontId="1" fillId="0" borderId="0"/>
    <xf numFmtId="0" fontId="1" fillId="0" borderId="0"/>
    <xf numFmtId="0" fontId="1" fillId="0" borderId="0"/>
    <xf numFmtId="0" fontId="3" fillId="0" borderId="0"/>
    <xf numFmtId="0" fontId="3" fillId="0" borderId="0"/>
    <xf numFmtId="0" fontId="3" fillId="0" borderId="0"/>
    <xf numFmtId="0" fontId="1" fillId="0" borderId="0"/>
    <xf numFmtId="0" fontId="31" fillId="0" borderId="0"/>
    <xf numFmtId="0" fontId="31" fillId="0" borderId="0"/>
    <xf numFmtId="0" fontId="30" fillId="0" borderId="0"/>
    <xf numFmtId="0" fontId="3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1" fillId="0" borderId="0"/>
    <xf numFmtId="0" fontId="31" fillId="0" borderId="0"/>
    <xf numFmtId="0" fontId="1" fillId="0" borderId="0"/>
    <xf numFmtId="0" fontId="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0" fontId="31" fillId="0" borderId="0"/>
    <xf numFmtId="0" fontId="31" fillId="0" borderId="0"/>
    <xf numFmtId="0" fontId="1" fillId="0" borderId="0"/>
    <xf numFmtId="39" fontId="49" fillId="6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1" fillId="0" borderId="0"/>
    <xf numFmtId="0" fontId="31" fillId="0" borderId="0"/>
    <xf numFmtId="0" fontId="1" fillId="0" borderId="0"/>
    <xf numFmtId="0" fontId="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1" fillId="0" borderId="0"/>
    <xf numFmtId="0" fontId="31" fillId="0" borderId="0"/>
    <xf numFmtId="0" fontId="31" fillId="0" borderId="0"/>
    <xf numFmtId="39" fontId="49" fillId="60" borderId="0"/>
    <xf numFmtId="39" fontId="49" fillId="60" borderId="0"/>
    <xf numFmtId="39" fontId="49" fillId="60" borderId="0"/>
    <xf numFmtId="39" fontId="49" fillId="60" borderId="0"/>
    <xf numFmtId="39" fontId="49" fillId="60" borderId="0"/>
    <xf numFmtId="39" fontId="49" fillId="60" borderId="0"/>
    <xf numFmtId="0" fontId="1" fillId="0" borderId="0"/>
    <xf numFmtId="39" fontId="49" fillId="60" borderId="0"/>
    <xf numFmtId="0" fontId="1" fillId="0" borderId="0"/>
    <xf numFmtId="39" fontId="49" fillId="60" borderId="0"/>
    <xf numFmtId="0" fontId="31" fillId="0" borderId="0"/>
    <xf numFmtId="0" fontId="31" fillId="0" borderId="0"/>
    <xf numFmtId="0" fontId="31" fillId="0" borderId="0"/>
    <xf numFmtId="0" fontId="31" fillId="0" borderId="0"/>
    <xf numFmtId="39" fontId="49" fillId="60" borderId="0"/>
    <xf numFmtId="39" fontId="49" fillId="60" borderId="0"/>
    <xf numFmtId="39" fontId="49" fillId="6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1" fillId="0" borderId="0"/>
    <xf numFmtId="0" fontId="31" fillId="0" borderId="0"/>
    <xf numFmtId="0" fontId="1" fillId="0" borderId="0"/>
    <xf numFmtId="0" fontId="1" fillId="0" borderId="0"/>
    <xf numFmtId="0" fontId="1" fillId="0" borderId="0"/>
    <xf numFmtId="0" fontId="1" fillId="0" borderId="0"/>
    <xf numFmtId="0" fontId="1" fillId="0" borderId="0"/>
    <xf numFmtId="0" fontId="1" fillId="0" borderId="0"/>
    <xf numFmtId="0" fontId="3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31" fillId="0" borderId="0"/>
    <xf numFmtId="0" fontId="1" fillId="0" borderId="0"/>
    <xf numFmtId="0" fontId="1" fillId="0" borderId="0"/>
    <xf numFmtId="0" fontId="1" fillId="0" borderId="0"/>
    <xf numFmtId="0" fontId="31" fillId="0" borderId="0"/>
    <xf numFmtId="0" fontId="1" fillId="0" borderId="0"/>
    <xf numFmtId="0" fontId="1" fillId="0" borderId="0"/>
    <xf numFmtId="0" fontId="1" fillId="0" borderId="0"/>
    <xf numFmtId="0" fontId="3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3" fillId="0" borderId="0"/>
    <xf numFmtId="0" fontId="3" fillId="0" borderId="0"/>
    <xf numFmtId="0" fontId="3" fillId="0" borderId="0"/>
    <xf numFmtId="0" fontId="31" fillId="0" borderId="0"/>
    <xf numFmtId="0" fontId="31" fillId="0" borderId="0"/>
    <xf numFmtId="0" fontId="3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1" fillId="0" borderId="0"/>
    <xf numFmtId="0" fontId="31" fillId="0" borderId="0"/>
    <xf numFmtId="0" fontId="31" fillId="0" borderId="0"/>
    <xf numFmtId="0" fontId="31" fillId="0" borderId="0"/>
    <xf numFmtId="0" fontId="3" fillId="0" borderId="0"/>
    <xf numFmtId="0" fontId="3"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0" fontId="3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0" fontId="3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0" fontId="3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0" fontId="31" fillId="0" borderId="0"/>
    <xf numFmtId="49" fontId="1" fillId="0" borderId="0"/>
    <xf numFmtId="49" fontId="1" fillId="0" borderId="0"/>
    <xf numFmtId="49" fontId="1" fillId="0" borderId="0"/>
    <xf numFmtId="49" fontId="1" fillId="0" borderId="0"/>
    <xf numFmtId="49" fontId="1" fillId="0" borderId="0"/>
    <xf numFmtId="0" fontId="31" fillId="0" borderId="0"/>
    <xf numFmtId="0" fontId="31" fillId="0" borderId="0"/>
    <xf numFmtId="0" fontId="3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9" borderId="10" applyNumberFormat="0" applyFont="0" applyAlignment="0" applyProtection="0"/>
    <xf numFmtId="0" fontId="1" fillId="9" borderId="10" applyNumberFormat="0" applyFont="0" applyAlignment="0" applyProtection="0"/>
    <xf numFmtId="0" fontId="3" fillId="61" borderId="18" applyNumberFormat="0" applyFont="0" applyAlignment="0" applyProtection="0"/>
    <xf numFmtId="0" fontId="1" fillId="9" borderId="10" applyNumberFormat="0" applyFont="0" applyAlignment="0" applyProtection="0"/>
    <xf numFmtId="0" fontId="1" fillId="9" borderId="10" applyNumberFormat="0" applyFont="0" applyAlignment="0" applyProtection="0"/>
    <xf numFmtId="0" fontId="1" fillId="9" borderId="10" applyNumberFormat="0" applyFont="0" applyAlignment="0" applyProtection="0"/>
    <xf numFmtId="0" fontId="3" fillId="61" borderId="18" applyNumberFormat="0" applyFont="0" applyAlignment="0" applyProtection="0"/>
    <xf numFmtId="0" fontId="1" fillId="9" borderId="10" applyNumberFormat="0" applyFont="0" applyAlignment="0" applyProtection="0"/>
    <xf numFmtId="0" fontId="1" fillId="9" borderId="10" applyNumberFormat="0" applyFont="0" applyAlignment="0" applyProtection="0"/>
    <xf numFmtId="0" fontId="1" fillId="9" borderId="10" applyNumberFormat="0" applyFont="0" applyAlignment="0" applyProtection="0"/>
    <xf numFmtId="0" fontId="3" fillId="61" borderId="18" applyNumberFormat="0" applyFont="0" applyAlignment="0" applyProtection="0"/>
    <xf numFmtId="0" fontId="17" fillId="7" borderId="7" applyNumberFormat="0" applyAlignment="0" applyProtection="0"/>
    <xf numFmtId="0" fontId="17" fillId="7" borderId="7" applyNumberFormat="0" applyAlignment="0" applyProtection="0"/>
    <xf numFmtId="0" fontId="50" fillId="55" borderId="19" applyNumberFormat="0" applyAlignment="0" applyProtection="0"/>
    <xf numFmtId="0" fontId="50" fillId="55" borderId="19" applyNumberFormat="0" applyAlignment="0" applyProtection="0"/>
    <xf numFmtId="10" fontId="3"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9"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30" fillId="0" borderId="0" applyFont="0" applyFill="0" applyBorder="0" applyAlignment="0" applyProtection="0"/>
    <xf numFmtId="9" fontId="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0"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9"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4"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3"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3" fillId="0" borderId="0" applyFont="0" applyFill="0" applyBorder="0" applyAlignment="0" applyProtection="0"/>
    <xf numFmtId="9" fontId="1" fillId="0" borderId="0" applyFont="0" applyFill="0" applyBorder="0" applyAlignment="0" applyProtection="0"/>
    <xf numFmtId="9" fontId="3" fillId="0" borderId="0" applyFont="0" applyFill="0" applyBorder="0" applyAlignment="0" applyProtection="0"/>
    <xf numFmtId="9" fontId="1" fillId="0" borderId="0" applyFont="0" applyFill="0" applyBorder="0" applyAlignment="0" applyProtection="0"/>
    <xf numFmtId="9" fontId="3"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3"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3" fillId="0" borderId="0" applyFont="0" applyFill="0" applyBorder="0" applyAlignment="0" applyProtection="0"/>
    <xf numFmtId="9" fontId="1" fillId="0" borderId="0" applyFont="0" applyFill="0" applyBorder="0" applyAlignment="0" applyProtection="0"/>
    <xf numFmtId="0" fontId="51" fillId="0" borderId="0" applyNumberFormat="0" applyFont="0" applyFill="0" applyBorder="0" applyAlignment="0" applyProtection="0">
      <alignment horizontal="left"/>
    </xf>
    <xf numFmtId="0" fontId="51" fillId="0" borderId="0" applyNumberFormat="0" applyFont="0" applyFill="0" applyBorder="0" applyAlignment="0" applyProtection="0">
      <alignment horizontal="left"/>
    </xf>
    <xf numFmtId="15" fontId="51" fillId="0" borderId="0" applyFont="0" applyFill="0" applyBorder="0" applyAlignment="0" applyProtection="0"/>
    <xf numFmtId="4" fontId="51" fillId="0" borderId="0" applyFont="0" applyFill="0" applyBorder="0" applyAlignment="0" applyProtection="0"/>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3" fontId="51" fillId="0" borderId="0" applyFont="0" applyFill="0" applyBorder="0" applyAlignment="0" applyProtection="0"/>
    <xf numFmtId="0" fontId="51" fillId="62" borderId="0" applyNumberFormat="0" applyFont="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2" fillId="0" borderId="11" applyNumberFormat="0" applyFill="0" applyAlignment="0" applyProtection="0"/>
    <xf numFmtId="0" fontId="3" fillId="0" borderId="21" applyNumberFormat="0" applyFont="0" applyBorder="0" applyAlignment="0" applyProtection="0"/>
    <xf numFmtId="0" fontId="2" fillId="0" borderId="11" applyNumberFormat="0" applyFill="0" applyAlignment="0" applyProtection="0"/>
    <xf numFmtId="0" fontId="3" fillId="0" borderId="21" applyNumberFormat="0" applyFont="0" applyBorder="0" applyAlignment="0" applyProtection="0"/>
    <xf numFmtId="0" fontId="54" fillId="0" borderId="22" applyNumberFormat="0" applyFill="0" applyAlignment="0" applyProtection="0"/>
    <xf numFmtId="0" fontId="54" fillId="0" borderId="22" applyNumberFormat="0" applyFill="0" applyAlignment="0" applyProtection="0"/>
    <xf numFmtId="0" fontId="54" fillId="0" borderId="22" applyNumberFormat="0" applyFill="0" applyAlignment="0" applyProtection="0"/>
    <xf numFmtId="0" fontId="3" fillId="0" borderId="21" applyNumberFormat="0" applyFont="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3" fillId="0" borderId="0"/>
    <xf numFmtId="43" fontId="47" fillId="0" borderId="0" applyFont="0" applyFill="0" applyBorder="0" applyAlignment="0" applyProtection="0"/>
    <xf numFmtId="9" fontId="3" fillId="0" borderId="0" applyFont="0" applyFill="0" applyBorder="0" applyAlignment="0" applyProtection="0"/>
    <xf numFmtId="165"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165" fontId="3" fillId="0" borderId="0" applyFont="0" applyFill="0" applyBorder="0" applyAlignment="0" applyProtection="0"/>
    <xf numFmtId="9" fontId="3" fillId="0" borderId="0" applyFont="0" applyFill="0" applyBorder="0" applyAlignment="0" applyProtection="0"/>
    <xf numFmtId="165"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165" fontId="3" fillId="0" borderId="0" applyFont="0" applyFill="0" applyBorder="0" applyAlignment="0" applyProtection="0"/>
    <xf numFmtId="165"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165"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 fillId="0" borderId="0"/>
    <xf numFmtId="0" fontId="3" fillId="0" borderId="0"/>
    <xf numFmtId="165"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165" fontId="3" fillId="0" borderId="0" applyFont="0" applyFill="0" applyBorder="0" applyAlignment="0" applyProtection="0"/>
    <xf numFmtId="0" fontId="3" fillId="0" borderId="0"/>
    <xf numFmtId="0" fontId="3" fillId="0" borderId="0"/>
    <xf numFmtId="165"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165" fontId="3" fillId="0" borderId="0" applyFont="0" applyFill="0" applyBorder="0" applyAlignment="0" applyProtection="0"/>
    <xf numFmtId="0" fontId="3" fillId="0" borderId="0"/>
    <xf numFmtId="165" fontId="3" fillId="0" borderId="0" applyFont="0" applyFill="0" applyBorder="0" applyAlignment="0" applyProtection="0"/>
    <xf numFmtId="0" fontId="3" fillId="0" borderId="0"/>
    <xf numFmtId="165" fontId="3" fillId="0" borderId="0" applyFont="0" applyFill="0" applyBorder="0" applyAlignment="0" applyProtection="0"/>
  </cellStyleXfs>
  <cellXfs count="67">
    <xf numFmtId="0" fontId="0" fillId="0" borderId="0" xfId="0"/>
    <xf numFmtId="0" fontId="3" fillId="0" borderId="0" xfId="1"/>
    <xf numFmtId="0" fontId="4" fillId="0" borderId="0" xfId="1" applyFont="1"/>
    <xf numFmtId="0" fontId="3" fillId="0" borderId="0" xfId="1" applyFont="1"/>
    <xf numFmtId="0" fontId="3" fillId="0" borderId="0" xfId="1" applyBorder="1"/>
    <xf numFmtId="0" fontId="4" fillId="0" borderId="0" xfId="7" applyFont="1"/>
    <xf numFmtId="0" fontId="5" fillId="0" borderId="0" xfId="7" applyFont="1" applyAlignment="1">
      <alignment vertical="top"/>
    </xf>
    <xf numFmtId="0" fontId="5" fillId="2" borderId="0" xfId="7" applyFont="1" applyFill="1" applyBorder="1" applyAlignment="1">
      <alignment vertical="top"/>
    </xf>
    <xf numFmtId="0" fontId="5" fillId="2" borderId="0" xfId="7" applyFont="1" applyFill="1" applyAlignment="1">
      <alignment vertical="top"/>
    </xf>
    <xf numFmtId="0" fontId="5" fillId="0" borderId="0" xfId="7" applyFont="1" applyAlignment="1">
      <alignment horizontal="right" vertical="top"/>
    </xf>
    <xf numFmtId="15" fontId="5" fillId="2" borderId="0" xfId="7" applyNumberFormat="1" applyFont="1" applyFill="1" applyAlignment="1">
      <alignment vertical="top"/>
    </xf>
    <xf numFmtId="0" fontId="3" fillId="0" borderId="0" xfId="7" applyAlignment="1"/>
    <xf numFmtId="0" fontId="3" fillId="0" borderId="1" xfId="1" applyBorder="1"/>
    <xf numFmtId="0" fontId="4" fillId="0" borderId="1" xfId="1" applyFont="1" applyBorder="1" applyAlignment="1">
      <alignment horizontal="center" vertical="center" wrapText="1"/>
    </xf>
    <xf numFmtId="0" fontId="3" fillId="0" borderId="0" xfId="1" applyAlignment="1">
      <alignment horizontal="center" vertical="center" wrapText="1"/>
    </xf>
    <xf numFmtId="0" fontId="4" fillId="34" borderId="0" xfId="1" applyFont="1" applyFill="1"/>
    <xf numFmtId="0" fontId="3" fillId="34" borderId="0" xfId="1" applyFill="1"/>
    <xf numFmtId="0" fontId="4" fillId="34" borderId="1" xfId="1" applyFont="1" applyFill="1" applyBorder="1"/>
    <xf numFmtId="166" fontId="3" fillId="2" borderId="1" xfId="8" applyNumberFormat="1" applyFont="1" applyFill="1" applyBorder="1"/>
    <xf numFmtId="166" fontId="3" fillId="0" borderId="1" xfId="8" applyNumberFormat="1" applyFont="1" applyFill="1" applyBorder="1"/>
    <xf numFmtId="0" fontId="4" fillId="0" borderId="1" xfId="9" applyFont="1" applyFill="1" applyBorder="1"/>
    <xf numFmtId="3" fontId="3" fillId="0" borderId="1" xfId="8" applyNumberFormat="1" applyFont="1" applyFill="1" applyBorder="1"/>
    <xf numFmtId="166" fontId="0" fillId="0" borderId="1" xfId="8" applyNumberFormat="1" applyFont="1" applyFill="1" applyBorder="1"/>
    <xf numFmtId="3" fontId="3" fillId="0" borderId="0" xfId="10" applyNumberFormat="1" applyBorder="1"/>
    <xf numFmtId="0" fontId="4" fillId="0" borderId="1" xfId="1" applyFont="1" applyFill="1" applyBorder="1"/>
    <xf numFmtId="166" fontId="0" fillId="2" borderId="1" xfId="8" applyNumberFormat="1" applyFont="1" applyFill="1" applyBorder="1"/>
    <xf numFmtId="0" fontId="4" fillId="35" borderId="0" xfId="1" applyFont="1" applyFill="1"/>
    <xf numFmtId="0" fontId="3" fillId="35" borderId="0" xfId="1" applyFill="1"/>
    <xf numFmtId="10" fontId="0" fillId="0" borderId="1" xfId="11" applyNumberFormat="1" applyFont="1" applyFill="1" applyBorder="1"/>
    <xf numFmtId="0" fontId="4" fillId="34" borderId="0" xfId="12" applyFont="1" applyFill="1"/>
    <xf numFmtId="3" fontId="3" fillId="0" borderId="0" xfId="13" applyNumberFormat="1" applyFont="1" applyBorder="1"/>
    <xf numFmtId="0" fontId="4" fillId="34" borderId="0" xfId="14" applyFont="1" applyFill="1"/>
    <xf numFmtId="3" fontId="3" fillId="0" borderId="0" xfId="15" applyNumberFormat="1" applyFont="1" applyBorder="1"/>
    <xf numFmtId="0" fontId="3" fillId="0" borderId="0" xfId="1" applyAlignment="1">
      <alignment vertical="top"/>
    </xf>
    <xf numFmtId="0" fontId="3" fillId="0" borderId="0" xfId="1" applyBorder="1" applyAlignment="1">
      <alignment vertical="top"/>
    </xf>
    <xf numFmtId="0" fontId="4" fillId="34" borderId="0" xfId="16" applyFont="1" applyFill="1"/>
    <xf numFmtId="3" fontId="3" fillId="0" borderId="0" xfId="1" applyNumberFormat="1" applyBorder="1"/>
    <xf numFmtId="3" fontId="3" fillId="0" borderId="0" xfId="17" applyNumberFormat="1" applyFont="1" applyBorder="1"/>
    <xf numFmtId="3" fontId="3" fillId="0" borderId="0" xfId="18" applyNumberFormat="1" applyFont="1" applyBorder="1"/>
    <xf numFmtId="0" fontId="4" fillId="34" borderId="0" xfId="19" applyFont="1" applyFill="1"/>
    <xf numFmtId="3" fontId="3" fillId="0" borderId="0" xfId="20" applyNumberFormat="1" applyFont="1" applyBorder="1"/>
    <xf numFmtId="0" fontId="4" fillId="34" borderId="0" xfId="21" applyFont="1" applyFill="1"/>
    <xf numFmtId="0" fontId="6" fillId="0" borderId="0" xfId="1" applyFont="1"/>
    <xf numFmtId="3" fontId="3" fillId="0" borderId="0" xfId="1" applyNumberFormat="1" applyFont="1" applyBorder="1"/>
    <xf numFmtId="0" fontId="3" fillId="0" borderId="0" xfId="1" applyFont="1" applyBorder="1"/>
    <xf numFmtId="3" fontId="3" fillId="0" borderId="0" xfId="4796" applyNumberFormat="1" applyBorder="1"/>
    <xf numFmtId="3" fontId="3" fillId="0" borderId="0" xfId="4788" applyNumberFormat="1" applyFill="1" applyBorder="1"/>
    <xf numFmtId="0" fontId="4" fillId="0" borderId="23" xfId="1" applyFont="1" applyFill="1" applyBorder="1"/>
    <xf numFmtId="166" fontId="0" fillId="2" borderId="23" xfId="8" applyNumberFormat="1" applyFont="1" applyFill="1" applyBorder="1"/>
    <xf numFmtId="3" fontId="3" fillId="0" borderId="1" xfId="4792" applyNumberFormat="1" applyBorder="1"/>
    <xf numFmtId="3" fontId="3" fillId="0" borderId="1" xfId="4772" applyNumberFormat="1" applyBorder="1"/>
    <xf numFmtId="3" fontId="3" fillId="0" borderId="1" xfId="4769" applyNumberFormat="1" applyFill="1" applyBorder="1"/>
    <xf numFmtId="3" fontId="3" fillId="0" borderId="1" xfId="4781" applyNumberFormat="1" applyBorder="1"/>
    <xf numFmtId="3" fontId="3" fillId="0" borderId="1" xfId="4771" applyNumberFormat="1" applyFill="1" applyBorder="1"/>
    <xf numFmtId="3" fontId="3" fillId="0" borderId="1" xfId="4782" applyNumberFormat="1" applyBorder="1"/>
    <xf numFmtId="3" fontId="3" fillId="0" borderId="1" xfId="4794" applyNumberFormat="1" applyFill="1" applyBorder="1"/>
    <xf numFmtId="3" fontId="3" fillId="0" borderId="1" xfId="4796" applyNumberFormat="1" applyBorder="1"/>
    <xf numFmtId="3" fontId="3" fillId="0" borderId="1" xfId="4788" applyNumberFormat="1" applyFill="1" applyBorder="1"/>
    <xf numFmtId="0" fontId="3" fillId="34" borderId="0" xfId="1" applyFont="1" applyFill="1"/>
    <xf numFmtId="166" fontId="56" fillId="2" borderId="23" xfId="8" applyNumberFormat="1" applyFont="1" applyFill="1" applyBorder="1"/>
    <xf numFmtId="0" fontId="3" fillId="35" borderId="0" xfId="1" applyFont="1" applyFill="1"/>
    <xf numFmtId="166" fontId="3" fillId="36" borderId="1" xfId="8" quotePrefix="1" applyNumberFormat="1" applyFont="1" applyFill="1" applyBorder="1" applyAlignment="1">
      <alignment horizontal="center"/>
    </xf>
    <xf numFmtId="166" fontId="56" fillId="2" borderId="1" xfId="8" applyNumberFormat="1" applyFont="1" applyFill="1" applyBorder="1"/>
    <xf numFmtId="166" fontId="56" fillId="0" borderId="1" xfId="8" applyNumberFormat="1" applyFont="1" applyFill="1" applyBorder="1"/>
    <xf numFmtId="0" fontId="3" fillId="0" borderId="1" xfId="8" applyNumberFormat="1" applyFont="1" applyFill="1" applyBorder="1"/>
    <xf numFmtId="0" fontId="6" fillId="0" borderId="0" xfId="7" applyFont="1" applyAlignment="1">
      <alignment horizontal="center"/>
    </xf>
    <xf numFmtId="0" fontId="4" fillId="0" borderId="2" xfId="1" applyFont="1" applyBorder="1" applyAlignment="1">
      <alignment horizontal="left" vertical="top" wrapText="1"/>
    </xf>
  </cellXfs>
  <cellStyles count="4798">
    <cellStyle name="$" xfId="22"/>
    <cellStyle name="$.00" xfId="23"/>
    <cellStyle name="$_9. Rev2Cost_GDPIPI" xfId="24"/>
    <cellStyle name="$_lists" xfId="25"/>
    <cellStyle name="$_lists_4. Current Monthly Fixed Charge" xfId="26"/>
    <cellStyle name="$_Sheet4" xfId="27"/>
    <cellStyle name="$M" xfId="28"/>
    <cellStyle name="$M.00" xfId="29"/>
    <cellStyle name="$M_9. Rev2Cost_GDPIPI" xfId="30"/>
    <cellStyle name="20% - Accent1 2" xfId="31"/>
    <cellStyle name="20% - Accent1 2 2" xfId="32"/>
    <cellStyle name="20% - Accent1 2 2 2" xfId="33"/>
    <cellStyle name="20% - Accent1 2 2 2 2" xfId="34"/>
    <cellStyle name="20% - Accent1 2 2 3" xfId="35"/>
    <cellStyle name="20% - Accent1 2 3" xfId="36"/>
    <cellStyle name="20% - Accent1 2 4" xfId="37"/>
    <cellStyle name="20% - Accent1 2 5" xfId="38"/>
    <cellStyle name="20% - Accent1 2 6" xfId="39"/>
    <cellStyle name="20% - Accent1 3" xfId="40"/>
    <cellStyle name="20% - Accent2 2" xfId="41"/>
    <cellStyle name="20% - Accent2 2 2" xfId="42"/>
    <cellStyle name="20% - Accent2 2 2 2" xfId="43"/>
    <cellStyle name="20% - Accent2 2 2 2 2" xfId="44"/>
    <cellStyle name="20% - Accent2 2 2 3" xfId="45"/>
    <cellStyle name="20% - Accent2 2 3" xfId="46"/>
    <cellStyle name="20% - Accent2 2 4" xfId="47"/>
    <cellStyle name="20% - Accent2 2 5" xfId="48"/>
    <cellStyle name="20% - Accent2 2 6" xfId="49"/>
    <cellStyle name="20% - Accent2 3" xfId="50"/>
    <cellStyle name="20% - Accent3 2" xfId="51"/>
    <cellStyle name="20% - Accent3 2 2" xfId="52"/>
    <cellStyle name="20% - Accent3 2 2 2" xfId="53"/>
    <cellStyle name="20% - Accent3 2 2 2 2" xfId="54"/>
    <cellStyle name="20% - Accent3 2 2 3" xfId="55"/>
    <cellStyle name="20% - Accent3 2 3" xfId="56"/>
    <cellStyle name="20% - Accent3 2 4" xfId="57"/>
    <cellStyle name="20% - Accent3 2 5" xfId="58"/>
    <cellStyle name="20% - Accent3 2 6" xfId="59"/>
    <cellStyle name="20% - Accent3 3" xfId="60"/>
    <cellStyle name="20% - Accent4 2" xfId="61"/>
    <cellStyle name="20% - Accent4 2 2" xfId="62"/>
    <cellStyle name="20% - Accent4 2 2 2" xfId="63"/>
    <cellStyle name="20% - Accent4 2 2 2 2" xfId="64"/>
    <cellStyle name="20% - Accent4 2 2 3" xfId="65"/>
    <cellStyle name="20% - Accent4 2 3" xfId="66"/>
    <cellStyle name="20% - Accent4 2 4" xfId="67"/>
    <cellStyle name="20% - Accent4 2 5" xfId="68"/>
    <cellStyle name="20% - Accent4 2 6" xfId="69"/>
    <cellStyle name="20% - Accent4 3" xfId="70"/>
    <cellStyle name="20% - Accent5 2" xfId="71"/>
    <cellStyle name="20% - Accent5 2 2" xfId="72"/>
    <cellStyle name="20% - Accent5 2 2 2" xfId="73"/>
    <cellStyle name="20% - Accent5 2 2 2 2" xfId="74"/>
    <cellStyle name="20% - Accent5 2 2 3" xfId="75"/>
    <cellStyle name="20% - Accent5 2 3" xfId="76"/>
    <cellStyle name="20% - Accent5 2 4" xfId="77"/>
    <cellStyle name="20% - Accent5 2 5" xfId="78"/>
    <cellStyle name="20% - Accent5 2 6" xfId="79"/>
    <cellStyle name="20% - Accent5 3" xfId="80"/>
    <cellStyle name="20% - Accent6 2" xfId="81"/>
    <cellStyle name="20% - Accent6 2 2" xfId="82"/>
    <cellStyle name="20% - Accent6 2 2 2" xfId="83"/>
    <cellStyle name="20% - Accent6 2 2 2 2" xfId="84"/>
    <cellStyle name="20% - Accent6 2 2 3" xfId="85"/>
    <cellStyle name="20% - Accent6 2 3" xfId="86"/>
    <cellStyle name="20% - Accent6 2 4" xfId="87"/>
    <cellStyle name="20% - Accent6 2 5" xfId="88"/>
    <cellStyle name="20% - Accent6 2 6" xfId="89"/>
    <cellStyle name="20% - Accent6 3" xfId="90"/>
    <cellStyle name="40% - Accent1 2" xfId="91"/>
    <cellStyle name="40% - Accent1 2 2" xfId="92"/>
    <cellStyle name="40% - Accent1 2 2 2" xfId="93"/>
    <cellStyle name="40% - Accent1 2 2 2 2" xfId="94"/>
    <cellStyle name="40% - Accent1 2 2 3" xfId="95"/>
    <cellStyle name="40% - Accent1 2 3" xfId="96"/>
    <cellStyle name="40% - Accent1 2 4" xfId="97"/>
    <cellStyle name="40% - Accent1 2 5" xfId="98"/>
    <cellStyle name="40% - Accent1 2 6" xfId="99"/>
    <cellStyle name="40% - Accent1 3" xfId="100"/>
    <cellStyle name="40% - Accent2 2" xfId="101"/>
    <cellStyle name="40% - Accent2 2 2" xfId="102"/>
    <cellStyle name="40% - Accent2 2 2 2" xfId="103"/>
    <cellStyle name="40% - Accent2 2 2 2 2" xfId="104"/>
    <cellStyle name="40% - Accent2 2 2 3" xfId="105"/>
    <cellStyle name="40% - Accent2 2 3" xfId="106"/>
    <cellStyle name="40% - Accent2 2 4" xfId="107"/>
    <cellStyle name="40% - Accent2 2 5" xfId="108"/>
    <cellStyle name="40% - Accent2 2 6" xfId="109"/>
    <cellStyle name="40% - Accent2 3" xfId="110"/>
    <cellStyle name="40% - Accent3 2" xfId="111"/>
    <cellStyle name="40% - Accent3 2 2" xfId="112"/>
    <cellStyle name="40% - Accent3 2 2 2" xfId="113"/>
    <cellStyle name="40% - Accent3 2 2 2 2" xfId="114"/>
    <cellStyle name="40% - Accent3 2 2 3" xfId="115"/>
    <cellStyle name="40% - Accent3 2 3" xfId="116"/>
    <cellStyle name="40% - Accent3 2 4" xfId="117"/>
    <cellStyle name="40% - Accent3 2 5" xfId="118"/>
    <cellStyle name="40% - Accent3 2 6" xfId="119"/>
    <cellStyle name="40% - Accent3 3" xfId="120"/>
    <cellStyle name="40% - Accent4 2" xfId="121"/>
    <cellStyle name="40% - Accent4 2 2" xfId="122"/>
    <cellStyle name="40% - Accent4 2 2 2" xfId="123"/>
    <cellStyle name="40% - Accent4 2 2 2 2" xfId="124"/>
    <cellStyle name="40% - Accent4 2 2 3" xfId="125"/>
    <cellStyle name="40% - Accent4 2 3" xfId="126"/>
    <cellStyle name="40% - Accent4 2 4" xfId="127"/>
    <cellStyle name="40% - Accent4 2 5" xfId="128"/>
    <cellStyle name="40% - Accent4 2 6" xfId="129"/>
    <cellStyle name="40% - Accent4 3" xfId="130"/>
    <cellStyle name="40% - Accent5 2" xfId="131"/>
    <cellStyle name="40% - Accent5 2 2" xfId="132"/>
    <cellStyle name="40% - Accent5 2 2 2" xfId="133"/>
    <cellStyle name="40% - Accent5 2 2 2 2" xfId="134"/>
    <cellStyle name="40% - Accent5 2 2 3" xfId="135"/>
    <cellStyle name="40% - Accent5 2 3" xfId="136"/>
    <cellStyle name="40% - Accent5 2 4" xfId="137"/>
    <cellStyle name="40% - Accent5 2 5" xfId="138"/>
    <cellStyle name="40% - Accent5 2 6" xfId="139"/>
    <cellStyle name="40% - Accent5 3" xfId="140"/>
    <cellStyle name="40% - Accent6 2" xfId="141"/>
    <cellStyle name="40% - Accent6 2 2" xfId="142"/>
    <cellStyle name="40% - Accent6 2 2 2" xfId="143"/>
    <cellStyle name="40% - Accent6 2 2 2 2" xfId="144"/>
    <cellStyle name="40% - Accent6 2 2 3" xfId="145"/>
    <cellStyle name="40% - Accent6 2 3" xfId="146"/>
    <cellStyle name="40% - Accent6 2 4" xfId="147"/>
    <cellStyle name="40% - Accent6 2 5" xfId="148"/>
    <cellStyle name="40% - Accent6 2 6" xfId="149"/>
    <cellStyle name="40% - Accent6 3" xfId="150"/>
    <cellStyle name="60% - Accent1 2" xfId="151"/>
    <cellStyle name="60% - Accent1 2 2" xfId="152"/>
    <cellStyle name="60% - Accent1 2 3" xfId="153"/>
    <cellStyle name="60% - Accent1 3" xfId="154"/>
    <cellStyle name="60% - Accent2 2" xfId="155"/>
    <cellStyle name="60% - Accent2 2 2" xfId="156"/>
    <cellStyle name="60% - Accent2 2 3" xfId="157"/>
    <cellStyle name="60% - Accent2 3" xfId="158"/>
    <cellStyle name="60% - Accent3 2" xfId="159"/>
    <cellStyle name="60% - Accent3 2 2" xfId="160"/>
    <cellStyle name="60% - Accent3 2 3" xfId="161"/>
    <cellStyle name="60% - Accent3 3" xfId="162"/>
    <cellStyle name="60% - Accent4 2" xfId="163"/>
    <cellStyle name="60% - Accent4 2 2" xfId="164"/>
    <cellStyle name="60% - Accent4 2 3" xfId="165"/>
    <cellStyle name="60% - Accent4 3" xfId="166"/>
    <cellStyle name="60% - Accent5 2" xfId="167"/>
    <cellStyle name="60% - Accent5 2 2" xfId="168"/>
    <cellStyle name="60% - Accent5 2 3" xfId="169"/>
    <cellStyle name="60% - Accent5 3" xfId="170"/>
    <cellStyle name="60% - Accent6 2" xfId="171"/>
    <cellStyle name="60% - Accent6 2 2" xfId="172"/>
    <cellStyle name="60% - Accent6 2 3" xfId="173"/>
    <cellStyle name="60% - Accent6 3" xfId="174"/>
    <cellStyle name="Accent1 2" xfId="175"/>
    <cellStyle name="Accent1 2 2" xfId="176"/>
    <cellStyle name="Accent1 2 3" xfId="177"/>
    <cellStyle name="Accent1 3" xfId="178"/>
    <cellStyle name="Accent2 2" xfId="179"/>
    <cellStyle name="Accent2 2 2" xfId="180"/>
    <cellStyle name="Accent2 2 3" xfId="181"/>
    <cellStyle name="Accent2 3" xfId="182"/>
    <cellStyle name="Accent3 2" xfId="183"/>
    <cellStyle name="Accent3 2 2" xfId="184"/>
    <cellStyle name="Accent3 2 3" xfId="185"/>
    <cellStyle name="Accent3 3" xfId="186"/>
    <cellStyle name="Accent4 2" xfId="187"/>
    <cellStyle name="Accent4 2 2" xfId="188"/>
    <cellStyle name="Accent4 2 3" xfId="189"/>
    <cellStyle name="Accent4 3" xfId="190"/>
    <cellStyle name="Accent5 2" xfId="191"/>
    <cellStyle name="Accent5 2 2" xfId="192"/>
    <cellStyle name="Accent5 2 3" xfId="193"/>
    <cellStyle name="Accent5 3" xfId="194"/>
    <cellStyle name="Accent6 2" xfId="195"/>
    <cellStyle name="Accent6 2 2" xfId="196"/>
    <cellStyle name="Accent6 2 3" xfId="197"/>
    <cellStyle name="Accent6 3" xfId="198"/>
    <cellStyle name="Bad 2" xfId="199"/>
    <cellStyle name="Bad 2 2" xfId="200"/>
    <cellStyle name="Bad 2 3" xfId="201"/>
    <cellStyle name="Bad 3" xfId="202"/>
    <cellStyle name="Calculation 2" xfId="203"/>
    <cellStyle name="Calculation 2 2" xfId="204"/>
    <cellStyle name="Calculation 2 3" xfId="205"/>
    <cellStyle name="Calculation 3" xfId="206"/>
    <cellStyle name="Check Cell 2" xfId="207"/>
    <cellStyle name="Check Cell 2 2" xfId="208"/>
    <cellStyle name="Check Cell 2 3" xfId="209"/>
    <cellStyle name="Check Cell 3" xfId="210"/>
    <cellStyle name="Comma [0] 2" xfId="211"/>
    <cellStyle name="Comma 10" xfId="212"/>
    <cellStyle name="Comma 10 10" xfId="213"/>
    <cellStyle name="Comma 10 11" xfId="214"/>
    <cellStyle name="Comma 10 2" xfId="215"/>
    <cellStyle name="Comma 10 2 2" xfId="216"/>
    <cellStyle name="Comma 10 3" xfId="217"/>
    <cellStyle name="Comma 10 4" xfId="218"/>
    <cellStyle name="Comma 10 5" xfId="219"/>
    <cellStyle name="Comma 10 6" xfId="220"/>
    <cellStyle name="Comma 10 7" xfId="221"/>
    <cellStyle name="Comma 10 8" xfId="222"/>
    <cellStyle name="Comma 10 9" xfId="223"/>
    <cellStyle name="Comma 11" xfId="224"/>
    <cellStyle name="Comma 12" xfId="225"/>
    <cellStyle name="Comma 13" xfId="226"/>
    <cellStyle name="Comma 14" xfId="227"/>
    <cellStyle name="Comma 14 2" xfId="228"/>
    <cellStyle name="Comma 15" xfId="229"/>
    <cellStyle name="Comma 16" xfId="8"/>
    <cellStyle name="Comma 17" xfId="230"/>
    <cellStyle name="Comma 18" xfId="231"/>
    <cellStyle name="Comma 19" xfId="232"/>
    <cellStyle name="Comma 2" xfId="233"/>
    <cellStyle name="Comma 2 10" xfId="234"/>
    <cellStyle name="Comma 2 11" xfId="235"/>
    <cellStyle name="Comma 2 12" xfId="236"/>
    <cellStyle name="Comma 2 13" xfId="237"/>
    <cellStyle name="Comma 2 14" xfId="238"/>
    <cellStyle name="Comma 2 15" xfId="239"/>
    <cellStyle name="Comma 2 16" xfId="240"/>
    <cellStyle name="Comma 2 17" xfId="241"/>
    <cellStyle name="Comma 2 18" xfId="242"/>
    <cellStyle name="Comma 2 19" xfId="243"/>
    <cellStyle name="Comma 2 2" xfId="244"/>
    <cellStyle name="Comma 2 2 10" xfId="245"/>
    <cellStyle name="Comma 2 2 11" xfId="246"/>
    <cellStyle name="Comma 2 2 12" xfId="247"/>
    <cellStyle name="Comma 2 2 13" xfId="248"/>
    <cellStyle name="Comma 2 2 14" xfId="249"/>
    <cellStyle name="Comma 2 2 15" xfId="250"/>
    <cellStyle name="Comma 2 2 16" xfId="251"/>
    <cellStyle name="Comma 2 2 17" xfId="252"/>
    <cellStyle name="Comma 2 2 18" xfId="253"/>
    <cellStyle name="Comma 2 2 19" xfId="254"/>
    <cellStyle name="Comma 2 2 2" xfId="255"/>
    <cellStyle name="Comma 2 2 2 2" xfId="256"/>
    <cellStyle name="Comma 2 2 2 3" xfId="257"/>
    <cellStyle name="Comma 2 2 20" xfId="258"/>
    <cellStyle name="Comma 2 2 21" xfId="259"/>
    <cellStyle name="Comma 2 2 22" xfId="260"/>
    <cellStyle name="Comma 2 2 23" xfId="261"/>
    <cellStyle name="Comma 2 2 24" xfId="262"/>
    <cellStyle name="Comma 2 2 25" xfId="263"/>
    <cellStyle name="Comma 2 2 26" xfId="264"/>
    <cellStyle name="Comma 2 2 27" xfId="265"/>
    <cellStyle name="Comma 2 2 28" xfId="266"/>
    <cellStyle name="Comma 2 2 29" xfId="267"/>
    <cellStyle name="Comma 2 2 3" xfId="268"/>
    <cellStyle name="Comma 2 2 30" xfId="269"/>
    <cellStyle name="Comma 2 2 31" xfId="270"/>
    <cellStyle name="Comma 2 2 32" xfId="271"/>
    <cellStyle name="Comma 2 2 33" xfId="272"/>
    <cellStyle name="Comma 2 2 34" xfId="273"/>
    <cellStyle name="Comma 2 2 35" xfId="274"/>
    <cellStyle name="Comma 2 2 36" xfId="275"/>
    <cellStyle name="Comma 2 2 37" xfId="276"/>
    <cellStyle name="Comma 2 2 38" xfId="277"/>
    <cellStyle name="Comma 2 2 39" xfId="278"/>
    <cellStyle name="Comma 2 2 4" xfId="279"/>
    <cellStyle name="Comma 2 2 4 2" xfId="280"/>
    <cellStyle name="Comma 2 2 40" xfId="281"/>
    <cellStyle name="Comma 2 2 41" xfId="282"/>
    <cellStyle name="Comma 2 2 42" xfId="283"/>
    <cellStyle name="Comma 2 2 43" xfId="284"/>
    <cellStyle name="Comma 2 2 44" xfId="285"/>
    <cellStyle name="Comma 2 2 45" xfId="286"/>
    <cellStyle name="Comma 2 2 46" xfId="287"/>
    <cellStyle name="Comma 2 2 47" xfId="288"/>
    <cellStyle name="Comma 2 2 48" xfId="289"/>
    <cellStyle name="Comma 2 2 49" xfId="290"/>
    <cellStyle name="Comma 2 2 5" xfId="291"/>
    <cellStyle name="Comma 2 2 50" xfId="292"/>
    <cellStyle name="Comma 2 2 51" xfId="293"/>
    <cellStyle name="Comma 2 2 52" xfId="294"/>
    <cellStyle name="Comma 2 2 53" xfId="295"/>
    <cellStyle name="Comma 2 2 54" xfId="296"/>
    <cellStyle name="Comma 2 2 55" xfId="297"/>
    <cellStyle name="Comma 2 2 56" xfId="298"/>
    <cellStyle name="Comma 2 2 57" xfId="299"/>
    <cellStyle name="Comma 2 2 58" xfId="300"/>
    <cellStyle name="Comma 2 2 59" xfId="301"/>
    <cellStyle name="Comma 2 2 6" xfId="302"/>
    <cellStyle name="Comma 2 2 60" xfId="303"/>
    <cellStyle name="Comma 2 2 61" xfId="304"/>
    <cellStyle name="Comma 2 2 62" xfId="305"/>
    <cellStyle name="Comma 2 2 63" xfId="306"/>
    <cellStyle name="Comma 2 2 64" xfId="307"/>
    <cellStyle name="Comma 2 2 65" xfId="308"/>
    <cellStyle name="Comma 2 2 66" xfId="309"/>
    <cellStyle name="Comma 2 2 67" xfId="310"/>
    <cellStyle name="Comma 2 2 68" xfId="311"/>
    <cellStyle name="Comma 2 2 69" xfId="312"/>
    <cellStyle name="Comma 2 2 7" xfId="313"/>
    <cellStyle name="Comma 2 2 70" xfId="314"/>
    <cellStyle name="Comma 2 2 71" xfId="315"/>
    <cellStyle name="Comma 2 2 72" xfId="316"/>
    <cellStyle name="Comma 2 2 73" xfId="317"/>
    <cellStyle name="Comma 2 2 74" xfId="318"/>
    <cellStyle name="Comma 2 2 75" xfId="319"/>
    <cellStyle name="Comma 2 2 76" xfId="320"/>
    <cellStyle name="Comma 2 2 77" xfId="321"/>
    <cellStyle name="Comma 2 2 78" xfId="322"/>
    <cellStyle name="Comma 2 2 79" xfId="323"/>
    <cellStyle name="Comma 2 2 8" xfId="324"/>
    <cellStyle name="Comma 2 2 80" xfId="325"/>
    <cellStyle name="Comma 2 2 81" xfId="326"/>
    <cellStyle name="Comma 2 2 82" xfId="327"/>
    <cellStyle name="Comma 2 2 83" xfId="328"/>
    <cellStyle name="Comma 2 2 84" xfId="329"/>
    <cellStyle name="Comma 2 2 85" xfId="330"/>
    <cellStyle name="Comma 2 2 86" xfId="331"/>
    <cellStyle name="Comma 2 2 87" xfId="332"/>
    <cellStyle name="Comma 2 2 88" xfId="333"/>
    <cellStyle name="Comma 2 2 89" xfId="334"/>
    <cellStyle name="Comma 2 2 9" xfId="335"/>
    <cellStyle name="Comma 2 2 90" xfId="336"/>
    <cellStyle name="Comma 2 2 91" xfId="337"/>
    <cellStyle name="Comma 2 20" xfId="338"/>
    <cellStyle name="Comma 2 21" xfId="339"/>
    <cellStyle name="Comma 2 22" xfId="340"/>
    <cellStyle name="Comma 2 23" xfId="341"/>
    <cellStyle name="Comma 2 24" xfId="342"/>
    <cellStyle name="Comma 2 25" xfId="343"/>
    <cellStyle name="Comma 2 26" xfId="344"/>
    <cellStyle name="Comma 2 27" xfId="345"/>
    <cellStyle name="Comma 2 28" xfId="346"/>
    <cellStyle name="Comma 2 29" xfId="347"/>
    <cellStyle name="Comma 2 3" xfId="348"/>
    <cellStyle name="Comma 2 3 2" xfId="349"/>
    <cellStyle name="Comma 2 3 3" xfId="350"/>
    <cellStyle name="Comma 2 3 3 2" xfId="351"/>
    <cellStyle name="Comma 2 30" xfId="352"/>
    <cellStyle name="Comma 2 31" xfId="353"/>
    <cellStyle name="Comma 2 32" xfId="354"/>
    <cellStyle name="Comma 2 33" xfId="355"/>
    <cellStyle name="Comma 2 34" xfId="356"/>
    <cellStyle name="Comma 2 35" xfId="357"/>
    <cellStyle name="Comma 2 36" xfId="358"/>
    <cellStyle name="Comma 2 37" xfId="359"/>
    <cellStyle name="Comma 2 38" xfId="360"/>
    <cellStyle name="Comma 2 39" xfId="361"/>
    <cellStyle name="Comma 2 4" xfId="362"/>
    <cellStyle name="Comma 2 4 2" xfId="363"/>
    <cellStyle name="Comma 2 40" xfId="364"/>
    <cellStyle name="Comma 2 41" xfId="365"/>
    <cellStyle name="Comma 2 42" xfId="366"/>
    <cellStyle name="Comma 2 43" xfId="367"/>
    <cellStyle name="Comma 2 44" xfId="368"/>
    <cellStyle name="Comma 2 45" xfId="369"/>
    <cellStyle name="Comma 2 46" xfId="370"/>
    <cellStyle name="Comma 2 47" xfId="371"/>
    <cellStyle name="Comma 2 48" xfId="372"/>
    <cellStyle name="Comma 2 49" xfId="373"/>
    <cellStyle name="Comma 2 5" xfId="374"/>
    <cellStyle name="Comma 2 5 2" xfId="375"/>
    <cellStyle name="Comma 2 50" xfId="376"/>
    <cellStyle name="Comma 2 51" xfId="377"/>
    <cellStyle name="Comma 2 52" xfId="378"/>
    <cellStyle name="Comma 2 53" xfId="379"/>
    <cellStyle name="Comma 2 54" xfId="380"/>
    <cellStyle name="Comma 2 55" xfId="381"/>
    <cellStyle name="Comma 2 56" xfId="382"/>
    <cellStyle name="Comma 2 57" xfId="383"/>
    <cellStyle name="Comma 2 58" xfId="384"/>
    <cellStyle name="Comma 2 59" xfId="385"/>
    <cellStyle name="Comma 2 6" xfId="386"/>
    <cellStyle name="Comma 2 60" xfId="387"/>
    <cellStyle name="Comma 2 61" xfId="388"/>
    <cellStyle name="Comma 2 62" xfId="389"/>
    <cellStyle name="Comma 2 63" xfId="390"/>
    <cellStyle name="Comma 2 64" xfId="391"/>
    <cellStyle name="Comma 2 65" xfId="392"/>
    <cellStyle name="Comma 2 66" xfId="393"/>
    <cellStyle name="Comma 2 67" xfId="394"/>
    <cellStyle name="Comma 2 68" xfId="395"/>
    <cellStyle name="Comma 2 69" xfId="396"/>
    <cellStyle name="Comma 2 7" xfId="397"/>
    <cellStyle name="Comma 2 70" xfId="398"/>
    <cellStyle name="Comma 2 71" xfId="399"/>
    <cellStyle name="Comma 2 72" xfId="400"/>
    <cellStyle name="Comma 2 73" xfId="401"/>
    <cellStyle name="Comma 2 74" xfId="402"/>
    <cellStyle name="Comma 2 75" xfId="403"/>
    <cellStyle name="Comma 2 76" xfId="404"/>
    <cellStyle name="Comma 2 77" xfId="405"/>
    <cellStyle name="Comma 2 78" xfId="406"/>
    <cellStyle name="Comma 2 79" xfId="407"/>
    <cellStyle name="Comma 2 8" xfId="408"/>
    <cellStyle name="Comma 2 80" xfId="409"/>
    <cellStyle name="Comma 2 81" xfId="410"/>
    <cellStyle name="Comma 2 82" xfId="411"/>
    <cellStyle name="Comma 2 83" xfId="412"/>
    <cellStyle name="Comma 2 84" xfId="413"/>
    <cellStyle name="Comma 2 85" xfId="414"/>
    <cellStyle name="Comma 2 86" xfId="415"/>
    <cellStyle name="Comma 2 87" xfId="416"/>
    <cellStyle name="Comma 2 88" xfId="417"/>
    <cellStyle name="Comma 2 89" xfId="418"/>
    <cellStyle name="Comma 2 9" xfId="419"/>
    <cellStyle name="Comma 2 90" xfId="420"/>
    <cellStyle name="Comma 2 91" xfId="421"/>
    <cellStyle name="Comma 2 92" xfId="4761"/>
    <cellStyle name="Comma 20" xfId="422"/>
    <cellStyle name="Comma 21" xfId="423"/>
    <cellStyle name="Comma 22" xfId="424"/>
    <cellStyle name="Comma 23" xfId="425"/>
    <cellStyle name="Comma 24" xfId="426"/>
    <cellStyle name="Comma 25" xfId="427"/>
    <cellStyle name="Comma 26" xfId="428"/>
    <cellStyle name="Comma 27" xfId="429"/>
    <cellStyle name="Comma 28" xfId="430"/>
    <cellStyle name="Comma 29" xfId="431"/>
    <cellStyle name="Comma 3" xfId="432"/>
    <cellStyle name="Comma 3 10" xfId="433"/>
    <cellStyle name="Comma 3 10 2" xfId="434"/>
    <cellStyle name="Comma 3 10 3" xfId="435"/>
    <cellStyle name="Comma 3 10 4" xfId="436"/>
    <cellStyle name="Comma 3 10 5" xfId="437"/>
    <cellStyle name="Comma 3 11" xfId="438"/>
    <cellStyle name="Comma 3 11 2" xfId="439"/>
    <cellStyle name="Comma 3 11 3" xfId="440"/>
    <cellStyle name="Comma 3 11 4" xfId="441"/>
    <cellStyle name="Comma 3 11 5" xfId="442"/>
    <cellStyle name="Comma 3 12" xfId="443"/>
    <cellStyle name="Comma 3 12 2" xfId="444"/>
    <cellStyle name="Comma 3 12 3" xfId="445"/>
    <cellStyle name="Comma 3 12 4" xfId="446"/>
    <cellStyle name="Comma 3 12 5" xfId="447"/>
    <cellStyle name="Comma 3 13" xfId="448"/>
    <cellStyle name="Comma 3 13 2" xfId="449"/>
    <cellStyle name="Comma 3 13 3" xfId="450"/>
    <cellStyle name="Comma 3 13 4" xfId="451"/>
    <cellStyle name="Comma 3 13 5" xfId="452"/>
    <cellStyle name="Comma 3 14" xfId="453"/>
    <cellStyle name="Comma 3 15" xfId="454"/>
    <cellStyle name="Comma 3 16" xfId="455"/>
    <cellStyle name="Comma 3 17" xfId="456"/>
    <cellStyle name="Comma 3 18" xfId="457"/>
    <cellStyle name="Comma 3 19" xfId="458"/>
    <cellStyle name="Comma 3 2" xfId="459"/>
    <cellStyle name="Comma 3 2 10" xfId="460"/>
    <cellStyle name="Comma 3 2 11" xfId="461"/>
    <cellStyle name="Comma 3 2 12" xfId="462"/>
    <cellStyle name="Comma 3 2 2" xfId="463"/>
    <cellStyle name="Comma 3 2 2 2" xfId="464"/>
    <cellStyle name="Comma 3 2 2 2 2" xfId="465"/>
    <cellStyle name="Comma 3 2 3" xfId="466"/>
    <cellStyle name="Comma 3 2 3 2" xfId="467"/>
    <cellStyle name="Comma 3 2 4" xfId="468"/>
    <cellStyle name="Comma 3 2 4 2" xfId="469"/>
    <cellStyle name="Comma 3 2 4 3" xfId="470"/>
    <cellStyle name="Comma 3 2 4 4" xfId="471"/>
    <cellStyle name="Comma 3 2 4 5" xfId="472"/>
    <cellStyle name="Comma 3 2 5" xfId="473"/>
    <cellStyle name="Comma 3 2 5 2" xfId="474"/>
    <cellStyle name="Comma 3 2 5 3" xfId="475"/>
    <cellStyle name="Comma 3 2 5 4" xfId="476"/>
    <cellStyle name="Comma 3 2 5 5" xfId="477"/>
    <cellStyle name="Comma 3 2 6" xfId="478"/>
    <cellStyle name="Comma 3 2 6 2" xfId="479"/>
    <cellStyle name="Comma 3 2 6 3" xfId="480"/>
    <cellStyle name="Comma 3 2 6 4" xfId="481"/>
    <cellStyle name="Comma 3 2 6 5" xfId="482"/>
    <cellStyle name="Comma 3 2 7" xfId="483"/>
    <cellStyle name="Comma 3 2 7 2" xfId="484"/>
    <cellStyle name="Comma 3 2 7 3" xfId="485"/>
    <cellStyle name="Comma 3 2 7 4" xfId="486"/>
    <cellStyle name="Comma 3 2 7 5" xfId="487"/>
    <cellStyle name="Comma 3 2 8" xfId="488"/>
    <cellStyle name="Comma 3 2 9" xfId="489"/>
    <cellStyle name="Comma 3 20" xfId="490"/>
    <cellStyle name="Comma 3 21" xfId="491"/>
    <cellStyle name="Comma 3 22" xfId="492"/>
    <cellStyle name="Comma 3 23" xfId="493"/>
    <cellStyle name="Comma 3 24" xfId="494"/>
    <cellStyle name="Comma 3 25" xfId="495"/>
    <cellStyle name="Comma 3 26" xfId="496"/>
    <cellStyle name="Comma 3 27" xfId="497"/>
    <cellStyle name="Comma 3 28" xfId="498"/>
    <cellStyle name="Comma 3 29" xfId="499"/>
    <cellStyle name="Comma 3 3" xfId="500"/>
    <cellStyle name="Comma 3 3 10" xfId="501"/>
    <cellStyle name="Comma 3 3 11" xfId="502"/>
    <cellStyle name="Comma 3 3 2" xfId="503"/>
    <cellStyle name="Comma 3 3 2 2" xfId="504"/>
    <cellStyle name="Comma 3 3 3" xfId="505"/>
    <cellStyle name="Comma 3 3 3 2" xfId="506"/>
    <cellStyle name="Comma 3 3 4" xfId="507"/>
    <cellStyle name="Comma 3 3 4 2" xfId="508"/>
    <cellStyle name="Comma 3 3 4 3" xfId="509"/>
    <cellStyle name="Comma 3 3 4 4" xfId="510"/>
    <cellStyle name="Comma 3 3 4 5" xfId="511"/>
    <cellStyle name="Comma 3 3 5" xfId="512"/>
    <cellStyle name="Comma 3 3 5 2" xfId="513"/>
    <cellStyle name="Comma 3 3 5 3" xfId="514"/>
    <cellStyle name="Comma 3 3 5 4" xfId="515"/>
    <cellStyle name="Comma 3 3 5 5" xfId="516"/>
    <cellStyle name="Comma 3 3 6" xfId="517"/>
    <cellStyle name="Comma 3 3 6 2" xfId="518"/>
    <cellStyle name="Comma 3 3 6 3" xfId="519"/>
    <cellStyle name="Comma 3 3 6 4" xfId="520"/>
    <cellStyle name="Comma 3 3 6 5" xfId="521"/>
    <cellStyle name="Comma 3 3 7" xfId="522"/>
    <cellStyle name="Comma 3 3 7 2" xfId="523"/>
    <cellStyle name="Comma 3 3 7 3" xfId="524"/>
    <cellStyle name="Comma 3 3 7 4" xfId="525"/>
    <cellStyle name="Comma 3 3 7 5" xfId="526"/>
    <cellStyle name="Comma 3 3 8" xfId="527"/>
    <cellStyle name="Comma 3 3 9" xfId="528"/>
    <cellStyle name="Comma 3 30" xfId="529"/>
    <cellStyle name="Comma 3 31" xfId="530"/>
    <cellStyle name="Comma 3 32" xfId="531"/>
    <cellStyle name="Comma 3 33" xfId="532"/>
    <cellStyle name="Comma 3 34" xfId="533"/>
    <cellStyle name="Comma 3 35" xfId="534"/>
    <cellStyle name="Comma 3 36" xfId="535"/>
    <cellStyle name="Comma 3 37" xfId="536"/>
    <cellStyle name="Comma 3 38" xfId="537"/>
    <cellStyle name="Comma 3 39" xfId="538"/>
    <cellStyle name="Comma 3 4" xfId="539"/>
    <cellStyle name="Comma 3 4 10" xfId="540"/>
    <cellStyle name="Comma 3 4 11" xfId="541"/>
    <cellStyle name="Comma 3 4 2" xfId="542"/>
    <cellStyle name="Comma 3 4 2 2" xfId="543"/>
    <cellStyle name="Comma 3 4 3" xfId="544"/>
    <cellStyle name="Comma 3 4 4" xfId="545"/>
    <cellStyle name="Comma 3 4 4 2" xfId="546"/>
    <cellStyle name="Comma 3 4 4 3" xfId="547"/>
    <cellStyle name="Comma 3 4 4 4" xfId="548"/>
    <cellStyle name="Comma 3 4 4 5" xfId="549"/>
    <cellStyle name="Comma 3 4 5" xfId="550"/>
    <cellStyle name="Comma 3 4 5 2" xfId="551"/>
    <cellStyle name="Comma 3 4 5 3" xfId="552"/>
    <cellStyle name="Comma 3 4 5 4" xfId="553"/>
    <cellStyle name="Comma 3 4 5 5" xfId="554"/>
    <cellStyle name="Comma 3 4 6" xfId="555"/>
    <cellStyle name="Comma 3 4 6 2" xfId="556"/>
    <cellStyle name="Comma 3 4 6 3" xfId="557"/>
    <cellStyle name="Comma 3 4 6 4" xfId="558"/>
    <cellStyle name="Comma 3 4 6 5" xfId="559"/>
    <cellStyle name="Comma 3 4 7" xfId="560"/>
    <cellStyle name="Comma 3 4 7 2" xfId="561"/>
    <cellStyle name="Comma 3 4 7 3" xfId="562"/>
    <cellStyle name="Comma 3 4 7 4" xfId="563"/>
    <cellStyle name="Comma 3 4 7 5" xfId="564"/>
    <cellStyle name="Comma 3 4 8" xfId="565"/>
    <cellStyle name="Comma 3 4 9" xfId="566"/>
    <cellStyle name="Comma 3 40" xfId="567"/>
    <cellStyle name="Comma 3 41" xfId="568"/>
    <cellStyle name="Comma 3 42" xfId="569"/>
    <cellStyle name="Comma 3 43" xfId="570"/>
    <cellStyle name="Comma 3 44" xfId="571"/>
    <cellStyle name="Comma 3 45" xfId="572"/>
    <cellStyle name="Comma 3 46" xfId="573"/>
    <cellStyle name="Comma 3 47" xfId="574"/>
    <cellStyle name="Comma 3 48" xfId="575"/>
    <cellStyle name="Comma 3 49" xfId="576"/>
    <cellStyle name="Comma 3 5" xfId="577"/>
    <cellStyle name="Comma 3 5 10" xfId="578"/>
    <cellStyle name="Comma 3 5 11" xfId="579"/>
    <cellStyle name="Comma 3 5 2" xfId="580"/>
    <cellStyle name="Comma 3 5 3" xfId="581"/>
    <cellStyle name="Comma 3 5 4" xfId="582"/>
    <cellStyle name="Comma 3 5 4 2" xfId="583"/>
    <cellStyle name="Comma 3 5 4 3" xfId="584"/>
    <cellStyle name="Comma 3 5 4 4" xfId="585"/>
    <cellStyle name="Comma 3 5 4 5" xfId="586"/>
    <cellStyle name="Comma 3 5 5" xfId="587"/>
    <cellStyle name="Comma 3 5 5 2" xfId="588"/>
    <cellStyle name="Comma 3 5 5 3" xfId="589"/>
    <cellStyle name="Comma 3 5 5 4" xfId="590"/>
    <cellStyle name="Comma 3 5 5 5" xfId="591"/>
    <cellStyle name="Comma 3 5 6" xfId="592"/>
    <cellStyle name="Comma 3 5 6 2" xfId="593"/>
    <cellStyle name="Comma 3 5 6 3" xfId="594"/>
    <cellStyle name="Comma 3 5 6 4" xfId="595"/>
    <cellStyle name="Comma 3 5 6 5" xfId="596"/>
    <cellStyle name="Comma 3 5 7" xfId="597"/>
    <cellStyle name="Comma 3 5 7 2" xfId="598"/>
    <cellStyle name="Comma 3 5 7 3" xfId="599"/>
    <cellStyle name="Comma 3 5 7 4" xfId="600"/>
    <cellStyle name="Comma 3 5 7 5" xfId="601"/>
    <cellStyle name="Comma 3 5 8" xfId="602"/>
    <cellStyle name="Comma 3 5 9" xfId="603"/>
    <cellStyle name="Comma 3 50" xfId="604"/>
    <cellStyle name="Comma 3 51" xfId="605"/>
    <cellStyle name="Comma 3 52" xfId="606"/>
    <cellStyle name="Comma 3 53" xfId="607"/>
    <cellStyle name="Comma 3 54" xfId="608"/>
    <cellStyle name="Comma 3 55" xfId="609"/>
    <cellStyle name="Comma 3 56" xfId="610"/>
    <cellStyle name="Comma 3 57" xfId="611"/>
    <cellStyle name="Comma 3 58" xfId="612"/>
    <cellStyle name="Comma 3 59" xfId="613"/>
    <cellStyle name="Comma 3 6" xfId="614"/>
    <cellStyle name="Comma 3 6 10" xfId="615"/>
    <cellStyle name="Comma 3 6 11" xfId="616"/>
    <cellStyle name="Comma 3 6 2" xfId="617"/>
    <cellStyle name="Comma 3 6 3" xfId="618"/>
    <cellStyle name="Comma 3 6 4" xfId="619"/>
    <cellStyle name="Comma 3 6 4 2" xfId="620"/>
    <cellStyle name="Comma 3 6 4 3" xfId="621"/>
    <cellStyle name="Comma 3 6 4 4" xfId="622"/>
    <cellStyle name="Comma 3 6 4 5" xfId="623"/>
    <cellStyle name="Comma 3 6 5" xfId="624"/>
    <cellStyle name="Comma 3 6 5 2" xfId="625"/>
    <cellStyle name="Comma 3 6 5 3" xfId="626"/>
    <cellStyle name="Comma 3 6 5 4" xfId="627"/>
    <cellStyle name="Comma 3 6 5 5" xfId="628"/>
    <cellStyle name="Comma 3 6 6" xfId="629"/>
    <cellStyle name="Comma 3 6 6 2" xfId="630"/>
    <cellStyle name="Comma 3 6 6 3" xfId="631"/>
    <cellStyle name="Comma 3 6 6 4" xfId="632"/>
    <cellStyle name="Comma 3 6 6 5" xfId="633"/>
    <cellStyle name="Comma 3 6 7" xfId="634"/>
    <cellStyle name="Comma 3 6 7 2" xfId="635"/>
    <cellStyle name="Comma 3 6 7 3" xfId="636"/>
    <cellStyle name="Comma 3 6 7 4" xfId="637"/>
    <cellStyle name="Comma 3 6 7 5" xfId="638"/>
    <cellStyle name="Comma 3 6 8" xfId="639"/>
    <cellStyle name="Comma 3 6 9" xfId="640"/>
    <cellStyle name="Comma 3 60" xfId="641"/>
    <cellStyle name="Comma 3 61" xfId="642"/>
    <cellStyle name="Comma 3 62" xfId="643"/>
    <cellStyle name="Comma 3 63" xfId="644"/>
    <cellStyle name="Comma 3 64" xfId="645"/>
    <cellStyle name="Comma 3 65" xfId="646"/>
    <cellStyle name="Comma 3 66" xfId="647"/>
    <cellStyle name="Comma 3 67" xfId="648"/>
    <cellStyle name="Comma 3 68" xfId="649"/>
    <cellStyle name="Comma 3 69" xfId="650"/>
    <cellStyle name="Comma 3 7" xfId="651"/>
    <cellStyle name="Comma 3 7 10" xfId="652"/>
    <cellStyle name="Comma 3 7 11" xfId="653"/>
    <cellStyle name="Comma 3 7 2" xfId="654"/>
    <cellStyle name="Comma 3 7 3" xfId="655"/>
    <cellStyle name="Comma 3 7 4" xfId="656"/>
    <cellStyle name="Comma 3 7 4 2" xfId="657"/>
    <cellStyle name="Comma 3 7 4 3" xfId="658"/>
    <cellStyle name="Comma 3 7 4 4" xfId="659"/>
    <cellStyle name="Comma 3 7 4 5" xfId="660"/>
    <cellStyle name="Comma 3 7 5" xfId="661"/>
    <cellStyle name="Comma 3 7 5 2" xfId="662"/>
    <cellStyle name="Comma 3 7 5 3" xfId="663"/>
    <cellStyle name="Comma 3 7 5 4" xfId="664"/>
    <cellStyle name="Comma 3 7 5 5" xfId="665"/>
    <cellStyle name="Comma 3 7 6" xfId="666"/>
    <cellStyle name="Comma 3 7 6 2" xfId="667"/>
    <cellStyle name="Comma 3 7 6 3" xfId="668"/>
    <cellStyle name="Comma 3 7 6 4" xfId="669"/>
    <cellStyle name="Comma 3 7 6 5" xfId="670"/>
    <cellStyle name="Comma 3 7 7" xfId="671"/>
    <cellStyle name="Comma 3 7 7 2" xfId="672"/>
    <cellStyle name="Comma 3 7 7 3" xfId="673"/>
    <cellStyle name="Comma 3 7 7 4" xfId="674"/>
    <cellStyle name="Comma 3 7 7 5" xfId="675"/>
    <cellStyle name="Comma 3 7 8" xfId="676"/>
    <cellStyle name="Comma 3 7 9" xfId="677"/>
    <cellStyle name="Comma 3 70" xfId="678"/>
    <cellStyle name="Comma 3 71" xfId="679"/>
    <cellStyle name="Comma 3 72" xfId="680"/>
    <cellStyle name="Comma 3 73" xfId="681"/>
    <cellStyle name="Comma 3 74" xfId="682"/>
    <cellStyle name="Comma 3 75" xfId="683"/>
    <cellStyle name="Comma 3 76" xfId="684"/>
    <cellStyle name="Comma 3 77" xfId="685"/>
    <cellStyle name="Comma 3 78" xfId="686"/>
    <cellStyle name="Comma 3 79" xfId="687"/>
    <cellStyle name="Comma 3 8" xfId="688"/>
    <cellStyle name="Comma 3 80" xfId="689"/>
    <cellStyle name="Comma 3 81" xfId="690"/>
    <cellStyle name="Comma 3 82" xfId="691"/>
    <cellStyle name="Comma 3 83" xfId="692"/>
    <cellStyle name="Comma 3 84" xfId="693"/>
    <cellStyle name="Comma 3 85" xfId="694"/>
    <cellStyle name="Comma 3 86" xfId="695"/>
    <cellStyle name="Comma 3 87" xfId="696"/>
    <cellStyle name="Comma 3 88" xfId="697"/>
    <cellStyle name="Comma 3 89" xfId="698"/>
    <cellStyle name="Comma 3 9" xfId="699"/>
    <cellStyle name="Comma 3 9 2" xfId="700"/>
    <cellStyle name="Comma 3 90" xfId="701"/>
    <cellStyle name="Comma 3 91" xfId="702"/>
    <cellStyle name="Comma 3 92" xfId="703"/>
    <cellStyle name="Comma 30" xfId="704"/>
    <cellStyle name="Comma 31" xfId="705"/>
    <cellStyle name="Comma 32" xfId="706"/>
    <cellStyle name="Comma 33" xfId="707"/>
    <cellStyle name="Comma 34" xfId="708"/>
    <cellStyle name="Comma 35" xfId="709"/>
    <cellStyle name="Comma 36" xfId="710"/>
    <cellStyle name="Comma 37" xfId="711"/>
    <cellStyle name="Comma 38" xfId="712"/>
    <cellStyle name="Comma 39" xfId="713"/>
    <cellStyle name="Comma 4" xfId="714"/>
    <cellStyle name="Comma 4 10" xfId="715"/>
    <cellStyle name="Comma 4 10 2" xfId="716"/>
    <cellStyle name="Comma 4 10 3" xfId="717"/>
    <cellStyle name="Comma 4 10 4" xfId="718"/>
    <cellStyle name="Comma 4 10 5" xfId="719"/>
    <cellStyle name="Comma 4 10 6" xfId="720"/>
    <cellStyle name="Comma 4 10 7" xfId="721"/>
    <cellStyle name="Comma 4 11" xfId="722"/>
    <cellStyle name="Comma 4 11 2" xfId="723"/>
    <cellStyle name="Comma 4 11 3" xfId="724"/>
    <cellStyle name="Comma 4 11 4" xfId="725"/>
    <cellStyle name="Comma 4 11 5" xfId="726"/>
    <cellStyle name="Comma 4 11 6" xfId="727"/>
    <cellStyle name="Comma 4 11 7" xfId="728"/>
    <cellStyle name="Comma 4 12" xfId="729"/>
    <cellStyle name="Comma 4 12 2" xfId="730"/>
    <cellStyle name="Comma 4 12 3" xfId="731"/>
    <cellStyle name="Comma 4 12 4" xfId="732"/>
    <cellStyle name="Comma 4 12 5" xfId="733"/>
    <cellStyle name="Comma 4 12 6" xfId="734"/>
    <cellStyle name="Comma 4 12 7" xfId="735"/>
    <cellStyle name="Comma 4 13" xfId="736"/>
    <cellStyle name="Comma 4 13 2" xfId="737"/>
    <cellStyle name="Comma 4 13 3" xfId="738"/>
    <cellStyle name="Comma 4 13 4" xfId="739"/>
    <cellStyle name="Comma 4 13 5" xfId="740"/>
    <cellStyle name="Comma 4 13 6" xfId="741"/>
    <cellStyle name="Comma 4 13 7" xfId="742"/>
    <cellStyle name="Comma 4 14" xfId="743"/>
    <cellStyle name="Comma 4 14 2" xfId="744"/>
    <cellStyle name="Comma 4 14 3" xfId="745"/>
    <cellStyle name="Comma 4 14 4" xfId="746"/>
    <cellStyle name="Comma 4 14 5" xfId="747"/>
    <cellStyle name="Comma 4 14 6" xfId="748"/>
    <cellStyle name="Comma 4 14 7" xfId="749"/>
    <cellStyle name="Comma 4 15" xfId="750"/>
    <cellStyle name="Comma 4 15 2" xfId="751"/>
    <cellStyle name="Comma 4 15 3" xfId="752"/>
    <cellStyle name="Comma 4 15 4" xfId="753"/>
    <cellStyle name="Comma 4 16" xfId="754"/>
    <cellStyle name="Comma 4 16 2" xfId="755"/>
    <cellStyle name="Comma 4 16 3" xfId="756"/>
    <cellStyle name="Comma 4 16 4" xfId="757"/>
    <cellStyle name="Comma 4 17" xfId="758"/>
    <cellStyle name="Comma 4 17 2" xfId="759"/>
    <cellStyle name="Comma 4 17 3" xfId="760"/>
    <cellStyle name="Comma 4 17 4" xfId="761"/>
    <cellStyle name="Comma 4 18" xfId="762"/>
    <cellStyle name="Comma 4 18 2" xfId="763"/>
    <cellStyle name="Comma 4 18 3" xfId="764"/>
    <cellStyle name="Comma 4 18 4" xfId="765"/>
    <cellStyle name="Comma 4 19" xfId="766"/>
    <cellStyle name="Comma 4 19 2" xfId="767"/>
    <cellStyle name="Comma 4 19 3" xfId="768"/>
    <cellStyle name="Comma 4 19 4" xfId="769"/>
    <cellStyle name="Comma 4 2" xfId="770"/>
    <cellStyle name="Comma 4 2 2" xfId="771"/>
    <cellStyle name="Comma 4 2 2 2" xfId="772"/>
    <cellStyle name="Comma 4 20" xfId="773"/>
    <cellStyle name="Comma 4 21" xfId="774"/>
    <cellStyle name="Comma 4 22" xfId="775"/>
    <cellStyle name="Comma 4 23" xfId="776"/>
    <cellStyle name="Comma 4 24" xfId="777"/>
    <cellStyle name="Comma 4 25" xfId="778"/>
    <cellStyle name="Comma 4 26" xfId="779"/>
    <cellStyle name="Comma 4 27" xfId="780"/>
    <cellStyle name="Comma 4 28" xfId="781"/>
    <cellStyle name="Comma 4 29" xfId="782"/>
    <cellStyle name="Comma 4 3" xfId="783"/>
    <cellStyle name="Comma 4 3 10" xfId="784"/>
    <cellStyle name="Comma 4 3 11" xfId="785"/>
    <cellStyle name="Comma 4 3 12" xfId="786"/>
    <cellStyle name="Comma 4 3 13" xfId="787"/>
    <cellStyle name="Comma 4 3 14" xfId="788"/>
    <cellStyle name="Comma 4 3 15" xfId="789"/>
    <cellStyle name="Comma 4 3 16" xfId="790"/>
    <cellStyle name="Comma 4 3 17" xfId="791"/>
    <cellStyle name="Comma 4 3 18" xfId="792"/>
    <cellStyle name="Comma 4 3 19" xfId="793"/>
    <cellStyle name="Comma 4 3 2" xfId="794"/>
    <cellStyle name="Comma 4 3 20" xfId="795"/>
    <cellStyle name="Comma 4 3 21" xfId="796"/>
    <cellStyle name="Comma 4 3 22" xfId="797"/>
    <cellStyle name="Comma 4 3 23" xfId="798"/>
    <cellStyle name="Comma 4 3 24" xfId="799"/>
    <cellStyle name="Comma 4 3 25" xfId="800"/>
    <cellStyle name="Comma 4 3 26" xfId="801"/>
    <cellStyle name="Comma 4 3 27" xfId="802"/>
    <cellStyle name="Comma 4 3 28" xfId="803"/>
    <cellStyle name="Comma 4 3 29" xfId="804"/>
    <cellStyle name="Comma 4 3 3" xfId="805"/>
    <cellStyle name="Comma 4 3 30" xfId="806"/>
    <cellStyle name="Comma 4 3 31" xfId="807"/>
    <cellStyle name="Comma 4 3 32" xfId="808"/>
    <cellStyle name="Comma 4 3 33" xfId="809"/>
    <cellStyle name="Comma 4 3 34" xfId="810"/>
    <cellStyle name="Comma 4 3 35" xfId="811"/>
    <cellStyle name="Comma 4 3 36" xfId="812"/>
    <cellStyle name="Comma 4 3 37" xfId="813"/>
    <cellStyle name="Comma 4 3 38" xfId="814"/>
    <cellStyle name="Comma 4 3 39" xfId="815"/>
    <cellStyle name="Comma 4 3 4" xfId="816"/>
    <cellStyle name="Comma 4 3 40" xfId="817"/>
    <cellStyle name="Comma 4 3 41" xfId="818"/>
    <cellStyle name="Comma 4 3 42" xfId="819"/>
    <cellStyle name="Comma 4 3 43" xfId="820"/>
    <cellStyle name="Comma 4 3 44" xfId="821"/>
    <cellStyle name="Comma 4 3 45" xfId="822"/>
    <cellStyle name="Comma 4 3 46" xfId="823"/>
    <cellStyle name="Comma 4 3 47" xfId="824"/>
    <cellStyle name="Comma 4 3 48" xfId="825"/>
    <cellStyle name="Comma 4 3 49" xfId="826"/>
    <cellStyle name="Comma 4 3 5" xfId="827"/>
    <cellStyle name="Comma 4 3 50" xfId="828"/>
    <cellStyle name="Comma 4 3 51" xfId="829"/>
    <cellStyle name="Comma 4 3 52" xfId="830"/>
    <cellStyle name="Comma 4 3 53" xfId="831"/>
    <cellStyle name="Comma 4 3 54" xfId="832"/>
    <cellStyle name="Comma 4 3 55" xfId="833"/>
    <cellStyle name="Comma 4 3 56" xfId="834"/>
    <cellStyle name="Comma 4 3 57" xfId="835"/>
    <cellStyle name="Comma 4 3 58" xfId="836"/>
    <cellStyle name="Comma 4 3 59" xfId="837"/>
    <cellStyle name="Comma 4 3 6" xfId="838"/>
    <cellStyle name="Comma 4 3 60" xfId="839"/>
    <cellStyle name="Comma 4 3 61" xfId="840"/>
    <cellStyle name="Comma 4 3 7" xfId="841"/>
    <cellStyle name="Comma 4 3 8" xfId="842"/>
    <cellStyle name="Comma 4 3 9" xfId="843"/>
    <cellStyle name="Comma 4 30" xfId="844"/>
    <cellStyle name="Comma 4 31" xfId="845"/>
    <cellStyle name="Comma 4 32" xfId="846"/>
    <cellStyle name="Comma 4 33" xfId="847"/>
    <cellStyle name="Comma 4 34" xfId="848"/>
    <cellStyle name="Comma 4 35" xfId="849"/>
    <cellStyle name="Comma 4 36" xfId="850"/>
    <cellStyle name="Comma 4 37" xfId="851"/>
    <cellStyle name="Comma 4 38" xfId="852"/>
    <cellStyle name="Comma 4 39" xfId="853"/>
    <cellStyle name="Comma 4 4" xfId="854"/>
    <cellStyle name="Comma 4 4 2" xfId="855"/>
    <cellStyle name="Comma 4 4 3" xfId="856"/>
    <cellStyle name="Comma 4 4 4" xfId="857"/>
    <cellStyle name="Comma 4 4 5" xfId="858"/>
    <cellStyle name="Comma 4 4 6" xfId="859"/>
    <cellStyle name="Comma 4 4 7" xfId="860"/>
    <cellStyle name="Comma 4 40" xfId="861"/>
    <cellStyle name="Comma 4 41" xfId="862"/>
    <cellStyle name="Comma 4 42" xfId="863"/>
    <cellStyle name="Comma 4 43" xfId="864"/>
    <cellStyle name="Comma 4 44" xfId="865"/>
    <cellStyle name="Comma 4 45" xfId="866"/>
    <cellStyle name="Comma 4 46" xfId="867"/>
    <cellStyle name="Comma 4 47" xfId="868"/>
    <cellStyle name="Comma 4 48" xfId="869"/>
    <cellStyle name="Comma 4 49" xfId="870"/>
    <cellStyle name="Comma 4 5" xfId="871"/>
    <cellStyle name="Comma 4 5 2" xfId="872"/>
    <cellStyle name="Comma 4 5 3" xfId="873"/>
    <cellStyle name="Comma 4 5 4" xfId="874"/>
    <cellStyle name="Comma 4 5 5" xfId="875"/>
    <cellStyle name="Comma 4 5 6" xfId="876"/>
    <cellStyle name="Comma 4 5 7" xfId="877"/>
    <cellStyle name="Comma 4 50" xfId="878"/>
    <cellStyle name="Comma 4 51" xfId="879"/>
    <cellStyle name="Comma 4 52" xfId="880"/>
    <cellStyle name="Comma 4 53" xfId="881"/>
    <cellStyle name="Comma 4 54" xfId="882"/>
    <cellStyle name="Comma 4 55" xfId="883"/>
    <cellStyle name="Comma 4 56" xfId="884"/>
    <cellStyle name="Comma 4 57" xfId="885"/>
    <cellStyle name="Comma 4 58" xfId="886"/>
    <cellStyle name="Comma 4 59" xfId="887"/>
    <cellStyle name="Comma 4 6" xfId="888"/>
    <cellStyle name="Comma 4 6 2" xfId="889"/>
    <cellStyle name="Comma 4 6 3" xfId="890"/>
    <cellStyle name="Comma 4 6 4" xfId="891"/>
    <cellStyle name="Comma 4 6 5" xfId="892"/>
    <cellStyle name="Comma 4 6 6" xfId="893"/>
    <cellStyle name="Comma 4 6 7" xfId="894"/>
    <cellStyle name="Comma 4 60" xfId="895"/>
    <cellStyle name="Comma 4 61" xfId="896"/>
    <cellStyle name="Comma 4 62" xfId="897"/>
    <cellStyle name="Comma 4 63" xfId="898"/>
    <cellStyle name="Comma 4 64" xfId="899"/>
    <cellStyle name="Comma 4 65" xfId="900"/>
    <cellStyle name="Comma 4 66" xfId="901"/>
    <cellStyle name="Comma 4 67" xfId="902"/>
    <cellStyle name="Comma 4 68" xfId="903"/>
    <cellStyle name="Comma 4 69" xfId="904"/>
    <cellStyle name="Comma 4 7" xfId="905"/>
    <cellStyle name="Comma 4 7 2" xfId="906"/>
    <cellStyle name="Comma 4 7 3" xfId="907"/>
    <cellStyle name="Comma 4 7 4" xfId="908"/>
    <cellStyle name="Comma 4 7 5" xfId="909"/>
    <cellStyle name="Comma 4 7 6" xfId="910"/>
    <cellStyle name="Comma 4 7 7" xfId="911"/>
    <cellStyle name="Comma 4 70" xfId="912"/>
    <cellStyle name="Comma 4 71" xfId="913"/>
    <cellStyle name="Comma 4 72" xfId="914"/>
    <cellStyle name="Comma 4 73" xfId="915"/>
    <cellStyle name="Comma 4 74" xfId="916"/>
    <cellStyle name="Comma 4 75" xfId="917"/>
    <cellStyle name="Comma 4 76" xfId="918"/>
    <cellStyle name="Comma 4 77" xfId="919"/>
    <cellStyle name="Comma 4 78" xfId="920"/>
    <cellStyle name="Comma 4 79" xfId="921"/>
    <cellStyle name="Comma 4 8" xfId="922"/>
    <cellStyle name="Comma 4 8 2" xfId="923"/>
    <cellStyle name="Comma 4 8 3" xfId="924"/>
    <cellStyle name="Comma 4 8 4" xfId="925"/>
    <cellStyle name="Comma 4 8 5" xfId="926"/>
    <cellStyle name="Comma 4 8 6" xfId="927"/>
    <cellStyle name="Comma 4 8 7" xfId="928"/>
    <cellStyle name="Comma 4 80" xfId="929"/>
    <cellStyle name="Comma 4 81" xfId="930"/>
    <cellStyle name="Comma 4 82" xfId="931"/>
    <cellStyle name="Comma 4 83" xfId="932"/>
    <cellStyle name="Comma 4 84" xfId="933"/>
    <cellStyle name="Comma 4 85" xfId="934"/>
    <cellStyle name="Comma 4 86" xfId="935"/>
    <cellStyle name="Comma 4 87" xfId="936"/>
    <cellStyle name="Comma 4 88" xfId="937"/>
    <cellStyle name="Comma 4 9" xfId="938"/>
    <cellStyle name="Comma 4 9 2" xfId="939"/>
    <cellStyle name="Comma 4 9 3" xfId="940"/>
    <cellStyle name="Comma 4 9 4" xfId="941"/>
    <cellStyle name="Comma 4 9 5" xfId="942"/>
    <cellStyle name="Comma 4 9 6" xfId="943"/>
    <cellStyle name="Comma 4 9 7" xfId="944"/>
    <cellStyle name="Comma 40" xfId="945"/>
    <cellStyle name="Comma 41" xfId="946"/>
    <cellStyle name="Comma 42" xfId="947"/>
    <cellStyle name="Comma 43" xfId="948"/>
    <cellStyle name="Comma 44" xfId="949"/>
    <cellStyle name="Comma 45" xfId="950"/>
    <cellStyle name="Comma 46" xfId="951"/>
    <cellStyle name="Comma 47" xfId="952"/>
    <cellStyle name="Comma 48" xfId="953"/>
    <cellStyle name="Comma 49" xfId="954"/>
    <cellStyle name="Comma 5" xfId="955"/>
    <cellStyle name="Comma 5 2" xfId="956"/>
    <cellStyle name="Comma 5 2 2" xfId="957"/>
    <cellStyle name="Comma 5 2 3" xfId="958"/>
    <cellStyle name="Comma 5 2 4" xfId="959"/>
    <cellStyle name="Comma 5 3" xfId="960"/>
    <cellStyle name="Comma 5 4" xfId="961"/>
    <cellStyle name="Comma 5 5" xfId="962"/>
    <cellStyle name="Comma 50" xfId="963"/>
    <cellStyle name="Comma 51" xfId="964"/>
    <cellStyle name="Comma 52" xfId="965"/>
    <cellStyle name="Comma 53" xfId="966"/>
    <cellStyle name="Comma 54" xfId="967"/>
    <cellStyle name="Comma 55" xfId="968"/>
    <cellStyle name="Comma 56" xfId="969"/>
    <cellStyle name="Comma 57" xfId="970"/>
    <cellStyle name="Comma 58" xfId="971"/>
    <cellStyle name="Comma 59" xfId="972"/>
    <cellStyle name="Comma 6" xfId="973"/>
    <cellStyle name="Comma 6 10" xfId="974"/>
    <cellStyle name="Comma 6 10 2" xfId="975"/>
    <cellStyle name="Comma 6 10 3" xfId="976"/>
    <cellStyle name="Comma 6 10 4" xfId="977"/>
    <cellStyle name="Comma 6 10 5" xfId="978"/>
    <cellStyle name="Comma 6 10 6" xfId="979"/>
    <cellStyle name="Comma 6 10 7" xfId="980"/>
    <cellStyle name="Comma 6 11" xfId="981"/>
    <cellStyle name="Comma 6 11 2" xfId="982"/>
    <cellStyle name="Comma 6 11 3" xfId="983"/>
    <cellStyle name="Comma 6 11 4" xfId="984"/>
    <cellStyle name="Comma 6 11 5" xfId="985"/>
    <cellStyle name="Comma 6 11 6" xfId="986"/>
    <cellStyle name="Comma 6 11 7" xfId="987"/>
    <cellStyle name="Comma 6 12" xfId="988"/>
    <cellStyle name="Comma 6 12 2" xfId="989"/>
    <cellStyle name="Comma 6 12 3" xfId="990"/>
    <cellStyle name="Comma 6 12 4" xfId="991"/>
    <cellStyle name="Comma 6 12 5" xfId="992"/>
    <cellStyle name="Comma 6 12 6" xfId="993"/>
    <cellStyle name="Comma 6 12 7" xfId="994"/>
    <cellStyle name="Comma 6 13" xfId="995"/>
    <cellStyle name="Comma 6 13 2" xfId="996"/>
    <cellStyle name="Comma 6 13 3" xfId="997"/>
    <cellStyle name="Comma 6 13 4" xfId="998"/>
    <cellStyle name="Comma 6 13 5" xfId="999"/>
    <cellStyle name="Comma 6 13 6" xfId="1000"/>
    <cellStyle name="Comma 6 13 7" xfId="1001"/>
    <cellStyle name="Comma 6 14" xfId="1002"/>
    <cellStyle name="Comma 6 14 2" xfId="1003"/>
    <cellStyle name="Comma 6 14 3" xfId="1004"/>
    <cellStyle name="Comma 6 14 4" xfId="1005"/>
    <cellStyle name="Comma 6 14 5" xfId="1006"/>
    <cellStyle name="Comma 6 14 6" xfId="1007"/>
    <cellStyle name="Comma 6 14 7" xfId="1008"/>
    <cellStyle name="Comma 6 15" xfId="1009"/>
    <cellStyle name="Comma 6 15 2" xfId="1010"/>
    <cellStyle name="Comma 6 15 3" xfId="1011"/>
    <cellStyle name="Comma 6 15 4" xfId="1012"/>
    <cellStyle name="Comma 6 16" xfId="1013"/>
    <cellStyle name="Comma 6 16 2" xfId="1014"/>
    <cellStyle name="Comma 6 16 3" xfId="1015"/>
    <cellStyle name="Comma 6 16 4" xfId="1016"/>
    <cellStyle name="Comma 6 17" xfId="1017"/>
    <cellStyle name="Comma 6 17 2" xfId="1018"/>
    <cellStyle name="Comma 6 17 3" xfId="1019"/>
    <cellStyle name="Comma 6 17 4" xfId="1020"/>
    <cellStyle name="Comma 6 18" xfId="1021"/>
    <cellStyle name="Comma 6 18 2" xfId="1022"/>
    <cellStyle name="Comma 6 18 3" xfId="1023"/>
    <cellStyle name="Comma 6 18 4" xfId="1024"/>
    <cellStyle name="Comma 6 19" xfId="1025"/>
    <cellStyle name="Comma 6 19 2" xfId="1026"/>
    <cellStyle name="Comma 6 19 3" xfId="1027"/>
    <cellStyle name="Comma 6 19 4" xfId="1028"/>
    <cellStyle name="Comma 6 2" xfId="1029"/>
    <cellStyle name="Comma 6 20" xfId="1030"/>
    <cellStyle name="Comma 6 21" xfId="1031"/>
    <cellStyle name="Comma 6 22" xfId="1032"/>
    <cellStyle name="Comma 6 23" xfId="1033"/>
    <cellStyle name="Comma 6 24" xfId="1034"/>
    <cellStyle name="Comma 6 25" xfId="1035"/>
    <cellStyle name="Comma 6 26" xfId="1036"/>
    <cellStyle name="Comma 6 27" xfId="1037"/>
    <cellStyle name="Comma 6 28" xfId="1038"/>
    <cellStyle name="Comma 6 29" xfId="1039"/>
    <cellStyle name="Comma 6 3" xfId="1040"/>
    <cellStyle name="Comma 6 3 10" xfId="1041"/>
    <cellStyle name="Comma 6 3 11" xfId="1042"/>
    <cellStyle name="Comma 6 3 12" xfId="1043"/>
    <cellStyle name="Comma 6 3 13" xfId="1044"/>
    <cellStyle name="Comma 6 3 14" xfId="1045"/>
    <cellStyle name="Comma 6 3 15" xfId="1046"/>
    <cellStyle name="Comma 6 3 16" xfId="1047"/>
    <cellStyle name="Comma 6 3 17" xfId="1048"/>
    <cellStyle name="Comma 6 3 18" xfId="1049"/>
    <cellStyle name="Comma 6 3 19" xfId="1050"/>
    <cellStyle name="Comma 6 3 2" xfId="1051"/>
    <cellStyle name="Comma 6 3 20" xfId="1052"/>
    <cellStyle name="Comma 6 3 21" xfId="1053"/>
    <cellStyle name="Comma 6 3 22" xfId="1054"/>
    <cellStyle name="Comma 6 3 23" xfId="1055"/>
    <cellStyle name="Comma 6 3 24" xfId="1056"/>
    <cellStyle name="Comma 6 3 25" xfId="1057"/>
    <cellStyle name="Comma 6 3 26" xfId="1058"/>
    <cellStyle name="Comma 6 3 27" xfId="1059"/>
    <cellStyle name="Comma 6 3 28" xfId="1060"/>
    <cellStyle name="Comma 6 3 29" xfId="1061"/>
    <cellStyle name="Comma 6 3 3" xfId="1062"/>
    <cellStyle name="Comma 6 3 30" xfId="1063"/>
    <cellStyle name="Comma 6 3 31" xfId="1064"/>
    <cellStyle name="Comma 6 3 32" xfId="1065"/>
    <cellStyle name="Comma 6 3 33" xfId="1066"/>
    <cellStyle name="Comma 6 3 34" xfId="1067"/>
    <cellStyle name="Comma 6 3 35" xfId="1068"/>
    <cellStyle name="Comma 6 3 36" xfId="1069"/>
    <cellStyle name="Comma 6 3 37" xfId="1070"/>
    <cellStyle name="Comma 6 3 38" xfId="1071"/>
    <cellStyle name="Comma 6 3 39" xfId="1072"/>
    <cellStyle name="Comma 6 3 4" xfId="1073"/>
    <cellStyle name="Comma 6 3 40" xfId="1074"/>
    <cellStyle name="Comma 6 3 41" xfId="1075"/>
    <cellStyle name="Comma 6 3 42" xfId="1076"/>
    <cellStyle name="Comma 6 3 43" xfId="1077"/>
    <cellStyle name="Comma 6 3 44" xfId="1078"/>
    <cellStyle name="Comma 6 3 45" xfId="1079"/>
    <cellStyle name="Comma 6 3 46" xfId="1080"/>
    <cellStyle name="Comma 6 3 47" xfId="1081"/>
    <cellStyle name="Comma 6 3 48" xfId="1082"/>
    <cellStyle name="Comma 6 3 49" xfId="1083"/>
    <cellStyle name="Comma 6 3 5" xfId="1084"/>
    <cellStyle name="Comma 6 3 50" xfId="1085"/>
    <cellStyle name="Comma 6 3 51" xfId="1086"/>
    <cellStyle name="Comma 6 3 52" xfId="1087"/>
    <cellStyle name="Comma 6 3 53" xfId="1088"/>
    <cellStyle name="Comma 6 3 54" xfId="1089"/>
    <cellStyle name="Comma 6 3 55" xfId="1090"/>
    <cellStyle name="Comma 6 3 56" xfId="1091"/>
    <cellStyle name="Comma 6 3 57" xfId="1092"/>
    <cellStyle name="Comma 6 3 58" xfId="1093"/>
    <cellStyle name="Comma 6 3 59" xfId="1094"/>
    <cellStyle name="Comma 6 3 6" xfId="1095"/>
    <cellStyle name="Comma 6 3 60" xfId="1096"/>
    <cellStyle name="Comma 6 3 61" xfId="1097"/>
    <cellStyle name="Comma 6 3 7" xfId="1098"/>
    <cellStyle name="Comma 6 3 8" xfId="1099"/>
    <cellStyle name="Comma 6 3 9" xfId="1100"/>
    <cellStyle name="Comma 6 30" xfId="1101"/>
    <cellStyle name="Comma 6 31" xfId="1102"/>
    <cellStyle name="Comma 6 32" xfId="1103"/>
    <cellStyle name="Comma 6 33" xfId="1104"/>
    <cellStyle name="Comma 6 34" xfId="1105"/>
    <cellStyle name="Comma 6 35" xfId="1106"/>
    <cellStyle name="Comma 6 36" xfId="1107"/>
    <cellStyle name="Comma 6 37" xfId="1108"/>
    <cellStyle name="Comma 6 38" xfId="1109"/>
    <cellStyle name="Comma 6 39" xfId="1110"/>
    <cellStyle name="Comma 6 4" xfId="1111"/>
    <cellStyle name="Comma 6 4 2" xfId="1112"/>
    <cellStyle name="Comma 6 4 3" xfId="1113"/>
    <cellStyle name="Comma 6 4 4" xfId="1114"/>
    <cellStyle name="Comma 6 4 5" xfId="1115"/>
    <cellStyle name="Comma 6 4 6" xfId="1116"/>
    <cellStyle name="Comma 6 4 7" xfId="1117"/>
    <cellStyle name="Comma 6 40" xfId="1118"/>
    <cellStyle name="Comma 6 41" xfId="1119"/>
    <cellStyle name="Comma 6 42" xfId="1120"/>
    <cellStyle name="Comma 6 43" xfId="1121"/>
    <cellStyle name="Comma 6 44" xfId="1122"/>
    <cellStyle name="Comma 6 45" xfId="1123"/>
    <cellStyle name="Comma 6 46" xfId="1124"/>
    <cellStyle name="Comma 6 47" xfId="1125"/>
    <cellStyle name="Comma 6 48" xfId="1126"/>
    <cellStyle name="Comma 6 49" xfId="1127"/>
    <cellStyle name="Comma 6 5" xfId="1128"/>
    <cellStyle name="Comma 6 5 2" xfId="1129"/>
    <cellStyle name="Comma 6 5 3" xfId="1130"/>
    <cellStyle name="Comma 6 5 4" xfId="1131"/>
    <cellStyle name="Comma 6 5 5" xfId="1132"/>
    <cellStyle name="Comma 6 5 6" xfId="1133"/>
    <cellStyle name="Comma 6 5 7" xfId="1134"/>
    <cellStyle name="Comma 6 50" xfId="1135"/>
    <cellStyle name="Comma 6 51" xfId="1136"/>
    <cellStyle name="Comma 6 52" xfId="1137"/>
    <cellStyle name="Comma 6 53" xfId="1138"/>
    <cellStyle name="Comma 6 54" xfId="1139"/>
    <cellStyle name="Comma 6 55" xfId="1140"/>
    <cellStyle name="Comma 6 56" xfId="1141"/>
    <cellStyle name="Comma 6 57" xfId="1142"/>
    <cellStyle name="Comma 6 58" xfId="1143"/>
    <cellStyle name="Comma 6 59" xfId="1144"/>
    <cellStyle name="Comma 6 6" xfId="1145"/>
    <cellStyle name="Comma 6 6 2" xfId="1146"/>
    <cellStyle name="Comma 6 6 3" xfId="1147"/>
    <cellStyle name="Comma 6 6 4" xfId="1148"/>
    <cellStyle name="Comma 6 6 5" xfId="1149"/>
    <cellStyle name="Comma 6 6 6" xfId="1150"/>
    <cellStyle name="Comma 6 6 7" xfId="1151"/>
    <cellStyle name="Comma 6 60" xfId="1152"/>
    <cellStyle name="Comma 6 61" xfId="1153"/>
    <cellStyle name="Comma 6 62" xfId="1154"/>
    <cellStyle name="Comma 6 63" xfId="1155"/>
    <cellStyle name="Comma 6 64" xfId="1156"/>
    <cellStyle name="Comma 6 65" xfId="1157"/>
    <cellStyle name="Comma 6 66" xfId="1158"/>
    <cellStyle name="Comma 6 67" xfId="1159"/>
    <cellStyle name="Comma 6 68" xfId="1160"/>
    <cellStyle name="Comma 6 69" xfId="1161"/>
    <cellStyle name="Comma 6 7" xfId="1162"/>
    <cellStyle name="Comma 6 7 2" xfId="1163"/>
    <cellStyle name="Comma 6 7 3" xfId="1164"/>
    <cellStyle name="Comma 6 7 4" xfId="1165"/>
    <cellStyle name="Comma 6 7 5" xfId="1166"/>
    <cellStyle name="Comma 6 7 6" xfId="1167"/>
    <cellStyle name="Comma 6 7 7" xfId="1168"/>
    <cellStyle name="Comma 6 70" xfId="1169"/>
    <cellStyle name="Comma 6 71" xfId="1170"/>
    <cellStyle name="Comma 6 72" xfId="1171"/>
    <cellStyle name="Comma 6 73" xfId="1172"/>
    <cellStyle name="Comma 6 74" xfId="1173"/>
    <cellStyle name="Comma 6 75" xfId="1174"/>
    <cellStyle name="Comma 6 76" xfId="1175"/>
    <cellStyle name="Comma 6 77" xfId="1176"/>
    <cellStyle name="Comma 6 78" xfId="1177"/>
    <cellStyle name="Comma 6 79" xfId="1178"/>
    <cellStyle name="Comma 6 8" xfId="1179"/>
    <cellStyle name="Comma 6 8 2" xfId="1180"/>
    <cellStyle name="Comma 6 8 3" xfId="1181"/>
    <cellStyle name="Comma 6 8 4" xfId="1182"/>
    <cellStyle name="Comma 6 8 5" xfId="1183"/>
    <cellStyle name="Comma 6 8 6" xfId="1184"/>
    <cellStyle name="Comma 6 8 7" xfId="1185"/>
    <cellStyle name="Comma 6 80" xfId="1186"/>
    <cellStyle name="Comma 6 81" xfId="1187"/>
    <cellStyle name="Comma 6 82" xfId="1188"/>
    <cellStyle name="Comma 6 83" xfId="1189"/>
    <cellStyle name="Comma 6 84" xfId="1190"/>
    <cellStyle name="Comma 6 85" xfId="1191"/>
    <cellStyle name="Comma 6 86" xfId="1192"/>
    <cellStyle name="Comma 6 87" xfId="1193"/>
    <cellStyle name="Comma 6 9" xfId="1194"/>
    <cellStyle name="Comma 6 9 2" xfId="1195"/>
    <cellStyle name="Comma 6 9 3" xfId="1196"/>
    <cellStyle name="Comma 6 9 4" xfId="1197"/>
    <cellStyle name="Comma 6 9 5" xfId="1198"/>
    <cellStyle name="Comma 6 9 6" xfId="1199"/>
    <cellStyle name="Comma 6 9 7" xfId="1200"/>
    <cellStyle name="Comma 60" xfId="1201"/>
    <cellStyle name="Comma 61" xfId="1202"/>
    <cellStyle name="Comma 62" xfId="1203"/>
    <cellStyle name="Comma 63" xfId="1204"/>
    <cellStyle name="Comma 64" xfId="1205"/>
    <cellStyle name="Comma 65" xfId="1206"/>
    <cellStyle name="Comma 66" xfId="1207"/>
    <cellStyle name="Comma 67" xfId="1208"/>
    <cellStyle name="Comma 68" xfId="1209"/>
    <cellStyle name="Comma 69" xfId="1210"/>
    <cellStyle name="Comma 7" xfId="1211"/>
    <cellStyle name="Comma 7 10" xfId="1212"/>
    <cellStyle name="Comma 7 10 2" xfId="1213"/>
    <cellStyle name="Comma 7 10 3" xfId="1214"/>
    <cellStyle name="Comma 7 10 4" xfId="1215"/>
    <cellStyle name="Comma 7 10 5" xfId="1216"/>
    <cellStyle name="Comma 7 10 6" xfId="1217"/>
    <cellStyle name="Comma 7 10 7" xfId="1218"/>
    <cellStyle name="Comma 7 11" xfId="1219"/>
    <cellStyle name="Comma 7 11 2" xfId="1220"/>
    <cellStyle name="Comma 7 11 3" xfId="1221"/>
    <cellStyle name="Comma 7 11 4" xfId="1222"/>
    <cellStyle name="Comma 7 11 5" xfId="1223"/>
    <cellStyle name="Comma 7 11 6" xfId="1224"/>
    <cellStyle name="Comma 7 11 7" xfId="1225"/>
    <cellStyle name="Comma 7 12" xfId="1226"/>
    <cellStyle name="Comma 7 12 2" xfId="1227"/>
    <cellStyle name="Comma 7 12 3" xfId="1228"/>
    <cellStyle name="Comma 7 12 4" xfId="1229"/>
    <cellStyle name="Comma 7 12 5" xfId="1230"/>
    <cellStyle name="Comma 7 12 6" xfId="1231"/>
    <cellStyle name="Comma 7 12 7" xfId="1232"/>
    <cellStyle name="Comma 7 13" xfId="1233"/>
    <cellStyle name="Comma 7 13 2" xfId="1234"/>
    <cellStyle name="Comma 7 13 3" xfId="1235"/>
    <cellStyle name="Comma 7 13 4" xfId="1236"/>
    <cellStyle name="Comma 7 13 5" xfId="1237"/>
    <cellStyle name="Comma 7 13 6" xfId="1238"/>
    <cellStyle name="Comma 7 13 7" xfId="1239"/>
    <cellStyle name="Comma 7 14" xfId="1240"/>
    <cellStyle name="Comma 7 14 2" xfId="1241"/>
    <cellStyle name="Comma 7 14 3" xfId="1242"/>
    <cellStyle name="Comma 7 14 4" xfId="1243"/>
    <cellStyle name="Comma 7 15" xfId="1244"/>
    <cellStyle name="Comma 7 15 2" xfId="1245"/>
    <cellStyle name="Comma 7 15 3" xfId="1246"/>
    <cellStyle name="Comma 7 15 4" xfId="1247"/>
    <cellStyle name="Comma 7 16" xfId="1248"/>
    <cellStyle name="Comma 7 16 2" xfId="1249"/>
    <cellStyle name="Comma 7 16 3" xfId="1250"/>
    <cellStyle name="Comma 7 16 4" xfId="1251"/>
    <cellStyle name="Comma 7 17" xfId="1252"/>
    <cellStyle name="Comma 7 17 2" xfId="1253"/>
    <cellStyle name="Comma 7 17 3" xfId="1254"/>
    <cellStyle name="Comma 7 17 4" xfId="1255"/>
    <cellStyle name="Comma 7 18" xfId="1256"/>
    <cellStyle name="Comma 7 18 2" xfId="1257"/>
    <cellStyle name="Comma 7 18 3" xfId="1258"/>
    <cellStyle name="Comma 7 18 4" xfId="1259"/>
    <cellStyle name="Comma 7 19" xfId="1260"/>
    <cellStyle name="Comma 7 2" xfId="1261"/>
    <cellStyle name="Comma 7 2 10" xfId="1262"/>
    <cellStyle name="Comma 7 2 11" xfId="1263"/>
    <cellStyle name="Comma 7 2 12" xfId="1264"/>
    <cellStyle name="Comma 7 2 13" xfId="1265"/>
    <cellStyle name="Comma 7 2 14" xfId="1266"/>
    <cellStyle name="Comma 7 2 15" xfId="1267"/>
    <cellStyle name="Comma 7 2 16" xfId="1268"/>
    <cellStyle name="Comma 7 2 17" xfId="1269"/>
    <cellStyle name="Comma 7 2 18" xfId="1270"/>
    <cellStyle name="Comma 7 2 19" xfId="1271"/>
    <cellStyle name="Comma 7 2 2" xfId="1272"/>
    <cellStyle name="Comma 7 2 20" xfId="1273"/>
    <cellStyle name="Comma 7 2 21" xfId="1274"/>
    <cellStyle name="Comma 7 2 22" xfId="1275"/>
    <cellStyle name="Comma 7 2 23" xfId="1276"/>
    <cellStyle name="Comma 7 2 24" xfId="1277"/>
    <cellStyle name="Comma 7 2 25" xfId="1278"/>
    <cellStyle name="Comma 7 2 26" xfId="1279"/>
    <cellStyle name="Comma 7 2 27" xfId="1280"/>
    <cellStyle name="Comma 7 2 28" xfId="1281"/>
    <cellStyle name="Comma 7 2 29" xfId="1282"/>
    <cellStyle name="Comma 7 2 3" xfId="1283"/>
    <cellStyle name="Comma 7 2 30" xfId="1284"/>
    <cellStyle name="Comma 7 2 31" xfId="1285"/>
    <cellStyle name="Comma 7 2 32" xfId="1286"/>
    <cellStyle name="Comma 7 2 33" xfId="1287"/>
    <cellStyle name="Comma 7 2 34" xfId="1288"/>
    <cellStyle name="Comma 7 2 35" xfId="1289"/>
    <cellStyle name="Comma 7 2 36" xfId="1290"/>
    <cellStyle name="Comma 7 2 37" xfId="1291"/>
    <cellStyle name="Comma 7 2 38" xfId="1292"/>
    <cellStyle name="Comma 7 2 39" xfId="1293"/>
    <cellStyle name="Comma 7 2 4" xfId="1294"/>
    <cellStyle name="Comma 7 2 40" xfId="1295"/>
    <cellStyle name="Comma 7 2 41" xfId="1296"/>
    <cellStyle name="Comma 7 2 42" xfId="1297"/>
    <cellStyle name="Comma 7 2 43" xfId="1298"/>
    <cellStyle name="Comma 7 2 44" xfId="1299"/>
    <cellStyle name="Comma 7 2 45" xfId="1300"/>
    <cellStyle name="Comma 7 2 46" xfId="1301"/>
    <cellStyle name="Comma 7 2 47" xfId="1302"/>
    <cellStyle name="Comma 7 2 48" xfId="1303"/>
    <cellStyle name="Comma 7 2 49" xfId="1304"/>
    <cellStyle name="Comma 7 2 5" xfId="1305"/>
    <cellStyle name="Comma 7 2 50" xfId="1306"/>
    <cellStyle name="Comma 7 2 51" xfId="1307"/>
    <cellStyle name="Comma 7 2 52" xfId="1308"/>
    <cellStyle name="Comma 7 2 53" xfId="1309"/>
    <cellStyle name="Comma 7 2 54" xfId="1310"/>
    <cellStyle name="Comma 7 2 55" xfId="1311"/>
    <cellStyle name="Comma 7 2 56" xfId="1312"/>
    <cellStyle name="Comma 7 2 57" xfId="1313"/>
    <cellStyle name="Comma 7 2 58" xfId="1314"/>
    <cellStyle name="Comma 7 2 59" xfId="1315"/>
    <cellStyle name="Comma 7 2 6" xfId="1316"/>
    <cellStyle name="Comma 7 2 60" xfId="1317"/>
    <cellStyle name="Comma 7 2 61" xfId="1318"/>
    <cellStyle name="Comma 7 2 7" xfId="1319"/>
    <cellStyle name="Comma 7 2 8" xfId="1320"/>
    <cellStyle name="Comma 7 2 9" xfId="1321"/>
    <cellStyle name="Comma 7 20" xfId="1322"/>
    <cellStyle name="Comma 7 21" xfId="1323"/>
    <cellStyle name="Comma 7 22" xfId="1324"/>
    <cellStyle name="Comma 7 23" xfId="1325"/>
    <cellStyle name="Comma 7 24" xfId="1326"/>
    <cellStyle name="Comma 7 25" xfId="1327"/>
    <cellStyle name="Comma 7 26" xfId="1328"/>
    <cellStyle name="Comma 7 27" xfId="1329"/>
    <cellStyle name="Comma 7 28" xfId="1330"/>
    <cellStyle name="Comma 7 29" xfId="1331"/>
    <cellStyle name="Comma 7 3" xfId="1332"/>
    <cellStyle name="Comma 7 3 2" xfId="1333"/>
    <cellStyle name="Comma 7 3 3" xfId="1334"/>
    <cellStyle name="Comma 7 3 4" xfId="1335"/>
    <cellStyle name="Comma 7 3 5" xfId="1336"/>
    <cellStyle name="Comma 7 3 6" xfId="1337"/>
    <cellStyle name="Comma 7 3 7" xfId="1338"/>
    <cellStyle name="Comma 7 30" xfId="1339"/>
    <cellStyle name="Comma 7 31" xfId="1340"/>
    <cellStyle name="Comma 7 32" xfId="1341"/>
    <cellStyle name="Comma 7 33" xfId="1342"/>
    <cellStyle name="Comma 7 34" xfId="1343"/>
    <cellStyle name="Comma 7 35" xfId="1344"/>
    <cellStyle name="Comma 7 36" xfId="1345"/>
    <cellStyle name="Comma 7 37" xfId="1346"/>
    <cellStyle name="Comma 7 38" xfId="1347"/>
    <cellStyle name="Comma 7 39" xfId="1348"/>
    <cellStyle name="Comma 7 4" xfId="1349"/>
    <cellStyle name="Comma 7 4 2" xfId="1350"/>
    <cellStyle name="Comma 7 4 3" xfId="1351"/>
    <cellStyle name="Comma 7 4 4" xfId="1352"/>
    <cellStyle name="Comma 7 4 5" xfId="1353"/>
    <cellStyle name="Comma 7 4 6" xfId="1354"/>
    <cellStyle name="Comma 7 4 7" xfId="1355"/>
    <cellStyle name="Comma 7 40" xfId="1356"/>
    <cellStyle name="Comma 7 41" xfId="1357"/>
    <cellStyle name="Comma 7 42" xfId="1358"/>
    <cellStyle name="Comma 7 43" xfId="1359"/>
    <cellStyle name="Comma 7 44" xfId="1360"/>
    <cellStyle name="Comma 7 45" xfId="1361"/>
    <cellStyle name="Comma 7 46" xfId="1362"/>
    <cellStyle name="Comma 7 47" xfId="1363"/>
    <cellStyle name="Comma 7 48" xfId="1364"/>
    <cellStyle name="Comma 7 49" xfId="1365"/>
    <cellStyle name="Comma 7 5" xfId="1366"/>
    <cellStyle name="Comma 7 5 2" xfId="1367"/>
    <cellStyle name="Comma 7 5 3" xfId="1368"/>
    <cellStyle name="Comma 7 5 4" xfId="1369"/>
    <cellStyle name="Comma 7 5 5" xfId="1370"/>
    <cellStyle name="Comma 7 5 6" xfId="1371"/>
    <cellStyle name="Comma 7 5 7" xfId="1372"/>
    <cellStyle name="Comma 7 50" xfId="1373"/>
    <cellStyle name="Comma 7 51" xfId="1374"/>
    <cellStyle name="Comma 7 52" xfId="1375"/>
    <cellStyle name="Comma 7 53" xfId="1376"/>
    <cellStyle name="Comma 7 54" xfId="1377"/>
    <cellStyle name="Comma 7 55" xfId="1378"/>
    <cellStyle name="Comma 7 56" xfId="1379"/>
    <cellStyle name="Comma 7 57" xfId="1380"/>
    <cellStyle name="Comma 7 58" xfId="1381"/>
    <cellStyle name="Comma 7 59" xfId="1382"/>
    <cellStyle name="Comma 7 6" xfId="1383"/>
    <cellStyle name="Comma 7 6 2" xfId="1384"/>
    <cellStyle name="Comma 7 6 3" xfId="1385"/>
    <cellStyle name="Comma 7 6 4" xfId="1386"/>
    <cellStyle name="Comma 7 6 5" xfId="1387"/>
    <cellStyle name="Comma 7 6 6" xfId="1388"/>
    <cellStyle name="Comma 7 6 7" xfId="1389"/>
    <cellStyle name="Comma 7 60" xfId="1390"/>
    <cellStyle name="Comma 7 61" xfId="1391"/>
    <cellStyle name="Comma 7 62" xfId="1392"/>
    <cellStyle name="Comma 7 63" xfId="1393"/>
    <cellStyle name="Comma 7 64" xfId="1394"/>
    <cellStyle name="Comma 7 65" xfId="1395"/>
    <cellStyle name="Comma 7 66" xfId="1396"/>
    <cellStyle name="Comma 7 67" xfId="1397"/>
    <cellStyle name="Comma 7 68" xfId="1398"/>
    <cellStyle name="Comma 7 69" xfId="1399"/>
    <cellStyle name="Comma 7 7" xfId="1400"/>
    <cellStyle name="Comma 7 7 2" xfId="1401"/>
    <cellStyle name="Comma 7 7 3" xfId="1402"/>
    <cellStyle name="Comma 7 7 4" xfId="1403"/>
    <cellStyle name="Comma 7 7 5" xfId="1404"/>
    <cellStyle name="Comma 7 7 6" xfId="1405"/>
    <cellStyle name="Comma 7 7 7" xfId="1406"/>
    <cellStyle name="Comma 7 70" xfId="1407"/>
    <cellStyle name="Comma 7 71" xfId="1408"/>
    <cellStyle name="Comma 7 72" xfId="1409"/>
    <cellStyle name="Comma 7 73" xfId="1410"/>
    <cellStyle name="Comma 7 74" xfId="1411"/>
    <cellStyle name="Comma 7 75" xfId="1412"/>
    <cellStyle name="Comma 7 76" xfId="1413"/>
    <cellStyle name="Comma 7 77" xfId="1414"/>
    <cellStyle name="Comma 7 78" xfId="1415"/>
    <cellStyle name="Comma 7 79" xfId="1416"/>
    <cellStyle name="Comma 7 8" xfId="1417"/>
    <cellStyle name="Comma 7 8 2" xfId="1418"/>
    <cellStyle name="Comma 7 8 3" xfId="1419"/>
    <cellStyle name="Comma 7 8 4" xfId="1420"/>
    <cellStyle name="Comma 7 8 5" xfId="1421"/>
    <cellStyle name="Comma 7 8 6" xfId="1422"/>
    <cellStyle name="Comma 7 8 7" xfId="1423"/>
    <cellStyle name="Comma 7 80" xfId="1424"/>
    <cellStyle name="Comma 7 81" xfId="1425"/>
    <cellStyle name="Comma 7 82" xfId="1426"/>
    <cellStyle name="Comma 7 83" xfId="1427"/>
    <cellStyle name="Comma 7 84" xfId="1428"/>
    <cellStyle name="Comma 7 85" xfId="1429"/>
    <cellStyle name="Comma 7 86" xfId="1430"/>
    <cellStyle name="Comma 7 87" xfId="1431"/>
    <cellStyle name="Comma 7 9" xfId="1432"/>
    <cellStyle name="Comma 7 9 2" xfId="1433"/>
    <cellStyle name="Comma 7 9 3" xfId="1434"/>
    <cellStyle name="Comma 7 9 4" xfId="1435"/>
    <cellStyle name="Comma 7 9 5" xfId="1436"/>
    <cellStyle name="Comma 7 9 6" xfId="1437"/>
    <cellStyle name="Comma 7 9 7" xfId="1438"/>
    <cellStyle name="Comma 70" xfId="1439"/>
    <cellStyle name="Comma 71" xfId="1440"/>
    <cellStyle name="Comma 72" xfId="1441"/>
    <cellStyle name="Comma 73" xfId="1442"/>
    <cellStyle name="Comma 74" xfId="1443"/>
    <cellStyle name="Comma 75" xfId="1444"/>
    <cellStyle name="Comma 76" xfId="1445"/>
    <cellStyle name="Comma 77" xfId="1446"/>
    <cellStyle name="Comma 78" xfId="1447"/>
    <cellStyle name="Comma 79" xfId="1448"/>
    <cellStyle name="Comma 8" xfId="1449"/>
    <cellStyle name="Comma 8 10" xfId="1450"/>
    <cellStyle name="Comma 8 10 2" xfId="1451"/>
    <cellStyle name="Comma 8 10 3" xfId="1452"/>
    <cellStyle name="Comma 8 10 4" xfId="1453"/>
    <cellStyle name="Comma 8 10 5" xfId="1454"/>
    <cellStyle name="Comma 8 10 6" xfId="1455"/>
    <cellStyle name="Comma 8 10 7" xfId="1456"/>
    <cellStyle name="Comma 8 11" xfId="1457"/>
    <cellStyle name="Comma 8 11 2" xfId="1458"/>
    <cellStyle name="Comma 8 11 3" xfId="1459"/>
    <cellStyle name="Comma 8 11 4" xfId="1460"/>
    <cellStyle name="Comma 8 11 5" xfId="1461"/>
    <cellStyle name="Comma 8 11 6" xfId="1462"/>
    <cellStyle name="Comma 8 11 7" xfId="1463"/>
    <cellStyle name="Comma 8 12" xfId="1464"/>
    <cellStyle name="Comma 8 12 2" xfId="1465"/>
    <cellStyle name="Comma 8 12 3" xfId="1466"/>
    <cellStyle name="Comma 8 12 4" xfId="1467"/>
    <cellStyle name="Comma 8 12 5" xfId="1468"/>
    <cellStyle name="Comma 8 12 6" xfId="1469"/>
    <cellStyle name="Comma 8 12 7" xfId="1470"/>
    <cellStyle name="Comma 8 13" xfId="1471"/>
    <cellStyle name="Comma 8 13 2" xfId="1472"/>
    <cellStyle name="Comma 8 13 3" xfId="1473"/>
    <cellStyle name="Comma 8 13 4" xfId="1474"/>
    <cellStyle name="Comma 8 13 5" xfId="1475"/>
    <cellStyle name="Comma 8 13 6" xfId="1476"/>
    <cellStyle name="Comma 8 13 7" xfId="1477"/>
    <cellStyle name="Comma 8 14" xfId="1478"/>
    <cellStyle name="Comma 8 14 2" xfId="1479"/>
    <cellStyle name="Comma 8 14 3" xfId="1480"/>
    <cellStyle name="Comma 8 14 4" xfId="1481"/>
    <cellStyle name="Comma 8 15" xfId="1482"/>
    <cellStyle name="Comma 8 15 2" xfId="1483"/>
    <cellStyle name="Comma 8 15 3" xfId="1484"/>
    <cellStyle name="Comma 8 15 4" xfId="1485"/>
    <cellStyle name="Comma 8 16" xfId="1486"/>
    <cellStyle name="Comma 8 16 2" xfId="1487"/>
    <cellStyle name="Comma 8 16 3" xfId="1488"/>
    <cellStyle name="Comma 8 16 4" xfId="1489"/>
    <cellStyle name="Comma 8 17" xfId="1490"/>
    <cellStyle name="Comma 8 17 2" xfId="1491"/>
    <cellStyle name="Comma 8 17 3" xfId="1492"/>
    <cellStyle name="Comma 8 17 4" xfId="1493"/>
    <cellStyle name="Comma 8 18" xfId="1494"/>
    <cellStyle name="Comma 8 18 2" xfId="1495"/>
    <cellStyle name="Comma 8 18 3" xfId="1496"/>
    <cellStyle name="Comma 8 18 4" xfId="1497"/>
    <cellStyle name="Comma 8 19" xfId="1498"/>
    <cellStyle name="Comma 8 2" xfId="1499"/>
    <cellStyle name="Comma 8 2 10" xfId="1500"/>
    <cellStyle name="Comma 8 2 11" xfId="1501"/>
    <cellStyle name="Comma 8 2 12" xfId="1502"/>
    <cellStyle name="Comma 8 2 13" xfId="1503"/>
    <cellStyle name="Comma 8 2 14" xfId="1504"/>
    <cellStyle name="Comma 8 2 15" xfId="1505"/>
    <cellStyle name="Comma 8 2 16" xfId="1506"/>
    <cellStyle name="Comma 8 2 17" xfId="1507"/>
    <cellStyle name="Comma 8 2 18" xfId="1508"/>
    <cellStyle name="Comma 8 2 19" xfId="1509"/>
    <cellStyle name="Comma 8 2 2" xfId="1510"/>
    <cellStyle name="Comma 8 2 20" xfId="1511"/>
    <cellStyle name="Comma 8 2 21" xfId="1512"/>
    <cellStyle name="Comma 8 2 22" xfId="1513"/>
    <cellStyle name="Comma 8 2 23" xfId="1514"/>
    <cellStyle name="Comma 8 2 24" xfId="1515"/>
    <cellStyle name="Comma 8 2 25" xfId="1516"/>
    <cellStyle name="Comma 8 2 26" xfId="1517"/>
    <cellStyle name="Comma 8 2 27" xfId="1518"/>
    <cellStyle name="Comma 8 2 28" xfId="1519"/>
    <cellStyle name="Comma 8 2 29" xfId="1520"/>
    <cellStyle name="Comma 8 2 3" xfId="1521"/>
    <cellStyle name="Comma 8 2 30" xfId="1522"/>
    <cellStyle name="Comma 8 2 31" xfId="1523"/>
    <cellStyle name="Comma 8 2 32" xfId="1524"/>
    <cellStyle name="Comma 8 2 33" xfId="1525"/>
    <cellStyle name="Comma 8 2 34" xfId="1526"/>
    <cellStyle name="Comma 8 2 35" xfId="1527"/>
    <cellStyle name="Comma 8 2 36" xfId="1528"/>
    <cellStyle name="Comma 8 2 37" xfId="1529"/>
    <cellStyle name="Comma 8 2 38" xfId="1530"/>
    <cellStyle name="Comma 8 2 39" xfId="1531"/>
    <cellStyle name="Comma 8 2 4" xfId="1532"/>
    <cellStyle name="Comma 8 2 40" xfId="1533"/>
    <cellStyle name="Comma 8 2 41" xfId="1534"/>
    <cellStyle name="Comma 8 2 42" xfId="1535"/>
    <cellStyle name="Comma 8 2 43" xfId="1536"/>
    <cellStyle name="Comma 8 2 44" xfId="1537"/>
    <cellStyle name="Comma 8 2 45" xfId="1538"/>
    <cellStyle name="Comma 8 2 46" xfId="1539"/>
    <cellStyle name="Comma 8 2 47" xfId="1540"/>
    <cellStyle name="Comma 8 2 48" xfId="1541"/>
    <cellStyle name="Comma 8 2 49" xfId="1542"/>
    <cellStyle name="Comma 8 2 5" xfId="1543"/>
    <cellStyle name="Comma 8 2 50" xfId="1544"/>
    <cellStyle name="Comma 8 2 51" xfId="1545"/>
    <cellStyle name="Comma 8 2 52" xfId="1546"/>
    <cellStyle name="Comma 8 2 53" xfId="1547"/>
    <cellStyle name="Comma 8 2 54" xfId="1548"/>
    <cellStyle name="Comma 8 2 55" xfId="1549"/>
    <cellStyle name="Comma 8 2 56" xfId="1550"/>
    <cellStyle name="Comma 8 2 57" xfId="1551"/>
    <cellStyle name="Comma 8 2 58" xfId="1552"/>
    <cellStyle name="Comma 8 2 59" xfId="1553"/>
    <cellStyle name="Comma 8 2 6" xfId="1554"/>
    <cellStyle name="Comma 8 2 60" xfId="1555"/>
    <cellStyle name="Comma 8 2 61" xfId="1556"/>
    <cellStyle name="Comma 8 2 7" xfId="1557"/>
    <cellStyle name="Comma 8 2 8" xfId="1558"/>
    <cellStyle name="Comma 8 2 9" xfId="1559"/>
    <cellStyle name="Comma 8 20" xfId="1560"/>
    <cellStyle name="Comma 8 21" xfId="1561"/>
    <cellStyle name="Comma 8 22" xfId="1562"/>
    <cellStyle name="Comma 8 23" xfId="1563"/>
    <cellStyle name="Comma 8 24" xfId="1564"/>
    <cellStyle name="Comma 8 25" xfId="1565"/>
    <cellStyle name="Comma 8 26" xfId="1566"/>
    <cellStyle name="Comma 8 27" xfId="1567"/>
    <cellStyle name="Comma 8 28" xfId="1568"/>
    <cellStyle name="Comma 8 29" xfId="1569"/>
    <cellStyle name="Comma 8 3" xfId="1570"/>
    <cellStyle name="Comma 8 3 2" xfId="1571"/>
    <cellStyle name="Comma 8 3 3" xfId="1572"/>
    <cellStyle name="Comma 8 3 4" xfId="1573"/>
    <cellStyle name="Comma 8 3 5" xfId="1574"/>
    <cellStyle name="Comma 8 3 6" xfId="1575"/>
    <cellStyle name="Comma 8 3 7" xfId="1576"/>
    <cellStyle name="Comma 8 30" xfId="1577"/>
    <cellStyle name="Comma 8 31" xfId="1578"/>
    <cellStyle name="Comma 8 32" xfId="1579"/>
    <cellStyle name="Comma 8 33" xfId="1580"/>
    <cellStyle name="Comma 8 34" xfId="1581"/>
    <cellStyle name="Comma 8 35" xfId="1582"/>
    <cellStyle name="Comma 8 36" xfId="1583"/>
    <cellStyle name="Comma 8 37" xfId="1584"/>
    <cellStyle name="Comma 8 38" xfId="1585"/>
    <cellStyle name="Comma 8 39" xfId="1586"/>
    <cellStyle name="Comma 8 4" xfId="1587"/>
    <cellStyle name="Comma 8 4 2" xfId="1588"/>
    <cellStyle name="Comma 8 4 3" xfId="1589"/>
    <cellStyle name="Comma 8 4 4" xfId="1590"/>
    <cellStyle name="Comma 8 4 5" xfId="1591"/>
    <cellStyle name="Comma 8 4 6" xfId="1592"/>
    <cellStyle name="Comma 8 4 7" xfId="1593"/>
    <cellStyle name="Comma 8 40" xfId="1594"/>
    <cellStyle name="Comma 8 41" xfId="1595"/>
    <cellStyle name="Comma 8 42" xfId="1596"/>
    <cellStyle name="Comma 8 43" xfId="1597"/>
    <cellStyle name="Comma 8 44" xfId="1598"/>
    <cellStyle name="Comma 8 45" xfId="1599"/>
    <cellStyle name="Comma 8 46" xfId="1600"/>
    <cellStyle name="Comma 8 47" xfId="1601"/>
    <cellStyle name="Comma 8 48" xfId="1602"/>
    <cellStyle name="Comma 8 49" xfId="1603"/>
    <cellStyle name="Comma 8 5" xfId="1604"/>
    <cellStyle name="Comma 8 5 2" xfId="1605"/>
    <cellStyle name="Comma 8 5 3" xfId="1606"/>
    <cellStyle name="Comma 8 5 4" xfId="1607"/>
    <cellStyle name="Comma 8 5 5" xfId="1608"/>
    <cellStyle name="Comma 8 5 6" xfId="1609"/>
    <cellStyle name="Comma 8 5 7" xfId="1610"/>
    <cellStyle name="Comma 8 50" xfId="1611"/>
    <cellStyle name="Comma 8 51" xfId="1612"/>
    <cellStyle name="Comma 8 52" xfId="1613"/>
    <cellStyle name="Comma 8 53" xfId="1614"/>
    <cellStyle name="Comma 8 54" xfId="1615"/>
    <cellStyle name="Comma 8 55" xfId="1616"/>
    <cellStyle name="Comma 8 56" xfId="1617"/>
    <cellStyle name="Comma 8 57" xfId="1618"/>
    <cellStyle name="Comma 8 58" xfId="1619"/>
    <cellStyle name="Comma 8 59" xfId="1620"/>
    <cellStyle name="Comma 8 6" xfId="1621"/>
    <cellStyle name="Comma 8 6 2" xfId="1622"/>
    <cellStyle name="Comma 8 6 3" xfId="1623"/>
    <cellStyle name="Comma 8 6 4" xfId="1624"/>
    <cellStyle name="Comma 8 6 5" xfId="1625"/>
    <cellStyle name="Comma 8 6 6" xfId="1626"/>
    <cellStyle name="Comma 8 6 7" xfId="1627"/>
    <cellStyle name="Comma 8 60" xfId="1628"/>
    <cellStyle name="Comma 8 61" xfId="1629"/>
    <cellStyle name="Comma 8 62" xfId="1630"/>
    <cellStyle name="Comma 8 63" xfId="1631"/>
    <cellStyle name="Comma 8 64" xfId="1632"/>
    <cellStyle name="Comma 8 65" xfId="1633"/>
    <cellStyle name="Comma 8 66" xfId="1634"/>
    <cellStyle name="Comma 8 67" xfId="1635"/>
    <cellStyle name="Comma 8 68" xfId="1636"/>
    <cellStyle name="Comma 8 69" xfId="1637"/>
    <cellStyle name="Comma 8 7" xfId="1638"/>
    <cellStyle name="Comma 8 7 2" xfId="1639"/>
    <cellStyle name="Comma 8 7 3" xfId="1640"/>
    <cellStyle name="Comma 8 7 4" xfId="1641"/>
    <cellStyle name="Comma 8 7 5" xfId="1642"/>
    <cellStyle name="Comma 8 7 6" xfId="1643"/>
    <cellStyle name="Comma 8 7 7" xfId="1644"/>
    <cellStyle name="Comma 8 70" xfId="1645"/>
    <cellStyle name="Comma 8 71" xfId="1646"/>
    <cellStyle name="Comma 8 72" xfId="1647"/>
    <cellStyle name="Comma 8 73" xfId="1648"/>
    <cellStyle name="Comma 8 74" xfId="1649"/>
    <cellStyle name="Comma 8 75" xfId="1650"/>
    <cellStyle name="Comma 8 76" xfId="1651"/>
    <cellStyle name="Comma 8 77" xfId="1652"/>
    <cellStyle name="Comma 8 78" xfId="1653"/>
    <cellStyle name="Comma 8 79" xfId="1654"/>
    <cellStyle name="Comma 8 8" xfId="1655"/>
    <cellStyle name="Comma 8 8 2" xfId="1656"/>
    <cellStyle name="Comma 8 8 3" xfId="1657"/>
    <cellStyle name="Comma 8 8 4" xfId="1658"/>
    <cellStyle name="Comma 8 8 5" xfId="1659"/>
    <cellStyle name="Comma 8 8 6" xfId="1660"/>
    <cellStyle name="Comma 8 8 7" xfId="1661"/>
    <cellStyle name="Comma 8 80" xfId="1662"/>
    <cellStyle name="Comma 8 81" xfId="1663"/>
    <cellStyle name="Comma 8 82" xfId="1664"/>
    <cellStyle name="Comma 8 83" xfId="1665"/>
    <cellStyle name="Comma 8 84" xfId="1666"/>
    <cellStyle name="Comma 8 85" xfId="1667"/>
    <cellStyle name="Comma 8 86" xfId="1668"/>
    <cellStyle name="Comma 8 9" xfId="1669"/>
    <cellStyle name="Comma 8 9 2" xfId="1670"/>
    <cellStyle name="Comma 8 9 3" xfId="1671"/>
    <cellStyle name="Comma 8 9 4" xfId="1672"/>
    <cellStyle name="Comma 8 9 5" xfId="1673"/>
    <cellStyle name="Comma 8 9 6" xfId="1674"/>
    <cellStyle name="Comma 8 9 7" xfId="1675"/>
    <cellStyle name="Comma 80" xfId="4763"/>
    <cellStyle name="Comma 81" xfId="4777"/>
    <cellStyle name="Comma 82" xfId="4774"/>
    <cellStyle name="Comma 83" xfId="4783"/>
    <cellStyle name="Comma 84" xfId="4786"/>
    <cellStyle name="Comma 85" xfId="4793"/>
    <cellStyle name="Comma 86" xfId="4789"/>
    <cellStyle name="Comma 87" xfId="4773"/>
    <cellStyle name="Comma 88" xfId="4768"/>
    <cellStyle name="Comma 89" xfId="4795"/>
    <cellStyle name="Comma 9" xfId="1676"/>
    <cellStyle name="Comma 9 2" xfId="1677"/>
    <cellStyle name="Comma 9 3" xfId="1678"/>
    <cellStyle name="Comma 9 4" xfId="1679"/>
    <cellStyle name="Comma 9 5" xfId="1680"/>
    <cellStyle name="Comma 9 6" xfId="1681"/>
    <cellStyle name="Comma 9 7" xfId="1682"/>
    <cellStyle name="Comma 90" xfId="4766"/>
    <cellStyle name="Comma 91" xfId="4797"/>
    <cellStyle name="Comma0" xfId="1683"/>
    <cellStyle name="Comma0 2" xfId="1684"/>
    <cellStyle name="Comma0 2 2" xfId="1685"/>
    <cellStyle name="Currency 2" xfId="3"/>
    <cellStyle name="Currency 2 10" xfId="1686"/>
    <cellStyle name="Currency 2 10 2" xfId="1687"/>
    <cellStyle name="Currency 2 10 3" xfId="1688"/>
    <cellStyle name="Currency 2 10 4" xfId="1689"/>
    <cellStyle name="Currency 2 10 5" xfId="1690"/>
    <cellStyle name="Currency 2 11" xfId="1691"/>
    <cellStyle name="Currency 2 11 2" xfId="1692"/>
    <cellStyle name="Currency 2 11 3" xfId="1693"/>
    <cellStyle name="Currency 2 11 4" xfId="1694"/>
    <cellStyle name="Currency 2 11 5" xfId="1695"/>
    <cellStyle name="Currency 2 12" xfId="1696"/>
    <cellStyle name="Currency 2 12 2" xfId="1697"/>
    <cellStyle name="Currency 2 12 3" xfId="1698"/>
    <cellStyle name="Currency 2 12 4" xfId="1699"/>
    <cellStyle name="Currency 2 12 5" xfId="1700"/>
    <cellStyle name="Currency 2 13" xfId="1701"/>
    <cellStyle name="Currency 2 13 2" xfId="1702"/>
    <cellStyle name="Currency 2 13 3" xfId="1703"/>
    <cellStyle name="Currency 2 13 4" xfId="1704"/>
    <cellStyle name="Currency 2 13 5" xfId="1705"/>
    <cellStyle name="Currency 2 14" xfId="1706"/>
    <cellStyle name="Currency 2 15" xfId="1707"/>
    <cellStyle name="Currency 2 16" xfId="1708"/>
    <cellStyle name="Currency 2 17" xfId="1709"/>
    <cellStyle name="Currency 2 18" xfId="1710"/>
    <cellStyle name="Currency 2 19" xfId="1711"/>
    <cellStyle name="Currency 2 2" xfId="1712"/>
    <cellStyle name="Currency 2 2 10" xfId="1713"/>
    <cellStyle name="Currency 2 2 11" xfId="1714"/>
    <cellStyle name="Currency 2 2 2" xfId="1715"/>
    <cellStyle name="Currency 2 2 3" xfId="1716"/>
    <cellStyle name="Currency 2 2 3 2" xfId="1717"/>
    <cellStyle name="Currency 2 2 4" xfId="1718"/>
    <cellStyle name="Currency 2 2 4 2" xfId="1719"/>
    <cellStyle name="Currency 2 2 4 3" xfId="1720"/>
    <cellStyle name="Currency 2 2 4 4" xfId="1721"/>
    <cellStyle name="Currency 2 2 4 5" xfId="1722"/>
    <cellStyle name="Currency 2 2 5" xfId="1723"/>
    <cellStyle name="Currency 2 2 5 2" xfId="1724"/>
    <cellStyle name="Currency 2 2 5 3" xfId="1725"/>
    <cellStyle name="Currency 2 2 5 4" xfId="1726"/>
    <cellStyle name="Currency 2 2 5 5" xfId="1727"/>
    <cellStyle name="Currency 2 2 6" xfId="1728"/>
    <cellStyle name="Currency 2 2 6 2" xfId="1729"/>
    <cellStyle name="Currency 2 2 6 3" xfId="1730"/>
    <cellStyle name="Currency 2 2 6 4" xfId="1731"/>
    <cellStyle name="Currency 2 2 6 5" xfId="1732"/>
    <cellStyle name="Currency 2 2 7" xfId="1733"/>
    <cellStyle name="Currency 2 2 7 2" xfId="1734"/>
    <cellStyle name="Currency 2 2 7 3" xfId="1735"/>
    <cellStyle name="Currency 2 2 7 4" xfId="1736"/>
    <cellStyle name="Currency 2 2 7 5" xfId="1737"/>
    <cellStyle name="Currency 2 2 8" xfId="1738"/>
    <cellStyle name="Currency 2 2 9" xfId="1739"/>
    <cellStyle name="Currency 2 20" xfId="1740"/>
    <cellStyle name="Currency 2 21" xfId="1741"/>
    <cellStyle name="Currency 2 22" xfId="1742"/>
    <cellStyle name="Currency 2 23" xfId="1743"/>
    <cellStyle name="Currency 2 24" xfId="1744"/>
    <cellStyle name="Currency 2 25" xfId="1745"/>
    <cellStyle name="Currency 2 26" xfId="1746"/>
    <cellStyle name="Currency 2 27" xfId="1747"/>
    <cellStyle name="Currency 2 28" xfId="1748"/>
    <cellStyle name="Currency 2 29" xfId="1749"/>
    <cellStyle name="Currency 2 3" xfId="1750"/>
    <cellStyle name="Currency 2 3 10" xfId="1751"/>
    <cellStyle name="Currency 2 3 11" xfId="1752"/>
    <cellStyle name="Currency 2 3 2" xfId="1753"/>
    <cellStyle name="Currency 2 3 2 2" xfId="1754"/>
    <cellStyle name="Currency 2 3 3" xfId="1755"/>
    <cellStyle name="Currency 2 3 3 2" xfId="1756"/>
    <cellStyle name="Currency 2 3 4" xfId="1757"/>
    <cellStyle name="Currency 2 3 4 2" xfId="1758"/>
    <cellStyle name="Currency 2 3 4 3" xfId="1759"/>
    <cellStyle name="Currency 2 3 4 4" xfId="1760"/>
    <cellStyle name="Currency 2 3 4 5" xfId="1761"/>
    <cellStyle name="Currency 2 3 5" xfId="1762"/>
    <cellStyle name="Currency 2 3 5 2" xfId="1763"/>
    <cellStyle name="Currency 2 3 5 3" xfId="1764"/>
    <cellStyle name="Currency 2 3 5 4" xfId="1765"/>
    <cellStyle name="Currency 2 3 5 5" xfId="1766"/>
    <cellStyle name="Currency 2 3 6" xfId="1767"/>
    <cellStyle name="Currency 2 3 6 2" xfId="1768"/>
    <cellStyle name="Currency 2 3 6 3" xfId="1769"/>
    <cellStyle name="Currency 2 3 6 4" xfId="1770"/>
    <cellStyle name="Currency 2 3 6 5" xfId="1771"/>
    <cellStyle name="Currency 2 3 7" xfId="1772"/>
    <cellStyle name="Currency 2 3 7 2" xfId="1773"/>
    <cellStyle name="Currency 2 3 7 3" xfId="1774"/>
    <cellStyle name="Currency 2 3 7 4" xfId="1775"/>
    <cellStyle name="Currency 2 3 7 5" xfId="1776"/>
    <cellStyle name="Currency 2 3 8" xfId="1777"/>
    <cellStyle name="Currency 2 3 9" xfId="1778"/>
    <cellStyle name="Currency 2 30" xfId="1779"/>
    <cellStyle name="Currency 2 31" xfId="1780"/>
    <cellStyle name="Currency 2 32" xfId="1781"/>
    <cellStyle name="Currency 2 33" xfId="1782"/>
    <cellStyle name="Currency 2 34" xfId="1783"/>
    <cellStyle name="Currency 2 35" xfId="1784"/>
    <cellStyle name="Currency 2 36" xfId="1785"/>
    <cellStyle name="Currency 2 37" xfId="1786"/>
    <cellStyle name="Currency 2 38" xfId="1787"/>
    <cellStyle name="Currency 2 39" xfId="1788"/>
    <cellStyle name="Currency 2 4" xfId="1789"/>
    <cellStyle name="Currency 2 4 10" xfId="1790"/>
    <cellStyle name="Currency 2 4 11" xfId="1791"/>
    <cellStyle name="Currency 2 4 2" xfId="1792"/>
    <cellStyle name="Currency 2 4 3" xfId="1793"/>
    <cellStyle name="Currency 2 4 4" xfId="1794"/>
    <cellStyle name="Currency 2 4 4 2" xfId="1795"/>
    <cellStyle name="Currency 2 4 4 3" xfId="1796"/>
    <cellStyle name="Currency 2 4 4 4" xfId="1797"/>
    <cellStyle name="Currency 2 4 4 5" xfId="1798"/>
    <cellStyle name="Currency 2 4 5" xfId="1799"/>
    <cellStyle name="Currency 2 4 5 2" xfId="1800"/>
    <cellStyle name="Currency 2 4 5 3" xfId="1801"/>
    <cellStyle name="Currency 2 4 5 4" xfId="1802"/>
    <cellStyle name="Currency 2 4 5 5" xfId="1803"/>
    <cellStyle name="Currency 2 4 6" xfId="1804"/>
    <cellStyle name="Currency 2 4 6 2" xfId="1805"/>
    <cellStyle name="Currency 2 4 6 3" xfId="1806"/>
    <cellStyle name="Currency 2 4 6 4" xfId="1807"/>
    <cellStyle name="Currency 2 4 6 5" xfId="1808"/>
    <cellStyle name="Currency 2 4 7" xfId="1809"/>
    <cellStyle name="Currency 2 4 7 2" xfId="1810"/>
    <cellStyle name="Currency 2 4 7 3" xfId="1811"/>
    <cellStyle name="Currency 2 4 7 4" xfId="1812"/>
    <cellStyle name="Currency 2 4 7 5" xfId="1813"/>
    <cellStyle name="Currency 2 4 8" xfId="1814"/>
    <cellStyle name="Currency 2 4 9" xfId="1815"/>
    <cellStyle name="Currency 2 40" xfId="1816"/>
    <cellStyle name="Currency 2 41" xfId="1817"/>
    <cellStyle name="Currency 2 42" xfId="1818"/>
    <cellStyle name="Currency 2 43" xfId="1819"/>
    <cellStyle name="Currency 2 44" xfId="1820"/>
    <cellStyle name="Currency 2 45" xfId="1821"/>
    <cellStyle name="Currency 2 46" xfId="1822"/>
    <cellStyle name="Currency 2 47" xfId="1823"/>
    <cellStyle name="Currency 2 48" xfId="1824"/>
    <cellStyle name="Currency 2 49" xfId="1825"/>
    <cellStyle name="Currency 2 5" xfId="1826"/>
    <cellStyle name="Currency 2 5 10" xfId="1827"/>
    <cellStyle name="Currency 2 5 11" xfId="1828"/>
    <cellStyle name="Currency 2 5 2" xfId="1829"/>
    <cellStyle name="Currency 2 5 3" xfId="1830"/>
    <cellStyle name="Currency 2 5 4" xfId="1831"/>
    <cellStyle name="Currency 2 5 4 2" xfId="1832"/>
    <cellStyle name="Currency 2 5 4 3" xfId="1833"/>
    <cellStyle name="Currency 2 5 4 4" xfId="1834"/>
    <cellStyle name="Currency 2 5 4 5" xfId="1835"/>
    <cellStyle name="Currency 2 5 5" xfId="1836"/>
    <cellStyle name="Currency 2 5 5 2" xfId="1837"/>
    <cellStyle name="Currency 2 5 5 3" xfId="1838"/>
    <cellStyle name="Currency 2 5 5 4" xfId="1839"/>
    <cellStyle name="Currency 2 5 5 5" xfId="1840"/>
    <cellStyle name="Currency 2 5 6" xfId="1841"/>
    <cellStyle name="Currency 2 5 6 2" xfId="1842"/>
    <cellStyle name="Currency 2 5 6 3" xfId="1843"/>
    <cellStyle name="Currency 2 5 6 4" xfId="1844"/>
    <cellStyle name="Currency 2 5 6 5" xfId="1845"/>
    <cellStyle name="Currency 2 5 7" xfId="1846"/>
    <cellStyle name="Currency 2 5 7 2" xfId="1847"/>
    <cellStyle name="Currency 2 5 7 3" xfId="1848"/>
    <cellStyle name="Currency 2 5 7 4" xfId="1849"/>
    <cellStyle name="Currency 2 5 7 5" xfId="1850"/>
    <cellStyle name="Currency 2 5 8" xfId="1851"/>
    <cellStyle name="Currency 2 5 9" xfId="1852"/>
    <cellStyle name="Currency 2 50" xfId="1853"/>
    <cellStyle name="Currency 2 51" xfId="1854"/>
    <cellStyle name="Currency 2 52" xfId="1855"/>
    <cellStyle name="Currency 2 53" xfId="1856"/>
    <cellStyle name="Currency 2 54" xfId="1857"/>
    <cellStyle name="Currency 2 55" xfId="1858"/>
    <cellStyle name="Currency 2 56" xfId="1859"/>
    <cellStyle name="Currency 2 57" xfId="1860"/>
    <cellStyle name="Currency 2 58" xfId="1861"/>
    <cellStyle name="Currency 2 59" xfId="1862"/>
    <cellStyle name="Currency 2 6" xfId="1863"/>
    <cellStyle name="Currency 2 6 10" xfId="1864"/>
    <cellStyle name="Currency 2 6 11" xfId="1865"/>
    <cellStyle name="Currency 2 6 2" xfId="1866"/>
    <cellStyle name="Currency 2 6 3" xfId="1867"/>
    <cellStyle name="Currency 2 6 4" xfId="1868"/>
    <cellStyle name="Currency 2 6 4 2" xfId="1869"/>
    <cellStyle name="Currency 2 6 4 3" xfId="1870"/>
    <cellStyle name="Currency 2 6 4 4" xfId="1871"/>
    <cellStyle name="Currency 2 6 4 5" xfId="1872"/>
    <cellStyle name="Currency 2 6 5" xfId="1873"/>
    <cellStyle name="Currency 2 6 5 2" xfId="1874"/>
    <cellStyle name="Currency 2 6 5 3" xfId="1875"/>
    <cellStyle name="Currency 2 6 5 4" xfId="1876"/>
    <cellStyle name="Currency 2 6 5 5" xfId="1877"/>
    <cellStyle name="Currency 2 6 6" xfId="1878"/>
    <cellStyle name="Currency 2 6 6 2" xfId="1879"/>
    <cellStyle name="Currency 2 6 6 3" xfId="1880"/>
    <cellStyle name="Currency 2 6 6 4" xfId="1881"/>
    <cellStyle name="Currency 2 6 6 5" xfId="1882"/>
    <cellStyle name="Currency 2 6 7" xfId="1883"/>
    <cellStyle name="Currency 2 6 7 2" xfId="1884"/>
    <cellStyle name="Currency 2 6 7 3" xfId="1885"/>
    <cellStyle name="Currency 2 6 7 4" xfId="1886"/>
    <cellStyle name="Currency 2 6 7 5" xfId="1887"/>
    <cellStyle name="Currency 2 6 8" xfId="1888"/>
    <cellStyle name="Currency 2 6 9" xfId="1889"/>
    <cellStyle name="Currency 2 60" xfId="1890"/>
    <cellStyle name="Currency 2 61" xfId="1891"/>
    <cellStyle name="Currency 2 62" xfId="1892"/>
    <cellStyle name="Currency 2 63" xfId="1893"/>
    <cellStyle name="Currency 2 64" xfId="1894"/>
    <cellStyle name="Currency 2 65" xfId="1895"/>
    <cellStyle name="Currency 2 66" xfId="1896"/>
    <cellStyle name="Currency 2 67" xfId="1897"/>
    <cellStyle name="Currency 2 68" xfId="1898"/>
    <cellStyle name="Currency 2 69" xfId="1899"/>
    <cellStyle name="Currency 2 7" xfId="1900"/>
    <cellStyle name="Currency 2 7 10" xfId="1901"/>
    <cellStyle name="Currency 2 7 11" xfId="1902"/>
    <cellStyle name="Currency 2 7 2" xfId="1903"/>
    <cellStyle name="Currency 2 7 3" xfId="1904"/>
    <cellStyle name="Currency 2 7 4" xfId="1905"/>
    <cellStyle name="Currency 2 7 4 2" xfId="1906"/>
    <cellStyle name="Currency 2 7 4 3" xfId="1907"/>
    <cellStyle name="Currency 2 7 4 4" xfId="1908"/>
    <cellStyle name="Currency 2 7 4 5" xfId="1909"/>
    <cellStyle name="Currency 2 7 5" xfId="1910"/>
    <cellStyle name="Currency 2 7 5 2" xfId="1911"/>
    <cellStyle name="Currency 2 7 5 3" xfId="1912"/>
    <cellStyle name="Currency 2 7 5 4" xfId="1913"/>
    <cellStyle name="Currency 2 7 5 5" xfId="1914"/>
    <cellStyle name="Currency 2 7 6" xfId="1915"/>
    <cellStyle name="Currency 2 7 6 2" xfId="1916"/>
    <cellStyle name="Currency 2 7 6 3" xfId="1917"/>
    <cellStyle name="Currency 2 7 6 4" xfId="1918"/>
    <cellStyle name="Currency 2 7 6 5" xfId="1919"/>
    <cellStyle name="Currency 2 7 7" xfId="1920"/>
    <cellStyle name="Currency 2 7 7 2" xfId="1921"/>
    <cellStyle name="Currency 2 7 7 3" xfId="1922"/>
    <cellStyle name="Currency 2 7 7 4" xfId="1923"/>
    <cellStyle name="Currency 2 7 7 5" xfId="1924"/>
    <cellStyle name="Currency 2 7 8" xfId="1925"/>
    <cellStyle name="Currency 2 7 9" xfId="1926"/>
    <cellStyle name="Currency 2 70" xfId="1927"/>
    <cellStyle name="Currency 2 71" xfId="1928"/>
    <cellStyle name="Currency 2 72" xfId="1929"/>
    <cellStyle name="Currency 2 73" xfId="1930"/>
    <cellStyle name="Currency 2 74" xfId="1931"/>
    <cellStyle name="Currency 2 75" xfId="1932"/>
    <cellStyle name="Currency 2 76" xfId="1933"/>
    <cellStyle name="Currency 2 77" xfId="1934"/>
    <cellStyle name="Currency 2 78" xfId="1935"/>
    <cellStyle name="Currency 2 79" xfId="1936"/>
    <cellStyle name="Currency 2 8" xfId="1937"/>
    <cellStyle name="Currency 2 80" xfId="1938"/>
    <cellStyle name="Currency 2 81" xfId="1939"/>
    <cellStyle name="Currency 2 82" xfId="1940"/>
    <cellStyle name="Currency 2 83" xfId="1941"/>
    <cellStyle name="Currency 2 84" xfId="1942"/>
    <cellStyle name="Currency 2 85" xfId="1943"/>
    <cellStyle name="Currency 2 86" xfId="1944"/>
    <cellStyle name="Currency 2 87" xfId="1945"/>
    <cellStyle name="Currency 2 88" xfId="1946"/>
    <cellStyle name="Currency 2 89" xfId="1947"/>
    <cellStyle name="Currency 2 9" xfId="1948"/>
    <cellStyle name="Currency 2 9 2" xfId="1949"/>
    <cellStyle name="Currency 2 90" xfId="1950"/>
    <cellStyle name="Currency 2 91" xfId="1951"/>
    <cellStyle name="Currency 3" xfId="1952"/>
    <cellStyle name="Currency 3 2" xfId="1953"/>
    <cellStyle name="Currency 3 2 2" xfId="1954"/>
    <cellStyle name="Currency 3 3" xfId="1955"/>
    <cellStyle name="Currency 3 3 2" xfId="1956"/>
    <cellStyle name="Currency 4" xfId="1957"/>
    <cellStyle name="Currency 4 2" xfId="6"/>
    <cellStyle name="Currency 4 2 2" xfId="1958"/>
    <cellStyle name="Currency 4 3" xfId="1959"/>
    <cellStyle name="Currency 4 3 2" xfId="1960"/>
    <cellStyle name="Currency 4 4" xfId="1961"/>
    <cellStyle name="Currency 4 4 2" xfId="1962"/>
    <cellStyle name="Currency 4 5" xfId="1963"/>
    <cellStyle name="Currency 4 5 2" xfId="1964"/>
    <cellStyle name="Currency 4 6" xfId="1965"/>
    <cellStyle name="Currency 4 7" xfId="1966"/>
    <cellStyle name="Currency 4 8" xfId="1967"/>
    <cellStyle name="Currency 5" xfId="1968"/>
    <cellStyle name="Currency 5 2" xfId="1969"/>
    <cellStyle name="Currency 5 2 2" xfId="1970"/>
    <cellStyle name="Currency 5 3" xfId="1971"/>
    <cellStyle name="Currency 5 3 2" xfId="1972"/>
    <cellStyle name="Currency 5 4" xfId="1973"/>
    <cellStyle name="Currency 5 4 2" xfId="1974"/>
    <cellStyle name="Currency 5 5" xfId="1975"/>
    <cellStyle name="Currency 5 6" xfId="1976"/>
    <cellStyle name="Currency 6" xfId="1977"/>
    <cellStyle name="Currency 6 2" xfId="1978"/>
    <cellStyle name="Currency 6 2 2" xfId="1979"/>
    <cellStyle name="Currency 6 3" xfId="1980"/>
    <cellStyle name="Currency 6 3 2" xfId="1981"/>
    <cellStyle name="Currency 8" xfId="1982"/>
    <cellStyle name="Currency0" xfId="1983"/>
    <cellStyle name="Currency0 2" xfId="1984"/>
    <cellStyle name="Currency0 2 2" xfId="1985"/>
    <cellStyle name="Date" xfId="1986"/>
    <cellStyle name="Date 2" xfId="1987"/>
    <cellStyle name="Date 2 2" xfId="1988"/>
    <cellStyle name="Explanatory Text 2" xfId="1989"/>
    <cellStyle name="Explanatory Text 2 2" xfId="1990"/>
    <cellStyle name="Explanatory Text 2 3" xfId="1991"/>
    <cellStyle name="Explanatory Text 3" xfId="1992"/>
    <cellStyle name="Fixed" xfId="1993"/>
    <cellStyle name="Fixed 2" xfId="1994"/>
    <cellStyle name="Fixed 2 2" xfId="1995"/>
    <cellStyle name="Good 2" xfId="1996"/>
    <cellStyle name="Good 2 2" xfId="1997"/>
    <cellStyle name="Good 2 3" xfId="1998"/>
    <cellStyle name="Good 3" xfId="1999"/>
    <cellStyle name="Grey" xfId="2000"/>
    <cellStyle name="Heading 1 2" xfId="2001"/>
    <cellStyle name="Heading 1 2 2" xfId="2002"/>
    <cellStyle name="Heading 1 2 3" xfId="2003"/>
    <cellStyle name="Heading 1 3" xfId="2004"/>
    <cellStyle name="Heading 1 4" xfId="2005"/>
    <cellStyle name="Heading 2 2" xfId="2006"/>
    <cellStyle name="Heading 2 2 2" xfId="2007"/>
    <cellStyle name="Heading 2 2 3" xfId="2008"/>
    <cellStyle name="Heading 2 3" xfId="2009"/>
    <cellStyle name="Heading 2 4" xfId="2010"/>
    <cellStyle name="Heading 3 2" xfId="2011"/>
    <cellStyle name="Heading 3 2 10" xfId="2012"/>
    <cellStyle name="Heading 3 2 10 2" xfId="2013"/>
    <cellStyle name="Heading 3 2 11" xfId="2014"/>
    <cellStyle name="Heading 3 2 12" xfId="2015"/>
    <cellStyle name="Heading 3 2 13" xfId="2016"/>
    <cellStyle name="Heading 3 2 14" xfId="2017"/>
    <cellStyle name="Heading 3 2 15" xfId="2018"/>
    <cellStyle name="Heading 3 2 16" xfId="2019"/>
    <cellStyle name="Heading 3 2 17" xfId="2020"/>
    <cellStyle name="Heading 3 2 18" xfId="2021"/>
    <cellStyle name="Heading 3 2 19" xfId="2022"/>
    <cellStyle name="Heading 3 2 2" xfId="2023"/>
    <cellStyle name="Heading 3 2 2 10" xfId="2024"/>
    <cellStyle name="Heading 3 2 2 10 2" xfId="2025"/>
    <cellStyle name="Heading 3 2 2 10 2 2" xfId="2026"/>
    <cellStyle name="Heading 3 2 2 10 3" xfId="2027"/>
    <cellStyle name="Heading 3 2 2 10 3 2" xfId="2028"/>
    <cellStyle name="Heading 3 2 2 10 3 3" xfId="2029"/>
    <cellStyle name="Heading 3 2 2 10 4" xfId="2030"/>
    <cellStyle name="Heading 3 2 2 10 4 2" xfId="2031"/>
    <cellStyle name="Heading 3 2 2 10 4 3" xfId="2032"/>
    <cellStyle name="Heading 3 2 2 10 5" xfId="2033"/>
    <cellStyle name="Heading 3 2 2 10 6" xfId="2034"/>
    <cellStyle name="Heading 3 2 2 11" xfId="2035"/>
    <cellStyle name="Heading 3 2 2 11 2" xfId="2036"/>
    <cellStyle name="Heading 3 2 2 11 2 2" xfId="2037"/>
    <cellStyle name="Heading 3 2 2 11 3" xfId="2038"/>
    <cellStyle name="Heading 3 2 2 11 3 2" xfId="2039"/>
    <cellStyle name="Heading 3 2 2 11 3 3" xfId="2040"/>
    <cellStyle name="Heading 3 2 2 11 4" xfId="2041"/>
    <cellStyle name="Heading 3 2 2 11 4 2" xfId="2042"/>
    <cellStyle name="Heading 3 2 2 11 4 3" xfId="2043"/>
    <cellStyle name="Heading 3 2 2 11 5" xfId="2044"/>
    <cellStyle name="Heading 3 2 2 11 6" xfId="2045"/>
    <cellStyle name="Heading 3 2 2 12" xfId="2046"/>
    <cellStyle name="Heading 3 2 2 12 2" xfId="2047"/>
    <cellStyle name="Heading 3 2 2 12 2 2" xfId="2048"/>
    <cellStyle name="Heading 3 2 2 12 3" xfId="2049"/>
    <cellStyle name="Heading 3 2 2 12 3 2" xfId="2050"/>
    <cellStyle name="Heading 3 2 2 12 3 3" xfId="2051"/>
    <cellStyle name="Heading 3 2 2 12 4" xfId="2052"/>
    <cellStyle name="Heading 3 2 2 12 4 2" xfId="2053"/>
    <cellStyle name="Heading 3 2 2 12 4 3" xfId="2054"/>
    <cellStyle name="Heading 3 2 2 12 5" xfId="2055"/>
    <cellStyle name="Heading 3 2 2 12 6" xfId="2056"/>
    <cellStyle name="Heading 3 2 2 13" xfId="2057"/>
    <cellStyle name="Heading 3 2 2 13 2" xfId="2058"/>
    <cellStyle name="Heading 3 2 2 13 2 2" xfId="2059"/>
    <cellStyle name="Heading 3 2 2 13 3" xfId="2060"/>
    <cellStyle name="Heading 3 2 2 13 3 2" xfId="2061"/>
    <cellStyle name="Heading 3 2 2 13 3 3" xfId="2062"/>
    <cellStyle name="Heading 3 2 2 13 4" xfId="2063"/>
    <cellStyle name="Heading 3 2 2 13 4 2" xfId="2064"/>
    <cellStyle name="Heading 3 2 2 13 4 3" xfId="2065"/>
    <cellStyle name="Heading 3 2 2 13 5" xfId="2066"/>
    <cellStyle name="Heading 3 2 2 13 6" xfId="2067"/>
    <cellStyle name="Heading 3 2 2 14" xfId="2068"/>
    <cellStyle name="Heading 3 2 2 14 2" xfId="2069"/>
    <cellStyle name="Heading 3 2 2 14 2 2" xfId="2070"/>
    <cellStyle name="Heading 3 2 2 14 3" xfId="2071"/>
    <cellStyle name="Heading 3 2 2 14 3 2" xfId="2072"/>
    <cellStyle name="Heading 3 2 2 14 3 3" xfId="2073"/>
    <cellStyle name="Heading 3 2 2 14 4" xfId="2074"/>
    <cellStyle name="Heading 3 2 2 14 4 2" xfId="2075"/>
    <cellStyle name="Heading 3 2 2 14 4 3" xfId="2076"/>
    <cellStyle name="Heading 3 2 2 14 5" xfId="2077"/>
    <cellStyle name="Heading 3 2 2 14 6" xfId="2078"/>
    <cellStyle name="Heading 3 2 2 15" xfId="2079"/>
    <cellStyle name="Heading 3 2 2 15 2" xfId="2080"/>
    <cellStyle name="Heading 3 2 2 15 2 2" xfId="2081"/>
    <cellStyle name="Heading 3 2 2 15 3" xfId="2082"/>
    <cellStyle name="Heading 3 2 2 15 3 2" xfId="2083"/>
    <cellStyle name="Heading 3 2 2 15 3 3" xfId="2084"/>
    <cellStyle name="Heading 3 2 2 15 4" xfId="2085"/>
    <cellStyle name="Heading 3 2 2 15 4 2" xfId="2086"/>
    <cellStyle name="Heading 3 2 2 15 4 3" xfId="2087"/>
    <cellStyle name="Heading 3 2 2 15 5" xfId="2088"/>
    <cellStyle name="Heading 3 2 2 15 6" xfId="2089"/>
    <cellStyle name="Heading 3 2 2 16" xfId="2090"/>
    <cellStyle name="Heading 3 2 2 16 2" xfId="2091"/>
    <cellStyle name="Heading 3 2 2 16 2 2" xfId="2092"/>
    <cellStyle name="Heading 3 2 2 16 3" xfId="2093"/>
    <cellStyle name="Heading 3 2 2 16 3 2" xfId="2094"/>
    <cellStyle name="Heading 3 2 2 16 3 3" xfId="2095"/>
    <cellStyle name="Heading 3 2 2 16 4" xfId="2096"/>
    <cellStyle name="Heading 3 2 2 16 4 2" xfId="2097"/>
    <cellStyle name="Heading 3 2 2 16 4 3" xfId="2098"/>
    <cellStyle name="Heading 3 2 2 16 5" xfId="2099"/>
    <cellStyle name="Heading 3 2 2 16 6" xfId="2100"/>
    <cellStyle name="Heading 3 2 2 17" xfId="2101"/>
    <cellStyle name="Heading 3 2 2 17 2" xfId="2102"/>
    <cellStyle name="Heading 3 2 2 17 2 2" xfId="2103"/>
    <cellStyle name="Heading 3 2 2 17 3" xfId="2104"/>
    <cellStyle name="Heading 3 2 2 17 3 2" xfId="2105"/>
    <cellStyle name="Heading 3 2 2 17 3 3" xfId="2106"/>
    <cellStyle name="Heading 3 2 2 17 4" xfId="2107"/>
    <cellStyle name="Heading 3 2 2 17 4 2" xfId="2108"/>
    <cellStyle name="Heading 3 2 2 17 4 3" xfId="2109"/>
    <cellStyle name="Heading 3 2 2 17 5" xfId="2110"/>
    <cellStyle name="Heading 3 2 2 17 6" xfId="2111"/>
    <cellStyle name="Heading 3 2 2 18" xfId="2112"/>
    <cellStyle name="Heading 3 2 2 18 2" xfId="2113"/>
    <cellStyle name="Heading 3 2 2 18 3" xfId="2114"/>
    <cellStyle name="Heading 3 2 2 19" xfId="2115"/>
    <cellStyle name="Heading 3 2 2 19 2" xfId="2116"/>
    <cellStyle name="Heading 3 2 2 19 3" xfId="2117"/>
    <cellStyle name="Heading 3 2 2 2" xfId="2118"/>
    <cellStyle name="Heading 3 2 2 2 2" xfId="2119"/>
    <cellStyle name="Heading 3 2 2 2 2 2" xfId="2120"/>
    <cellStyle name="Heading 3 2 2 2 3" xfId="2121"/>
    <cellStyle name="Heading 3 2 2 2 3 2" xfId="2122"/>
    <cellStyle name="Heading 3 2 2 2 3 3" xfId="2123"/>
    <cellStyle name="Heading 3 2 2 2 4" xfId="2124"/>
    <cellStyle name="Heading 3 2 2 2 4 2" xfId="2125"/>
    <cellStyle name="Heading 3 2 2 2 4 3" xfId="2126"/>
    <cellStyle name="Heading 3 2 2 2 5" xfId="2127"/>
    <cellStyle name="Heading 3 2 2 2 5 2" xfId="2128"/>
    <cellStyle name="Heading 3 2 2 2 5 3" xfId="2129"/>
    <cellStyle name="Heading 3 2 2 2 6" xfId="2130"/>
    <cellStyle name="Heading 3 2 2 2 7" xfId="2131"/>
    <cellStyle name="Heading 3 2 2 20" xfId="2132"/>
    <cellStyle name="Heading 3 2 2 20 2" xfId="2133"/>
    <cellStyle name="Heading 3 2 2 20 3" xfId="2134"/>
    <cellStyle name="Heading 3 2 2 21" xfId="2135"/>
    <cellStyle name="Heading 3 2 2 22" xfId="2136"/>
    <cellStyle name="Heading 3 2 2 23" xfId="2137"/>
    <cellStyle name="Heading 3 2 2 24" xfId="2138"/>
    <cellStyle name="Heading 3 2 2 25" xfId="2139"/>
    <cellStyle name="Heading 3 2 2 26" xfId="2140"/>
    <cellStyle name="Heading 3 2 2 27" xfId="2141"/>
    <cellStyle name="Heading 3 2 2 28" xfId="2142"/>
    <cellStyle name="Heading 3 2 2 29" xfId="2143"/>
    <cellStyle name="Heading 3 2 2 3" xfId="2144"/>
    <cellStyle name="Heading 3 2 2 3 2" xfId="2145"/>
    <cellStyle name="Heading 3 2 2 3 2 2" xfId="2146"/>
    <cellStyle name="Heading 3 2 2 3 3" xfId="2147"/>
    <cellStyle name="Heading 3 2 2 3 4" xfId="2148"/>
    <cellStyle name="Heading 3 2 2 30" xfId="2149"/>
    <cellStyle name="Heading 3 2 2 31" xfId="2150"/>
    <cellStyle name="Heading 3 2 2 32" xfId="2151"/>
    <cellStyle name="Heading 3 2 2 33" xfId="2152"/>
    <cellStyle name="Heading 3 2 2 34" xfId="2153"/>
    <cellStyle name="Heading 3 2 2 35" xfId="2154"/>
    <cellStyle name="Heading 3 2 2 36" xfId="2155"/>
    <cellStyle name="Heading 3 2 2 37" xfId="2156"/>
    <cellStyle name="Heading 3 2 2 38" xfId="2157"/>
    <cellStyle name="Heading 3 2 2 39" xfId="2158"/>
    <cellStyle name="Heading 3 2 2 4" xfId="2159"/>
    <cellStyle name="Heading 3 2 2 4 2" xfId="2160"/>
    <cellStyle name="Heading 3 2 2 4 2 2" xfId="2161"/>
    <cellStyle name="Heading 3 2 2 4 3" xfId="2162"/>
    <cellStyle name="Heading 3 2 2 4 4" xfId="2163"/>
    <cellStyle name="Heading 3 2 2 40" xfId="2164"/>
    <cellStyle name="Heading 3 2 2 41" xfId="2165"/>
    <cellStyle name="Heading 3 2 2 42" xfId="2166"/>
    <cellStyle name="Heading 3 2 2 43" xfId="2167"/>
    <cellStyle name="Heading 3 2 2 44" xfId="2168"/>
    <cellStyle name="Heading 3 2 2 45" xfId="2169"/>
    <cellStyle name="Heading 3 2 2 46" xfId="2170"/>
    <cellStyle name="Heading 3 2 2 47" xfId="2171"/>
    <cellStyle name="Heading 3 2 2 48" xfId="2172"/>
    <cellStyle name="Heading 3 2 2 49" xfId="2173"/>
    <cellStyle name="Heading 3 2 2 5" xfId="2174"/>
    <cellStyle name="Heading 3 2 2 5 2" xfId="2175"/>
    <cellStyle name="Heading 3 2 2 5 2 2" xfId="2176"/>
    <cellStyle name="Heading 3 2 2 5 3" xfId="2177"/>
    <cellStyle name="Heading 3 2 2 5 4" xfId="2178"/>
    <cellStyle name="Heading 3 2 2 50" xfId="2179"/>
    <cellStyle name="Heading 3 2 2 51" xfId="2180"/>
    <cellStyle name="Heading 3 2 2 52" xfId="2181"/>
    <cellStyle name="Heading 3 2 2 53" xfId="2182"/>
    <cellStyle name="Heading 3 2 2 54" xfId="2183"/>
    <cellStyle name="Heading 3 2 2 55" xfId="2184"/>
    <cellStyle name="Heading 3 2 2 56" xfId="2185"/>
    <cellStyle name="Heading 3 2 2 57" xfId="2186"/>
    <cellStyle name="Heading 3 2 2 58" xfId="2187"/>
    <cellStyle name="Heading 3 2 2 59" xfId="2188"/>
    <cellStyle name="Heading 3 2 2 6" xfId="2189"/>
    <cellStyle name="Heading 3 2 2 6 2" xfId="2190"/>
    <cellStyle name="Heading 3 2 2 6 2 2" xfId="2191"/>
    <cellStyle name="Heading 3 2 2 6 3" xfId="2192"/>
    <cellStyle name="Heading 3 2 2 6 3 2" xfId="2193"/>
    <cellStyle name="Heading 3 2 2 6 3 3" xfId="2194"/>
    <cellStyle name="Heading 3 2 2 6 4" xfId="2195"/>
    <cellStyle name="Heading 3 2 2 6 4 2" xfId="2196"/>
    <cellStyle name="Heading 3 2 2 6 4 3" xfId="2197"/>
    <cellStyle name="Heading 3 2 2 6 5" xfId="2198"/>
    <cellStyle name="Heading 3 2 2 6 6" xfId="2199"/>
    <cellStyle name="Heading 3 2 2 60" xfId="2200"/>
    <cellStyle name="Heading 3 2 2 61" xfId="2201"/>
    <cellStyle name="Heading 3 2 2 62" xfId="2202"/>
    <cellStyle name="Heading 3 2 2 63" xfId="2203"/>
    <cellStyle name="Heading 3 2 2 64" xfId="2204"/>
    <cellStyle name="Heading 3 2 2 65" xfId="2205"/>
    <cellStyle name="Heading 3 2 2 66" xfId="2206"/>
    <cellStyle name="Heading 3 2 2 67" xfId="2207"/>
    <cellStyle name="Heading 3 2 2 68" xfId="2208"/>
    <cellStyle name="Heading 3 2 2 69" xfId="2209"/>
    <cellStyle name="Heading 3 2 2 7" xfId="2210"/>
    <cellStyle name="Heading 3 2 2 7 2" xfId="2211"/>
    <cellStyle name="Heading 3 2 2 7 2 2" xfId="2212"/>
    <cellStyle name="Heading 3 2 2 7 3" xfId="2213"/>
    <cellStyle name="Heading 3 2 2 7 3 2" xfId="2214"/>
    <cellStyle name="Heading 3 2 2 7 3 3" xfId="2215"/>
    <cellStyle name="Heading 3 2 2 7 4" xfId="2216"/>
    <cellStyle name="Heading 3 2 2 7 4 2" xfId="2217"/>
    <cellStyle name="Heading 3 2 2 7 4 3" xfId="2218"/>
    <cellStyle name="Heading 3 2 2 7 5" xfId="2219"/>
    <cellStyle name="Heading 3 2 2 7 6" xfId="2220"/>
    <cellStyle name="Heading 3 2 2 70" xfId="2221"/>
    <cellStyle name="Heading 3 2 2 71" xfId="2222"/>
    <cellStyle name="Heading 3 2 2 72" xfId="2223"/>
    <cellStyle name="Heading 3 2 2 73" xfId="2224"/>
    <cellStyle name="Heading 3 2 2 74" xfId="2225"/>
    <cellStyle name="Heading 3 2 2 75" xfId="2226"/>
    <cellStyle name="Heading 3 2 2 8" xfId="2227"/>
    <cellStyle name="Heading 3 2 2 8 2" xfId="2228"/>
    <cellStyle name="Heading 3 2 2 8 2 2" xfId="2229"/>
    <cellStyle name="Heading 3 2 2 8 3" xfId="2230"/>
    <cellStyle name="Heading 3 2 2 8 3 2" xfId="2231"/>
    <cellStyle name="Heading 3 2 2 8 3 3" xfId="2232"/>
    <cellStyle name="Heading 3 2 2 8 4" xfId="2233"/>
    <cellStyle name="Heading 3 2 2 8 4 2" xfId="2234"/>
    <cellStyle name="Heading 3 2 2 8 4 3" xfId="2235"/>
    <cellStyle name="Heading 3 2 2 8 5" xfId="2236"/>
    <cellStyle name="Heading 3 2 2 8 6" xfId="2237"/>
    <cellStyle name="Heading 3 2 2 9" xfId="2238"/>
    <cellStyle name="Heading 3 2 2 9 2" xfId="2239"/>
    <cellStyle name="Heading 3 2 2 9 2 2" xfId="2240"/>
    <cellStyle name="Heading 3 2 2 9 3" xfId="2241"/>
    <cellStyle name="Heading 3 2 2 9 3 2" xfId="2242"/>
    <cellStyle name="Heading 3 2 2 9 3 3" xfId="2243"/>
    <cellStyle name="Heading 3 2 2 9 4" xfId="2244"/>
    <cellStyle name="Heading 3 2 2 9 4 2" xfId="2245"/>
    <cellStyle name="Heading 3 2 2 9 4 3" xfId="2246"/>
    <cellStyle name="Heading 3 2 2 9 5" xfId="2247"/>
    <cellStyle name="Heading 3 2 2 9 6" xfId="2248"/>
    <cellStyle name="Heading 3 2 20" xfId="2249"/>
    <cellStyle name="Heading 3 2 21" xfId="2250"/>
    <cellStyle name="Heading 3 2 22" xfId="2251"/>
    <cellStyle name="Heading 3 2 23" xfId="2252"/>
    <cellStyle name="Heading 3 2 24" xfId="2253"/>
    <cellStyle name="Heading 3 2 25" xfId="2254"/>
    <cellStyle name="Heading 3 2 26" xfId="2255"/>
    <cellStyle name="Heading 3 2 27" xfId="2256"/>
    <cellStyle name="Heading 3 2 28" xfId="2257"/>
    <cellStyle name="Heading 3 2 29" xfId="2258"/>
    <cellStyle name="Heading 3 2 3" xfId="2259"/>
    <cellStyle name="Heading 3 2 3 2" xfId="2260"/>
    <cellStyle name="Heading 3 2 30" xfId="2261"/>
    <cellStyle name="Heading 3 2 31" xfId="2262"/>
    <cellStyle name="Heading 3 2 32" xfId="2263"/>
    <cellStyle name="Heading 3 2 33" xfId="2264"/>
    <cellStyle name="Heading 3 2 34" xfId="2265"/>
    <cellStyle name="Heading 3 2 35" xfId="2266"/>
    <cellStyle name="Heading 3 2 36" xfId="2267"/>
    <cellStyle name="Heading 3 2 37" xfId="2268"/>
    <cellStyle name="Heading 3 2 38" xfId="2269"/>
    <cellStyle name="Heading 3 2 39" xfId="2270"/>
    <cellStyle name="Heading 3 2 4" xfId="2271"/>
    <cellStyle name="Heading 3 2 4 2" xfId="2272"/>
    <cellStyle name="Heading 3 2 40" xfId="2273"/>
    <cellStyle name="Heading 3 2 41" xfId="2274"/>
    <cellStyle name="Heading 3 2 42" xfId="2275"/>
    <cellStyle name="Heading 3 2 43" xfId="2276"/>
    <cellStyle name="Heading 3 2 44" xfId="2277"/>
    <cellStyle name="Heading 3 2 45" xfId="2278"/>
    <cellStyle name="Heading 3 2 46" xfId="2279"/>
    <cellStyle name="Heading 3 2 47" xfId="2280"/>
    <cellStyle name="Heading 3 2 48" xfId="2281"/>
    <cellStyle name="Heading 3 2 49" xfId="2282"/>
    <cellStyle name="Heading 3 2 5" xfId="2283"/>
    <cellStyle name="Heading 3 2 5 2" xfId="2284"/>
    <cellStyle name="Heading 3 2 50" xfId="2285"/>
    <cellStyle name="Heading 3 2 51" xfId="2286"/>
    <cellStyle name="Heading 3 2 52" xfId="2287"/>
    <cellStyle name="Heading 3 2 53" xfId="2288"/>
    <cellStyle name="Heading 3 2 54" xfId="2289"/>
    <cellStyle name="Heading 3 2 55" xfId="2290"/>
    <cellStyle name="Heading 3 2 56" xfId="2291"/>
    <cellStyle name="Heading 3 2 57" xfId="2292"/>
    <cellStyle name="Heading 3 2 58" xfId="2293"/>
    <cellStyle name="Heading 3 2 59" xfId="2294"/>
    <cellStyle name="Heading 3 2 6" xfId="2295"/>
    <cellStyle name="Heading 3 2 6 2" xfId="2296"/>
    <cellStyle name="Heading 3 2 60" xfId="2297"/>
    <cellStyle name="Heading 3 2 61" xfId="2298"/>
    <cellStyle name="Heading 3 2 62" xfId="2299"/>
    <cellStyle name="Heading 3 2 63" xfId="2300"/>
    <cellStyle name="Heading 3 2 64" xfId="2301"/>
    <cellStyle name="Heading 3 2 65" xfId="2302"/>
    <cellStyle name="Heading 3 2 66" xfId="2303"/>
    <cellStyle name="Heading 3 2 67" xfId="2304"/>
    <cellStyle name="Heading 3 2 68" xfId="2305"/>
    <cellStyle name="Heading 3 2 69" xfId="2306"/>
    <cellStyle name="Heading 3 2 7" xfId="2307"/>
    <cellStyle name="Heading 3 2 7 2" xfId="2308"/>
    <cellStyle name="Heading 3 2 70" xfId="2309"/>
    <cellStyle name="Heading 3 2 71" xfId="2310"/>
    <cellStyle name="Heading 3 2 72" xfId="2311"/>
    <cellStyle name="Heading 3 2 73" xfId="2312"/>
    <cellStyle name="Heading 3 2 74" xfId="2313"/>
    <cellStyle name="Heading 3 2 75" xfId="2314"/>
    <cellStyle name="Heading 3 2 8" xfId="2315"/>
    <cellStyle name="Heading 3 2 8 2" xfId="2316"/>
    <cellStyle name="Heading 3 2 9" xfId="2317"/>
    <cellStyle name="Heading 3 2 9 2" xfId="2318"/>
    <cellStyle name="Heading 3 3" xfId="2319"/>
    <cellStyle name="Heading 4 2" xfId="2320"/>
    <cellStyle name="Heading 4 2 2" xfId="2321"/>
    <cellStyle name="Heading 4 2 3" xfId="2322"/>
    <cellStyle name="Heading 4 3" xfId="2323"/>
    <cellStyle name="Hyperlink 2" xfId="2324"/>
    <cellStyle name="Hyperlink 2 2" xfId="2325"/>
    <cellStyle name="Hyperlink 3" xfId="2326"/>
    <cellStyle name="Input [yellow]" xfId="2327"/>
    <cellStyle name="Input 10" xfId="2328"/>
    <cellStyle name="Input 11" xfId="2329"/>
    <cellStyle name="Input 12" xfId="2330"/>
    <cellStyle name="Input 13" xfId="2331"/>
    <cellStyle name="Input 14" xfId="2332"/>
    <cellStyle name="Input 15" xfId="2333"/>
    <cellStyle name="Input 16" xfId="2334"/>
    <cellStyle name="Input 17" xfId="2335"/>
    <cellStyle name="Input 18" xfId="2336"/>
    <cellStyle name="Input 19" xfId="2337"/>
    <cellStyle name="Input 2" xfId="2338"/>
    <cellStyle name="Input 2 2" xfId="2339"/>
    <cellStyle name="Input 2 3" xfId="2340"/>
    <cellStyle name="Input 20" xfId="2341"/>
    <cellStyle name="Input 21" xfId="2342"/>
    <cellStyle name="Input 22" xfId="2343"/>
    <cellStyle name="Input 3" xfId="2344"/>
    <cellStyle name="Input 4" xfId="2345"/>
    <cellStyle name="Input 5" xfId="2346"/>
    <cellStyle name="Input 6" xfId="2347"/>
    <cellStyle name="Input 7" xfId="2348"/>
    <cellStyle name="Input 8" xfId="2349"/>
    <cellStyle name="Input 9" xfId="2350"/>
    <cellStyle name="Linked Cell 2" xfId="2351"/>
    <cellStyle name="Linked Cell 2 2" xfId="2352"/>
    <cellStyle name="Linked Cell 2 3" xfId="2353"/>
    <cellStyle name="Linked Cell 3" xfId="2354"/>
    <cellStyle name="M" xfId="2355"/>
    <cellStyle name="M.00" xfId="2356"/>
    <cellStyle name="M_9. Rev2Cost_GDPIPI" xfId="2357"/>
    <cellStyle name="M_lists" xfId="2358"/>
    <cellStyle name="M_lists_4. Current Monthly Fixed Charge" xfId="2359"/>
    <cellStyle name="M_Sheet4" xfId="2360"/>
    <cellStyle name="Neutral 2" xfId="2361"/>
    <cellStyle name="Neutral 2 2" xfId="2362"/>
    <cellStyle name="Neutral 2 3" xfId="2363"/>
    <cellStyle name="Neutral 3" xfId="2364"/>
    <cellStyle name="Normal" xfId="0" builtinId="0"/>
    <cellStyle name="Normal - Style1" xfId="2365"/>
    <cellStyle name="Normal 10" xfId="2366"/>
    <cellStyle name="Normal 10 10" xfId="2367"/>
    <cellStyle name="Normal 10 11" xfId="2368"/>
    <cellStyle name="Normal 10 12" xfId="1"/>
    <cellStyle name="Normal 10 13" xfId="2369"/>
    <cellStyle name="Normal 10 14" xfId="2370"/>
    <cellStyle name="Normal 10 15" xfId="2371"/>
    <cellStyle name="Normal 10 16" xfId="2372"/>
    <cellStyle name="Normal 10 17" xfId="2373"/>
    <cellStyle name="Normal 10 18" xfId="2374"/>
    <cellStyle name="Normal 10 19" xfId="2375"/>
    <cellStyle name="Normal 10 2" xfId="2376"/>
    <cellStyle name="Normal 10 2 2" xfId="2377"/>
    <cellStyle name="Normal 10 2 3" xfId="2378"/>
    <cellStyle name="Normal 10 2 4" xfId="2379"/>
    <cellStyle name="Normal 10 20" xfId="2380"/>
    <cellStyle name="Normal 10 21" xfId="2381"/>
    <cellStyle name="Normal 10 3" xfId="2382"/>
    <cellStyle name="Normal 10 4" xfId="2383"/>
    <cellStyle name="Normal 10 5" xfId="2384"/>
    <cellStyle name="Normal 10 6" xfId="2385"/>
    <cellStyle name="Normal 10 7" xfId="2386"/>
    <cellStyle name="Normal 10 8" xfId="2387"/>
    <cellStyle name="Normal 10 9" xfId="2388"/>
    <cellStyle name="Normal 100" xfId="2389"/>
    <cellStyle name="Normal 101" xfId="2390"/>
    <cellStyle name="Normal 102" xfId="2391"/>
    <cellStyle name="Normal 103" xfId="2392"/>
    <cellStyle name="Normal 104" xfId="4760"/>
    <cellStyle name="Normal 105" xfId="4779"/>
    <cellStyle name="Normal 106" xfId="4792"/>
    <cellStyle name="Normal 107" xfId="4772"/>
    <cellStyle name="Normal 108" xfId="4769"/>
    <cellStyle name="Normal 109" xfId="4771"/>
    <cellStyle name="Normal 11" xfId="2393"/>
    <cellStyle name="Normal 11 10" xfId="2394"/>
    <cellStyle name="Normal 11 11" xfId="2395"/>
    <cellStyle name="Normal 11 12" xfId="2396"/>
    <cellStyle name="Normal 11 13" xfId="2397"/>
    <cellStyle name="Normal 11 14" xfId="2398"/>
    <cellStyle name="Normal 11 15" xfId="2399"/>
    <cellStyle name="Normal 11 16" xfId="2400"/>
    <cellStyle name="Normal 11 17" xfId="2401"/>
    <cellStyle name="Normal 11 18" xfId="2402"/>
    <cellStyle name="Normal 11 19" xfId="2403"/>
    <cellStyle name="Normal 11 2" xfId="2404"/>
    <cellStyle name="Normal 11 2 2" xfId="2405"/>
    <cellStyle name="Normal 11 2 3" xfId="2406"/>
    <cellStyle name="Normal 11 2 4" xfId="2407"/>
    <cellStyle name="Normal 11 20" xfId="2408"/>
    <cellStyle name="Normal 11 21" xfId="2409"/>
    <cellStyle name="Normal 11 3" xfId="2410"/>
    <cellStyle name="Normal 11 4" xfId="2411"/>
    <cellStyle name="Normal 11 5" xfId="2412"/>
    <cellStyle name="Normal 11 6" xfId="2413"/>
    <cellStyle name="Normal 11 7" xfId="2414"/>
    <cellStyle name="Normal 11 8" xfId="2415"/>
    <cellStyle name="Normal 11 9" xfId="2416"/>
    <cellStyle name="Normal 110" xfId="4794"/>
    <cellStyle name="Normal 111" xfId="4788"/>
    <cellStyle name="Normal 112" xfId="4787"/>
    <cellStyle name="Normal 113" xfId="4781"/>
    <cellStyle name="Normal 114" xfId="4782"/>
    <cellStyle name="Normal 115" xfId="4796"/>
    <cellStyle name="Normal 12" xfId="2417"/>
    <cellStyle name="Normal 12 2" xfId="2418"/>
    <cellStyle name="Normal 12 3" xfId="2419"/>
    <cellStyle name="Normal 12 4" xfId="2420"/>
    <cellStyle name="Normal 13" xfId="2421"/>
    <cellStyle name="Normal 13 2" xfId="2422"/>
    <cellStyle name="Normal 13 3" xfId="2423"/>
    <cellStyle name="Normal 13 4" xfId="2424"/>
    <cellStyle name="Normal 13 5" xfId="2425"/>
    <cellStyle name="Normal 13 6" xfId="2426"/>
    <cellStyle name="Normal 13 7" xfId="2427"/>
    <cellStyle name="Normal 13 8" xfId="2428"/>
    <cellStyle name="Normal 13 9" xfId="2429"/>
    <cellStyle name="Normal 14" xfId="2430"/>
    <cellStyle name="Normal 14 2" xfId="2431"/>
    <cellStyle name="Normal 14 3" xfId="2432"/>
    <cellStyle name="Normal 14 4" xfId="2433"/>
    <cellStyle name="Normal 15" xfId="2434"/>
    <cellStyle name="Normal 15 2" xfId="2435"/>
    <cellStyle name="Normal 15 3" xfId="2436"/>
    <cellStyle name="Normal 15 4" xfId="2437"/>
    <cellStyle name="Normal 15 5" xfId="2438"/>
    <cellStyle name="Normal 15 6" xfId="2439"/>
    <cellStyle name="Normal 15 7" xfId="2440"/>
    <cellStyle name="Normal 15 8" xfId="2441"/>
    <cellStyle name="Normal 15 9" xfId="2442"/>
    <cellStyle name="Normal 16" xfId="2443"/>
    <cellStyle name="Normal 16 2" xfId="2444"/>
    <cellStyle name="Normal 16 3" xfId="2445"/>
    <cellStyle name="Normal 16 4" xfId="2446"/>
    <cellStyle name="Normal 17" xfId="2447"/>
    <cellStyle name="Normal 17 2" xfId="2448"/>
    <cellStyle name="Normal 17 3" xfId="2449"/>
    <cellStyle name="Normal 17 4" xfId="2450"/>
    <cellStyle name="Normal 18" xfId="2451"/>
    <cellStyle name="Normal 18 10" xfId="2452"/>
    <cellStyle name="Normal 18 11" xfId="2453"/>
    <cellStyle name="Normal 18 12" xfId="2454"/>
    <cellStyle name="Normal 18 13" xfId="2455"/>
    <cellStyle name="Normal 18 14" xfId="2456"/>
    <cellStyle name="Normal 18 15" xfId="2457"/>
    <cellStyle name="Normal 18 16" xfId="2458"/>
    <cellStyle name="Normal 18 17" xfId="2459"/>
    <cellStyle name="Normal 18 18" xfId="2460"/>
    <cellStyle name="Normal 18 19" xfId="2461"/>
    <cellStyle name="Normal 18 2" xfId="2462"/>
    <cellStyle name="Normal 18 20" xfId="2463"/>
    <cellStyle name="Normal 18 21" xfId="2464"/>
    <cellStyle name="Normal 18 3" xfId="2465"/>
    <cellStyle name="Normal 18 4" xfId="2466"/>
    <cellStyle name="Normal 18 5" xfId="2467"/>
    <cellStyle name="Normal 18 6" xfId="2468"/>
    <cellStyle name="Normal 18 7" xfId="2469"/>
    <cellStyle name="Normal 18 8" xfId="2470"/>
    <cellStyle name="Normal 18 9" xfId="2471"/>
    <cellStyle name="Normal 19" xfId="2472"/>
    <cellStyle name="Normal 19 10" xfId="2473"/>
    <cellStyle name="Normal 19 11" xfId="2474"/>
    <cellStyle name="Normal 19 12" xfId="2475"/>
    <cellStyle name="Normal 19 13" xfId="2476"/>
    <cellStyle name="Normal 19 14" xfId="2477"/>
    <cellStyle name="Normal 19 15" xfId="2478"/>
    <cellStyle name="Normal 19 16" xfId="2479"/>
    <cellStyle name="Normal 19 17" xfId="2480"/>
    <cellStyle name="Normal 19 18" xfId="2481"/>
    <cellStyle name="Normal 19 19" xfId="2482"/>
    <cellStyle name="Normal 19 2" xfId="2483"/>
    <cellStyle name="Normal 19 20" xfId="2484"/>
    <cellStyle name="Normal 19 21" xfId="2485"/>
    <cellStyle name="Normal 19 3" xfId="2486"/>
    <cellStyle name="Normal 19 4" xfId="2487"/>
    <cellStyle name="Normal 19 5" xfId="2488"/>
    <cellStyle name="Normal 19 6" xfId="2489"/>
    <cellStyle name="Normal 19 7" xfId="2490"/>
    <cellStyle name="Normal 19 8" xfId="2491"/>
    <cellStyle name="Normal 19 9" xfId="2492"/>
    <cellStyle name="Normal 2" xfId="7"/>
    <cellStyle name="Normal 2 10" xfId="2493"/>
    <cellStyle name="Normal 2 11" xfId="2494"/>
    <cellStyle name="Normal 2 12" xfId="2495"/>
    <cellStyle name="Normal 2 13" xfId="2496"/>
    <cellStyle name="Normal 2 14" xfId="2497"/>
    <cellStyle name="Normal 2 15" xfId="2498"/>
    <cellStyle name="Normal 2 16" xfId="2499"/>
    <cellStyle name="Normal 2 17" xfId="2500"/>
    <cellStyle name="Normal 2 18" xfId="2501"/>
    <cellStyle name="Normal 2 18 2" xfId="2502"/>
    <cellStyle name="Normal 2 19" xfId="2503"/>
    <cellStyle name="Normal 2 19 2" xfId="2504"/>
    <cellStyle name="Normal 2 2" xfId="2505"/>
    <cellStyle name="Normal 2 2 10" xfId="2506"/>
    <cellStyle name="Normal 2 2 11" xfId="2507"/>
    <cellStyle name="Normal 2 2 11 2" xfId="2508"/>
    <cellStyle name="Normal 2 2 12" xfId="2509"/>
    <cellStyle name="Normal 2 2 13" xfId="2510"/>
    <cellStyle name="Normal 2 2 14" xfId="2511"/>
    <cellStyle name="Normal 2 2 15" xfId="2512"/>
    <cellStyle name="Normal 2 2 16" xfId="2513"/>
    <cellStyle name="Normal 2 2 17" xfId="2514"/>
    <cellStyle name="Normal 2 2 18" xfId="2515"/>
    <cellStyle name="Normal 2 2 19" xfId="2516"/>
    <cellStyle name="Normal 2 2 2" xfId="2517"/>
    <cellStyle name="Normal 2 2 2 10" xfId="2518"/>
    <cellStyle name="Normal 2 2 2 11" xfId="2519"/>
    <cellStyle name="Normal 2 2 2 2" xfId="2520"/>
    <cellStyle name="Normal 2 2 2 2 2" xfId="2521"/>
    <cellStyle name="Normal 2 2 2 2 2 2" xfId="2522"/>
    <cellStyle name="Normal 2 2 2 2 2 3" xfId="2523"/>
    <cellStyle name="Normal 2 2 2 2 2 4" xfId="2524"/>
    <cellStyle name="Normal 2 2 2 2 2 5" xfId="2525"/>
    <cellStyle name="Normal 2 2 2 2 3" xfId="2526"/>
    <cellStyle name="Normal 2 2 2 2 4" xfId="2527"/>
    <cellStyle name="Normal 2 2 2 2 5" xfId="2528"/>
    <cellStyle name="Normal 2 2 2 3" xfId="2529"/>
    <cellStyle name="Normal 2 2 2 3 2" xfId="2530"/>
    <cellStyle name="Normal 2 2 2 4" xfId="2531"/>
    <cellStyle name="Normal 2 2 2 4 2" xfId="2532"/>
    <cellStyle name="Normal 2 2 2 4 3" xfId="2533"/>
    <cellStyle name="Normal 2 2 2 4 4" xfId="2534"/>
    <cellStyle name="Normal 2 2 2 4 5" xfId="2535"/>
    <cellStyle name="Normal 2 2 2 5" xfId="2536"/>
    <cellStyle name="Normal 2 2 2 5 2" xfId="2537"/>
    <cellStyle name="Normal 2 2 2 5 3" xfId="2538"/>
    <cellStyle name="Normal 2 2 2 5 4" xfId="2539"/>
    <cellStyle name="Normal 2 2 2 5 5" xfId="2540"/>
    <cellStyle name="Normal 2 2 2 6" xfId="2541"/>
    <cellStyle name="Normal 2 2 2 6 2" xfId="2542"/>
    <cellStyle name="Normal 2 2 2 6 3" xfId="2543"/>
    <cellStyle name="Normal 2 2 2 6 4" xfId="2544"/>
    <cellStyle name="Normal 2 2 2 6 5" xfId="2545"/>
    <cellStyle name="Normal 2 2 2 7" xfId="2546"/>
    <cellStyle name="Normal 2 2 2 7 2" xfId="2547"/>
    <cellStyle name="Normal 2 2 2 7 3" xfId="2548"/>
    <cellStyle name="Normal 2 2 2 7 4" xfId="2549"/>
    <cellStyle name="Normal 2 2 2 7 5" xfId="2550"/>
    <cellStyle name="Normal 2 2 2 8" xfId="2551"/>
    <cellStyle name="Normal 2 2 2 9" xfId="2552"/>
    <cellStyle name="Normal 2 2 20" xfId="2553"/>
    <cellStyle name="Normal 2 2 21" xfId="2554"/>
    <cellStyle name="Normal 2 2 22" xfId="4780"/>
    <cellStyle name="Normal 2 2 3" xfId="2555"/>
    <cellStyle name="Normal 2 2 3 10" xfId="2556"/>
    <cellStyle name="Normal 2 2 3 11" xfId="2557"/>
    <cellStyle name="Normal 2 2 3 2" xfId="2558"/>
    <cellStyle name="Normal 2 2 3 3" xfId="2559"/>
    <cellStyle name="Normal 2 2 3 4" xfId="2560"/>
    <cellStyle name="Normal 2 2 3 4 2" xfId="2561"/>
    <cellStyle name="Normal 2 2 3 4 3" xfId="2562"/>
    <cellStyle name="Normal 2 2 3 4 4" xfId="2563"/>
    <cellStyle name="Normal 2 2 3 4 5" xfId="2564"/>
    <cellStyle name="Normal 2 2 3 5" xfId="2565"/>
    <cellStyle name="Normal 2 2 3 5 2" xfId="2566"/>
    <cellStyle name="Normal 2 2 3 5 3" xfId="2567"/>
    <cellStyle name="Normal 2 2 3 5 4" xfId="2568"/>
    <cellStyle name="Normal 2 2 3 5 5" xfId="2569"/>
    <cellStyle name="Normal 2 2 3 6" xfId="2570"/>
    <cellStyle name="Normal 2 2 3 6 2" xfId="2571"/>
    <cellStyle name="Normal 2 2 3 6 3" xfId="2572"/>
    <cellStyle name="Normal 2 2 3 6 4" xfId="2573"/>
    <cellStyle name="Normal 2 2 3 6 5" xfId="2574"/>
    <cellStyle name="Normal 2 2 3 7" xfId="2575"/>
    <cellStyle name="Normal 2 2 3 7 2" xfId="2576"/>
    <cellStyle name="Normal 2 2 3 7 3" xfId="2577"/>
    <cellStyle name="Normal 2 2 3 7 4" xfId="2578"/>
    <cellStyle name="Normal 2 2 3 7 5" xfId="2579"/>
    <cellStyle name="Normal 2 2 3 8" xfId="2580"/>
    <cellStyle name="Normal 2 2 3 9" xfId="2581"/>
    <cellStyle name="Normal 2 2 4" xfId="2582"/>
    <cellStyle name="Normal 2 2 4 10" xfId="2583"/>
    <cellStyle name="Normal 2 2 4 11" xfId="2584"/>
    <cellStyle name="Normal 2 2 4 2" xfId="2585"/>
    <cellStyle name="Normal 2 2 4 3" xfId="2586"/>
    <cellStyle name="Normal 2 2 4 4" xfId="2587"/>
    <cellStyle name="Normal 2 2 4 4 2" xfId="2588"/>
    <cellStyle name="Normal 2 2 4 4 3" xfId="2589"/>
    <cellStyle name="Normal 2 2 4 4 4" xfId="2590"/>
    <cellStyle name="Normal 2 2 4 4 5" xfId="2591"/>
    <cellStyle name="Normal 2 2 4 5" xfId="2592"/>
    <cellStyle name="Normal 2 2 4 5 2" xfId="2593"/>
    <cellStyle name="Normal 2 2 4 5 3" xfId="2594"/>
    <cellStyle name="Normal 2 2 4 5 4" xfId="2595"/>
    <cellStyle name="Normal 2 2 4 5 5" xfId="2596"/>
    <cellStyle name="Normal 2 2 4 6" xfId="2597"/>
    <cellStyle name="Normal 2 2 4 6 2" xfId="2598"/>
    <cellStyle name="Normal 2 2 4 6 3" xfId="2599"/>
    <cellStyle name="Normal 2 2 4 6 4" xfId="2600"/>
    <cellStyle name="Normal 2 2 4 6 5" xfId="2601"/>
    <cellStyle name="Normal 2 2 4 7" xfId="2602"/>
    <cellStyle name="Normal 2 2 4 7 2" xfId="2603"/>
    <cellStyle name="Normal 2 2 4 7 3" xfId="2604"/>
    <cellStyle name="Normal 2 2 4 7 4" xfId="2605"/>
    <cellStyle name="Normal 2 2 4 7 5" xfId="2606"/>
    <cellStyle name="Normal 2 2 4 8" xfId="2607"/>
    <cellStyle name="Normal 2 2 4 9" xfId="2608"/>
    <cellStyle name="Normal 2 2 5" xfId="2609"/>
    <cellStyle name="Normal 2 2 5 10" xfId="2610"/>
    <cellStyle name="Normal 2 2 5 11" xfId="2611"/>
    <cellStyle name="Normal 2 2 5 2" xfId="2612"/>
    <cellStyle name="Normal 2 2 5 3" xfId="2613"/>
    <cellStyle name="Normal 2 2 5 4" xfId="2614"/>
    <cellStyle name="Normal 2 2 5 4 2" xfId="2615"/>
    <cellStyle name="Normal 2 2 5 4 3" xfId="2616"/>
    <cellStyle name="Normal 2 2 5 4 4" xfId="2617"/>
    <cellStyle name="Normal 2 2 5 4 5" xfId="2618"/>
    <cellStyle name="Normal 2 2 5 5" xfId="2619"/>
    <cellStyle name="Normal 2 2 5 5 2" xfId="2620"/>
    <cellStyle name="Normal 2 2 5 5 3" xfId="2621"/>
    <cellStyle name="Normal 2 2 5 5 4" xfId="2622"/>
    <cellStyle name="Normal 2 2 5 5 5" xfId="2623"/>
    <cellStyle name="Normal 2 2 5 6" xfId="2624"/>
    <cellStyle name="Normal 2 2 5 6 2" xfId="2625"/>
    <cellStyle name="Normal 2 2 5 6 3" xfId="2626"/>
    <cellStyle name="Normal 2 2 5 6 4" xfId="2627"/>
    <cellStyle name="Normal 2 2 5 6 5" xfId="2628"/>
    <cellStyle name="Normal 2 2 5 7" xfId="2629"/>
    <cellStyle name="Normal 2 2 5 7 2" xfId="2630"/>
    <cellStyle name="Normal 2 2 5 7 3" xfId="2631"/>
    <cellStyle name="Normal 2 2 5 7 4" xfId="2632"/>
    <cellStyle name="Normal 2 2 5 7 5" xfId="2633"/>
    <cellStyle name="Normal 2 2 5 8" xfId="2634"/>
    <cellStyle name="Normal 2 2 5 9" xfId="2635"/>
    <cellStyle name="Normal 2 2 6" xfId="2636"/>
    <cellStyle name="Normal 2 2 6 10" xfId="2637"/>
    <cellStyle name="Normal 2 2 6 11" xfId="2638"/>
    <cellStyle name="Normal 2 2 6 2" xfId="2639"/>
    <cellStyle name="Normal 2 2 6 3" xfId="2640"/>
    <cellStyle name="Normal 2 2 6 4" xfId="2641"/>
    <cellStyle name="Normal 2 2 6 4 2" xfId="2642"/>
    <cellStyle name="Normal 2 2 6 4 3" xfId="2643"/>
    <cellStyle name="Normal 2 2 6 4 4" xfId="2644"/>
    <cellStyle name="Normal 2 2 6 4 5" xfId="2645"/>
    <cellStyle name="Normal 2 2 6 5" xfId="2646"/>
    <cellStyle name="Normal 2 2 6 5 2" xfId="2647"/>
    <cellStyle name="Normal 2 2 6 5 3" xfId="2648"/>
    <cellStyle name="Normal 2 2 6 5 4" xfId="2649"/>
    <cellStyle name="Normal 2 2 6 5 5" xfId="2650"/>
    <cellStyle name="Normal 2 2 6 6" xfId="2651"/>
    <cellStyle name="Normal 2 2 6 6 2" xfId="2652"/>
    <cellStyle name="Normal 2 2 6 6 3" xfId="2653"/>
    <cellStyle name="Normal 2 2 6 6 4" xfId="2654"/>
    <cellStyle name="Normal 2 2 6 6 5" xfId="2655"/>
    <cellStyle name="Normal 2 2 6 7" xfId="2656"/>
    <cellStyle name="Normal 2 2 6 7 2" xfId="2657"/>
    <cellStyle name="Normal 2 2 6 7 3" xfId="2658"/>
    <cellStyle name="Normal 2 2 6 7 4" xfId="2659"/>
    <cellStyle name="Normal 2 2 6 7 5" xfId="2660"/>
    <cellStyle name="Normal 2 2 6 8" xfId="2661"/>
    <cellStyle name="Normal 2 2 6 9" xfId="2662"/>
    <cellStyle name="Normal 2 2 7" xfId="2663"/>
    <cellStyle name="Normal 2 2 7 10" xfId="2664"/>
    <cellStyle name="Normal 2 2 7 11" xfId="2665"/>
    <cellStyle name="Normal 2 2 7 2" xfId="2666"/>
    <cellStyle name="Normal 2 2 7 3" xfId="2667"/>
    <cellStyle name="Normal 2 2 7 4" xfId="2668"/>
    <cellStyle name="Normal 2 2 7 4 2" xfId="2669"/>
    <cellStyle name="Normal 2 2 7 4 3" xfId="2670"/>
    <cellStyle name="Normal 2 2 7 4 4" xfId="2671"/>
    <cellStyle name="Normal 2 2 7 4 5" xfId="2672"/>
    <cellStyle name="Normal 2 2 7 5" xfId="2673"/>
    <cellStyle name="Normal 2 2 7 5 2" xfId="2674"/>
    <cellStyle name="Normal 2 2 7 5 3" xfId="2675"/>
    <cellStyle name="Normal 2 2 7 5 4" xfId="2676"/>
    <cellStyle name="Normal 2 2 7 5 5" xfId="2677"/>
    <cellStyle name="Normal 2 2 7 6" xfId="2678"/>
    <cellStyle name="Normal 2 2 7 6 2" xfId="2679"/>
    <cellStyle name="Normal 2 2 7 6 3" xfId="2680"/>
    <cellStyle name="Normal 2 2 7 6 4" xfId="2681"/>
    <cellStyle name="Normal 2 2 7 6 5" xfId="2682"/>
    <cellStyle name="Normal 2 2 7 7" xfId="2683"/>
    <cellStyle name="Normal 2 2 7 7 2" xfId="2684"/>
    <cellStyle name="Normal 2 2 7 7 3" xfId="2685"/>
    <cellStyle name="Normal 2 2 7 7 4" xfId="2686"/>
    <cellStyle name="Normal 2 2 7 7 5" xfId="2687"/>
    <cellStyle name="Normal 2 2 7 8" xfId="2688"/>
    <cellStyle name="Normal 2 2 7 9" xfId="2689"/>
    <cellStyle name="Normal 2 2 8" xfId="2690"/>
    <cellStyle name="Normal 2 2 9" xfId="2691"/>
    <cellStyle name="Normal 2 20" xfId="2692"/>
    <cellStyle name="Normal 2 20 2" xfId="2693"/>
    <cellStyle name="Normal 2 20 3" xfId="2694"/>
    <cellStyle name="Normal 2 20 4" xfId="2695"/>
    <cellStyle name="Normal 2 20 5" xfId="2696"/>
    <cellStyle name="Normal 2 21" xfId="2697"/>
    <cellStyle name="Normal 2 21 2" xfId="2698"/>
    <cellStyle name="Normal 2 21 3" xfId="2699"/>
    <cellStyle name="Normal 2 21 4" xfId="2700"/>
    <cellStyle name="Normal 2 21 5" xfId="2701"/>
    <cellStyle name="Normal 2 22" xfId="2702"/>
    <cellStyle name="Normal 2 22 2" xfId="2703"/>
    <cellStyle name="Normal 2 22 3" xfId="2704"/>
    <cellStyle name="Normal 2 22 4" xfId="2705"/>
    <cellStyle name="Normal 2 22 5" xfId="2706"/>
    <cellStyle name="Normal 2 23" xfId="2707"/>
    <cellStyle name="Normal 2 23 2" xfId="2708"/>
    <cellStyle name="Normal 2 23 3" xfId="2709"/>
    <cellStyle name="Normal 2 23 4" xfId="2710"/>
    <cellStyle name="Normal 2 23 5" xfId="2711"/>
    <cellStyle name="Normal 2 24" xfId="2712"/>
    <cellStyle name="Normal 2 24 2" xfId="2713"/>
    <cellStyle name="Normal 2 25" xfId="2714"/>
    <cellStyle name="Normal 2 26" xfId="2715"/>
    <cellStyle name="Normal 2 27" xfId="2716"/>
    <cellStyle name="Normal 2 28" xfId="2717"/>
    <cellStyle name="Normal 2 29" xfId="2718"/>
    <cellStyle name="Normal 2 3" xfId="2719"/>
    <cellStyle name="Normal 2 3 2" xfId="2720"/>
    <cellStyle name="Normal 2 3 3" xfId="2721"/>
    <cellStyle name="Normal 2 3 4" xfId="2722"/>
    <cellStyle name="Normal 2 3 5" xfId="2723"/>
    <cellStyle name="Normal 2 30" xfId="2724"/>
    <cellStyle name="Normal 2 31" xfId="2725"/>
    <cellStyle name="Normal 2 32" xfId="2726"/>
    <cellStyle name="Normal 2 33" xfId="2727"/>
    <cellStyle name="Normal 2 34" xfId="2728"/>
    <cellStyle name="Normal 2 35" xfId="2729"/>
    <cellStyle name="Normal 2 36" xfId="2730"/>
    <cellStyle name="Normal 2 37" xfId="2731"/>
    <cellStyle name="Normal 2 38" xfId="2732"/>
    <cellStyle name="Normal 2 39" xfId="2733"/>
    <cellStyle name="Normal 2 4" xfId="2734"/>
    <cellStyle name="Normal 2 4 2" xfId="2735"/>
    <cellStyle name="Normal 2 40" xfId="2736"/>
    <cellStyle name="Normal 2 41" xfId="2737"/>
    <cellStyle name="Normal 2 42" xfId="2738"/>
    <cellStyle name="Normal 2 43" xfId="2739"/>
    <cellStyle name="Normal 2 44" xfId="2740"/>
    <cellStyle name="Normal 2 45" xfId="2741"/>
    <cellStyle name="Normal 2 46" xfId="2742"/>
    <cellStyle name="Normal 2 47" xfId="2743"/>
    <cellStyle name="Normal 2 48" xfId="2744"/>
    <cellStyle name="Normal 2 49" xfId="2745"/>
    <cellStyle name="Normal 2 5" xfId="2746"/>
    <cellStyle name="Normal 2 50" xfId="2747"/>
    <cellStyle name="Normal 2 51" xfId="2748"/>
    <cellStyle name="Normal 2 52" xfId="2749"/>
    <cellStyle name="Normal 2 53" xfId="2750"/>
    <cellStyle name="Normal 2 54" xfId="2751"/>
    <cellStyle name="Normal 2 55" xfId="2752"/>
    <cellStyle name="Normal 2 56" xfId="2753"/>
    <cellStyle name="Normal 2 57" xfId="2754"/>
    <cellStyle name="Normal 2 58" xfId="2755"/>
    <cellStyle name="Normal 2 59" xfId="2756"/>
    <cellStyle name="Normal 2 6" xfId="2757"/>
    <cellStyle name="Normal 2 60" xfId="2758"/>
    <cellStyle name="Normal 2 61" xfId="2759"/>
    <cellStyle name="Normal 2 62" xfId="2760"/>
    <cellStyle name="Normal 2 63" xfId="2761"/>
    <cellStyle name="Normal 2 64" xfId="2762"/>
    <cellStyle name="Normal 2 65" xfId="2763"/>
    <cellStyle name="Normal 2 66" xfId="2764"/>
    <cellStyle name="Normal 2 67" xfId="2765"/>
    <cellStyle name="Normal 2 68" xfId="2766"/>
    <cellStyle name="Normal 2 69" xfId="2767"/>
    <cellStyle name="Normal 2 7" xfId="2768"/>
    <cellStyle name="Normal 2 70" xfId="2769"/>
    <cellStyle name="Normal 2 71" xfId="2770"/>
    <cellStyle name="Normal 2 72" xfId="2771"/>
    <cellStyle name="Normal 2 73" xfId="2772"/>
    <cellStyle name="Normal 2 74" xfId="2773"/>
    <cellStyle name="Normal 2 75" xfId="2774"/>
    <cellStyle name="Normal 2 76" xfId="2775"/>
    <cellStyle name="Normal 2 77" xfId="2776"/>
    <cellStyle name="Normal 2 78" xfId="2777"/>
    <cellStyle name="Normal 2 79" xfId="2778"/>
    <cellStyle name="Normal 2 8" xfId="2779"/>
    <cellStyle name="Normal 2 80" xfId="2780"/>
    <cellStyle name="Normal 2 81" xfId="2781"/>
    <cellStyle name="Normal 2 82" xfId="2782"/>
    <cellStyle name="Normal 2 83" xfId="2783"/>
    <cellStyle name="Normal 2 84" xfId="2784"/>
    <cellStyle name="Normal 2 85" xfId="2785"/>
    <cellStyle name="Normal 2 86" xfId="2786"/>
    <cellStyle name="Normal 2 87" xfId="2787"/>
    <cellStyle name="Normal 2 88" xfId="2788"/>
    <cellStyle name="Normal 2 89" xfId="2789"/>
    <cellStyle name="Normal 2 9" xfId="2790"/>
    <cellStyle name="Normal 20" xfId="2791"/>
    <cellStyle name="Normal 20 10" xfId="2792"/>
    <cellStyle name="Normal 20 11" xfId="2793"/>
    <cellStyle name="Normal 20 2" xfId="2794"/>
    <cellStyle name="Normal 20 3" xfId="2795"/>
    <cellStyle name="Normal 20 4" xfId="2796"/>
    <cellStyle name="Normal 20 5" xfId="2797"/>
    <cellStyle name="Normal 20 6" xfId="2798"/>
    <cellStyle name="Normal 20 7" xfId="2799"/>
    <cellStyle name="Normal 20 8" xfId="2800"/>
    <cellStyle name="Normal 20 9" xfId="2801"/>
    <cellStyle name="Normal 21" xfId="2802"/>
    <cellStyle name="Normal 21 10" xfId="2803"/>
    <cellStyle name="Normal 21 11" xfId="2804"/>
    <cellStyle name="Normal 21 2" xfId="2805"/>
    <cellStyle name="Normal 21 3" xfId="2806"/>
    <cellStyle name="Normal 21 4" xfId="2807"/>
    <cellStyle name="Normal 21 5" xfId="2808"/>
    <cellStyle name="Normal 21 6" xfId="2809"/>
    <cellStyle name="Normal 21 7" xfId="2810"/>
    <cellStyle name="Normal 21 8" xfId="2811"/>
    <cellStyle name="Normal 21 9" xfId="2812"/>
    <cellStyle name="Normal 22" xfId="2813"/>
    <cellStyle name="Normal 22 2" xfId="2814"/>
    <cellStyle name="Normal 22 3" xfId="2815"/>
    <cellStyle name="Normal 22 4" xfId="5"/>
    <cellStyle name="Normal 23" xfId="2816"/>
    <cellStyle name="Normal 23 2" xfId="2817"/>
    <cellStyle name="Normal 24" xfId="2818"/>
    <cellStyle name="Normal 24 2" xfId="2819"/>
    <cellStyle name="Normal 24 2 2" xfId="2820"/>
    <cellStyle name="Normal 24 2 3" xfId="2821"/>
    <cellStyle name="Normal 24 3" xfId="2822"/>
    <cellStyle name="Normal 24 4" xfId="2823"/>
    <cellStyle name="Normal 24 5" xfId="2824"/>
    <cellStyle name="Normal 25" xfId="2825"/>
    <cellStyle name="Normal 25 2" xfId="2826"/>
    <cellStyle name="Normal 26" xfId="2827"/>
    <cellStyle name="Normal 26 2" xfId="2828"/>
    <cellStyle name="Normal 27" xfId="2829"/>
    <cellStyle name="Normal 27 2" xfId="2830"/>
    <cellStyle name="Normal 27 3" xfId="2831"/>
    <cellStyle name="Normal 28" xfId="2832"/>
    <cellStyle name="Normal 28 2" xfId="2833"/>
    <cellStyle name="Normal 29" xfId="2834"/>
    <cellStyle name="Normal 29 2" xfId="2835"/>
    <cellStyle name="Normal 3" xfId="2836"/>
    <cellStyle name="Normal 3 10" xfId="2837"/>
    <cellStyle name="Normal 3 10 2" xfId="2838"/>
    <cellStyle name="Normal 3 10 3" xfId="2839"/>
    <cellStyle name="Normal 3 10 4" xfId="2840"/>
    <cellStyle name="Normal 3 10 5" xfId="2841"/>
    <cellStyle name="Normal 3 10 6" xfId="2842"/>
    <cellStyle name="Normal 3 10 7" xfId="2843"/>
    <cellStyle name="Normal 3 11" xfId="2844"/>
    <cellStyle name="Normal 3 11 2" xfId="2845"/>
    <cellStyle name="Normal 3 11 3" xfId="2846"/>
    <cellStyle name="Normal 3 11 4" xfId="2847"/>
    <cellStyle name="Normal 3 11 5" xfId="2848"/>
    <cellStyle name="Normal 3 11 6" xfId="2849"/>
    <cellStyle name="Normal 3 11 7" xfId="2850"/>
    <cellStyle name="Normal 3 12" xfId="2851"/>
    <cellStyle name="Normal 3 12 2" xfId="2852"/>
    <cellStyle name="Normal 3 12 3" xfId="2853"/>
    <cellStyle name="Normal 3 12 4" xfId="2854"/>
    <cellStyle name="Normal 3 12 5" xfId="2855"/>
    <cellStyle name="Normal 3 12 6" xfId="2856"/>
    <cellStyle name="Normal 3 12 7" xfId="2857"/>
    <cellStyle name="Normal 3 13" xfId="2858"/>
    <cellStyle name="Normal 3 13 2" xfId="2859"/>
    <cellStyle name="Normal 3 13 3" xfId="2860"/>
    <cellStyle name="Normal 3 13 4" xfId="2861"/>
    <cellStyle name="Normal 3 13 5" xfId="2862"/>
    <cellStyle name="Normal 3 13 6" xfId="2863"/>
    <cellStyle name="Normal 3 13 7" xfId="2864"/>
    <cellStyle name="Normal 3 14" xfId="2865"/>
    <cellStyle name="Normal 3 14 2" xfId="2866"/>
    <cellStyle name="Normal 3 14 3" xfId="2867"/>
    <cellStyle name="Normal 3 14 4" xfId="2868"/>
    <cellStyle name="Normal 3 14 5" xfId="2869"/>
    <cellStyle name="Normal 3 14 6" xfId="2870"/>
    <cellStyle name="Normal 3 14 7" xfId="2871"/>
    <cellStyle name="Normal 3 15" xfId="2872"/>
    <cellStyle name="Normal 3 15 2" xfId="2873"/>
    <cellStyle name="Normal 3 15 3" xfId="2874"/>
    <cellStyle name="Normal 3 15 4" xfId="2875"/>
    <cellStyle name="Normal 3 15 5" xfId="2876"/>
    <cellStyle name="Normal 3 15 6" xfId="2877"/>
    <cellStyle name="Normal 3 15 7" xfId="2878"/>
    <cellStyle name="Normal 3 16" xfId="2879"/>
    <cellStyle name="Normal 3 16 2" xfId="2880"/>
    <cellStyle name="Normal 3 16 3" xfId="2881"/>
    <cellStyle name="Normal 3 16 4" xfId="2882"/>
    <cellStyle name="Normal 3 16 5" xfId="2883"/>
    <cellStyle name="Normal 3 16 6" xfId="2884"/>
    <cellStyle name="Normal 3 16 7" xfId="2885"/>
    <cellStyle name="Normal 3 17" xfId="2886"/>
    <cellStyle name="Normal 3 17 2" xfId="2887"/>
    <cellStyle name="Normal 3 17 3" xfId="2888"/>
    <cellStyle name="Normal 3 17 4" xfId="2889"/>
    <cellStyle name="Normal 3 17 5" xfId="2890"/>
    <cellStyle name="Normal 3 17 6" xfId="2891"/>
    <cellStyle name="Normal 3 17 7" xfId="2892"/>
    <cellStyle name="Normal 3 18" xfId="2893"/>
    <cellStyle name="Normal 3 18 2" xfId="2894"/>
    <cellStyle name="Normal 3 18 3" xfId="2895"/>
    <cellStyle name="Normal 3 18 4" xfId="2896"/>
    <cellStyle name="Normal 3 19" xfId="2897"/>
    <cellStyle name="Normal 3 19 2" xfId="2898"/>
    <cellStyle name="Normal 3 19 3" xfId="2899"/>
    <cellStyle name="Normal 3 19 4" xfId="2900"/>
    <cellStyle name="Normal 3 2" xfId="2901"/>
    <cellStyle name="Normal 3 2 2" xfId="2902"/>
    <cellStyle name="Normal 3 2 3" xfId="2903"/>
    <cellStyle name="Normal 3 20" xfId="2904"/>
    <cellStyle name="Normal 3 20 2" xfId="2905"/>
    <cellStyle name="Normal 3 20 3" xfId="2906"/>
    <cellStyle name="Normal 3 20 4" xfId="2907"/>
    <cellStyle name="Normal 3 21" xfId="2908"/>
    <cellStyle name="Normal 3 21 2" xfId="2909"/>
    <cellStyle name="Normal 3 21 3" xfId="2910"/>
    <cellStyle name="Normal 3 21 4" xfId="2911"/>
    <cellStyle name="Normal 3 22" xfId="2912"/>
    <cellStyle name="Normal 3 22 2" xfId="2913"/>
    <cellStyle name="Normal 3 22 3" xfId="2914"/>
    <cellStyle name="Normal 3 22 4" xfId="2915"/>
    <cellStyle name="Normal 3 23" xfId="2916"/>
    <cellStyle name="Normal 3 24" xfId="2917"/>
    <cellStyle name="Normal 3 25" xfId="2918"/>
    <cellStyle name="Normal 3 26" xfId="2919"/>
    <cellStyle name="Normal 3 27" xfId="2920"/>
    <cellStyle name="Normal 3 28" xfId="2921"/>
    <cellStyle name="Normal 3 29" xfId="2922"/>
    <cellStyle name="Normal 3 3" xfId="2923"/>
    <cellStyle name="Normal 3 3 2" xfId="2924"/>
    <cellStyle name="Normal 3 3 2 2" xfId="2925"/>
    <cellStyle name="Normal 3 30" xfId="2926"/>
    <cellStyle name="Normal 3 31" xfId="2927"/>
    <cellStyle name="Normal 3 32" xfId="2928"/>
    <cellStyle name="Normal 3 33" xfId="2929"/>
    <cellStyle name="Normal 3 34" xfId="2930"/>
    <cellStyle name="Normal 3 35" xfId="2931"/>
    <cellStyle name="Normal 3 36" xfId="2932"/>
    <cellStyle name="Normal 3 37" xfId="2933"/>
    <cellStyle name="Normal 3 38" xfId="2934"/>
    <cellStyle name="Normal 3 39" xfId="2935"/>
    <cellStyle name="Normal 3 4" xfId="2936"/>
    <cellStyle name="Normal 3 4 2" xfId="2937"/>
    <cellStyle name="Normal 3 40" xfId="2938"/>
    <cellStyle name="Normal 3 41" xfId="2939"/>
    <cellStyle name="Normal 3 42" xfId="2940"/>
    <cellStyle name="Normal 3 43" xfId="2941"/>
    <cellStyle name="Normal 3 44" xfId="2942"/>
    <cellStyle name="Normal 3 45" xfId="2943"/>
    <cellStyle name="Normal 3 46" xfId="2944"/>
    <cellStyle name="Normal 3 47" xfId="2945"/>
    <cellStyle name="Normal 3 48" xfId="2946"/>
    <cellStyle name="Normal 3 49" xfId="2947"/>
    <cellStyle name="Normal 3 5" xfId="2948"/>
    <cellStyle name="Normal 3 50" xfId="2949"/>
    <cellStyle name="Normal 3 51" xfId="2950"/>
    <cellStyle name="Normal 3 52" xfId="2951"/>
    <cellStyle name="Normal 3 53" xfId="2952"/>
    <cellStyle name="Normal 3 54" xfId="2953"/>
    <cellStyle name="Normal 3 55" xfId="2954"/>
    <cellStyle name="Normal 3 56" xfId="2955"/>
    <cellStyle name="Normal 3 57" xfId="2956"/>
    <cellStyle name="Normal 3 58" xfId="2957"/>
    <cellStyle name="Normal 3 59" xfId="2958"/>
    <cellStyle name="Normal 3 6" xfId="2959"/>
    <cellStyle name="Normal 3 6 10" xfId="2960"/>
    <cellStyle name="Normal 3 6 11" xfId="2961"/>
    <cellStyle name="Normal 3 6 12" xfId="2962"/>
    <cellStyle name="Normal 3 6 13" xfId="2963"/>
    <cellStyle name="Normal 3 6 14" xfId="2964"/>
    <cellStyle name="Normal 3 6 15" xfId="2965"/>
    <cellStyle name="Normal 3 6 16" xfId="2966"/>
    <cellStyle name="Normal 3 6 17" xfId="2967"/>
    <cellStyle name="Normal 3 6 18" xfId="2968"/>
    <cellStyle name="Normal 3 6 19" xfId="2969"/>
    <cellStyle name="Normal 3 6 2" xfId="2970"/>
    <cellStyle name="Normal 3 6 20" xfId="2971"/>
    <cellStyle name="Normal 3 6 21" xfId="2972"/>
    <cellStyle name="Normal 3 6 22" xfId="2973"/>
    <cellStyle name="Normal 3 6 23" xfId="2974"/>
    <cellStyle name="Normal 3 6 24" xfId="2975"/>
    <cellStyle name="Normal 3 6 25" xfId="2976"/>
    <cellStyle name="Normal 3 6 26" xfId="2977"/>
    <cellStyle name="Normal 3 6 27" xfId="2978"/>
    <cellStyle name="Normal 3 6 28" xfId="2979"/>
    <cellStyle name="Normal 3 6 29" xfId="2980"/>
    <cellStyle name="Normal 3 6 3" xfId="2981"/>
    <cellStyle name="Normal 3 6 30" xfId="2982"/>
    <cellStyle name="Normal 3 6 31" xfId="2983"/>
    <cellStyle name="Normal 3 6 32" xfId="2984"/>
    <cellStyle name="Normal 3 6 33" xfId="2985"/>
    <cellStyle name="Normal 3 6 34" xfId="2986"/>
    <cellStyle name="Normal 3 6 35" xfId="2987"/>
    <cellStyle name="Normal 3 6 36" xfId="2988"/>
    <cellStyle name="Normal 3 6 37" xfId="2989"/>
    <cellStyle name="Normal 3 6 38" xfId="2990"/>
    <cellStyle name="Normal 3 6 39" xfId="2991"/>
    <cellStyle name="Normal 3 6 4" xfId="2992"/>
    <cellStyle name="Normal 3 6 40" xfId="2993"/>
    <cellStyle name="Normal 3 6 41" xfId="2994"/>
    <cellStyle name="Normal 3 6 42" xfId="2995"/>
    <cellStyle name="Normal 3 6 43" xfId="2996"/>
    <cellStyle name="Normal 3 6 44" xfId="2997"/>
    <cellStyle name="Normal 3 6 45" xfId="2998"/>
    <cellStyle name="Normal 3 6 46" xfId="2999"/>
    <cellStyle name="Normal 3 6 47" xfId="3000"/>
    <cellStyle name="Normal 3 6 48" xfId="3001"/>
    <cellStyle name="Normal 3 6 49" xfId="3002"/>
    <cellStyle name="Normal 3 6 5" xfId="3003"/>
    <cellStyle name="Normal 3 6 50" xfId="3004"/>
    <cellStyle name="Normal 3 6 51" xfId="3005"/>
    <cellStyle name="Normal 3 6 52" xfId="3006"/>
    <cellStyle name="Normal 3 6 53" xfId="3007"/>
    <cellStyle name="Normal 3 6 54" xfId="3008"/>
    <cellStyle name="Normal 3 6 55" xfId="3009"/>
    <cellStyle name="Normal 3 6 56" xfId="3010"/>
    <cellStyle name="Normal 3 6 57" xfId="3011"/>
    <cellStyle name="Normal 3 6 58" xfId="3012"/>
    <cellStyle name="Normal 3 6 59" xfId="3013"/>
    <cellStyle name="Normal 3 6 6" xfId="3014"/>
    <cellStyle name="Normal 3 6 60" xfId="3015"/>
    <cellStyle name="Normal 3 6 61" xfId="3016"/>
    <cellStyle name="Normal 3 6 7" xfId="3017"/>
    <cellStyle name="Normal 3 6 8" xfId="3018"/>
    <cellStyle name="Normal 3 6 9" xfId="3019"/>
    <cellStyle name="Normal 3 60" xfId="3020"/>
    <cellStyle name="Normal 3 61" xfId="3021"/>
    <cellStyle name="Normal 3 62" xfId="3022"/>
    <cellStyle name="Normal 3 63" xfId="3023"/>
    <cellStyle name="Normal 3 64" xfId="3024"/>
    <cellStyle name="Normal 3 65" xfId="3025"/>
    <cellStyle name="Normal 3 66" xfId="3026"/>
    <cellStyle name="Normal 3 67" xfId="3027"/>
    <cellStyle name="Normal 3 68" xfId="3028"/>
    <cellStyle name="Normal 3 69" xfId="3029"/>
    <cellStyle name="Normal 3 7" xfId="3030"/>
    <cellStyle name="Normal 3 7 10" xfId="3031"/>
    <cellStyle name="Normal 3 7 11" xfId="3032"/>
    <cellStyle name="Normal 3 7 12" xfId="3033"/>
    <cellStyle name="Normal 3 7 2" xfId="3034"/>
    <cellStyle name="Normal 3 7 3" xfId="3035"/>
    <cellStyle name="Normal 3 7 4" xfId="3036"/>
    <cellStyle name="Normal 3 7 5" xfId="3037"/>
    <cellStyle name="Normal 3 7 6" xfId="3038"/>
    <cellStyle name="Normal 3 7 7" xfId="3039"/>
    <cellStyle name="Normal 3 7 8" xfId="3040"/>
    <cellStyle name="Normal 3 7 9" xfId="3041"/>
    <cellStyle name="Normal 3 70" xfId="3042"/>
    <cellStyle name="Normal 3 71" xfId="3043"/>
    <cellStyle name="Normal 3 72" xfId="3044"/>
    <cellStyle name="Normal 3 73" xfId="3045"/>
    <cellStyle name="Normal 3 74" xfId="3046"/>
    <cellStyle name="Normal 3 75" xfId="3047"/>
    <cellStyle name="Normal 3 76" xfId="3048"/>
    <cellStyle name="Normal 3 77" xfId="3049"/>
    <cellStyle name="Normal 3 78" xfId="3050"/>
    <cellStyle name="Normal 3 79" xfId="3051"/>
    <cellStyle name="Normal 3 8" xfId="3052"/>
    <cellStyle name="Normal 3 8 2" xfId="3053"/>
    <cellStyle name="Normal 3 8 3" xfId="3054"/>
    <cellStyle name="Normal 3 8 4" xfId="3055"/>
    <cellStyle name="Normal 3 8 5" xfId="3056"/>
    <cellStyle name="Normal 3 8 6" xfId="3057"/>
    <cellStyle name="Normal 3 8 7" xfId="3058"/>
    <cellStyle name="Normal 3 80" xfId="3059"/>
    <cellStyle name="Normal 3 81" xfId="3060"/>
    <cellStyle name="Normal 3 82" xfId="3061"/>
    <cellStyle name="Normal 3 83" xfId="3062"/>
    <cellStyle name="Normal 3 84" xfId="3063"/>
    <cellStyle name="Normal 3 85" xfId="3064"/>
    <cellStyle name="Normal 3 86" xfId="3065"/>
    <cellStyle name="Normal 3 87" xfId="3066"/>
    <cellStyle name="Normal 3 88" xfId="3067"/>
    <cellStyle name="Normal 3 89" xfId="3068"/>
    <cellStyle name="Normal 3 9" xfId="3069"/>
    <cellStyle name="Normal 3 9 2" xfId="3070"/>
    <cellStyle name="Normal 3 9 3" xfId="3071"/>
    <cellStyle name="Normal 3 9 4" xfId="3072"/>
    <cellStyle name="Normal 3 9 5" xfId="3073"/>
    <cellStyle name="Normal 3 9 6" xfId="3074"/>
    <cellStyle name="Normal 3 9 7" xfId="3075"/>
    <cellStyle name="Normal 3 90" xfId="3076"/>
    <cellStyle name="Normal 30" xfId="3077"/>
    <cellStyle name="Normal 30 2" xfId="3078"/>
    <cellStyle name="Normal 30 3" xfId="3079"/>
    <cellStyle name="Normal 31" xfId="3080"/>
    <cellStyle name="Normal 31 2" xfId="3081"/>
    <cellStyle name="Normal 31 2 2" xfId="3082"/>
    <cellStyle name="Normal 31 3" xfId="3083"/>
    <cellStyle name="Normal 31 3 2" xfId="3084"/>
    <cellStyle name="Normal 31 4" xfId="3085"/>
    <cellStyle name="Normal 32" xfId="3086"/>
    <cellStyle name="Normal 32 2" xfId="3087"/>
    <cellStyle name="Normal 32 3" xfId="3088"/>
    <cellStyle name="Normal 33" xfId="3089"/>
    <cellStyle name="Normal 33 2" xfId="3090"/>
    <cellStyle name="Normal 33 2 2" xfId="3091"/>
    <cellStyle name="Normal 34" xfId="3092"/>
    <cellStyle name="Normal 34 2" xfId="3093"/>
    <cellStyle name="Normal 34 2 2" xfId="3094"/>
    <cellStyle name="Normal 35" xfId="3095"/>
    <cellStyle name="Normal 35 2" xfId="3096"/>
    <cellStyle name="Normal 35 2 2" xfId="3097"/>
    <cellStyle name="Normal 35 3" xfId="2"/>
    <cellStyle name="Normal 36" xfId="3098"/>
    <cellStyle name="Normal 36 2" xfId="3099"/>
    <cellStyle name="Normal 36 2 2" xfId="3100"/>
    <cellStyle name="Normal 37" xfId="3101"/>
    <cellStyle name="Normal 37 2" xfId="3102"/>
    <cellStyle name="Normal 37 2 2" xfId="3103"/>
    <cellStyle name="Normal 38" xfId="3104"/>
    <cellStyle name="Normal 38 2" xfId="3105"/>
    <cellStyle name="Normal 38 2 2" xfId="3106"/>
    <cellStyle name="Normal 39" xfId="3107"/>
    <cellStyle name="Normal 39 2" xfId="3108"/>
    <cellStyle name="Normal 39 2 2" xfId="3109"/>
    <cellStyle name="Normal 4" xfId="3110"/>
    <cellStyle name="Normal 4 10" xfId="3111"/>
    <cellStyle name="Normal 4 10 2" xfId="3112"/>
    <cellStyle name="Normal 4 10 3" xfId="3113"/>
    <cellStyle name="Normal 4 10 4" xfId="3114"/>
    <cellStyle name="Normal 4 10 5" xfId="3115"/>
    <cellStyle name="Normal 4 10 6" xfId="3116"/>
    <cellStyle name="Normal 4 10 7" xfId="3117"/>
    <cellStyle name="Normal 4 11" xfId="3118"/>
    <cellStyle name="Normal 4 11 2" xfId="3119"/>
    <cellStyle name="Normal 4 11 3" xfId="3120"/>
    <cellStyle name="Normal 4 11 4" xfId="3121"/>
    <cellStyle name="Normal 4 11 5" xfId="3122"/>
    <cellStyle name="Normal 4 11 6" xfId="3123"/>
    <cellStyle name="Normal 4 11 7" xfId="3124"/>
    <cellStyle name="Normal 4 12" xfId="3125"/>
    <cellStyle name="Normal 4 12 2" xfId="3126"/>
    <cellStyle name="Normal 4 12 3" xfId="3127"/>
    <cellStyle name="Normal 4 12 4" xfId="3128"/>
    <cellStyle name="Normal 4 12 5" xfId="3129"/>
    <cellStyle name="Normal 4 12 6" xfId="3130"/>
    <cellStyle name="Normal 4 12 7" xfId="3131"/>
    <cellStyle name="Normal 4 13" xfId="3132"/>
    <cellStyle name="Normal 4 13 2" xfId="3133"/>
    <cellStyle name="Normal 4 13 3" xfId="3134"/>
    <cellStyle name="Normal 4 13 4" xfId="3135"/>
    <cellStyle name="Normal 4 13 5" xfId="3136"/>
    <cellStyle name="Normal 4 13 6" xfId="3137"/>
    <cellStyle name="Normal 4 13 7" xfId="3138"/>
    <cellStyle name="Normal 4 14" xfId="3139"/>
    <cellStyle name="Normal 4 14 2" xfId="3140"/>
    <cellStyle name="Normal 4 14 3" xfId="3141"/>
    <cellStyle name="Normal 4 14 4" xfId="3142"/>
    <cellStyle name="Normal 4 14 5" xfId="3143"/>
    <cellStyle name="Normal 4 14 6" xfId="3144"/>
    <cellStyle name="Normal 4 14 7" xfId="3145"/>
    <cellStyle name="Normal 4 15" xfId="3146"/>
    <cellStyle name="Normal 4 15 2" xfId="3147"/>
    <cellStyle name="Normal 4 15 3" xfId="3148"/>
    <cellStyle name="Normal 4 15 4" xfId="3149"/>
    <cellStyle name="Normal 4 16" xfId="3150"/>
    <cellStyle name="Normal 4 16 2" xfId="3151"/>
    <cellStyle name="Normal 4 16 3" xfId="3152"/>
    <cellStyle name="Normal 4 16 4" xfId="3153"/>
    <cellStyle name="Normal 4 17" xfId="3154"/>
    <cellStyle name="Normal 4 17 2" xfId="3155"/>
    <cellStyle name="Normal 4 17 3" xfId="3156"/>
    <cellStyle name="Normal 4 17 4" xfId="3157"/>
    <cellStyle name="Normal 4 18" xfId="3158"/>
    <cellStyle name="Normal 4 18 2" xfId="3159"/>
    <cellStyle name="Normal 4 18 3" xfId="3160"/>
    <cellStyle name="Normal 4 18 4" xfId="3161"/>
    <cellStyle name="Normal 4 19" xfId="3162"/>
    <cellStyle name="Normal 4 19 2" xfId="3163"/>
    <cellStyle name="Normal 4 19 3" xfId="3164"/>
    <cellStyle name="Normal 4 19 4" xfId="3165"/>
    <cellStyle name="Normal 4 2" xfId="3166"/>
    <cellStyle name="Normal 4 2 10" xfId="3167"/>
    <cellStyle name="Normal 4 2 11" xfId="3168"/>
    <cellStyle name="Normal 4 2 2" xfId="3169"/>
    <cellStyle name="Normal 4 2 2 2" xfId="3170"/>
    <cellStyle name="Normal 4 2 3" xfId="3171"/>
    <cellStyle name="Normal 4 2 4" xfId="3172"/>
    <cellStyle name="Normal 4 2 4 2" xfId="3173"/>
    <cellStyle name="Normal 4 2 4 3" xfId="3174"/>
    <cellStyle name="Normal 4 2 4 4" xfId="3175"/>
    <cellStyle name="Normal 4 2 4 5" xfId="3176"/>
    <cellStyle name="Normal 4 2 5" xfId="3177"/>
    <cellStyle name="Normal 4 2 5 2" xfId="3178"/>
    <cellStyle name="Normal 4 2 5 3" xfId="3179"/>
    <cellStyle name="Normal 4 2 5 4" xfId="3180"/>
    <cellStyle name="Normal 4 2 5 5" xfId="3181"/>
    <cellStyle name="Normal 4 2 6" xfId="3182"/>
    <cellStyle name="Normal 4 2 6 2" xfId="3183"/>
    <cellStyle name="Normal 4 2 6 3" xfId="3184"/>
    <cellStyle name="Normal 4 2 6 4" xfId="3185"/>
    <cellStyle name="Normal 4 2 6 5" xfId="3186"/>
    <cellStyle name="Normal 4 2 7" xfId="3187"/>
    <cellStyle name="Normal 4 2 7 2" xfId="3188"/>
    <cellStyle name="Normal 4 2 7 3" xfId="3189"/>
    <cellStyle name="Normal 4 2 7 4" xfId="3190"/>
    <cellStyle name="Normal 4 2 7 5" xfId="3191"/>
    <cellStyle name="Normal 4 2 8" xfId="3192"/>
    <cellStyle name="Normal 4 2 9" xfId="3193"/>
    <cellStyle name="Normal 4 20" xfId="3194"/>
    <cellStyle name="Normal 4 20 2" xfId="3195"/>
    <cellStyle name="Normal 4 20 3" xfId="3196"/>
    <cellStyle name="Normal 4 20 4" xfId="3197"/>
    <cellStyle name="Normal 4 20 5" xfId="3198"/>
    <cellStyle name="Normal 4 21" xfId="3199"/>
    <cellStyle name="Normal 4 21 2" xfId="3200"/>
    <cellStyle name="Normal 4 21 3" xfId="3201"/>
    <cellStyle name="Normal 4 21 4" xfId="3202"/>
    <cellStyle name="Normal 4 21 5" xfId="3203"/>
    <cellStyle name="Normal 4 22" xfId="3204"/>
    <cellStyle name="Normal 4 22 2" xfId="3205"/>
    <cellStyle name="Normal 4 22 3" xfId="3206"/>
    <cellStyle name="Normal 4 22 4" xfId="3207"/>
    <cellStyle name="Normal 4 22 5" xfId="3208"/>
    <cellStyle name="Normal 4 23" xfId="3209"/>
    <cellStyle name="Normal 4 23 2" xfId="3210"/>
    <cellStyle name="Normal 4 23 3" xfId="3211"/>
    <cellStyle name="Normal 4 23 4" xfId="3212"/>
    <cellStyle name="Normal 4 23 5" xfId="3213"/>
    <cellStyle name="Normal 4 24" xfId="3214"/>
    <cellStyle name="Normal 4 24 2" xfId="3215"/>
    <cellStyle name="Normal 4 25" xfId="3216"/>
    <cellStyle name="Normal 4 25 2" xfId="3217"/>
    <cellStyle name="Normal 4 26" xfId="3218"/>
    <cellStyle name="Normal 4 27" xfId="3219"/>
    <cellStyle name="Normal 4 28" xfId="3220"/>
    <cellStyle name="Normal 4 29" xfId="3221"/>
    <cellStyle name="Normal 4 3" xfId="3222"/>
    <cellStyle name="Normal 4 3 10" xfId="3223"/>
    <cellStyle name="Normal 4 3 11" xfId="3224"/>
    <cellStyle name="Normal 4 3 12" xfId="3225"/>
    <cellStyle name="Normal 4 3 13" xfId="3226"/>
    <cellStyle name="Normal 4 3 14" xfId="3227"/>
    <cellStyle name="Normal 4 3 15" xfId="3228"/>
    <cellStyle name="Normal 4 3 16" xfId="3229"/>
    <cellStyle name="Normal 4 3 17" xfId="3230"/>
    <cellStyle name="Normal 4 3 18" xfId="3231"/>
    <cellStyle name="Normal 4 3 19" xfId="3232"/>
    <cellStyle name="Normal 4 3 2" xfId="3233"/>
    <cellStyle name="Normal 4 3 2 2" xfId="3234"/>
    <cellStyle name="Normal 4 3 20" xfId="3235"/>
    <cellStyle name="Normal 4 3 21" xfId="3236"/>
    <cellStyle name="Normal 4 3 22" xfId="3237"/>
    <cellStyle name="Normal 4 3 23" xfId="3238"/>
    <cellStyle name="Normal 4 3 24" xfId="3239"/>
    <cellStyle name="Normal 4 3 25" xfId="3240"/>
    <cellStyle name="Normal 4 3 26" xfId="3241"/>
    <cellStyle name="Normal 4 3 27" xfId="3242"/>
    <cellStyle name="Normal 4 3 28" xfId="3243"/>
    <cellStyle name="Normal 4 3 29" xfId="3244"/>
    <cellStyle name="Normal 4 3 3" xfId="3245"/>
    <cellStyle name="Normal 4 3 3 2" xfId="3246"/>
    <cellStyle name="Normal 4 3 30" xfId="3247"/>
    <cellStyle name="Normal 4 3 31" xfId="3248"/>
    <cellStyle name="Normal 4 3 32" xfId="3249"/>
    <cellStyle name="Normal 4 3 33" xfId="3250"/>
    <cellStyle name="Normal 4 3 34" xfId="3251"/>
    <cellStyle name="Normal 4 3 35" xfId="3252"/>
    <cellStyle name="Normal 4 3 36" xfId="3253"/>
    <cellStyle name="Normal 4 3 37" xfId="3254"/>
    <cellStyle name="Normal 4 3 38" xfId="3255"/>
    <cellStyle name="Normal 4 3 39" xfId="3256"/>
    <cellStyle name="Normal 4 3 4" xfId="3257"/>
    <cellStyle name="Normal 4 3 4 2" xfId="3258"/>
    <cellStyle name="Normal 4 3 4 3" xfId="3259"/>
    <cellStyle name="Normal 4 3 4 4" xfId="3260"/>
    <cellStyle name="Normal 4 3 4 5" xfId="3261"/>
    <cellStyle name="Normal 4 3 40" xfId="3262"/>
    <cellStyle name="Normal 4 3 41" xfId="3263"/>
    <cellStyle name="Normal 4 3 42" xfId="3264"/>
    <cellStyle name="Normal 4 3 43" xfId="3265"/>
    <cellStyle name="Normal 4 3 44" xfId="3266"/>
    <cellStyle name="Normal 4 3 45" xfId="3267"/>
    <cellStyle name="Normal 4 3 46" xfId="3268"/>
    <cellStyle name="Normal 4 3 47" xfId="3269"/>
    <cellStyle name="Normal 4 3 48" xfId="3270"/>
    <cellStyle name="Normal 4 3 49" xfId="3271"/>
    <cellStyle name="Normal 4 3 5" xfId="3272"/>
    <cellStyle name="Normal 4 3 5 2" xfId="3273"/>
    <cellStyle name="Normal 4 3 5 3" xfId="3274"/>
    <cellStyle name="Normal 4 3 5 4" xfId="3275"/>
    <cellStyle name="Normal 4 3 5 5" xfId="3276"/>
    <cellStyle name="Normal 4 3 50" xfId="3277"/>
    <cellStyle name="Normal 4 3 51" xfId="3278"/>
    <cellStyle name="Normal 4 3 52" xfId="3279"/>
    <cellStyle name="Normal 4 3 53" xfId="3280"/>
    <cellStyle name="Normal 4 3 54" xfId="3281"/>
    <cellStyle name="Normal 4 3 55" xfId="3282"/>
    <cellStyle name="Normal 4 3 56" xfId="3283"/>
    <cellStyle name="Normal 4 3 57" xfId="3284"/>
    <cellStyle name="Normal 4 3 58" xfId="3285"/>
    <cellStyle name="Normal 4 3 59" xfId="3286"/>
    <cellStyle name="Normal 4 3 6" xfId="3287"/>
    <cellStyle name="Normal 4 3 6 2" xfId="3288"/>
    <cellStyle name="Normal 4 3 6 3" xfId="3289"/>
    <cellStyle name="Normal 4 3 6 4" xfId="3290"/>
    <cellStyle name="Normal 4 3 6 5" xfId="3291"/>
    <cellStyle name="Normal 4 3 60" xfId="3292"/>
    <cellStyle name="Normal 4 3 61" xfId="3293"/>
    <cellStyle name="Normal 4 3 7" xfId="3294"/>
    <cellStyle name="Normal 4 3 7 2" xfId="3295"/>
    <cellStyle name="Normal 4 3 7 3" xfId="3296"/>
    <cellStyle name="Normal 4 3 7 4" xfId="3297"/>
    <cellStyle name="Normal 4 3 7 5" xfId="3298"/>
    <cellStyle name="Normal 4 3 8" xfId="3299"/>
    <cellStyle name="Normal 4 3 9" xfId="3300"/>
    <cellStyle name="Normal 4 30" xfId="3301"/>
    <cellStyle name="Normal 4 31" xfId="3302"/>
    <cellStyle name="Normal 4 32" xfId="3303"/>
    <cellStyle name="Normal 4 33" xfId="3304"/>
    <cellStyle name="Normal 4 34" xfId="3305"/>
    <cellStyle name="Normal 4 35" xfId="3306"/>
    <cellStyle name="Normal 4 36" xfId="3307"/>
    <cellStyle name="Normal 4 37" xfId="3308"/>
    <cellStyle name="Normal 4 38" xfId="3309"/>
    <cellStyle name="Normal 4 39" xfId="3310"/>
    <cellStyle name="Normal 4 4" xfId="3311"/>
    <cellStyle name="Normal 4 4 10" xfId="3312"/>
    <cellStyle name="Normal 4 4 11" xfId="3313"/>
    <cellStyle name="Normal 4 4 2" xfId="3314"/>
    <cellStyle name="Normal 4 4 2 2" xfId="3315"/>
    <cellStyle name="Normal 4 4 3" xfId="3316"/>
    <cellStyle name="Normal 4 4 4" xfId="3317"/>
    <cellStyle name="Normal 4 4 4 2" xfId="3318"/>
    <cellStyle name="Normal 4 4 4 3" xfId="3319"/>
    <cellStyle name="Normal 4 4 4 4" xfId="3320"/>
    <cellStyle name="Normal 4 4 4 5" xfId="3321"/>
    <cellStyle name="Normal 4 4 5" xfId="3322"/>
    <cellStyle name="Normal 4 4 5 2" xfId="3323"/>
    <cellStyle name="Normal 4 4 5 3" xfId="3324"/>
    <cellStyle name="Normal 4 4 5 4" xfId="3325"/>
    <cellStyle name="Normal 4 4 5 5" xfId="3326"/>
    <cellStyle name="Normal 4 4 6" xfId="3327"/>
    <cellStyle name="Normal 4 4 6 2" xfId="3328"/>
    <cellStyle name="Normal 4 4 6 3" xfId="3329"/>
    <cellStyle name="Normal 4 4 6 4" xfId="3330"/>
    <cellStyle name="Normal 4 4 6 5" xfId="3331"/>
    <cellStyle name="Normal 4 4 7" xfId="3332"/>
    <cellStyle name="Normal 4 4 7 2" xfId="3333"/>
    <cellStyle name="Normal 4 4 7 3" xfId="3334"/>
    <cellStyle name="Normal 4 4 7 4" xfId="3335"/>
    <cellStyle name="Normal 4 4 7 5" xfId="3336"/>
    <cellStyle name="Normal 4 4 8" xfId="3337"/>
    <cellStyle name="Normal 4 4 9" xfId="3338"/>
    <cellStyle name="Normal 4 40" xfId="3339"/>
    <cellStyle name="Normal 4 41" xfId="3340"/>
    <cellStyle name="Normal 4 42" xfId="3341"/>
    <cellStyle name="Normal 4 43" xfId="3342"/>
    <cellStyle name="Normal 4 44" xfId="3343"/>
    <cellStyle name="Normal 4 45" xfId="3344"/>
    <cellStyle name="Normal 4 46" xfId="3345"/>
    <cellStyle name="Normal 4 47" xfId="3346"/>
    <cellStyle name="Normal 4 48" xfId="3347"/>
    <cellStyle name="Normal 4 49" xfId="3348"/>
    <cellStyle name="Normal 4 5" xfId="3349"/>
    <cellStyle name="Normal 4 5 10" xfId="3350"/>
    <cellStyle name="Normal 4 5 11" xfId="3351"/>
    <cellStyle name="Normal 4 5 2" xfId="3352"/>
    <cellStyle name="Normal 4 5 3" xfId="3353"/>
    <cellStyle name="Normal 4 5 4" xfId="3354"/>
    <cellStyle name="Normal 4 5 4 2" xfId="3355"/>
    <cellStyle name="Normal 4 5 4 3" xfId="3356"/>
    <cellStyle name="Normal 4 5 4 4" xfId="3357"/>
    <cellStyle name="Normal 4 5 4 5" xfId="3358"/>
    <cellStyle name="Normal 4 5 5" xfId="3359"/>
    <cellStyle name="Normal 4 5 5 2" xfId="3360"/>
    <cellStyle name="Normal 4 5 5 3" xfId="3361"/>
    <cellStyle name="Normal 4 5 5 4" xfId="3362"/>
    <cellStyle name="Normal 4 5 5 5" xfId="3363"/>
    <cellStyle name="Normal 4 5 6" xfId="3364"/>
    <cellStyle name="Normal 4 5 6 2" xfId="3365"/>
    <cellStyle name="Normal 4 5 6 3" xfId="3366"/>
    <cellStyle name="Normal 4 5 6 4" xfId="3367"/>
    <cellStyle name="Normal 4 5 6 5" xfId="3368"/>
    <cellStyle name="Normal 4 5 7" xfId="3369"/>
    <cellStyle name="Normal 4 5 7 2" xfId="3370"/>
    <cellStyle name="Normal 4 5 7 3" xfId="3371"/>
    <cellStyle name="Normal 4 5 7 4" xfId="3372"/>
    <cellStyle name="Normal 4 5 7 5" xfId="3373"/>
    <cellStyle name="Normal 4 5 8" xfId="3374"/>
    <cellStyle name="Normal 4 5 9" xfId="3375"/>
    <cellStyle name="Normal 4 50" xfId="3376"/>
    <cellStyle name="Normal 4 51" xfId="3377"/>
    <cellStyle name="Normal 4 52" xfId="3378"/>
    <cellStyle name="Normal 4 53" xfId="3379"/>
    <cellStyle name="Normal 4 54" xfId="3380"/>
    <cellStyle name="Normal 4 55" xfId="3381"/>
    <cellStyle name="Normal 4 56" xfId="3382"/>
    <cellStyle name="Normal 4 57" xfId="3383"/>
    <cellStyle name="Normal 4 58" xfId="3384"/>
    <cellStyle name="Normal 4 59" xfId="3385"/>
    <cellStyle name="Normal 4 6" xfId="3386"/>
    <cellStyle name="Normal 4 6 10" xfId="3387"/>
    <cellStyle name="Normal 4 6 11" xfId="3388"/>
    <cellStyle name="Normal 4 6 2" xfId="3389"/>
    <cellStyle name="Normal 4 6 3" xfId="3390"/>
    <cellStyle name="Normal 4 6 4" xfId="3391"/>
    <cellStyle name="Normal 4 6 4 2" xfId="3392"/>
    <cellStyle name="Normal 4 6 4 3" xfId="3393"/>
    <cellStyle name="Normal 4 6 4 4" xfId="3394"/>
    <cellStyle name="Normal 4 6 4 5" xfId="3395"/>
    <cellStyle name="Normal 4 6 5" xfId="3396"/>
    <cellStyle name="Normal 4 6 5 2" xfId="3397"/>
    <cellStyle name="Normal 4 6 5 3" xfId="3398"/>
    <cellStyle name="Normal 4 6 5 4" xfId="3399"/>
    <cellStyle name="Normal 4 6 5 5" xfId="3400"/>
    <cellStyle name="Normal 4 6 6" xfId="3401"/>
    <cellStyle name="Normal 4 6 6 2" xfId="3402"/>
    <cellStyle name="Normal 4 6 6 3" xfId="3403"/>
    <cellStyle name="Normal 4 6 6 4" xfId="3404"/>
    <cellStyle name="Normal 4 6 6 5" xfId="3405"/>
    <cellStyle name="Normal 4 6 7" xfId="3406"/>
    <cellStyle name="Normal 4 6 7 2" xfId="3407"/>
    <cellStyle name="Normal 4 6 7 3" xfId="3408"/>
    <cellStyle name="Normal 4 6 7 4" xfId="3409"/>
    <cellStyle name="Normal 4 6 7 5" xfId="3410"/>
    <cellStyle name="Normal 4 6 8" xfId="3411"/>
    <cellStyle name="Normal 4 6 9" xfId="3412"/>
    <cellStyle name="Normal 4 60" xfId="3413"/>
    <cellStyle name="Normal 4 61" xfId="3414"/>
    <cellStyle name="Normal 4 62" xfId="3415"/>
    <cellStyle name="Normal 4 63" xfId="3416"/>
    <cellStyle name="Normal 4 64" xfId="3417"/>
    <cellStyle name="Normal 4 65" xfId="3418"/>
    <cellStyle name="Normal 4 66" xfId="3419"/>
    <cellStyle name="Normal 4 67" xfId="3420"/>
    <cellStyle name="Normal 4 68" xfId="3421"/>
    <cellStyle name="Normal 4 69" xfId="3422"/>
    <cellStyle name="Normal 4 7" xfId="3423"/>
    <cellStyle name="Normal 4 7 10" xfId="3424"/>
    <cellStyle name="Normal 4 7 11" xfId="3425"/>
    <cellStyle name="Normal 4 7 2" xfId="3426"/>
    <cellStyle name="Normal 4 7 3" xfId="3427"/>
    <cellStyle name="Normal 4 7 4" xfId="3428"/>
    <cellStyle name="Normal 4 7 4 2" xfId="3429"/>
    <cellStyle name="Normal 4 7 4 3" xfId="3430"/>
    <cellStyle name="Normal 4 7 4 4" xfId="3431"/>
    <cellStyle name="Normal 4 7 4 5" xfId="3432"/>
    <cellStyle name="Normal 4 7 5" xfId="3433"/>
    <cellStyle name="Normal 4 7 5 2" xfId="3434"/>
    <cellStyle name="Normal 4 7 5 3" xfId="3435"/>
    <cellStyle name="Normal 4 7 5 4" xfId="3436"/>
    <cellStyle name="Normal 4 7 5 5" xfId="3437"/>
    <cellStyle name="Normal 4 7 6" xfId="3438"/>
    <cellStyle name="Normal 4 7 6 2" xfId="3439"/>
    <cellStyle name="Normal 4 7 6 3" xfId="3440"/>
    <cellStyle name="Normal 4 7 6 4" xfId="3441"/>
    <cellStyle name="Normal 4 7 6 5" xfId="3442"/>
    <cellStyle name="Normal 4 7 7" xfId="3443"/>
    <cellStyle name="Normal 4 7 7 2" xfId="3444"/>
    <cellStyle name="Normal 4 7 7 3" xfId="3445"/>
    <cellStyle name="Normal 4 7 7 4" xfId="3446"/>
    <cellStyle name="Normal 4 7 7 5" xfId="3447"/>
    <cellStyle name="Normal 4 7 8" xfId="3448"/>
    <cellStyle name="Normal 4 7 9" xfId="3449"/>
    <cellStyle name="Normal 4 70" xfId="3450"/>
    <cellStyle name="Normal 4 71" xfId="3451"/>
    <cellStyle name="Normal 4 72" xfId="3452"/>
    <cellStyle name="Normal 4 73" xfId="3453"/>
    <cellStyle name="Normal 4 74" xfId="3454"/>
    <cellStyle name="Normal 4 75" xfId="3455"/>
    <cellStyle name="Normal 4 76" xfId="3456"/>
    <cellStyle name="Normal 4 77" xfId="3457"/>
    <cellStyle name="Normal 4 78" xfId="3458"/>
    <cellStyle name="Normal 4 79" xfId="3459"/>
    <cellStyle name="Normal 4 8" xfId="3460"/>
    <cellStyle name="Normal 4 8 2" xfId="3461"/>
    <cellStyle name="Normal 4 8 3" xfId="3462"/>
    <cellStyle name="Normal 4 8 4" xfId="3463"/>
    <cellStyle name="Normal 4 8 5" xfId="3464"/>
    <cellStyle name="Normal 4 8 6" xfId="3465"/>
    <cellStyle name="Normal 4 8 7" xfId="3466"/>
    <cellStyle name="Normal 4 80" xfId="3467"/>
    <cellStyle name="Normal 4 81" xfId="3468"/>
    <cellStyle name="Normal 4 82" xfId="3469"/>
    <cellStyle name="Normal 4 83" xfId="3470"/>
    <cellStyle name="Normal 4 84" xfId="3471"/>
    <cellStyle name="Normal 4 85" xfId="3472"/>
    <cellStyle name="Normal 4 86" xfId="3473"/>
    <cellStyle name="Normal 4 87" xfId="3474"/>
    <cellStyle name="Normal 4 9" xfId="3475"/>
    <cellStyle name="Normal 4 9 2" xfId="3476"/>
    <cellStyle name="Normal 4 9 3" xfId="3477"/>
    <cellStyle name="Normal 4 9 4" xfId="3478"/>
    <cellStyle name="Normal 4 9 5" xfId="3479"/>
    <cellStyle name="Normal 4 9 6" xfId="3480"/>
    <cellStyle name="Normal 4 9 7" xfId="3481"/>
    <cellStyle name="Normal 40" xfId="4"/>
    <cellStyle name="Normal 40 2" xfId="3482"/>
    <cellStyle name="Normal 40 2 2" xfId="3483"/>
    <cellStyle name="Normal 41" xfId="3484"/>
    <cellStyle name="Normal 41 2" xfId="3485"/>
    <cellStyle name="Normal 41 2 2" xfId="3486"/>
    <cellStyle name="Normal 42" xfId="3487"/>
    <cellStyle name="Normal 42 2" xfId="3488"/>
    <cellStyle name="Normal 42 2 2" xfId="3489"/>
    <cellStyle name="Normal 42 3" xfId="3490"/>
    <cellStyle name="Normal 43" xfId="3491"/>
    <cellStyle name="Normal 43 2" xfId="3492"/>
    <cellStyle name="Normal 43 2 2" xfId="3493"/>
    <cellStyle name="Normal 44" xfId="3494"/>
    <cellStyle name="Normal 44 2" xfId="3495"/>
    <cellStyle name="Normal 45" xfId="3496"/>
    <cellStyle name="Normal 46" xfId="9"/>
    <cellStyle name="Normal 47" xfId="3497"/>
    <cellStyle name="Normal 48" xfId="12"/>
    <cellStyle name="Normal 49" xfId="3498"/>
    <cellStyle name="Normal 5" xfId="3499"/>
    <cellStyle name="Normal 5 10" xfId="3500"/>
    <cellStyle name="Normal 5 11" xfId="3501"/>
    <cellStyle name="Normal 5 12" xfId="3502"/>
    <cellStyle name="Normal 5 13" xfId="3503"/>
    <cellStyle name="Normal 5 13 2" xfId="3504"/>
    <cellStyle name="Normal 5 14" xfId="3505"/>
    <cellStyle name="Normal 5 14 2" xfId="3506"/>
    <cellStyle name="Normal 5 14 3" xfId="3507"/>
    <cellStyle name="Normal 5 14 4" xfId="3508"/>
    <cellStyle name="Normal 5 14 5" xfId="3509"/>
    <cellStyle name="Normal 5 15" xfId="3510"/>
    <cellStyle name="Normal 5 15 2" xfId="3511"/>
    <cellStyle name="Normal 5 15 3" xfId="3512"/>
    <cellStyle name="Normal 5 15 4" xfId="3513"/>
    <cellStyle name="Normal 5 15 5" xfId="3514"/>
    <cellStyle name="Normal 5 16" xfId="3515"/>
    <cellStyle name="Normal 5 16 2" xfId="3516"/>
    <cellStyle name="Normal 5 16 3" xfId="3517"/>
    <cellStyle name="Normal 5 16 4" xfId="3518"/>
    <cellStyle name="Normal 5 16 5" xfId="3519"/>
    <cellStyle name="Normal 5 17" xfId="3520"/>
    <cellStyle name="Normal 5 17 2" xfId="3521"/>
    <cellStyle name="Normal 5 17 3" xfId="3522"/>
    <cellStyle name="Normal 5 17 4" xfId="3523"/>
    <cellStyle name="Normal 5 17 5" xfId="3524"/>
    <cellStyle name="Normal 5 18" xfId="3525"/>
    <cellStyle name="Normal 5 19" xfId="3526"/>
    <cellStyle name="Normal 5 2" xfId="3527"/>
    <cellStyle name="Normal 5 2 2" xfId="3528"/>
    <cellStyle name="Normal 5 2 3" xfId="3529"/>
    <cellStyle name="Normal 5 2 3 2" xfId="3530"/>
    <cellStyle name="Normal 5 2 4" xfId="3531"/>
    <cellStyle name="Normal 5 2 4 2" xfId="3532"/>
    <cellStyle name="Normal 5 2 5" xfId="3533"/>
    <cellStyle name="Normal 5 2 6" xfId="3534"/>
    <cellStyle name="Normal 5 2 7" xfId="3535"/>
    <cellStyle name="Normal 5 20" xfId="3536"/>
    <cellStyle name="Normal 5 21" xfId="3537"/>
    <cellStyle name="Normal 5 22" xfId="3538"/>
    <cellStyle name="Normal 5 3" xfId="3539"/>
    <cellStyle name="Normal 5 3 2" xfId="3540"/>
    <cellStyle name="Normal 5 3 3" xfId="3541"/>
    <cellStyle name="Normal 5 3 3 2" xfId="3542"/>
    <cellStyle name="Normal 5 4" xfId="3543"/>
    <cellStyle name="Normal 5 4 2" xfId="3544"/>
    <cellStyle name="Normal 5 5" xfId="3545"/>
    <cellStyle name="Normal 5 6" xfId="3546"/>
    <cellStyle name="Normal 5 7" xfId="3547"/>
    <cellStyle name="Normal 5 8" xfId="3548"/>
    <cellStyle name="Normal 5 9" xfId="3549"/>
    <cellStyle name="Normal 50" xfId="14"/>
    <cellStyle name="Normal 51" xfId="3550"/>
    <cellStyle name="Normal 52" xfId="3551"/>
    <cellStyle name="Normal 53" xfId="16"/>
    <cellStyle name="Normal 54" xfId="3552"/>
    <cellStyle name="Normal 55" xfId="3553"/>
    <cellStyle name="Normal 56" xfId="19"/>
    <cellStyle name="Normal 57" xfId="3554"/>
    <cellStyle name="Normal 58" xfId="3555"/>
    <cellStyle name="Normal 59" xfId="21"/>
    <cellStyle name="Normal 6" xfId="3556"/>
    <cellStyle name="Normal 6 10" xfId="3557"/>
    <cellStyle name="Normal 6 11" xfId="3558"/>
    <cellStyle name="Normal 6 12" xfId="3559"/>
    <cellStyle name="Normal 6 13" xfId="3560"/>
    <cellStyle name="Normal 6 14" xfId="3561"/>
    <cellStyle name="Normal 6 14 2" xfId="3562"/>
    <cellStyle name="Normal 6 15" xfId="3563"/>
    <cellStyle name="Normal 6 15 2" xfId="3564"/>
    <cellStyle name="Normal 6 16" xfId="3565"/>
    <cellStyle name="Normal 6 17" xfId="3566"/>
    <cellStyle name="Normal 6 18" xfId="3567"/>
    <cellStyle name="Normal 6 2" xfId="3568"/>
    <cellStyle name="Normal 6 2 2" xfId="3569"/>
    <cellStyle name="Normal 6 2 3" xfId="3570"/>
    <cellStyle name="Normal 6 2 3 2" xfId="3571"/>
    <cellStyle name="Normal 6 3" xfId="3572"/>
    <cellStyle name="Normal 6 4" xfId="3573"/>
    <cellStyle name="Normal 6 5" xfId="3574"/>
    <cellStyle name="Normal 6 6" xfId="3575"/>
    <cellStyle name="Normal 6 7" xfId="3576"/>
    <cellStyle name="Normal 6 8" xfId="3577"/>
    <cellStyle name="Normal 6 9" xfId="3578"/>
    <cellStyle name="Normal 60" xfId="3579"/>
    <cellStyle name="Normal 61" xfId="3580"/>
    <cellStyle name="Normal 62" xfId="3581"/>
    <cellStyle name="Normal 63" xfId="3582"/>
    <cellStyle name="Normal 64" xfId="3583"/>
    <cellStyle name="Normal 65" xfId="3584"/>
    <cellStyle name="Normal 66" xfId="3585"/>
    <cellStyle name="Normal 67" xfId="3586"/>
    <cellStyle name="Normal 68" xfId="3587"/>
    <cellStyle name="Normal 69" xfId="3588"/>
    <cellStyle name="Normal 7" xfId="3589"/>
    <cellStyle name="Normal 7 10" xfId="3590"/>
    <cellStyle name="Normal 7 11" xfId="3591"/>
    <cellStyle name="Normal 7 12" xfId="3592"/>
    <cellStyle name="Normal 7 13" xfId="3593"/>
    <cellStyle name="Normal 7 14" xfId="3594"/>
    <cellStyle name="Normal 7 15" xfId="3595"/>
    <cellStyle name="Normal 7 16" xfId="3596"/>
    <cellStyle name="Normal 7 17" xfId="3597"/>
    <cellStyle name="Normal 7 17 2" xfId="3598"/>
    <cellStyle name="Normal 7 18" xfId="3599"/>
    <cellStyle name="Normal 7 18 2" xfId="3600"/>
    <cellStyle name="Normal 7 19" xfId="3601"/>
    <cellStyle name="Normal 7 2" xfId="3602"/>
    <cellStyle name="Normal 7 2 2" xfId="3603"/>
    <cellStyle name="Normal 7 2 3" xfId="3604"/>
    <cellStyle name="Normal 7 2 4" xfId="3605"/>
    <cellStyle name="Normal 7 2 5" xfId="3606"/>
    <cellStyle name="Normal 7 20" xfId="3607"/>
    <cellStyle name="Normal 7 21" xfId="3608"/>
    <cellStyle name="Normal 7 3" xfId="3609"/>
    <cellStyle name="Normal 7 4" xfId="3610"/>
    <cellStyle name="Normal 7 5" xfId="3611"/>
    <cellStyle name="Normal 7 6" xfId="3612"/>
    <cellStyle name="Normal 7 7" xfId="3613"/>
    <cellStyle name="Normal 7 8" xfId="3614"/>
    <cellStyle name="Normal 7 9" xfId="3615"/>
    <cellStyle name="Normal 70" xfId="3616"/>
    <cellStyle name="Normal 71" xfId="3617"/>
    <cellStyle name="Normal 72" xfId="3618"/>
    <cellStyle name="Normal 73" xfId="3619"/>
    <cellStyle name="Normal 74" xfId="3620"/>
    <cellStyle name="Normal 75" xfId="3621"/>
    <cellStyle name="Normal 76" xfId="3622"/>
    <cellStyle name="Normal 77" xfId="3623"/>
    <cellStyle name="Normal 78" xfId="3624"/>
    <cellStyle name="Normal 79" xfId="3625"/>
    <cellStyle name="Normal 8" xfId="3626"/>
    <cellStyle name="Normal 8 10" xfId="3627"/>
    <cellStyle name="Normal 8 10 2" xfId="3628"/>
    <cellStyle name="Normal 8 10 3" xfId="3629"/>
    <cellStyle name="Normal 8 10 4" xfId="3630"/>
    <cellStyle name="Normal 8 10 5" xfId="3631"/>
    <cellStyle name="Normal 8 10 6" xfId="3632"/>
    <cellStyle name="Normal 8 10 7" xfId="3633"/>
    <cellStyle name="Normal 8 11" xfId="3634"/>
    <cellStyle name="Normal 8 11 2" xfId="3635"/>
    <cellStyle name="Normal 8 11 3" xfId="3636"/>
    <cellStyle name="Normal 8 11 4" xfId="3637"/>
    <cellStyle name="Normal 8 11 5" xfId="3638"/>
    <cellStyle name="Normal 8 11 6" xfId="3639"/>
    <cellStyle name="Normal 8 11 7" xfId="3640"/>
    <cellStyle name="Normal 8 12" xfId="3641"/>
    <cellStyle name="Normal 8 12 2" xfId="3642"/>
    <cellStyle name="Normal 8 12 3" xfId="3643"/>
    <cellStyle name="Normal 8 12 4" xfId="3644"/>
    <cellStyle name="Normal 8 12 5" xfId="3645"/>
    <cellStyle name="Normal 8 12 6" xfId="3646"/>
    <cellStyle name="Normal 8 12 7" xfId="3647"/>
    <cellStyle name="Normal 8 13" xfId="3648"/>
    <cellStyle name="Normal 8 13 2" xfId="3649"/>
    <cellStyle name="Normal 8 13 3" xfId="3650"/>
    <cellStyle name="Normal 8 13 4" xfId="3651"/>
    <cellStyle name="Normal 8 13 5" xfId="3652"/>
    <cellStyle name="Normal 8 13 6" xfId="3653"/>
    <cellStyle name="Normal 8 13 7" xfId="3654"/>
    <cellStyle name="Normal 8 14" xfId="3655"/>
    <cellStyle name="Normal 8 14 2" xfId="3656"/>
    <cellStyle name="Normal 8 14 3" xfId="3657"/>
    <cellStyle name="Normal 8 14 4" xfId="3658"/>
    <cellStyle name="Normal 8 15" xfId="3659"/>
    <cellStyle name="Normal 8 15 2" xfId="3660"/>
    <cellStyle name="Normal 8 15 3" xfId="3661"/>
    <cellStyle name="Normal 8 15 4" xfId="3662"/>
    <cellStyle name="Normal 8 16" xfId="3663"/>
    <cellStyle name="Normal 8 16 2" xfId="3664"/>
    <cellStyle name="Normal 8 16 3" xfId="3665"/>
    <cellStyle name="Normal 8 16 4" xfId="3666"/>
    <cellStyle name="Normal 8 17" xfId="3667"/>
    <cellStyle name="Normal 8 17 2" xfId="3668"/>
    <cellStyle name="Normal 8 17 3" xfId="3669"/>
    <cellStyle name="Normal 8 17 4" xfId="3670"/>
    <cellStyle name="Normal 8 18" xfId="3671"/>
    <cellStyle name="Normal 8 18 2" xfId="3672"/>
    <cellStyle name="Normal 8 18 3" xfId="3673"/>
    <cellStyle name="Normal 8 18 4" xfId="3674"/>
    <cellStyle name="Normal 8 19" xfId="3675"/>
    <cellStyle name="Normal 8 2" xfId="3676"/>
    <cellStyle name="Normal 8 2 10" xfId="3677"/>
    <cellStyle name="Normal 8 2 11" xfId="3678"/>
    <cellStyle name="Normal 8 2 12" xfId="3679"/>
    <cellStyle name="Normal 8 2 13" xfId="3680"/>
    <cellStyle name="Normal 8 2 14" xfId="3681"/>
    <cellStyle name="Normal 8 2 15" xfId="3682"/>
    <cellStyle name="Normal 8 2 16" xfId="3683"/>
    <cellStyle name="Normal 8 2 17" xfId="3684"/>
    <cellStyle name="Normal 8 2 18" xfId="3685"/>
    <cellStyle name="Normal 8 2 19" xfId="3686"/>
    <cellStyle name="Normal 8 2 2" xfId="3687"/>
    <cellStyle name="Normal 8 2 20" xfId="3688"/>
    <cellStyle name="Normal 8 2 21" xfId="3689"/>
    <cellStyle name="Normal 8 2 22" xfId="3690"/>
    <cellStyle name="Normal 8 2 23" xfId="3691"/>
    <cellStyle name="Normal 8 2 24" xfId="3692"/>
    <cellStyle name="Normal 8 2 25" xfId="3693"/>
    <cellStyle name="Normal 8 2 26" xfId="3694"/>
    <cellStyle name="Normal 8 2 27" xfId="3695"/>
    <cellStyle name="Normal 8 2 28" xfId="3696"/>
    <cellStyle name="Normal 8 2 29" xfId="3697"/>
    <cellStyle name="Normal 8 2 3" xfId="3698"/>
    <cellStyle name="Normal 8 2 30" xfId="3699"/>
    <cellStyle name="Normal 8 2 31" xfId="3700"/>
    <cellStyle name="Normal 8 2 32" xfId="3701"/>
    <cellStyle name="Normal 8 2 33" xfId="3702"/>
    <cellStyle name="Normal 8 2 34" xfId="3703"/>
    <cellStyle name="Normal 8 2 35" xfId="3704"/>
    <cellStyle name="Normal 8 2 36" xfId="3705"/>
    <cellStyle name="Normal 8 2 37" xfId="3706"/>
    <cellStyle name="Normal 8 2 38" xfId="3707"/>
    <cellStyle name="Normal 8 2 39" xfId="3708"/>
    <cellStyle name="Normal 8 2 4" xfId="3709"/>
    <cellStyle name="Normal 8 2 40" xfId="3710"/>
    <cellStyle name="Normal 8 2 41" xfId="3711"/>
    <cellStyle name="Normal 8 2 42" xfId="3712"/>
    <cellStyle name="Normal 8 2 43" xfId="3713"/>
    <cellStyle name="Normal 8 2 44" xfId="3714"/>
    <cellStyle name="Normal 8 2 45" xfId="3715"/>
    <cellStyle name="Normal 8 2 46" xfId="3716"/>
    <cellStyle name="Normal 8 2 47" xfId="3717"/>
    <cellStyle name="Normal 8 2 48" xfId="3718"/>
    <cellStyle name="Normal 8 2 49" xfId="3719"/>
    <cellStyle name="Normal 8 2 5" xfId="3720"/>
    <cellStyle name="Normal 8 2 50" xfId="3721"/>
    <cellStyle name="Normal 8 2 51" xfId="3722"/>
    <cellStyle name="Normal 8 2 52" xfId="3723"/>
    <cellStyle name="Normal 8 2 53" xfId="3724"/>
    <cellStyle name="Normal 8 2 54" xfId="3725"/>
    <cellStyle name="Normal 8 2 55" xfId="3726"/>
    <cellStyle name="Normal 8 2 56" xfId="3727"/>
    <cellStyle name="Normal 8 2 57" xfId="3728"/>
    <cellStyle name="Normal 8 2 58" xfId="3729"/>
    <cellStyle name="Normal 8 2 59" xfId="3730"/>
    <cellStyle name="Normal 8 2 6" xfId="3731"/>
    <cellStyle name="Normal 8 2 60" xfId="3732"/>
    <cellStyle name="Normal 8 2 61" xfId="3733"/>
    <cellStyle name="Normal 8 2 7" xfId="3734"/>
    <cellStyle name="Normal 8 2 8" xfId="3735"/>
    <cellStyle name="Normal 8 2 9" xfId="3736"/>
    <cellStyle name="Normal 8 20" xfId="3737"/>
    <cellStyle name="Normal 8 21" xfId="3738"/>
    <cellStyle name="Normal 8 22" xfId="3739"/>
    <cellStyle name="Normal 8 23" xfId="3740"/>
    <cellStyle name="Normal 8 24" xfId="3741"/>
    <cellStyle name="Normal 8 25" xfId="3742"/>
    <cellStyle name="Normal 8 26" xfId="3743"/>
    <cellStyle name="Normal 8 27" xfId="3744"/>
    <cellStyle name="Normal 8 28" xfId="3745"/>
    <cellStyle name="Normal 8 29" xfId="3746"/>
    <cellStyle name="Normal 8 3" xfId="3747"/>
    <cellStyle name="Normal 8 3 2" xfId="3748"/>
    <cellStyle name="Normal 8 3 3" xfId="3749"/>
    <cellStyle name="Normal 8 3 4" xfId="3750"/>
    <cellStyle name="Normal 8 3 5" xfId="3751"/>
    <cellStyle name="Normal 8 3 6" xfId="3752"/>
    <cellStyle name="Normal 8 3 7" xfId="3753"/>
    <cellStyle name="Normal 8 30" xfId="3754"/>
    <cellStyle name="Normal 8 31" xfId="3755"/>
    <cellStyle name="Normal 8 32" xfId="3756"/>
    <cellStyle name="Normal 8 33" xfId="3757"/>
    <cellStyle name="Normal 8 34" xfId="3758"/>
    <cellStyle name="Normal 8 35" xfId="3759"/>
    <cellStyle name="Normal 8 36" xfId="3760"/>
    <cellStyle name="Normal 8 37" xfId="3761"/>
    <cellStyle name="Normal 8 38" xfId="3762"/>
    <cellStyle name="Normal 8 39" xfId="3763"/>
    <cellStyle name="Normal 8 4" xfId="3764"/>
    <cellStyle name="Normal 8 4 2" xfId="3765"/>
    <cellStyle name="Normal 8 4 3" xfId="3766"/>
    <cellStyle name="Normal 8 4 4" xfId="3767"/>
    <cellStyle name="Normal 8 4 5" xfId="3768"/>
    <cellStyle name="Normal 8 4 6" xfId="3769"/>
    <cellStyle name="Normal 8 4 7" xfId="3770"/>
    <cellStyle name="Normal 8 40" xfId="3771"/>
    <cellStyle name="Normal 8 41" xfId="3772"/>
    <cellStyle name="Normal 8 42" xfId="3773"/>
    <cellStyle name="Normal 8 43" xfId="3774"/>
    <cellStyle name="Normal 8 44" xfId="3775"/>
    <cellStyle name="Normal 8 45" xfId="3776"/>
    <cellStyle name="Normal 8 46" xfId="3777"/>
    <cellStyle name="Normal 8 47" xfId="3778"/>
    <cellStyle name="Normal 8 48" xfId="3779"/>
    <cellStyle name="Normal 8 49" xfId="3780"/>
    <cellStyle name="Normal 8 5" xfId="3781"/>
    <cellStyle name="Normal 8 5 2" xfId="3782"/>
    <cellStyle name="Normal 8 5 3" xfId="3783"/>
    <cellStyle name="Normal 8 5 4" xfId="3784"/>
    <cellStyle name="Normal 8 5 5" xfId="3785"/>
    <cellStyle name="Normal 8 5 6" xfId="3786"/>
    <cellStyle name="Normal 8 5 7" xfId="3787"/>
    <cellStyle name="Normal 8 50" xfId="3788"/>
    <cellStyle name="Normal 8 51" xfId="3789"/>
    <cellStyle name="Normal 8 52" xfId="3790"/>
    <cellStyle name="Normal 8 53" xfId="3791"/>
    <cellStyle name="Normal 8 54" xfId="3792"/>
    <cellStyle name="Normal 8 55" xfId="3793"/>
    <cellStyle name="Normal 8 56" xfId="3794"/>
    <cellStyle name="Normal 8 57" xfId="3795"/>
    <cellStyle name="Normal 8 58" xfId="3796"/>
    <cellStyle name="Normal 8 59" xfId="3797"/>
    <cellStyle name="Normal 8 6" xfId="3798"/>
    <cellStyle name="Normal 8 6 2" xfId="3799"/>
    <cellStyle name="Normal 8 6 3" xfId="3800"/>
    <cellStyle name="Normal 8 6 4" xfId="3801"/>
    <cellStyle name="Normal 8 6 5" xfId="3802"/>
    <cellStyle name="Normal 8 6 6" xfId="3803"/>
    <cellStyle name="Normal 8 6 7" xfId="3804"/>
    <cellStyle name="Normal 8 60" xfId="3805"/>
    <cellStyle name="Normal 8 61" xfId="3806"/>
    <cellStyle name="Normal 8 62" xfId="3807"/>
    <cellStyle name="Normal 8 63" xfId="3808"/>
    <cellStyle name="Normal 8 64" xfId="3809"/>
    <cellStyle name="Normal 8 65" xfId="3810"/>
    <cellStyle name="Normal 8 66" xfId="3811"/>
    <cellStyle name="Normal 8 67" xfId="3812"/>
    <cellStyle name="Normal 8 68" xfId="3813"/>
    <cellStyle name="Normal 8 69" xfId="3814"/>
    <cellStyle name="Normal 8 7" xfId="3815"/>
    <cellStyle name="Normal 8 7 2" xfId="3816"/>
    <cellStyle name="Normal 8 7 3" xfId="3817"/>
    <cellStyle name="Normal 8 7 4" xfId="3818"/>
    <cellStyle name="Normal 8 7 5" xfId="3819"/>
    <cellStyle name="Normal 8 7 6" xfId="3820"/>
    <cellStyle name="Normal 8 7 7" xfId="3821"/>
    <cellStyle name="Normal 8 70" xfId="3822"/>
    <cellStyle name="Normal 8 71" xfId="3823"/>
    <cellStyle name="Normal 8 72" xfId="3824"/>
    <cellStyle name="Normal 8 73" xfId="3825"/>
    <cellStyle name="Normal 8 74" xfId="3826"/>
    <cellStyle name="Normal 8 75" xfId="3827"/>
    <cellStyle name="Normal 8 76" xfId="3828"/>
    <cellStyle name="Normal 8 77" xfId="3829"/>
    <cellStyle name="Normal 8 78" xfId="3830"/>
    <cellStyle name="Normal 8 79" xfId="3831"/>
    <cellStyle name="Normal 8 8" xfId="3832"/>
    <cellStyle name="Normal 8 8 2" xfId="3833"/>
    <cellStyle name="Normal 8 8 3" xfId="3834"/>
    <cellStyle name="Normal 8 8 4" xfId="3835"/>
    <cellStyle name="Normal 8 8 5" xfId="3836"/>
    <cellStyle name="Normal 8 8 6" xfId="3837"/>
    <cellStyle name="Normal 8 8 7" xfId="3838"/>
    <cellStyle name="Normal 8 80" xfId="3839"/>
    <cellStyle name="Normal 8 81" xfId="3840"/>
    <cellStyle name="Normal 8 82" xfId="3841"/>
    <cellStyle name="Normal 8 83" xfId="3842"/>
    <cellStyle name="Normal 8 84" xfId="3843"/>
    <cellStyle name="Normal 8 85" xfId="3844"/>
    <cellStyle name="Normal 8 86" xfId="3845"/>
    <cellStyle name="Normal 8 9" xfId="3846"/>
    <cellStyle name="Normal 8 9 2" xfId="3847"/>
    <cellStyle name="Normal 8 9 3" xfId="3848"/>
    <cellStyle name="Normal 8 9 4" xfId="3849"/>
    <cellStyle name="Normal 8 9 5" xfId="3850"/>
    <cellStyle name="Normal 8 9 6" xfId="3851"/>
    <cellStyle name="Normal 8 9 7" xfId="3852"/>
    <cellStyle name="Normal 80" xfId="3853"/>
    <cellStyle name="Normal 81" xfId="3854"/>
    <cellStyle name="Normal 82" xfId="10"/>
    <cellStyle name="Normal 83" xfId="3855"/>
    <cellStyle name="Normal 84" xfId="13"/>
    <cellStyle name="Normal 85" xfId="15"/>
    <cellStyle name="Normal 86" xfId="17"/>
    <cellStyle name="Normal 87" xfId="18"/>
    <cellStyle name="Normal 88" xfId="20"/>
    <cellStyle name="Normal 89" xfId="3856"/>
    <cellStyle name="Normal 9" xfId="3857"/>
    <cellStyle name="Normal 9 10" xfId="3858"/>
    <cellStyle name="Normal 9 11" xfId="3859"/>
    <cellStyle name="Normal 9 12" xfId="3860"/>
    <cellStyle name="Normal 9 13" xfId="3861"/>
    <cellStyle name="Normal 9 14" xfId="3862"/>
    <cellStyle name="Normal 9 15" xfId="3863"/>
    <cellStyle name="Normal 9 16" xfId="3864"/>
    <cellStyle name="Normal 9 17" xfId="3865"/>
    <cellStyle name="Normal 9 18" xfId="3866"/>
    <cellStyle name="Normal 9 19" xfId="3867"/>
    <cellStyle name="Normal 9 2" xfId="3868"/>
    <cellStyle name="Normal 9 2 2" xfId="3869"/>
    <cellStyle name="Normal 9 2 3" xfId="3870"/>
    <cellStyle name="Normal 9 2 4" xfId="3871"/>
    <cellStyle name="Normal 9 20" xfId="3872"/>
    <cellStyle name="Normal 9 21" xfId="3873"/>
    <cellStyle name="Normal 9 22" xfId="3874"/>
    <cellStyle name="Normal 9 23" xfId="3875"/>
    <cellStyle name="Normal 9 24" xfId="3876"/>
    <cellStyle name="Normal 9 25" xfId="3877"/>
    <cellStyle name="Normal 9 26" xfId="3878"/>
    <cellStyle name="Normal 9 27" xfId="3879"/>
    <cellStyle name="Normal 9 28" xfId="3880"/>
    <cellStyle name="Normal 9 29" xfId="3881"/>
    <cellStyle name="Normal 9 3" xfId="3882"/>
    <cellStyle name="Normal 9 30" xfId="3883"/>
    <cellStyle name="Normal 9 31" xfId="3884"/>
    <cellStyle name="Normal 9 32" xfId="3885"/>
    <cellStyle name="Normal 9 33" xfId="3886"/>
    <cellStyle name="Normal 9 34" xfId="3887"/>
    <cellStyle name="Normal 9 35" xfId="3888"/>
    <cellStyle name="Normal 9 36" xfId="3889"/>
    <cellStyle name="Normal 9 37" xfId="3890"/>
    <cellStyle name="Normal 9 38" xfId="3891"/>
    <cellStyle name="Normal 9 39" xfId="3892"/>
    <cellStyle name="Normal 9 4" xfId="3893"/>
    <cellStyle name="Normal 9 40" xfId="3894"/>
    <cellStyle name="Normal 9 41" xfId="3895"/>
    <cellStyle name="Normal 9 42" xfId="3896"/>
    <cellStyle name="Normal 9 43" xfId="3897"/>
    <cellStyle name="Normal 9 44" xfId="3898"/>
    <cellStyle name="Normal 9 45" xfId="3899"/>
    <cellStyle name="Normal 9 46" xfId="3900"/>
    <cellStyle name="Normal 9 47" xfId="3901"/>
    <cellStyle name="Normal 9 48" xfId="3902"/>
    <cellStyle name="Normal 9 49" xfId="3903"/>
    <cellStyle name="Normal 9 5" xfId="3904"/>
    <cellStyle name="Normal 9 50" xfId="3905"/>
    <cellStyle name="Normal 9 51" xfId="3906"/>
    <cellStyle name="Normal 9 52" xfId="3907"/>
    <cellStyle name="Normal 9 53" xfId="3908"/>
    <cellStyle name="Normal 9 54" xfId="3909"/>
    <cellStyle name="Normal 9 55" xfId="3910"/>
    <cellStyle name="Normal 9 56" xfId="3911"/>
    <cellStyle name="Normal 9 57" xfId="3912"/>
    <cellStyle name="Normal 9 58" xfId="3913"/>
    <cellStyle name="Normal 9 59" xfId="3914"/>
    <cellStyle name="Normal 9 6" xfId="3915"/>
    <cellStyle name="Normal 9 60" xfId="3916"/>
    <cellStyle name="Normal 9 61" xfId="3917"/>
    <cellStyle name="Normal 9 62" xfId="3918"/>
    <cellStyle name="Normal 9 63" xfId="3919"/>
    <cellStyle name="Normal 9 64" xfId="3920"/>
    <cellStyle name="Normal 9 7" xfId="3921"/>
    <cellStyle name="Normal 9 8" xfId="3922"/>
    <cellStyle name="Normal 9 9" xfId="3923"/>
    <cellStyle name="Normal 90" xfId="3924"/>
    <cellStyle name="Normal 91" xfId="3925"/>
    <cellStyle name="Normal 92" xfId="3926"/>
    <cellStyle name="Normal 93" xfId="3927"/>
    <cellStyle name="Normal 94" xfId="3928"/>
    <cellStyle name="Normal 95" xfId="3929"/>
    <cellStyle name="Normal 96" xfId="3930"/>
    <cellStyle name="Normal 97" xfId="3931"/>
    <cellStyle name="Normal 98" xfId="3932"/>
    <cellStyle name="Normal 99" xfId="3933"/>
    <cellStyle name="Note 2" xfId="3934"/>
    <cellStyle name="Note 2 2" xfId="3935"/>
    <cellStyle name="Note 2 2 2" xfId="3936"/>
    <cellStyle name="Note 2 2 3" xfId="3937"/>
    <cellStyle name="Note 2 3" xfId="3938"/>
    <cellStyle name="Note 2 3 2" xfId="3939"/>
    <cellStyle name="Note 2 4" xfId="3940"/>
    <cellStyle name="Note 2 5" xfId="3941"/>
    <cellStyle name="Note 2 6" xfId="3942"/>
    <cellStyle name="Note 2 7" xfId="3943"/>
    <cellStyle name="Note 3" xfId="3944"/>
    <cellStyle name="Output 2" xfId="3945"/>
    <cellStyle name="Output 2 2" xfId="3946"/>
    <cellStyle name="Output 2 3" xfId="3947"/>
    <cellStyle name="Output 3" xfId="3948"/>
    <cellStyle name="Percent [2]" xfId="3949"/>
    <cellStyle name="Percent 10" xfId="3950"/>
    <cellStyle name="Percent 10 2" xfId="3951"/>
    <cellStyle name="Percent 11" xfId="3952"/>
    <cellStyle name="Percent 11 2" xfId="3953"/>
    <cellStyle name="Percent 12" xfId="3954"/>
    <cellStyle name="Percent 12 2" xfId="3955"/>
    <cellStyle name="Percent 13" xfId="3956"/>
    <cellStyle name="Percent 13 2" xfId="3957"/>
    <cellStyle name="Percent 14" xfId="3958"/>
    <cellStyle name="Percent 14 2" xfId="3959"/>
    <cellStyle name="Percent 15" xfId="3960"/>
    <cellStyle name="Percent 15 2" xfId="3961"/>
    <cellStyle name="Percent 16" xfId="3962"/>
    <cellStyle name="Percent 16 2" xfId="3963"/>
    <cellStyle name="Percent 17" xfId="3964"/>
    <cellStyle name="Percent 17 2" xfId="3965"/>
    <cellStyle name="Percent 18" xfId="3966"/>
    <cellStyle name="Percent 18 2" xfId="3967"/>
    <cellStyle name="Percent 19" xfId="3968"/>
    <cellStyle name="Percent 19 2" xfId="3969"/>
    <cellStyle name="Percent 2" xfId="11"/>
    <cellStyle name="Percent 2 10" xfId="3970"/>
    <cellStyle name="Percent 2 10 2" xfId="3971"/>
    <cellStyle name="Percent 2 10 3" xfId="3972"/>
    <cellStyle name="Percent 2 10 4" xfId="3973"/>
    <cellStyle name="Percent 2 10 5" xfId="3974"/>
    <cellStyle name="Percent 2 11" xfId="3975"/>
    <cellStyle name="Percent 2 11 2" xfId="3976"/>
    <cellStyle name="Percent 2 11 3" xfId="3977"/>
    <cellStyle name="Percent 2 11 4" xfId="3978"/>
    <cellStyle name="Percent 2 11 5" xfId="3979"/>
    <cellStyle name="Percent 2 12" xfId="3980"/>
    <cellStyle name="Percent 2 12 2" xfId="3981"/>
    <cellStyle name="Percent 2 12 3" xfId="3982"/>
    <cellStyle name="Percent 2 12 4" xfId="3983"/>
    <cellStyle name="Percent 2 12 5" xfId="3984"/>
    <cellStyle name="Percent 2 13" xfId="3985"/>
    <cellStyle name="Percent 2 13 2" xfId="3986"/>
    <cellStyle name="Percent 2 13 3" xfId="3987"/>
    <cellStyle name="Percent 2 13 4" xfId="3988"/>
    <cellStyle name="Percent 2 13 5" xfId="3989"/>
    <cellStyle name="Percent 2 14" xfId="3990"/>
    <cellStyle name="Percent 2 15" xfId="3991"/>
    <cellStyle name="Percent 2 16" xfId="3992"/>
    <cellStyle name="Percent 2 17" xfId="3993"/>
    <cellStyle name="Percent 2 18" xfId="3994"/>
    <cellStyle name="Percent 2 19" xfId="3995"/>
    <cellStyle name="Percent 2 2" xfId="3996"/>
    <cellStyle name="Percent 2 2 10" xfId="3997"/>
    <cellStyle name="Percent 2 2 11" xfId="3998"/>
    <cellStyle name="Percent 2 2 2" xfId="3999"/>
    <cellStyle name="Percent 2 2 2 2" xfId="4000"/>
    <cellStyle name="Percent 2 2 2 3" xfId="4001"/>
    <cellStyle name="Percent 2 2 2 4" xfId="4002"/>
    <cellStyle name="Percent 2 2 3" xfId="4003"/>
    <cellStyle name="Percent 2 2 3 2" xfId="4004"/>
    <cellStyle name="Percent 2 2 4" xfId="4005"/>
    <cellStyle name="Percent 2 2 4 2" xfId="4006"/>
    <cellStyle name="Percent 2 2 4 3" xfId="4007"/>
    <cellStyle name="Percent 2 2 4 4" xfId="4008"/>
    <cellStyle name="Percent 2 2 4 5" xfId="4009"/>
    <cellStyle name="Percent 2 2 5" xfId="4010"/>
    <cellStyle name="Percent 2 2 5 2" xfId="4011"/>
    <cellStyle name="Percent 2 2 5 3" xfId="4012"/>
    <cellStyle name="Percent 2 2 5 4" xfId="4013"/>
    <cellStyle name="Percent 2 2 5 5" xfId="4014"/>
    <cellStyle name="Percent 2 2 6" xfId="4015"/>
    <cellStyle name="Percent 2 2 6 2" xfId="4016"/>
    <cellStyle name="Percent 2 2 6 3" xfId="4017"/>
    <cellStyle name="Percent 2 2 6 4" xfId="4018"/>
    <cellStyle name="Percent 2 2 6 5" xfId="4019"/>
    <cellStyle name="Percent 2 2 7" xfId="4020"/>
    <cellStyle name="Percent 2 2 7 2" xfId="4021"/>
    <cellStyle name="Percent 2 2 7 3" xfId="4022"/>
    <cellStyle name="Percent 2 2 7 4" xfId="4023"/>
    <cellStyle name="Percent 2 2 7 5" xfId="4024"/>
    <cellStyle name="Percent 2 2 8" xfId="4025"/>
    <cellStyle name="Percent 2 2 9" xfId="4026"/>
    <cellStyle name="Percent 2 20" xfId="4027"/>
    <cellStyle name="Percent 2 21" xfId="4028"/>
    <cellStyle name="Percent 2 22" xfId="4029"/>
    <cellStyle name="Percent 2 23" xfId="4030"/>
    <cellStyle name="Percent 2 24" xfId="4031"/>
    <cellStyle name="Percent 2 25" xfId="4032"/>
    <cellStyle name="Percent 2 26" xfId="4033"/>
    <cellStyle name="Percent 2 27" xfId="4034"/>
    <cellStyle name="Percent 2 28" xfId="4035"/>
    <cellStyle name="Percent 2 29" xfId="4036"/>
    <cellStyle name="Percent 2 3" xfId="4037"/>
    <cellStyle name="Percent 2 3 10" xfId="4038"/>
    <cellStyle name="Percent 2 3 11" xfId="4039"/>
    <cellStyle name="Percent 2 3 2" xfId="4040"/>
    <cellStyle name="Percent 2 3 3" xfId="4041"/>
    <cellStyle name="Percent 2 3 4" xfId="4042"/>
    <cellStyle name="Percent 2 3 4 2" xfId="4043"/>
    <cellStyle name="Percent 2 3 4 3" xfId="4044"/>
    <cellStyle name="Percent 2 3 4 4" xfId="4045"/>
    <cellStyle name="Percent 2 3 4 5" xfId="4046"/>
    <cellStyle name="Percent 2 3 5" xfId="4047"/>
    <cellStyle name="Percent 2 3 5 2" xfId="4048"/>
    <cellStyle name="Percent 2 3 5 3" xfId="4049"/>
    <cellStyle name="Percent 2 3 5 4" xfId="4050"/>
    <cellStyle name="Percent 2 3 5 5" xfId="4051"/>
    <cellStyle name="Percent 2 3 6" xfId="4052"/>
    <cellStyle name="Percent 2 3 6 2" xfId="4053"/>
    <cellStyle name="Percent 2 3 6 3" xfId="4054"/>
    <cellStyle name="Percent 2 3 6 4" xfId="4055"/>
    <cellStyle name="Percent 2 3 6 5" xfId="4056"/>
    <cellStyle name="Percent 2 3 7" xfId="4057"/>
    <cellStyle name="Percent 2 3 7 2" xfId="4058"/>
    <cellStyle name="Percent 2 3 7 3" xfId="4059"/>
    <cellStyle name="Percent 2 3 7 4" xfId="4060"/>
    <cellStyle name="Percent 2 3 7 5" xfId="4061"/>
    <cellStyle name="Percent 2 3 8" xfId="4062"/>
    <cellStyle name="Percent 2 3 9" xfId="4063"/>
    <cellStyle name="Percent 2 30" xfId="4064"/>
    <cellStyle name="Percent 2 31" xfId="4065"/>
    <cellStyle name="Percent 2 32" xfId="4066"/>
    <cellStyle name="Percent 2 33" xfId="4067"/>
    <cellStyle name="Percent 2 34" xfId="4068"/>
    <cellStyle name="Percent 2 35" xfId="4069"/>
    <cellStyle name="Percent 2 36" xfId="4070"/>
    <cellStyle name="Percent 2 37" xfId="4071"/>
    <cellStyle name="Percent 2 38" xfId="4072"/>
    <cellStyle name="Percent 2 39" xfId="4073"/>
    <cellStyle name="Percent 2 4" xfId="4074"/>
    <cellStyle name="Percent 2 4 10" xfId="4075"/>
    <cellStyle name="Percent 2 4 11" xfId="4076"/>
    <cellStyle name="Percent 2 4 2" xfId="4077"/>
    <cellStyle name="Percent 2 4 3" xfId="4078"/>
    <cellStyle name="Percent 2 4 4" xfId="4079"/>
    <cellStyle name="Percent 2 4 4 2" xfId="4080"/>
    <cellStyle name="Percent 2 4 4 3" xfId="4081"/>
    <cellStyle name="Percent 2 4 4 4" xfId="4082"/>
    <cellStyle name="Percent 2 4 4 5" xfId="4083"/>
    <cellStyle name="Percent 2 4 5" xfId="4084"/>
    <cellStyle name="Percent 2 4 5 2" xfId="4085"/>
    <cellStyle name="Percent 2 4 5 3" xfId="4086"/>
    <cellStyle name="Percent 2 4 5 4" xfId="4087"/>
    <cellStyle name="Percent 2 4 5 5" xfId="4088"/>
    <cellStyle name="Percent 2 4 6" xfId="4089"/>
    <cellStyle name="Percent 2 4 6 2" xfId="4090"/>
    <cellStyle name="Percent 2 4 6 3" xfId="4091"/>
    <cellStyle name="Percent 2 4 6 4" xfId="4092"/>
    <cellStyle name="Percent 2 4 6 5" xfId="4093"/>
    <cellStyle name="Percent 2 4 7" xfId="4094"/>
    <cellStyle name="Percent 2 4 7 2" xfId="4095"/>
    <cellStyle name="Percent 2 4 7 3" xfId="4096"/>
    <cellStyle name="Percent 2 4 7 4" xfId="4097"/>
    <cellStyle name="Percent 2 4 7 5" xfId="4098"/>
    <cellStyle name="Percent 2 4 8" xfId="4099"/>
    <cellStyle name="Percent 2 4 9" xfId="4100"/>
    <cellStyle name="Percent 2 40" xfId="4101"/>
    <cellStyle name="Percent 2 41" xfId="4102"/>
    <cellStyle name="Percent 2 42" xfId="4103"/>
    <cellStyle name="Percent 2 43" xfId="4104"/>
    <cellStyle name="Percent 2 44" xfId="4105"/>
    <cellStyle name="Percent 2 45" xfId="4106"/>
    <cellStyle name="Percent 2 46" xfId="4107"/>
    <cellStyle name="Percent 2 47" xfId="4108"/>
    <cellStyle name="Percent 2 48" xfId="4109"/>
    <cellStyle name="Percent 2 49" xfId="4110"/>
    <cellStyle name="Percent 2 5" xfId="4111"/>
    <cellStyle name="Percent 2 5 10" xfId="4112"/>
    <cellStyle name="Percent 2 5 11" xfId="4113"/>
    <cellStyle name="Percent 2 5 2" xfId="4114"/>
    <cellStyle name="Percent 2 5 3" xfId="4115"/>
    <cellStyle name="Percent 2 5 4" xfId="4116"/>
    <cellStyle name="Percent 2 5 4 2" xfId="4117"/>
    <cellStyle name="Percent 2 5 4 3" xfId="4118"/>
    <cellStyle name="Percent 2 5 4 4" xfId="4119"/>
    <cellStyle name="Percent 2 5 4 5" xfId="4120"/>
    <cellStyle name="Percent 2 5 5" xfId="4121"/>
    <cellStyle name="Percent 2 5 5 2" xfId="4122"/>
    <cellStyle name="Percent 2 5 5 3" xfId="4123"/>
    <cellStyle name="Percent 2 5 5 4" xfId="4124"/>
    <cellStyle name="Percent 2 5 5 5" xfId="4125"/>
    <cellStyle name="Percent 2 5 6" xfId="4126"/>
    <cellStyle name="Percent 2 5 6 2" xfId="4127"/>
    <cellStyle name="Percent 2 5 6 3" xfId="4128"/>
    <cellStyle name="Percent 2 5 6 4" xfId="4129"/>
    <cellStyle name="Percent 2 5 6 5" xfId="4130"/>
    <cellStyle name="Percent 2 5 7" xfId="4131"/>
    <cellStyle name="Percent 2 5 7 2" xfId="4132"/>
    <cellStyle name="Percent 2 5 7 3" xfId="4133"/>
    <cellStyle name="Percent 2 5 7 4" xfId="4134"/>
    <cellStyle name="Percent 2 5 7 5" xfId="4135"/>
    <cellStyle name="Percent 2 5 8" xfId="4136"/>
    <cellStyle name="Percent 2 5 9" xfId="4137"/>
    <cellStyle name="Percent 2 50" xfId="4138"/>
    <cellStyle name="Percent 2 51" xfId="4139"/>
    <cellStyle name="Percent 2 52" xfId="4140"/>
    <cellStyle name="Percent 2 53" xfId="4141"/>
    <cellStyle name="Percent 2 54" xfId="4142"/>
    <cellStyle name="Percent 2 55" xfId="4143"/>
    <cellStyle name="Percent 2 56" xfId="4144"/>
    <cellStyle name="Percent 2 57" xfId="4145"/>
    <cellStyle name="Percent 2 58" xfId="4146"/>
    <cellStyle name="Percent 2 59" xfId="4147"/>
    <cellStyle name="Percent 2 6" xfId="4148"/>
    <cellStyle name="Percent 2 6 10" xfId="4149"/>
    <cellStyle name="Percent 2 6 11" xfId="4150"/>
    <cellStyle name="Percent 2 6 2" xfId="4151"/>
    <cellStyle name="Percent 2 6 3" xfId="4152"/>
    <cellStyle name="Percent 2 6 4" xfId="4153"/>
    <cellStyle name="Percent 2 6 4 2" xfId="4154"/>
    <cellStyle name="Percent 2 6 4 3" xfId="4155"/>
    <cellStyle name="Percent 2 6 4 4" xfId="4156"/>
    <cellStyle name="Percent 2 6 4 5" xfId="4157"/>
    <cellStyle name="Percent 2 6 5" xfId="4158"/>
    <cellStyle name="Percent 2 6 5 2" xfId="4159"/>
    <cellStyle name="Percent 2 6 5 3" xfId="4160"/>
    <cellStyle name="Percent 2 6 5 4" xfId="4161"/>
    <cellStyle name="Percent 2 6 5 5" xfId="4162"/>
    <cellStyle name="Percent 2 6 6" xfId="4163"/>
    <cellStyle name="Percent 2 6 6 2" xfId="4164"/>
    <cellStyle name="Percent 2 6 6 3" xfId="4165"/>
    <cellStyle name="Percent 2 6 6 4" xfId="4166"/>
    <cellStyle name="Percent 2 6 6 5" xfId="4167"/>
    <cellStyle name="Percent 2 6 7" xfId="4168"/>
    <cellStyle name="Percent 2 6 7 2" xfId="4169"/>
    <cellStyle name="Percent 2 6 7 3" xfId="4170"/>
    <cellStyle name="Percent 2 6 7 4" xfId="4171"/>
    <cellStyle name="Percent 2 6 7 5" xfId="4172"/>
    <cellStyle name="Percent 2 6 8" xfId="4173"/>
    <cellStyle name="Percent 2 6 9" xfId="4174"/>
    <cellStyle name="Percent 2 60" xfId="4175"/>
    <cellStyle name="Percent 2 61" xfId="4176"/>
    <cellStyle name="Percent 2 62" xfId="4177"/>
    <cellStyle name="Percent 2 63" xfId="4178"/>
    <cellStyle name="Percent 2 64" xfId="4179"/>
    <cellStyle name="Percent 2 65" xfId="4180"/>
    <cellStyle name="Percent 2 66" xfId="4181"/>
    <cellStyle name="Percent 2 67" xfId="4182"/>
    <cellStyle name="Percent 2 68" xfId="4183"/>
    <cellStyle name="Percent 2 69" xfId="4184"/>
    <cellStyle name="Percent 2 7" xfId="4185"/>
    <cellStyle name="Percent 2 7 10" xfId="4186"/>
    <cellStyle name="Percent 2 7 11" xfId="4187"/>
    <cellStyle name="Percent 2 7 2" xfId="4188"/>
    <cellStyle name="Percent 2 7 3" xfId="4189"/>
    <cellStyle name="Percent 2 7 4" xfId="4190"/>
    <cellStyle name="Percent 2 7 4 2" xfId="4191"/>
    <cellStyle name="Percent 2 7 4 3" xfId="4192"/>
    <cellStyle name="Percent 2 7 4 4" xfId="4193"/>
    <cellStyle name="Percent 2 7 4 5" xfId="4194"/>
    <cellStyle name="Percent 2 7 5" xfId="4195"/>
    <cellStyle name="Percent 2 7 5 2" xfId="4196"/>
    <cellStyle name="Percent 2 7 5 3" xfId="4197"/>
    <cellStyle name="Percent 2 7 5 4" xfId="4198"/>
    <cellStyle name="Percent 2 7 5 5" xfId="4199"/>
    <cellStyle name="Percent 2 7 6" xfId="4200"/>
    <cellStyle name="Percent 2 7 6 2" xfId="4201"/>
    <cellStyle name="Percent 2 7 6 3" xfId="4202"/>
    <cellStyle name="Percent 2 7 6 4" xfId="4203"/>
    <cellStyle name="Percent 2 7 6 5" xfId="4204"/>
    <cellStyle name="Percent 2 7 7" xfId="4205"/>
    <cellStyle name="Percent 2 7 7 2" xfId="4206"/>
    <cellStyle name="Percent 2 7 7 3" xfId="4207"/>
    <cellStyle name="Percent 2 7 7 4" xfId="4208"/>
    <cellStyle name="Percent 2 7 7 5" xfId="4209"/>
    <cellStyle name="Percent 2 7 8" xfId="4210"/>
    <cellStyle name="Percent 2 7 9" xfId="4211"/>
    <cellStyle name="Percent 2 70" xfId="4212"/>
    <cellStyle name="Percent 2 71" xfId="4213"/>
    <cellStyle name="Percent 2 72" xfId="4214"/>
    <cellStyle name="Percent 2 73" xfId="4215"/>
    <cellStyle name="Percent 2 74" xfId="4216"/>
    <cellStyle name="Percent 2 75" xfId="4217"/>
    <cellStyle name="Percent 2 76" xfId="4218"/>
    <cellStyle name="Percent 2 77" xfId="4219"/>
    <cellStyle name="Percent 2 78" xfId="4220"/>
    <cellStyle name="Percent 2 79" xfId="4221"/>
    <cellStyle name="Percent 2 8" xfId="4222"/>
    <cellStyle name="Percent 2 80" xfId="4223"/>
    <cellStyle name="Percent 2 81" xfId="4224"/>
    <cellStyle name="Percent 2 82" xfId="4225"/>
    <cellStyle name="Percent 2 83" xfId="4226"/>
    <cellStyle name="Percent 2 84" xfId="4227"/>
    <cellStyle name="Percent 2 85" xfId="4228"/>
    <cellStyle name="Percent 2 86" xfId="4229"/>
    <cellStyle name="Percent 2 87" xfId="4230"/>
    <cellStyle name="Percent 2 88" xfId="4231"/>
    <cellStyle name="Percent 2 9" xfId="4232"/>
    <cellStyle name="Percent 2 9 2" xfId="4233"/>
    <cellStyle name="Percent 20" xfId="4234"/>
    <cellStyle name="Percent 20 2" xfId="4235"/>
    <cellStyle name="Percent 21" xfId="4236"/>
    <cellStyle name="Percent 22" xfId="4237"/>
    <cellStyle name="Percent 23" xfId="4238"/>
    <cellStyle name="Percent 24" xfId="4239"/>
    <cellStyle name="Percent 25" xfId="4240"/>
    <cellStyle name="Percent 26" xfId="4241"/>
    <cellStyle name="Percent 27" xfId="4242"/>
    <cellStyle name="Percent 28" xfId="4243"/>
    <cellStyle name="Percent 29" xfId="4762"/>
    <cellStyle name="Percent 3" xfId="4244"/>
    <cellStyle name="Percent 3 10" xfId="4245"/>
    <cellStyle name="Percent 3 2" xfId="4246"/>
    <cellStyle name="Percent 3 2 2" xfId="4247"/>
    <cellStyle name="Percent 3 2 2 2" xfId="4248"/>
    <cellStyle name="Percent 3 2 3" xfId="4249"/>
    <cellStyle name="Percent 3 2 3 2" xfId="4250"/>
    <cellStyle name="Percent 3 2 4" xfId="4251"/>
    <cellStyle name="Percent 3 2 5" xfId="4252"/>
    <cellStyle name="Percent 3 2 6" xfId="4253"/>
    <cellStyle name="Percent 3 3" xfId="4254"/>
    <cellStyle name="Percent 3 3 2" xfId="4255"/>
    <cellStyle name="Percent 3 3 2 2" xfId="4256"/>
    <cellStyle name="Percent 3 4" xfId="4257"/>
    <cellStyle name="Percent 3 4 2" xfId="4258"/>
    <cellStyle name="Percent 3 5" xfId="4259"/>
    <cellStyle name="Percent 3 5 2" xfId="4260"/>
    <cellStyle name="Percent 3 6" xfId="4261"/>
    <cellStyle name="Percent 3 6 2" xfId="4262"/>
    <cellStyle name="Percent 3 7" xfId="4263"/>
    <cellStyle name="Percent 3 8" xfId="4264"/>
    <cellStyle name="Percent 3 9" xfId="4265"/>
    <cellStyle name="Percent 30" xfId="4784"/>
    <cellStyle name="Percent 31" xfId="4770"/>
    <cellStyle name="Percent 32" xfId="4791"/>
    <cellStyle name="Percent 33" xfId="4764"/>
    <cellStyle name="Percent 34" xfId="4778"/>
    <cellStyle name="Percent 35" xfId="4775"/>
    <cellStyle name="Percent 36" xfId="4785"/>
    <cellStyle name="Percent 37" xfId="4776"/>
    <cellStyle name="Percent 38" xfId="4765"/>
    <cellStyle name="Percent 39" xfId="4767"/>
    <cellStyle name="Percent 4" xfId="4266"/>
    <cellStyle name="Percent 4 2" xfId="4267"/>
    <cellStyle name="Percent 4 2 2" xfId="4268"/>
    <cellStyle name="Percent 4 2 3" xfId="4269"/>
    <cellStyle name="Percent 4 3" xfId="4270"/>
    <cellStyle name="Percent 4 3 2" xfId="4271"/>
    <cellStyle name="Percent 4 3 2 2" xfId="4272"/>
    <cellStyle name="Percent 4 3 3" xfId="4273"/>
    <cellStyle name="Percent 4 4" xfId="4274"/>
    <cellStyle name="Percent 4 5" xfId="4275"/>
    <cellStyle name="Percent 4 6" xfId="4276"/>
    <cellStyle name="Percent 4 7" xfId="4277"/>
    <cellStyle name="Percent 40" xfId="4790"/>
    <cellStyle name="Percent 5" xfId="4278"/>
    <cellStyle name="Percent 5 2" xfId="4279"/>
    <cellStyle name="Percent 5 2 2" xfId="4280"/>
    <cellStyle name="Percent 5 2 3" xfId="4281"/>
    <cellStyle name="Percent 5 3" xfId="4282"/>
    <cellStyle name="Percent 5 4" xfId="4283"/>
    <cellStyle name="Percent 6" xfId="4284"/>
    <cellStyle name="Percent 6 10" xfId="4285"/>
    <cellStyle name="Percent 6 10 2" xfId="4286"/>
    <cellStyle name="Percent 6 10 3" xfId="4287"/>
    <cellStyle name="Percent 6 10 4" xfId="4288"/>
    <cellStyle name="Percent 6 10 5" xfId="4289"/>
    <cellStyle name="Percent 6 10 6" xfId="4290"/>
    <cellStyle name="Percent 6 10 7" xfId="4291"/>
    <cellStyle name="Percent 6 11" xfId="4292"/>
    <cellStyle name="Percent 6 11 2" xfId="4293"/>
    <cellStyle name="Percent 6 11 3" xfId="4294"/>
    <cellStyle name="Percent 6 11 4" xfId="4295"/>
    <cellStyle name="Percent 6 11 5" xfId="4296"/>
    <cellStyle name="Percent 6 11 6" xfId="4297"/>
    <cellStyle name="Percent 6 11 7" xfId="4298"/>
    <cellStyle name="Percent 6 12" xfId="4299"/>
    <cellStyle name="Percent 6 12 2" xfId="4300"/>
    <cellStyle name="Percent 6 12 3" xfId="4301"/>
    <cellStyle name="Percent 6 12 4" xfId="4302"/>
    <cellStyle name="Percent 6 12 5" xfId="4303"/>
    <cellStyle name="Percent 6 12 6" xfId="4304"/>
    <cellStyle name="Percent 6 12 7" xfId="4305"/>
    <cellStyle name="Percent 6 13" xfId="4306"/>
    <cellStyle name="Percent 6 13 2" xfId="4307"/>
    <cellStyle name="Percent 6 13 3" xfId="4308"/>
    <cellStyle name="Percent 6 13 4" xfId="4309"/>
    <cellStyle name="Percent 6 13 5" xfId="4310"/>
    <cellStyle name="Percent 6 13 6" xfId="4311"/>
    <cellStyle name="Percent 6 13 7" xfId="4312"/>
    <cellStyle name="Percent 6 14" xfId="4313"/>
    <cellStyle name="Percent 6 14 2" xfId="4314"/>
    <cellStyle name="Percent 6 14 3" xfId="4315"/>
    <cellStyle name="Percent 6 14 4" xfId="4316"/>
    <cellStyle name="Percent 6 15" xfId="4317"/>
    <cellStyle name="Percent 6 15 2" xfId="4318"/>
    <cellStyle name="Percent 6 15 3" xfId="4319"/>
    <cellStyle name="Percent 6 15 4" xfId="4320"/>
    <cellStyle name="Percent 6 16" xfId="4321"/>
    <cellStyle name="Percent 6 16 2" xfId="4322"/>
    <cellStyle name="Percent 6 16 3" xfId="4323"/>
    <cellStyle name="Percent 6 16 4" xfId="4324"/>
    <cellStyle name="Percent 6 17" xfId="4325"/>
    <cellStyle name="Percent 6 17 2" xfId="4326"/>
    <cellStyle name="Percent 6 17 3" xfId="4327"/>
    <cellStyle name="Percent 6 17 4" xfId="4328"/>
    <cellStyle name="Percent 6 18" xfId="4329"/>
    <cellStyle name="Percent 6 18 2" xfId="4330"/>
    <cellStyle name="Percent 6 18 3" xfId="4331"/>
    <cellStyle name="Percent 6 18 4" xfId="4332"/>
    <cellStyle name="Percent 6 19" xfId="4333"/>
    <cellStyle name="Percent 6 2" xfId="4334"/>
    <cellStyle name="Percent 6 2 10" xfId="4335"/>
    <cellStyle name="Percent 6 2 11" xfId="4336"/>
    <cellStyle name="Percent 6 2 12" xfId="4337"/>
    <cellStyle name="Percent 6 2 13" xfId="4338"/>
    <cellStyle name="Percent 6 2 14" xfId="4339"/>
    <cellStyle name="Percent 6 2 15" xfId="4340"/>
    <cellStyle name="Percent 6 2 16" xfId="4341"/>
    <cellStyle name="Percent 6 2 17" xfId="4342"/>
    <cellStyle name="Percent 6 2 18" xfId="4343"/>
    <cellStyle name="Percent 6 2 19" xfId="4344"/>
    <cellStyle name="Percent 6 2 2" xfId="4345"/>
    <cellStyle name="Percent 6 2 20" xfId="4346"/>
    <cellStyle name="Percent 6 2 21" xfId="4347"/>
    <cellStyle name="Percent 6 2 22" xfId="4348"/>
    <cellStyle name="Percent 6 2 23" xfId="4349"/>
    <cellStyle name="Percent 6 2 24" xfId="4350"/>
    <cellStyle name="Percent 6 2 25" xfId="4351"/>
    <cellStyle name="Percent 6 2 26" xfId="4352"/>
    <cellStyle name="Percent 6 2 27" xfId="4353"/>
    <cellStyle name="Percent 6 2 28" xfId="4354"/>
    <cellStyle name="Percent 6 2 29" xfId="4355"/>
    <cellStyle name="Percent 6 2 3" xfId="4356"/>
    <cellStyle name="Percent 6 2 30" xfId="4357"/>
    <cellStyle name="Percent 6 2 31" xfId="4358"/>
    <cellStyle name="Percent 6 2 32" xfId="4359"/>
    <cellStyle name="Percent 6 2 33" xfId="4360"/>
    <cellStyle name="Percent 6 2 34" xfId="4361"/>
    <cellStyle name="Percent 6 2 35" xfId="4362"/>
    <cellStyle name="Percent 6 2 36" xfId="4363"/>
    <cellStyle name="Percent 6 2 37" xfId="4364"/>
    <cellStyle name="Percent 6 2 38" xfId="4365"/>
    <cellStyle name="Percent 6 2 39" xfId="4366"/>
    <cellStyle name="Percent 6 2 4" xfId="4367"/>
    <cellStyle name="Percent 6 2 40" xfId="4368"/>
    <cellStyle name="Percent 6 2 41" xfId="4369"/>
    <cellStyle name="Percent 6 2 42" xfId="4370"/>
    <cellStyle name="Percent 6 2 43" xfId="4371"/>
    <cellStyle name="Percent 6 2 44" xfId="4372"/>
    <cellStyle name="Percent 6 2 45" xfId="4373"/>
    <cellStyle name="Percent 6 2 46" xfId="4374"/>
    <cellStyle name="Percent 6 2 47" xfId="4375"/>
    <cellStyle name="Percent 6 2 48" xfId="4376"/>
    <cellStyle name="Percent 6 2 49" xfId="4377"/>
    <cellStyle name="Percent 6 2 5" xfId="4378"/>
    <cellStyle name="Percent 6 2 50" xfId="4379"/>
    <cellStyle name="Percent 6 2 51" xfId="4380"/>
    <cellStyle name="Percent 6 2 52" xfId="4381"/>
    <cellStyle name="Percent 6 2 53" xfId="4382"/>
    <cellStyle name="Percent 6 2 54" xfId="4383"/>
    <cellStyle name="Percent 6 2 55" xfId="4384"/>
    <cellStyle name="Percent 6 2 56" xfId="4385"/>
    <cellStyle name="Percent 6 2 57" xfId="4386"/>
    <cellStyle name="Percent 6 2 58" xfId="4387"/>
    <cellStyle name="Percent 6 2 59" xfId="4388"/>
    <cellStyle name="Percent 6 2 6" xfId="4389"/>
    <cellStyle name="Percent 6 2 60" xfId="4390"/>
    <cellStyle name="Percent 6 2 61" xfId="4391"/>
    <cellStyle name="Percent 6 2 7" xfId="4392"/>
    <cellStyle name="Percent 6 2 8" xfId="4393"/>
    <cellStyle name="Percent 6 2 9" xfId="4394"/>
    <cellStyle name="Percent 6 20" xfId="4395"/>
    <cellStyle name="Percent 6 21" xfId="4396"/>
    <cellStyle name="Percent 6 22" xfId="4397"/>
    <cellStyle name="Percent 6 23" xfId="4398"/>
    <cellStyle name="Percent 6 24" xfId="4399"/>
    <cellStyle name="Percent 6 25" xfId="4400"/>
    <cellStyle name="Percent 6 26" xfId="4401"/>
    <cellStyle name="Percent 6 27" xfId="4402"/>
    <cellStyle name="Percent 6 28" xfId="4403"/>
    <cellStyle name="Percent 6 29" xfId="4404"/>
    <cellStyle name="Percent 6 3" xfId="4405"/>
    <cellStyle name="Percent 6 3 2" xfId="4406"/>
    <cellStyle name="Percent 6 3 3" xfId="4407"/>
    <cellStyle name="Percent 6 3 4" xfId="4408"/>
    <cellStyle name="Percent 6 3 5" xfId="4409"/>
    <cellStyle name="Percent 6 3 6" xfId="4410"/>
    <cellStyle name="Percent 6 3 7" xfId="4411"/>
    <cellStyle name="Percent 6 30" xfId="4412"/>
    <cellStyle name="Percent 6 31" xfId="4413"/>
    <cellStyle name="Percent 6 32" xfId="4414"/>
    <cellStyle name="Percent 6 33" xfId="4415"/>
    <cellStyle name="Percent 6 34" xfId="4416"/>
    <cellStyle name="Percent 6 35" xfId="4417"/>
    <cellStyle name="Percent 6 36" xfId="4418"/>
    <cellStyle name="Percent 6 37" xfId="4419"/>
    <cellStyle name="Percent 6 38" xfId="4420"/>
    <cellStyle name="Percent 6 39" xfId="4421"/>
    <cellStyle name="Percent 6 4" xfId="4422"/>
    <cellStyle name="Percent 6 4 2" xfId="4423"/>
    <cellStyle name="Percent 6 4 3" xfId="4424"/>
    <cellStyle name="Percent 6 4 4" xfId="4425"/>
    <cellStyle name="Percent 6 4 5" xfId="4426"/>
    <cellStyle name="Percent 6 4 6" xfId="4427"/>
    <cellStyle name="Percent 6 4 7" xfId="4428"/>
    <cellStyle name="Percent 6 40" xfId="4429"/>
    <cellStyle name="Percent 6 41" xfId="4430"/>
    <cellStyle name="Percent 6 42" xfId="4431"/>
    <cellStyle name="Percent 6 43" xfId="4432"/>
    <cellStyle name="Percent 6 44" xfId="4433"/>
    <cellStyle name="Percent 6 45" xfId="4434"/>
    <cellStyle name="Percent 6 46" xfId="4435"/>
    <cellStyle name="Percent 6 47" xfId="4436"/>
    <cellStyle name="Percent 6 48" xfId="4437"/>
    <cellStyle name="Percent 6 49" xfId="4438"/>
    <cellStyle name="Percent 6 5" xfId="4439"/>
    <cellStyle name="Percent 6 5 2" xfId="4440"/>
    <cellStyle name="Percent 6 5 3" xfId="4441"/>
    <cellStyle name="Percent 6 5 4" xfId="4442"/>
    <cellStyle name="Percent 6 5 5" xfId="4443"/>
    <cellStyle name="Percent 6 5 6" xfId="4444"/>
    <cellStyle name="Percent 6 5 7" xfId="4445"/>
    <cellStyle name="Percent 6 50" xfId="4446"/>
    <cellStyle name="Percent 6 51" xfId="4447"/>
    <cellStyle name="Percent 6 52" xfId="4448"/>
    <cellStyle name="Percent 6 53" xfId="4449"/>
    <cellStyle name="Percent 6 54" xfId="4450"/>
    <cellStyle name="Percent 6 55" xfId="4451"/>
    <cellStyle name="Percent 6 56" xfId="4452"/>
    <cellStyle name="Percent 6 57" xfId="4453"/>
    <cellStyle name="Percent 6 58" xfId="4454"/>
    <cellStyle name="Percent 6 59" xfId="4455"/>
    <cellStyle name="Percent 6 6" xfId="4456"/>
    <cellStyle name="Percent 6 6 2" xfId="4457"/>
    <cellStyle name="Percent 6 6 3" xfId="4458"/>
    <cellStyle name="Percent 6 6 4" xfId="4459"/>
    <cellStyle name="Percent 6 6 5" xfId="4460"/>
    <cellStyle name="Percent 6 6 6" xfId="4461"/>
    <cellStyle name="Percent 6 6 7" xfId="4462"/>
    <cellStyle name="Percent 6 60" xfId="4463"/>
    <cellStyle name="Percent 6 61" xfId="4464"/>
    <cellStyle name="Percent 6 62" xfId="4465"/>
    <cellStyle name="Percent 6 63" xfId="4466"/>
    <cellStyle name="Percent 6 64" xfId="4467"/>
    <cellStyle name="Percent 6 65" xfId="4468"/>
    <cellStyle name="Percent 6 66" xfId="4469"/>
    <cellStyle name="Percent 6 67" xfId="4470"/>
    <cellStyle name="Percent 6 68" xfId="4471"/>
    <cellStyle name="Percent 6 69" xfId="4472"/>
    <cellStyle name="Percent 6 7" xfId="4473"/>
    <cellStyle name="Percent 6 7 2" xfId="4474"/>
    <cellStyle name="Percent 6 7 3" xfId="4475"/>
    <cellStyle name="Percent 6 7 4" xfId="4476"/>
    <cellStyle name="Percent 6 7 5" xfId="4477"/>
    <cellStyle name="Percent 6 7 6" xfId="4478"/>
    <cellStyle name="Percent 6 7 7" xfId="4479"/>
    <cellStyle name="Percent 6 70" xfId="4480"/>
    <cellStyle name="Percent 6 71" xfId="4481"/>
    <cellStyle name="Percent 6 72" xfId="4482"/>
    <cellStyle name="Percent 6 73" xfId="4483"/>
    <cellStyle name="Percent 6 74" xfId="4484"/>
    <cellStyle name="Percent 6 75" xfId="4485"/>
    <cellStyle name="Percent 6 76" xfId="4486"/>
    <cellStyle name="Percent 6 77" xfId="4487"/>
    <cellStyle name="Percent 6 78" xfId="4488"/>
    <cellStyle name="Percent 6 79" xfId="4489"/>
    <cellStyle name="Percent 6 8" xfId="4490"/>
    <cellStyle name="Percent 6 8 2" xfId="4491"/>
    <cellStyle name="Percent 6 8 3" xfId="4492"/>
    <cellStyle name="Percent 6 8 4" xfId="4493"/>
    <cellStyle name="Percent 6 8 5" xfId="4494"/>
    <cellStyle name="Percent 6 8 6" xfId="4495"/>
    <cellStyle name="Percent 6 8 7" xfId="4496"/>
    <cellStyle name="Percent 6 80" xfId="4497"/>
    <cellStyle name="Percent 6 81" xfId="4498"/>
    <cellStyle name="Percent 6 82" xfId="4499"/>
    <cellStyle name="Percent 6 83" xfId="4500"/>
    <cellStyle name="Percent 6 84" xfId="4501"/>
    <cellStyle name="Percent 6 85" xfId="4502"/>
    <cellStyle name="Percent 6 86" xfId="4503"/>
    <cellStyle name="Percent 6 9" xfId="4504"/>
    <cellStyle name="Percent 6 9 2" xfId="4505"/>
    <cellStyle name="Percent 6 9 3" xfId="4506"/>
    <cellStyle name="Percent 6 9 4" xfId="4507"/>
    <cellStyle name="Percent 6 9 5" xfId="4508"/>
    <cellStyle name="Percent 6 9 6" xfId="4509"/>
    <cellStyle name="Percent 6 9 7" xfId="4510"/>
    <cellStyle name="Percent 7" xfId="4511"/>
    <cellStyle name="Percent 7 2" xfId="4512"/>
    <cellStyle name="Percent 7 2 2" xfId="4513"/>
    <cellStyle name="Percent 7 3" xfId="4514"/>
    <cellStyle name="Percent 7 3 2" xfId="4515"/>
    <cellStyle name="Percent 7 4" xfId="4516"/>
    <cellStyle name="Percent 8" xfId="4517"/>
    <cellStyle name="Percent 8 2" xfId="4518"/>
    <cellStyle name="Percent 9" xfId="4519"/>
    <cellStyle name="Percent 9 2" xfId="4520"/>
    <cellStyle name="Percent 9 3" xfId="4521"/>
    <cellStyle name="PSChar" xfId="4522"/>
    <cellStyle name="PSChar 2" xfId="4523"/>
    <cellStyle name="PSDate" xfId="4524"/>
    <cellStyle name="PSDec" xfId="4525"/>
    <cellStyle name="PSHeading" xfId="4526"/>
    <cellStyle name="PSHeading 10" xfId="4527"/>
    <cellStyle name="PSHeading 10 2" xfId="4528"/>
    <cellStyle name="PSHeading 11" xfId="4529"/>
    <cellStyle name="PSHeading 12" xfId="4530"/>
    <cellStyle name="PSHeading 13" xfId="4531"/>
    <cellStyle name="PSHeading 14" xfId="4532"/>
    <cellStyle name="PSHeading 15" xfId="4533"/>
    <cellStyle name="PSHeading 16" xfId="4534"/>
    <cellStyle name="PSHeading 17" xfId="4535"/>
    <cellStyle name="PSHeading 18" xfId="4536"/>
    <cellStyle name="PSHeading 19" xfId="4537"/>
    <cellStyle name="PSHeading 2" xfId="4538"/>
    <cellStyle name="PSHeading 2 10" xfId="4539"/>
    <cellStyle name="PSHeading 2 10 2" xfId="4540"/>
    <cellStyle name="PSHeading 2 10 3" xfId="4541"/>
    <cellStyle name="PSHeading 2 10 4" xfId="4542"/>
    <cellStyle name="PSHeading 2 10 5" xfId="4543"/>
    <cellStyle name="PSHeading 2 11" xfId="4544"/>
    <cellStyle name="PSHeading 2 11 2" xfId="4545"/>
    <cellStyle name="PSHeading 2 11 3" xfId="4546"/>
    <cellStyle name="PSHeading 2 11 4" xfId="4547"/>
    <cellStyle name="PSHeading 2 11 5" xfId="4548"/>
    <cellStyle name="PSHeading 2 12" xfId="4549"/>
    <cellStyle name="PSHeading 2 12 2" xfId="4550"/>
    <cellStyle name="PSHeading 2 12 3" xfId="4551"/>
    <cellStyle name="PSHeading 2 12 4" xfId="4552"/>
    <cellStyle name="PSHeading 2 12 5" xfId="4553"/>
    <cellStyle name="PSHeading 2 13" xfId="4554"/>
    <cellStyle name="PSHeading 2 13 2" xfId="4555"/>
    <cellStyle name="PSHeading 2 13 3" xfId="4556"/>
    <cellStyle name="PSHeading 2 13 4" xfId="4557"/>
    <cellStyle name="PSHeading 2 13 5" xfId="4558"/>
    <cellStyle name="PSHeading 2 14" xfId="4559"/>
    <cellStyle name="PSHeading 2 14 2" xfId="4560"/>
    <cellStyle name="PSHeading 2 14 3" xfId="4561"/>
    <cellStyle name="PSHeading 2 14 4" xfId="4562"/>
    <cellStyle name="PSHeading 2 14 5" xfId="4563"/>
    <cellStyle name="PSHeading 2 15" xfId="4564"/>
    <cellStyle name="PSHeading 2 15 2" xfId="4565"/>
    <cellStyle name="PSHeading 2 15 3" xfId="4566"/>
    <cellStyle name="PSHeading 2 15 4" xfId="4567"/>
    <cellStyle name="PSHeading 2 15 5" xfId="4568"/>
    <cellStyle name="PSHeading 2 16" xfId="4569"/>
    <cellStyle name="PSHeading 2 16 2" xfId="4570"/>
    <cellStyle name="PSHeading 2 16 3" xfId="4571"/>
    <cellStyle name="PSHeading 2 16 4" xfId="4572"/>
    <cellStyle name="PSHeading 2 16 5" xfId="4573"/>
    <cellStyle name="PSHeading 2 17" xfId="4574"/>
    <cellStyle name="PSHeading 2 17 2" xfId="4575"/>
    <cellStyle name="PSHeading 2 17 3" xfId="4576"/>
    <cellStyle name="PSHeading 2 17 4" xfId="4577"/>
    <cellStyle name="PSHeading 2 17 5" xfId="4578"/>
    <cellStyle name="PSHeading 2 18" xfId="4579"/>
    <cellStyle name="PSHeading 2 19" xfId="4580"/>
    <cellStyle name="PSHeading 2 2" xfId="4581"/>
    <cellStyle name="PSHeading 2 2 2" xfId="4582"/>
    <cellStyle name="PSHeading 2 2 2 2" xfId="4583"/>
    <cellStyle name="PSHeading 2 2 3" xfId="4584"/>
    <cellStyle name="PSHeading 2 2 4" xfId="4585"/>
    <cellStyle name="PSHeading 2 2 5" xfId="4586"/>
    <cellStyle name="PSHeading 2 2 6" xfId="4587"/>
    <cellStyle name="PSHeading 2 20" xfId="4588"/>
    <cellStyle name="PSHeading 2 21" xfId="4589"/>
    <cellStyle name="PSHeading 2 22" xfId="4590"/>
    <cellStyle name="PSHeading 2 23" xfId="4591"/>
    <cellStyle name="PSHeading 2 24" xfId="4592"/>
    <cellStyle name="PSHeading 2 25" xfId="4593"/>
    <cellStyle name="PSHeading 2 26" xfId="4594"/>
    <cellStyle name="PSHeading 2 27" xfId="4595"/>
    <cellStyle name="PSHeading 2 28" xfId="4596"/>
    <cellStyle name="PSHeading 2 29" xfId="4597"/>
    <cellStyle name="PSHeading 2 3" xfId="4598"/>
    <cellStyle name="PSHeading 2 3 2" xfId="4599"/>
    <cellStyle name="PSHeading 2 3 2 2" xfId="4600"/>
    <cellStyle name="PSHeading 2 30" xfId="4601"/>
    <cellStyle name="PSHeading 2 31" xfId="4602"/>
    <cellStyle name="PSHeading 2 32" xfId="4603"/>
    <cellStyle name="PSHeading 2 33" xfId="4604"/>
    <cellStyle name="PSHeading 2 34" xfId="4605"/>
    <cellStyle name="PSHeading 2 35" xfId="4606"/>
    <cellStyle name="PSHeading 2 36" xfId="4607"/>
    <cellStyle name="PSHeading 2 37" xfId="4608"/>
    <cellStyle name="PSHeading 2 38" xfId="4609"/>
    <cellStyle name="PSHeading 2 39" xfId="4610"/>
    <cellStyle name="PSHeading 2 4" xfId="4611"/>
    <cellStyle name="PSHeading 2 4 2" xfId="4612"/>
    <cellStyle name="PSHeading 2 4 2 2" xfId="4613"/>
    <cellStyle name="PSHeading 2 40" xfId="4614"/>
    <cellStyle name="PSHeading 2 41" xfId="4615"/>
    <cellStyle name="PSHeading 2 42" xfId="4616"/>
    <cellStyle name="PSHeading 2 43" xfId="4617"/>
    <cellStyle name="PSHeading 2 44" xfId="4618"/>
    <cellStyle name="PSHeading 2 45" xfId="4619"/>
    <cellStyle name="PSHeading 2 46" xfId="4620"/>
    <cellStyle name="PSHeading 2 47" xfId="4621"/>
    <cellStyle name="PSHeading 2 48" xfId="4622"/>
    <cellStyle name="PSHeading 2 49" xfId="4623"/>
    <cellStyle name="PSHeading 2 5" xfId="4624"/>
    <cellStyle name="PSHeading 2 5 2" xfId="4625"/>
    <cellStyle name="PSHeading 2 5 2 2" xfId="4626"/>
    <cellStyle name="PSHeading 2 50" xfId="4627"/>
    <cellStyle name="PSHeading 2 51" xfId="4628"/>
    <cellStyle name="PSHeading 2 52" xfId="4629"/>
    <cellStyle name="PSHeading 2 53" xfId="4630"/>
    <cellStyle name="PSHeading 2 54" xfId="4631"/>
    <cellStyle name="PSHeading 2 55" xfId="4632"/>
    <cellStyle name="PSHeading 2 56" xfId="4633"/>
    <cellStyle name="PSHeading 2 57" xfId="4634"/>
    <cellStyle name="PSHeading 2 58" xfId="4635"/>
    <cellStyle name="PSHeading 2 59" xfId="4636"/>
    <cellStyle name="PSHeading 2 6" xfId="4637"/>
    <cellStyle name="PSHeading 2 6 2" xfId="4638"/>
    <cellStyle name="PSHeading 2 6 3" xfId="4639"/>
    <cellStyle name="PSHeading 2 6 4" xfId="4640"/>
    <cellStyle name="PSHeading 2 6 5" xfId="4641"/>
    <cellStyle name="PSHeading 2 60" xfId="4642"/>
    <cellStyle name="PSHeading 2 61" xfId="4643"/>
    <cellStyle name="PSHeading 2 62" xfId="4644"/>
    <cellStyle name="PSHeading 2 63" xfId="4645"/>
    <cellStyle name="PSHeading 2 64" xfId="4646"/>
    <cellStyle name="PSHeading 2 65" xfId="4647"/>
    <cellStyle name="PSHeading 2 66" xfId="4648"/>
    <cellStyle name="PSHeading 2 67" xfId="4649"/>
    <cellStyle name="PSHeading 2 68" xfId="4650"/>
    <cellStyle name="PSHeading 2 69" xfId="4651"/>
    <cellStyle name="PSHeading 2 7" xfId="4652"/>
    <cellStyle name="PSHeading 2 7 2" xfId="4653"/>
    <cellStyle name="PSHeading 2 7 3" xfId="4654"/>
    <cellStyle name="PSHeading 2 7 4" xfId="4655"/>
    <cellStyle name="PSHeading 2 7 5" xfId="4656"/>
    <cellStyle name="PSHeading 2 70" xfId="4657"/>
    <cellStyle name="PSHeading 2 71" xfId="4658"/>
    <cellStyle name="PSHeading 2 72" xfId="4659"/>
    <cellStyle name="PSHeading 2 73" xfId="4660"/>
    <cellStyle name="PSHeading 2 74" xfId="4661"/>
    <cellStyle name="PSHeading 2 75" xfId="4662"/>
    <cellStyle name="PSHeading 2 76" xfId="4663"/>
    <cellStyle name="PSHeading 2 8" xfId="4664"/>
    <cellStyle name="PSHeading 2 8 2" xfId="4665"/>
    <cellStyle name="PSHeading 2 8 3" xfId="4666"/>
    <cellStyle name="PSHeading 2 8 4" xfId="4667"/>
    <cellStyle name="PSHeading 2 8 5" xfId="4668"/>
    <cellStyle name="PSHeading 2 9" xfId="4669"/>
    <cellStyle name="PSHeading 2 9 2" xfId="4670"/>
    <cellStyle name="PSHeading 2 9 3" xfId="4671"/>
    <cellStyle name="PSHeading 2 9 4" xfId="4672"/>
    <cellStyle name="PSHeading 2 9 5" xfId="4673"/>
    <cellStyle name="PSHeading 20" xfId="4674"/>
    <cellStyle name="PSHeading 21" xfId="4675"/>
    <cellStyle name="PSHeading 22" xfId="4676"/>
    <cellStyle name="PSHeading 23" xfId="4677"/>
    <cellStyle name="PSHeading 24" xfId="4678"/>
    <cellStyle name="PSHeading 25" xfId="4679"/>
    <cellStyle name="PSHeading 26" xfId="4680"/>
    <cellStyle name="PSHeading 27" xfId="4681"/>
    <cellStyle name="PSHeading 28" xfId="4682"/>
    <cellStyle name="PSHeading 29" xfId="4683"/>
    <cellStyle name="PSHeading 3" xfId="4684"/>
    <cellStyle name="PSHeading 3 2" xfId="4685"/>
    <cellStyle name="PSHeading 30" xfId="4686"/>
    <cellStyle name="PSHeading 31" xfId="4687"/>
    <cellStyle name="PSHeading 32" xfId="4688"/>
    <cellStyle name="PSHeading 33" xfId="4689"/>
    <cellStyle name="PSHeading 34" xfId="4690"/>
    <cellStyle name="PSHeading 35" xfId="4691"/>
    <cellStyle name="PSHeading 36" xfId="4692"/>
    <cellStyle name="PSHeading 37" xfId="4693"/>
    <cellStyle name="PSHeading 38" xfId="4694"/>
    <cellStyle name="PSHeading 39" xfId="4695"/>
    <cellStyle name="PSHeading 4" xfId="4696"/>
    <cellStyle name="PSHeading 4 2" xfId="4697"/>
    <cellStyle name="PSHeading 40" xfId="4698"/>
    <cellStyle name="PSHeading 41" xfId="4699"/>
    <cellStyle name="PSHeading 42" xfId="4700"/>
    <cellStyle name="PSHeading 43" xfId="4701"/>
    <cellStyle name="PSHeading 44" xfId="4702"/>
    <cellStyle name="PSHeading 45" xfId="4703"/>
    <cellStyle name="PSHeading 46" xfId="4704"/>
    <cellStyle name="PSHeading 47" xfId="4705"/>
    <cellStyle name="PSHeading 48" xfId="4706"/>
    <cellStyle name="PSHeading 49" xfId="4707"/>
    <cellStyle name="PSHeading 5" xfId="4708"/>
    <cellStyle name="PSHeading 5 2" xfId="4709"/>
    <cellStyle name="PSHeading 50" xfId="4710"/>
    <cellStyle name="PSHeading 51" xfId="4711"/>
    <cellStyle name="PSHeading 52" xfId="4712"/>
    <cellStyle name="PSHeading 53" xfId="4713"/>
    <cellStyle name="PSHeading 54" xfId="4714"/>
    <cellStyle name="PSHeading 55" xfId="4715"/>
    <cellStyle name="PSHeading 56" xfId="4716"/>
    <cellStyle name="PSHeading 57" xfId="4717"/>
    <cellStyle name="PSHeading 58" xfId="4718"/>
    <cellStyle name="PSHeading 59" xfId="4719"/>
    <cellStyle name="PSHeading 6" xfId="4720"/>
    <cellStyle name="PSHeading 6 2" xfId="4721"/>
    <cellStyle name="PSHeading 60" xfId="4722"/>
    <cellStyle name="PSHeading 61" xfId="4723"/>
    <cellStyle name="PSHeading 62" xfId="4724"/>
    <cellStyle name="PSHeading 63" xfId="4725"/>
    <cellStyle name="PSHeading 64" xfId="4726"/>
    <cellStyle name="PSHeading 65" xfId="4727"/>
    <cellStyle name="PSHeading 66" xfId="4728"/>
    <cellStyle name="PSHeading 67" xfId="4729"/>
    <cellStyle name="PSHeading 68" xfId="4730"/>
    <cellStyle name="PSHeading 69" xfId="4731"/>
    <cellStyle name="PSHeading 7" xfId="4732"/>
    <cellStyle name="PSHeading 7 2" xfId="4733"/>
    <cellStyle name="PSHeading 70" xfId="4734"/>
    <cellStyle name="PSHeading 71" xfId="4735"/>
    <cellStyle name="PSHeading 72" xfId="4736"/>
    <cellStyle name="PSHeading 73" xfId="4737"/>
    <cellStyle name="PSHeading 8" xfId="4738"/>
    <cellStyle name="PSHeading 8 2" xfId="4739"/>
    <cellStyle name="PSHeading 9" xfId="4740"/>
    <cellStyle name="PSHeading 9 2" xfId="4741"/>
    <cellStyle name="PSInt" xfId="4742"/>
    <cellStyle name="PSSpacer" xfId="4743"/>
    <cellStyle name="Title 2" xfId="4744"/>
    <cellStyle name="Title 2 2" xfId="4745"/>
    <cellStyle name="Title 2 3" xfId="4746"/>
    <cellStyle name="Title 3" xfId="4747"/>
    <cellStyle name="Total 2" xfId="4748"/>
    <cellStyle name="Total 2 2" xfId="4749"/>
    <cellStyle name="Total 2 3" xfId="4750"/>
    <cellStyle name="Total 2 4" xfId="4751"/>
    <cellStyle name="Total 3" xfId="4752"/>
    <cellStyle name="Total 3 2" xfId="4753"/>
    <cellStyle name="Total 4" xfId="4754"/>
    <cellStyle name="Total 5" xfId="4755"/>
    <cellStyle name="Warning Text 2" xfId="4756"/>
    <cellStyle name="Warning Text 2 2" xfId="4757"/>
    <cellStyle name="Warning Text 2 3" xfId="4758"/>
    <cellStyle name="Warning Text 3" xfId="475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externalLink" Target="externalLinks/externalLink11.xml"/><Relationship Id="rId18" Type="http://schemas.openxmlformats.org/officeDocument/2006/relationships/theme" Target="theme/theme1.xml"/><Relationship Id="rId3" Type="http://schemas.openxmlformats.org/officeDocument/2006/relationships/externalLink" Target="externalLinks/externalLink1.xml"/><Relationship Id="rId21" Type="http://schemas.openxmlformats.org/officeDocument/2006/relationships/calcChain" Target="calcChain.xml"/><Relationship Id="rId7" Type="http://schemas.openxmlformats.org/officeDocument/2006/relationships/externalLink" Target="externalLinks/externalLink5.xml"/><Relationship Id="rId12" Type="http://schemas.openxmlformats.org/officeDocument/2006/relationships/externalLink" Target="externalLinks/externalLink10.xml"/><Relationship Id="rId17" Type="http://schemas.openxmlformats.org/officeDocument/2006/relationships/externalLink" Target="externalLinks/externalLink15.xml"/><Relationship Id="rId2" Type="http://schemas.openxmlformats.org/officeDocument/2006/relationships/worksheet" Target="worksheets/sheet2.xml"/><Relationship Id="rId16" Type="http://schemas.openxmlformats.org/officeDocument/2006/relationships/externalLink" Target="externalLinks/externalLink14.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externalLink" Target="externalLinks/externalLink9.xml"/><Relationship Id="rId5" Type="http://schemas.openxmlformats.org/officeDocument/2006/relationships/externalLink" Target="externalLinks/externalLink3.xml"/><Relationship Id="rId15" Type="http://schemas.openxmlformats.org/officeDocument/2006/relationships/externalLink" Target="externalLinks/externalLink13.xml"/><Relationship Id="rId10" Type="http://schemas.openxmlformats.org/officeDocument/2006/relationships/externalLink" Target="externalLinks/externalLink8.xml"/><Relationship Id="rId19" Type="http://schemas.openxmlformats.org/officeDocument/2006/relationships/styles" Target="styles.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4" Type="http://schemas.openxmlformats.org/officeDocument/2006/relationships/externalLink" Target="externalLinks/externalLink1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M:\2010\Customer%20Summary%202010.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ity.kingston.on.ca\Applications%20Department\Department%20Applications\Rates\2013%20Electricity%20Rates\$Models\Final%202013%20IRM%20RG.xlsm"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W:\SpreadSheet%20Server\Shared%20Reports\UK%20Reports\Statements\Gases,%20Sewer,%20Water,%20HWT%20IS%202010.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Utility%20Stats\CAPITAL\KHC\Work%20for%20Rate%20App\Revised_2015%20Chapter2_Appendices_V2%201.xlsm"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Home\Market%20Operations\Department%20Applications\Reports\Rates\Electricity%20Rates%20-%20Billing%20Determinants%20Database\2012%20IRM%20DEVELOPMENT\2012%20IRM%20MODEL%20(2ND%20AND%203RD).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ity.kingston.on.ca\Home\Market%20Operations\Department%20Applications\Reports\Rates\Electricity%20Rates%20-%20Billing%20Determinants%20Database\2012%20IRM%20DEVELOPMENT\2012%20IRM%20MODEL%20(2ND%20AND%203RD).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nts1\eichsteller$\My%20Documents\EXCEL\COSA\COSA_Unbundling%20(MEA)\Mea_UCA_tes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Applications%20Department\Department%20Applications\Application%20Review%20Process\Rec%20%231%20-%20Application%20Filing%20Requirements\Testing%20Protocols%20for%20Models%20and%20Appendices\2014%20IRM%20Rate%20Generator_V2.3_FOR%20TESTING.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ity.kingston.on.ca\Applications%20Department\Department%20Applications\Application%20Review%20Process\Rec%20%231%20-%20Application%20Filing%20Requirements\Testing%20Protocols%20for%20Models%20and%20Appendices\2014%20IRM%20Rate%20Generator_V2.3_FOR%20TESTING.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LIVE%20EXCEL%20for%20RESS%20FILING%20-%20INITIAL%20APP\141124%20-%20Revised_2015%20Chapter2_Appendices_V2%201%20-%20Draft%20KH%202013%20Verified%20CDM.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LIVE%20EXCEL%20for%20RESS%20FILING%20-%20INITIAL%20APP\Appendix%202%20OA.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www.powerstream.ca/Rates%20Group/SRA/Custom%20IR/Models/2016%20%20EDR%20model_Apr%2014.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nts1\amar$\My%20Documents\EXCEL\COSA\COSA_Unbundling%20(MEA)\Mea_UCA_test.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OEB/2011%20COS%20Rate%20Application/RateMaker.2010EDR.20081211.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Applications%20Department\Department%20Applications\Rates\2013%20Electricity%20Rates\$Models\Final%202013%20IRM%20RG.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ead Sheet"/>
      <sheetName val="electricity"/>
      <sheetName val="gas"/>
      <sheetName val="water-sewer-totals"/>
      <sheetName val="HWT Data"/>
      <sheetName val="March 10"/>
      <sheetName val="Feb 10"/>
      <sheetName val="Jan 10"/>
      <sheetName val="Dec 09"/>
      <sheetName val="Nov 09"/>
      <sheetName val="Oct 09"/>
      <sheetName val="Sept 09"/>
      <sheetName val="Aug 09"/>
      <sheetName val="July 09"/>
      <sheetName val="June 09"/>
      <sheetName val="May 09"/>
      <sheetName val="April 09"/>
      <sheetName val="March 09"/>
      <sheetName val="February 09"/>
      <sheetName val="January 09"/>
      <sheetName val="December 08"/>
      <sheetName val="November 08"/>
      <sheetName val="October 08"/>
      <sheetName val="September 08"/>
      <sheetName val="August 08"/>
      <sheetName val="July 08"/>
      <sheetName val="June 08"/>
      <sheetName val="May 08"/>
      <sheetName val="Apr 08"/>
      <sheetName val="Mar 08"/>
      <sheetName val="Feb 08"/>
      <sheetName val="Jan 08"/>
      <sheetName val="Dec 07"/>
      <sheetName val="Sept 07"/>
      <sheetName val="Nov 07"/>
      <sheetName val="Oct 07"/>
      <sheetName val="Aug 07"/>
      <sheetName val="July 07"/>
      <sheetName val="June 07"/>
      <sheetName val="May 07"/>
      <sheetName val="Apr 07"/>
      <sheetName val="Mar 07"/>
      <sheetName val="Feb 07"/>
      <sheetName val="Jan 07"/>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rmation Sheet"/>
      <sheetName val="2. Table of Contents"/>
      <sheetName val="3. Rate Class Selection"/>
      <sheetName val="4. Current Tariff Schedule"/>
      <sheetName val="4. Hidden"/>
      <sheetName val="5. 2013 Continuity Schedule"/>
      <sheetName val="6. Billing Det. for Def-Var"/>
      <sheetName val="6. hidden"/>
      <sheetName val="7. Allocating Def-Var Balances"/>
      <sheetName val="8. Calculation of Def-Var RR"/>
      <sheetName val="9. Rev2Cost_GDPIPI"/>
      <sheetName val="9. hidden"/>
      <sheetName val="10. Other Charges &amp; LF"/>
      <sheetName val="11. Proposed Rates"/>
      <sheetName val="12. Summary Sheet"/>
      <sheetName val="13. Final Tariff Schedule"/>
      <sheetName val="14. Bill Impacts"/>
      <sheetName val="list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1">
          <cell r="AM1" t="str">
            <v>Algoma Power Inc.</v>
          </cell>
        </row>
        <row r="2">
          <cell r="AM2" t="str">
            <v>Atikokan Hydro Inc.</v>
          </cell>
        </row>
        <row r="3">
          <cell r="AM3" t="str">
            <v>Attawapiskat Power Corporation</v>
          </cell>
        </row>
        <row r="4">
          <cell r="AM4" t="str">
            <v>Bluewater Power Distribution Corp.</v>
          </cell>
        </row>
        <row r="5">
          <cell r="AM5" t="str">
            <v>Brant County Power</v>
          </cell>
        </row>
        <row r="6">
          <cell r="AM6" t="str">
            <v>Brantford Power Inc.</v>
          </cell>
        </row>
        <row r="7">
          <cell r="AM7" t="str">
            <v>Burlington Hydro Inc.</v>
          </cell>
        </row>
        <row r="8">
          <cell r="AM8" t="str">
            <v>Cambridge and North Dumfries Hydro</v>
          </cell>
        </row>
        <row r="9">
          <cell r="AM9" t="str">
            <v>Canadian Niagara Power Inc. – Eastern Ontario Power/Fort Erie/Port Colborne</v>
          </cell>
        </row>
        <row r="10">
          <cell r="AM10" t="str">
            <v>Centre Wellington Hydro Ltd.</v>
          </cell>
        </row>
        <row r="11">
          <cell r="AM11" t="str">
            <v>Chapleau Public Utilities Corporation</v>
          </cell>
        </row>
        <row r="12">
          <cell r="AM12" t="str">
            <v>COLLUS Power Corp.</v>
          </cell>
        </row>
        <row r="13">
          <cell r="AM13" t="str">
            <v>Cooperative Hydro Embrun Inc.</v>
          </cell>
        </row>
        <row r="14">
          <cell r="AM14" t="str">
            <v>E.L.K. Energy Inc.</v>
          </cell>
        </row>
        <row r="15">
          <cell r="AM15" t="str">
            <v>Enersource Hydro Mississauga Inc.</v>
          </cell>
        </row>
        <row r="16">
          <cell r="AM16" t="str">
            <v>Entegrus Powerlines Inc.</v>
          </cell>
        </row>
        <row r="17">
          <cell r="AM17" t="str">
            <v>ENWIN Utilities Ltd.</v>
          </cell>
        </row>
        <row r="18">
          <cell r="AM18" t="str">
            <v>Erie Thames Powerlines Corp.</v>
          </cell>
        </row>
        <row r="19">
          <cell r="AM19" t="str">
            <v>Espanola Regional Hydro Distribution Corporation</v>
          </cell>
        </row>
        <row r="20">
          <cell r="AM20" t="str">
            <v>Essex Powerlines Corporation</v>
          </cell>
        </row>
        <row r="21">
          <cell r="AM21" t="str">
            <v>Festival Hydro Inc.</v>
          </cell>
        </row>
        <row r="22">
          <cell r="AM22" t="str">
            <v>Fort Albany Power Corporation</v>
          </cell>
        </row>
        <row r="23">
          <cell r="AM23" t="str">
            <v>Fort Frances Power Corporation</v>
          </cell>
        </row>
        <row r="24">
          <cell r="AM24" t="str">
            <v>Greater Sudbury Hydro Inc.</v>
          </cell>
        </row>
        <row r="25">
          <cell r="AM25" t="str">
            <v>Grimsby Power Inc.</v>
          </cell>
        </row>
        <row r="26">
          <cell r="AM26" t="str">
            <v>Guelph Hydro Electric Systems Inc.</v>
          </cell>
        </row>
        <row r="27">
          <cell r="AM27" t="str">
            <v>Haldimand County Hydro Inc.</v>
          </cell>
        </row>
        <row r="28">
          <cell r="AM28" t="str">
            <v>Halton Hills Hydro Inc.</v>
          </cell>
        </row>
        <row r="29">
          <cell r="AM29" t="str">
            <v>Hearst Power Distribution Co. Ltd.</v>
          </cell>
        </row>
        <row r="30">
          <cell r="AM30" t="str">
            <v>Horizon Utilities Corporation</v>
          </cell>
        </row>
        <row r="31">
          <cell r="AM31" t="str">
            <v>Hydro 2000 Inc.</v>
          </cell>
        </row>
        <row r="32">
          <cell r="AM32" t="str">
            <v>Hydro Hawkesbury Inc.</v>
          </cell>
        </row>
        <row r="33">
          <cell r="AM33" t="str">
            <v>Hydro One Brampton Networks Inc.</v>
          </cell>
        </row>
        <row r="34">
          <cell r="AM34" t="str">
            <v>Hydro One Networks Inc.</v>
          </cell>
        </row>
        <row r="35">
          <cell r="AM35" t="str">
            <v>Hydro One Remote Communities Inc.</v>
          </cell>
        </row>
        <row r="36">
          <cell r="AM36" t="str">
            <v>Hydro Ottawa Limited</v>
          </cell>
        </row>
        <row r="37">
          <cell r="AM37" t="str">
            <v>Innisfil Hydro Dist. Systems Limited</v>
          </cell>
        </row>
        <row r="38">
          <cell r="AM38" t="str">
            <v>Kashechewan Power Corporation</v>
          </cell>
        </row>
        <row r="39">
          <cell r="AM39" t="str">
            <v>Kenora Hydro Electric Corporation Ltd.</v>
          </cell>
        </row>
        <row r="40">
          <cell r="AM40" t="str">
            <v>Kingston Hydro Corporation</v>
          </cell>
        </row>
        <row r="41">
          <cell r="AM41" t="str">
            <v>Kitchener-Wilmot Hydro Inc.</v>
          </cell>
        </row>
        <row r="42">
          <cell r="AM42" t="str">
            <v>Lakefront Utilities Inc.</v>
          </cell>
        </row>
        <row r="43">
          <cell r="AM43" t="str">
            <v>Lakeland Power Distribution Ltd.</v>
          </cell>
        </row>
        <row r="44">
          <cell r="AM44" t="str">
            <v>London Hydro Inc.</v>
          </cell>
        </row>
        <row r="45">
          <cell r="AM45" t="str">
            <v>Midland Power Utility Corporation</v>
          </cell>
        </row>
        <row r="46">
          <cell r="AM46" t="str">
            <v>Milton Hydro Distribution Inc.</v>
          </cell>
        </row>
        <row r="47">
          <cell r="AM47" t="str">
            <v>Newmarket – Tay Power Distribution Ltd.</v>
          </cell>
        </row>
        <row r="48">
          <cell r="AM48" t="str">
            <v>Niagara Peninsula Energy Inc.</v>
          </cell>
        </row>
        <row r="49">
          <cell r="AM49" t="str">
            <v>Niagara-on-the-Lake Hydro Inc.</v>
          </cell>
        </row>
        <row r="50">
          <cell r="AM50" t="str">
            <v>Norfolk Power Distribution Ltd.</v>
          </cell>
        </row>
        <row r="51">
          <cell r="AM51" t="str">
            <v>North Bay Hydro Distribution Limited</v>
          </cell>
        </row>
        <row r="52">
          <cell r="AM52" t="str">
            <v>Northern Ontario Wires Inc.</v>
          </cell>
        </row>
        <row r="53">
          <cell r="AM53" t="str">
            <v>Oakville Hydro Distribution Inc.</v>
          </cell>
        </row>
        <row r="54">
          <cell r="AM54" t="str">
            <v>Orangeville Hydro Limited</v>
          </cell>
        </row>
        <row r="55">
          <cell r="AM55" t="str">
            <v>Orillia Power Distribution Corp.</v>
          </cell>
        </row>
        <row r="56">
          <cell r="AM56" t="str">
            <v>Oshawa PUC Networks Inc.</v>
          </cell>
        </row>
        <row r="57">
          <cell r="AM57" t="str">
            <v>Ottawa River Power Corporation</v>
          </cell>
        </row>
        <row r="58">
          <cell r="AM58" t="str">
            <v>Parry Sound Power Corporation</v>
          </cell>
        </row>
        <row r="59">
          <cell r="AM59" t="str">
            <v>Peterborough Distribution Inc.</v>
          </cell>
        </row>
        <row r="60">
          <cell r="AM60" t="str">
            <v>PowerStream Inc.</v>
          </cell>
        </row>
        <row r="61">
          <cell r="AM61" t="str">
            <v>PUC Distribution Inc.</v>
          </cell>
        </row>
        <row r="62">
          <cell r="AM62" t="str">
            <v>Renfrew Hydro Inc.</v>
          </cell>
        </row>
        <row r="63">
          <cell r="AM63" t="str">
            <v>Rideau St. Lawrence Distribution Inc.</v>
          </cell>
        </row>
        <row r="64">
          <cell r="AM64" t="str">
            <v>St. Thomas Energy Inc.</v>
          </cell>
        </row>
        <row r="65">
          <cell r="AM65" t="str">
            <v>Sioux Lookout Hydro Inc.</v>
          </cell>
        </row>
        <row r="66">
          <cell r="AM66" t="str">
            <v>Thunder Bay Hydro Electricity Distribution</v>
          </cell>
        </row>
        <row r="67">
          <cell r="AM67" t="str">
            <v>Tillsonburg Hydro Inc.</v>
          </cell>
        </row>
        <row r="68">
          <cell r="AM68" t="str">
            <v>Toronto Hydro-Electric System Limited</v>
          </cell>
        </row>
        <row r="69">
          <cell r="AM69" t="str">
            <v>Veridian Connections Inc.</v>
          </cell>
        </row>
        <row r="70">
          <cell r="AM70" t="str">
            <v>Wasaga Distribution Inc.</v>
          </cell>
        </row>
        <row r="71">
          <cell r="AM71" t="str">
            <v>Waterloo North Hydro Inc.</v>
          </cell>
        </row>
        <row r="72">
          <cell r="AM72" t="str">
            <v>Welland Hydro Electric System Corp.</v>
          </cell>
        </row>
        <row r="73">
          <cell r="AM73" t="str">
            <v>Wellington North Power Inc.</v>
          </cell>
        </row>
        <row r="74">
          <cell r="AM74" t="str">
            <v>West Coast Huron Energy Inc.</v>
          </cell>
        </row>
        <row r="75">
          <cell r="AM75" t="str">
            <v>Westario Power Inc.</v>
          </cell>
        </row>
        <row r="76">
          <cell r="AM76" t="str">
            <v>Whitby Hydro Electric Corporation</v>
          </cell>
        </row>
        <row r="77">
          <cell r="AM77" t="str">
            <v>Woodstock Hydro Services Inc.</v>
          </cell>
        </row>
      </sheetData>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Distribution Control"/>
      <sheetName val="HWT Statement"/>
      <sheetName val="HWT Details"/>
      <sheetName val="Gas Statement"/>
      <sheetName val="Gas Detail"/>
      <sheetName val="Sewer Statement"/>
      <sheetName val="Sewer Detail"/>
      <sheetName val="Water Statement"/>
      <sheetName val="Water Detai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Table of Contents"/>
      <sheetName val="COS Flowchart"/>
      <sheetName val="List of Key References"/>
      <sheetName val="App.2-AA_Capital Projects"/>
      <sheetName val="App.2-AB_Capital Expenditures"/>
      <sheetName val="App. 2-AC_Customer Engagement"/>
      <sheetName val="App.2-B_Acct Instructions"/>
      <sheetName val="App.2-BA_Fixed Asset Cont"/>
      <sheetName val="Appendix 2-BB Service Life  "/>
      <sheetName val="App.2-CA_OldCGAAP_DepExp_2012"/>
      <sheetName val="App.2-CB_NewCGAAP_DepExp_2012"/>
      <sheetName val="App.2-CC_NewCGAAP_DepExp_2013"/>
      <sheetName val="App.2-CD_MIFRS_DepExp_2014"/>
      <sheetName val="App.2-CE_MIFRS_DepExp_2015"/>
      <sheetName val="App.2-CF_OldCGAAP_DepExp_2013"/>
      <sheetName val="App.2-CG_NewCGAAP_DepExp_2013"/>
      <sheetName val="App.2-CH_MIFRS_DepExp_2014"/>
      <sheetName val="App.2-CI MIFRS_DepExp_2015"/>
      <sheetName val="App.2-D_Overhead"/>
      <sheetName val="App.2-EA_1575 (2015)"/>
      <sheetName val="App.2-EB_Account 1576 (2012)"/>
      <sheetName val="App.2-EC_Account 1576 (2013)"/>
      <sheetName val="App.2-FA Proposed REG Invest."/>
      <sheetName val="App.2-FB Calc of REG Improvemnt"/>
      <sheetName val="App.2-FC Calc of REG Expansion"/>
      <sheetName val="App.2-FA Proposed REG Inves (2"/>
      <sheetName val="App.2-FB Calc of REG Improv (2"/>
      <sheetName val="App.2-FC Calc of REG Expans (2"/>
      <sheetName val="App.2-G SQI"/>
      <sheetName val="App.2-H_Other_Oper_Rev"/>
      <sheetName val="App.2-I LF_CDM_WF_OLD"/>
      <sheetName val="App.2-I LF_CDM_WF"/>
      <sheetName val="App.2-IA_Act_Frcst_Data"/>
      <sheetName val="App.2-JA_OM&amp;A_Summary_Analys"/>
      <sheetName val="App.2-JB_OM&amp;A_Cost _Drivers"/>
      <sheetName val="App.2-JC_OMA Programs"/>
      <sheetName val="App.2-K_Employee Costs"/>
      <sheetName val="App.2-L_OM&amp;A_per_Cust_FTEE"/>
      <sheetName val="App.2-M_Regulatory_Costs"/>
      <sheetName val="App.2-N_Corp_Cost_Allocation"/>
      <sheetName val="App.2-OA Capital Structure"/>
      <sheetName val="App.2-OB_Debt Instruments"/>
      <sheetName val="App.2-P_Cost_Allocation"/>
      <sheetName val="App.2-Q_Cost of Serv. Emb. Dx"/>
      <sheetName val="App.2-R_Loss Factors"/>
      <sheetName val="App.2-S_Stranded Meters"/>
      <sheetName val="App.2-TA_1592_Tax_Variance"/>
      <sheetName val="App.2-TB_1592_HST-OVAT"/>
      <sheetName val="App.2-U_IFRS Transition Costs"/>
      <sheetName val="App.2-V_Rev_Reconciliation"/>
      <sheetName val="App.2-W_Bill Impacts"/>
      <sheetName val="App.2-Y_MIFRS Summary Impacts"/>
      <sheetName val="App. 2-Z_Tariff"/>
      <sheetName val="lists"/>
      <sheetName val="lists2"/>
      <sheetName val="Sheet19"/>
      <sheetName val="Sheet1"/>
    </sheetNames>
    <sheetDataSet>
      <sheetData sheetId="0">
        <row r="16">
          <cell r="E16">
            <v>0</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row r="1">
          <cell r="A1" t="str">
            <v>DISTRIBUTED GENERATION [DGEN]</v>
          </cell>
        </row>
        <row r="2">
          <cell r="A2" t="str">
            <v>EMBEDDED DISTRIBUTOR</v>
          </cell>
        </row>
        <row r="3">
          <cell r="A3" t="str">
            <v>EMBEDDED DISTRIBUTOR</v>
          </cell>
        </row>
        <row r="4">
          <cell r="A4" t="str">
            <v>FARMS - SINGLE PHASE ENERGY-BILLED [F1]</v>
          </cell>
        </row>
        <row r="5">
          <cell r="A5" t="str">
            <v>FARMS - THREE PHASE ENERGY-BILLED [F3]</v>
          </cell>
        </row>
        <row r="6">
          <cell r="A6" t="str">
            <v>GENERAL SERVICE - COMMERCIAL</v>
          </cell>
        </row>
        <row r="7">
          <cell r="A7" t="str">
            <v>GENERAL SERVICE - INSTITUTIONAL</v>
          </cell>
        </row>
        <row r="8">
          <cell r="A8" t="str">
            <v>GENERAL SERVICE 1,000 TO 2,999 KW</v>
          </cell>
        </row>
        <row r="9">
          <cell r="A9" t="str">
            <v>GENERAL SERVICE 1,000 TO 4,999 KW</v>
          </cell>
        </row>
        <row r="10">
          <cell r="A10" t="str">
            <v>GENERAL SERVICE 1,000 TO 4,999 KW - INTERVAL METERS</v>
          </cell>
        </row>
        <row r="11">
          <cell r="A11" t="str">
            <v>GENERAL SERVICE 1,000 TO 4,999 KW (CO-GENERATION)</v>
          </cell>
        </row>
        <row r="12">
          <cell r="A12" t="str">
            <v>GENERAL SERVICE 1,500 TO 4,999 KW</v>
          </cell>
        </row>
        <row r="13">
          <cell r="A13" t="str">
            <v>GENERAL SERVICE 2,500 TO 4,999 KW</v>
          </cell>
        </row>
        <row r="14">
          <cell r="A14" t="str">
            <v>GENERAL SERVICE 3,000 TO 4,999 KW</v>
          </cell>
        </row>
        <row r="15">
          <cell r="A15" t="str">
            <v>GENERAL SERVICE 3,000 TO 4,999 KW - INTERMEDIATE USE</v>
          </cell>
        </row>
        <row r="16">
          <cell r="A16" t="str">
            <v>GENERAL SERVICE 3,000 TO 4,999 KW - INTERVAL METERED</v>
          </cell>
        </row>
        <row r="17">
          <cell r="A17" t="str">
            <v>GENERAL SERVICE 3,000 TO 4,999 KW - TIME OF USE</v>
          </cell>
        </row>
        <row r="18">
          <cell r="A18" t="str">
            <v>GENERAL SERVICE 50 TO 1,000 KW</v>
          </cell>
        </row>
        <row r="19">
          <cell r="A19" t="str">
            <v>GENERAL SERVICE 50 TO 1,000 KW - INTERVAL METERS</v>
          </cell>
        </row>
        <row r="20">
          <cell r="A20" t="str">
            <v>GENERAL SERVICE 50 TO 1,000 KW - NON INTERVAL METERS</v>
          </cell>
        </row>
        <row r="21">
          <cell r="A21" t="str">
            <v>GENERAL SERVICE 50 TO 1,499 KW</v>
          </cell>
        </row>
        <row r="22">
          <cell r="A22" t="str">
            <v>GENERAL SERVICE 50 TO 1,499 KW - INTERVAL METERED</v>
          </cell>
        </row>
        <row r="23">
          <cell r="A23" t="str">
            <v>GENERAL SERVICE 50 TO 2,499 KW</v>
          </cell>
        </row>
        <row r="24">
          <cell r="A24" t="str">
            <v>GENERAL SERVICE 50 TO 2,999 KW</v>
          </cell>
        </row>
        <row r="25">
          <cell r="A25" t="str">
            <v>GENERAL SERVICE 50 TO 2,999 KW - INTERVAL METERED</v>
          </cell>
        </row>
        <row r="26">
          <cell r="A26" t="str">
            <v>GENERAL SERVICE 50 TO 2,999 KW - TIME OF USE</v>
          </cell>
        </row>
        <row r="27">
          <cell r="A27" t="str">
            <v>GENERAL SERVICE 50 TO 4,999 KW</v>
          </cell>
        </row>
        <row r="28">
          <cell r="A28" t="str">
            <v>GENERAL SERVICE 50 TO 4,999 KW - INTERVAL METERED</v>
          </cell>
        </row>
        <row r="29">
          <cell r="A29" t="str">
            <v>GENERAL SERVICE 50 TO 4,999 KW - TIME OF USE</v>
          </cell>
        </row>
        <row r="30">
          <cell r="A30" t="str">
            <v>GENERAL SERVICE 50 TO 4,999 KW (COGENERATION)</v>
          </cell>
        </row>
        <row r="31">
          <cell r="A31" t="str">
            <v>GENERAL SERVICE 50 TO 4,999 KW (FORMERLY TIME OF USE)</v>
          </cell>
        </row>
        <row r="32">
          <cell r="A32" t="str">
            <v>GENERAL SERVICE 50 TO 499 KW</v>
          </cell>
        </row>
        <row r="33">
          <cell r="A33" t="str">
            <v>GENERAL SERVICE 50 TO 699 KW</v>
          </cell>
        </row>
        <row r="34">
          <cell r="A34" t="str">
            <v>GENERAL SERVICE 50 TO 999 KW</v>
          </cell>
        </row>
        <row r="35">
          <cell r="A35" t="str">
            <v>GENERAL SERVICE 50 TO 999 KW - INTERVAL METERED</v>
          </cell>
        </row>
        <row r="36">
          <cell r="A36" t="str">
            <v>GENERAL SERVICE 500 TO 4,999 KW</v>
          </cell>
        </row>
        <row r="37">
          <cell r="A37" t="str">
            <v>GENERAL SERVICE 700 TO 4,999 KW</v>
          </cell>
        </row>
        <row r="38">
          <cell r="A38" t="str">
            <v>GENERAL SERVICE DEMAND BILLED (50 KW AND ABOVE) [GSD]</v>
          </cell>
        </row>
        <row r="39">
          <cell r="A39" t="str">
            <v>GENERAL SERVICE ENERGY BILLED (LESS THAN 50 KW) [GSE-METERED]</v>
          </cell>
        </row>
        <row r="40">
          <cell r="A40" t="str">
            <v>GENERAL SERVICE ENERGY BILLED (LESS THAN TO 50 KW) [GSE-UNMETERED]</v>
          </cell>
        </row>
        <row r="41">
          <cell r="A41" t="str">
            <v>GENERAL SERVICE EQUAL TO OR GREATER THAN 1,500 KW</v>
          </cell>
        </row>
        <row r="42">
          <cell r="A42" t="str">
            <v>GENERAL SERVICE EQUAL TO OR GREATER THAN 1,500 KW - INTERVAL METERED</v>
          </cell>
        </row>
        <row r="43">
          <cell r="A43" t="str">
            <v>GENERAL SERVICE GREATER THAN 1,000 KW</v>
          </cell>
        </row>
        <row r="44">
          <cell r="A44" t="str">
            <v>GENERAL SERVICE GREATER THAN 50 kW - WMP</v>
          </cell>
        </row>
        <row r="45">
          <cell r="A45" t="str">
            <v>GENERAL SERVICE INTERMEDIATE 1,000 TO 4,999 KW</v>
          </cell>
        </row>
        <row r="46">
          <cell r="A46" t="str">
            <v>GENERAL SERVICE INTERMEDIATE RATE CLASS 1,000 TO 4,999 KW (FORMERLY GENERAL SERVICE &gt; 50 KW CUSTOMERS)</v>
          </cell>
        </row>
        <row r="47">
          <cell r="A47" t="str">
            <v>GENERAL SERVICE INTERMEDIATE RATE CLASS 1,000 TO 4,999 KW (FORMERLY LARGE USE CUSTOMERS)</v>
          </cell>
        </row>
        <row r="48">
          <cell r="A48" t="str">
            <v>GENERAL SERVICE LESS THAN 50 KW</v>
          </cell>
        </row>
        <row r="49">
          <cell r="A49" t="str">
            <v>GENERAL SERVICE LESS THAN 50 KW - SINGLE PHASE ENERGY-BILLED [G1]</v>
          </cell>
        </row>
        <row r="50">
          <cell r="A50" t="str">
            <v>GENERAL SERVICE LESS THAN 50 KW - THREE PHASE ENERGY-BILLED [G3]</v>
          </cell>
        </row>
        <row r="51">
          <cell r="A51" t="str">
            <v>GENERAL SERVICE LESS THAN 50 KW - TRANSMISSION CLASS ENERGY-BILLED [T]</v>
          </cell>
        </row>
        <row r="52">
          <cell r="A52" t="str">
            <v>GENERAL SERVICE LESS THAN 50 KW - URBAN ENERGY-BILLED [UG]</v>
          </cell>
        </row>
        <row r="53">
          <cell r="A53" t="str">
            <v>GENERAL SERVICE SINGLE PHASE - G1</v>
          </cell>
        </row>
        <row r="54">
          <cell r="A54" t="str">
            <v>GENERAL SERVICE THREE PHASE - G3</v>
          </cell>
        </row>
        <row r="55">
          <cell r="A55" t="str">
            <v>INTERMEDIATE USERS</v>
          </cell>
        </row>
        <row r="56">
          <cell r="A56" t="str">
            <v>INTERMEDIATE WITH SELF GENERATION</v>
          </cell>
        </row>
        <row r="57">
          <cell r="A57" t="str">
            <v>LARGE USE</v>
          </cell>
        </row>
        <row r="58">
          <cell r="A58" t="str">
            <v>LARGE USE - 3TS</v>
          </cell>
        </row>
        <row r="59">
          <cell r="A59" t="str">
            <v>LARGE USE - FORD ANNEX</v>
          </cell>
        </row>
        <row r="60">
          <cell r="A60" t="str">
            <v>LARGE USE - REGULAR</v>
          </cell>
        </row>
        <row r="61">
          <cell r="A61" t="str">
            <v>LARGE USE &gt; 5000 KW</v>
          </cell>
        </row>
        <row r="62">
          <cell r="A62" t="str">
            <v>microFIT</v>
          </cell>
        </row>
        <row r="63">
          <cell r="A63" t="str">
            <v>RESIDENTIAL</v>
          </cell>
        </row>
        <row r="64">
          <cell r="A64" t="str">
            <v>RESIDENTIAL - HENSALL</v>
          </cell>
        </row>
        <row r="65">
          <cell r="A65" t="str">
            <v>RESIDENTIAL - HIGH DENSITY [R1]</v>
          </cell>
        </row>
        <row r="66">
          <cell r="A66" t="str">
            <v>RESIDENTIAL - LOW DENSITY [R2]</v>
          </cell>
        </row>
        <row r="67">
          <cell r="A67" t="str">
            <v>RESIDENTIAL - MEDIUM DENSITY [R1]</v>
          </cell>
        </row>
        <row r="68">
          <cell r="A68" t="str">
            <v>RESIDENTIAL - NORMAL DENSITY [R2]</v>
          </cell>
        </row>
        <row r="69">
          <cell r="A69" t="str">
            <v>RESIDENTIAL - TIME OF USE</v>
          </cell>
        </row>
        <row r="70">
          <cell r="A70" t="str">
            <v>RESIDENTIAL - URBAN [UR]</v>
          </cell>
        </row>
        <row r="71">
          <cell r="A71" t="str">
            <v>RESIDENTIAL REGULAR</v>
          </cell>
        </row>
        <row r="72">
          <cell r="A72" t="str">
            <v>RESIDENTIAL SUBURBAN</v>
          </cell>
        </row>
        <row r="73">
          <cell r="A73" t="str">
            <v>RESIDENTIAL SUBURBAN SEASONAL</v>
          </cell>
        </row>
        <row r="74">
          <cell r="A74" t="str">
            <v>RESIDENTIAL SUBURBAN YEAR ROUND</v>
          </cell>
        </row>
        <row r="75">
          <cell r="A75" t="str">
            <v>RESIDENTIAL URBAN</v>
          </cell>
        </row>
        <row r="76">
          <cell r="A76" t="str">
            <v>RESIDENTIAL URBAN YEAR-ROUND</v>
          </cell>
        </row>
        <row r="77">
          <cell r="A77" t="str">
            <v>SEASONAL RESIDENTIAL</v>
          </cell>
        </row>
        <row r="78">
          <cell r="A78" t="str">
            <v>SEASONAL RESIDENTIAL - HIGH DENSITY [R3]</v>
          </cell>
        </row>
        <row r="79">
          <cell r="A79" t="str">
            <v>SEASONAL RESIDENTIAL - NORMAL DENSITY [R4]</v>
          </cell>
        </row>
        <row r="80">
          <cell r="A80" t="str">
            <v>SENTINEL LIGHTING</v>
          </cell>
        </row>
        <row r="81">
          <cell r="A81" t="str">
            <v>SMALL COMMERCIAL AND USL - PER CONNECTION</v>
          </cell>
        </row>
        <row r="82">
          <cell r="A82" t="str">
            <v>SMALL COMMERCIAL AND USL - PER METER</v>
          </cell>
        </row>
        <row r="83">
          <cell r="A83" t="str">
            <v>STANDARD A GENERAL SERVICE AIR ACCESS</v>
          </cell>
        </row>
        <row r="84">
          <cell r="A84" t="str">
            <v>STANDARD A GENERAL SERVICE ROAD/RAIL</v>
          </cell>
        </row>
        <row r="85">
          <cell r="A85" t="str">
            <v>STANDARD A GRID CONNECTED</v>
          </cell>
        </row>
        <row r="86">
          <cell r="A86" t="str">
            <v>STANDARD A RESIDENTIAL AIR ACCESS</v>
          </cell>
        </row>
        <row r="87">
          <cell r="A87" t="str">
            <v>STANDARD A RESIDENTIAL ROAD/RAIL</v>
          </cell>
        </row>
        <row r="88">
          <cell r="A88" t="str">
            <v>STANDBY - GENERAL SERVICE 1,000 - 5,000 KW</v>
          </cell>
        </row>
        <row r="89">
          <cell r="A89" t="str">
            <v>STANDBY - GENERAL SERVICE 50 - 1,000 KW</v>
          </cell>
        </row>
        <row r="90">
          <cell r="A90" t="str">
            <v>STANDBY - LARGE USE</v>
          </cell>
        </row>
        <row r="91">
          <cell r="A91" t="str">
            <v>STANDBY DISTRIBUTION SERVICE</v>
          </cell>
        </row>
        <row r="92">
          <cell r="A92" t="str">
            <v>STANDBY POWER</v>
          </cell>
        </row>
        <row r="93">
          <cell r="A93" t="str">
            <v>STANDBY POWER - APPROVED ON AN INTERIM BASIS</v>
          </cell>
        </row>
        <row r="94">
          <cell r="A94" t="str">
            <v>STANDBY POWER GENERAL SERVICE 1,500 TO 4,999 KW</v>
          </cell>
        </row>
        <row r="95">
          <cell r="A95" t="str">
            <v>STANDBY POWER GENERAL SERVICE 50 TO 1,499 KW</v>
          </cell>
        </row>
        <row r="96">
          <cell r="A96" t="str">
            <v>STANDBY POWER GENERAL SERVICE LARGE USE</v>
          </cell>
        </row>
        <row r="97">
          <cell r="A97" t="str">
            <v>STREET LIGHTING</v>
          </cell>
        </row>
        <row r="98">
          <cell r="A98" t="str">
            <v>SUB TRANSMISSION [ST]</v>
          </cell>
        </row>
        <row r="99">
          <cell r="A99" t="str">
            <v>UNMETERED SCATTERED LOAD</v>
          </cell>
        </row>
        <row r="100">
          <cell r="A100" t="str">
            <v>URBAN GENERAL SERVICE DEMAND BILLED (50 KW AND ABOVE) [UGD]</v>
          </cell>
        </row>
        <row r="101">
          <cell r="A101" t="str">
            <v>URBAN GENERAL SERVICE ENERGY BILLED (LESS THAN 50 KW) [UGE]</v>
          </cell>
        </row>
        <row r="102">
          <cell r="A102" t="str">
            <v>WESTPORT SEWAGE TREATMENT PLANT</v>
          </cell>
        </row>
        <row r="103">
          <cell r="A103" t="str">
            <v>YEAR-ROUND RESIDENTIAL - R2</v>
          </cell>
        </row>
      </sheetData>
      <sheetData sheetId="55"/>
      <sheetData sheetId="56"/>
      <sheetData sheetId="57"/>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
      <sheetName val="2. Applicable Worksheets"/>
      <sheetName val="3. Rate Classes"/>
      <sheetName val="hidden1"/>
      <sheetName val="4. Most Recent Tariff"/>
    </sheetNames>
    <sheetDataSet>
      <sheetData sheetId="0"/>
      <sheetData sheetId="1" refreshError="1"/>
      <sheetData sheetId="2"/>
      <sheetData sheetId="3">
        <row r="1">
          <cell r="D1" t="str">
            <v>Applicable only for Non-RPP Customers</v>
          </cell>
        </row>
        <row r="2">
          <cell r="D2" t="str">
            <v>Deferral / Variance Account Rate Rider</v>
          </cell>
        </row>
        <row r="3">
          <cell r="D3" t="str">
            <v>Deferral / Variance Account Rate Rider (excl GA)</v>
          </cell>
        </row>
        <row r="4">
          <cell r="D4" t="str">
            <v>Deferral / Variance Account Rate Rider (GA) – if applicable</v>
          </cell>
        </row>
        <row r="5">
          <cell r="D5" t="str">
            <v>Distribution Volumetric Rate</v>
          </cell>
        </row>
        <row r="6">
          <cell r="D6" t="str">
            <v>Distribution Wheeling Service Rate</v>
          </cell>
        </row>
        <row r="7">
          <cell r="D7" t="str">
            <v>General Service 1,500 to 4,999 kW customer</v>
          </cell>
        </row>
        <row r="8">
          <cell r="D8" t="str">
            <v>General Service 50 to 1,499 kW customer</v>
          </cell>
        </row>
        <row r="9">
          <cell r="D9" t="str">
            <v>General Service Large Use customer</v>
          </cell>
        </row>
        <row r="10">
          <cell r="D10" t="str">
            <v>Green Energy Act Initiatives Funding Adder</v>
          </cell>
        </row>
        <row r="11">
          <cell r="D11" t="str">
            <v>Lost Revenue Adjustment Mechanism (LRAM) Recovery/Shared Savings Mechanism (SSM) Recovery Rate Rider – effective until April 30, 2012</v>
          </cell>
        </row>
        <row r="12">
          <cell r="D12" t="str">
            <v>Lost Revenue Adjustment Mechanism (LRAM) Recovery/Shared Savings Mechanism (SSM) Recovery Rate Rider (2011) – effective until April 30, 2014</v>
          </cell>
        </row>
        <row r="13">
          <cell r="D13" t="str">
            <v>Low Voltage Service Rate</v>
          </cell>
        </row>
        <row r="14">
          <cell r="D14" t="str">
            <v>Low Voltage Volumetric Rate</v>
          </cell>
        </row>
        <row r="15">
          <cell r="D15" t="str">
            <v>LRAM &amp; SSM Rate Rider</v>
          </cell>
        </row>
        <row r="16">
          <cell r="D16" t="str">
            <v>Minimum Distribution Charge – per KW of maximum billing demand in the previous 11 months</v>
          </cell>
        </row>
        <row r="17">
          <cell r="D17" t="str">
            <v>Monthly Distribution Wheeling Service Rate – Dedicated LV Line</v>
          </cell>
        </row>
        <row r="18">
          <cell r="D18" t="str">
            <v>Monthly Distribution Wheeling Service Rate – Hydro One Networks</v>
          </cell>
        </row>
        <row r="19">
          <cell r="D19" t="str">
            <v>Monthly Distribution Wheeling Service Rate – Shared LV Line</v>
          </cell>
        </row>
        <row r="20">
          <cell r="D20" t="str">
            <v>Monthly Distribution Wheeling Service Rate – Waterloo North Hydro</v>
          </cell>
        </row>
        <row r="21">
          <cell r="D21" t="str">
            <v>Rate Rider for Deferral/Variance Account Disposition – effective until April 30, 2014</v>
          </cell>
        </row>
        <row r="22">
          <cell r="D22" t="str">
            <v>Rate Rider for Deferral/Variance Account Disposition (2009) – effective until April 30, 2013</v>
          </cell>
        </row>
        <row r="23">
          <cell r="D23" t="str">
            <v>Rate Rider for Deferral/Variance Account Disposition (2010) – effective until April 30, 2012</v>
          </cell>
        </row>
        <row r="24">
          <cell r="D24" t="str">
            <v>Rate Rider for Deferral/Variance Account Disposition (2010) – effective until April 30, 2012 Applicable only for Wholesale Market Participants</v>
          </cell>
        </row>
        <row r="25">
          <cell r="D25" t="str">
            <v>Rate Rider for Deferral/Variance Account Disposition (2010) – effective until April 30, 2013</v>
          </cell>
        </row>
        <row r="26">
          <cell r="D26" t="str">
            <v>Rate Rider for Deferral/Variance Account Disposition (2010) – effective until April 30, 2014</v>
          </cell>
        </row>
        <row r="27">
          <cell r="D27" t="str">
            <v>Rate Rider for Deferral/Variance Account Disposition (2010) – effective until January 31, 2012</v>
          </cell>
        </row>
        <row r="28">
          <cell r="D28" t="str">
            <v>Rate Rider for Deferral/Variance Account Disposition (2011) – effective until April 30, 2012</v>
          </cell>
        </row>
        <row r="29">
          <cell r="D29" t="str">
            <v>Rate Rider for Deferral/Variance Account Disposition (2011) – effective until April 30, 2012 (per connection)</v>
          </cell>
        </row>
        <row r="30">
          <cell r="D30" t="str">
            <v>Rate Rider for Deferral/Variance Account Disposition (2011) – effective until April 30, 2013</v>
          </cell>
        </row>
        <row r="31">
          <cell r="D31" t="str">
            <v>Rate Rider for Deferral/Variance Account Disposition (2011) – effective until April 30, 2013 Applicable only for Wholesale Market Participants</v>
          </cell>
        </row>
        <row r="32">
          <cell r="D32" t="str">
            <v>Rate Rider for Deferral/Variance Account Disposition (2011) – effective until April 30, 2014</v>
          </cell>
        </row>
        <row r="33">
          <cell r="D33" t="str">
            <v>Rate Rider for Deferral/Variance Account Disposition (2011) – effective until April 30, 2015</v>
          </cell>
        </row>
        <row r="34">
          <cell r="D34" t="str">
            <v>Rate Rider for Deferral/Variance Account Disposition (2011) – effective until December 31, 2011</v>
          </cell>
        </row>
        <row r="35">
          <cell r="D35" t="str">
            <v>Rate Rider for Global Adjustment Sub-Account (2010) – effective until April 30, 2012 Applicable only for Non-RPP Customers</v>
          </cell>
        </row>
        <row r="36">
          <cell r="D36" t="str">
            <v>Rate Rider for Global Adjustment Sub-Account (2011) – effective until April 30, 2012 Applicable only for Non-RPP Customers</v>
          </cell>
        </row>
        <row r="37">
          <cell r="D37" t="str">
            <v>Rate Rider for Global Adjustment Sub-Account Disposition – effective until April 30, 2012 Applicable only for Non-RPP Customers</v>
          </cell>
        </row>
        <row r="38">
          <cell r="D38" t="str">
            <v>Rate Rider for Global Adjustment Sub-Account Disposition – effective until April 30, 2014 Applicable only for Non-RPP Customers</v>
          </cell>
        </row>
        <row r="39">
          <cell r="D39" t="str">
            <v>Rate Rider for Global Adjustment Sub-Account Disposition (2010 credit) – effective until April 30, 2012 Applicable only for Non-RPP Customers</v>
          </cell>
        </row>
        <row r="40">
          <cell r="D40" t="str">
            <v>Rate Rider for Global Adjustment Sub-Account Disposition (2010 recalculated) – effective until April 30, 2013 Applicable only for Non-RPP Customers</v>
          </cell>
        </row>
        <row r="41">
          <cell r="D41" t="str">
            <v>Rate Rider for Global Adjustment Sub-Account Disposition (2010) – effective until April 30, 2012 Applicable only for Non-RPP Customers</v>
          </cell>
        </row>
        <row r="42">
          <cell r="D42" t="str">
            <v>Rate Rider for Global Adjustment Sub-Account Disposition (2010) – effective until April 30, 2013 Applicable only for Non-RPP Customers</v>
          </cell>
        </row>
        <row r="43">
          <cell r="D43" t="str">
            <v>Rate Rider for Global Adjustment Sub-Account Disposition (2010) – effective until April 30, 2014 Applicable only for Non-RPP Customers</v>
          </cell>
        </row>
        <row r="44">
          <cell r="D44" t="str">
            <v>Rate Rider for Global Adjustment Sub-Account Disposition (2011) – effective until April 30, 2012 Applicable only for Non-RPP Customers</v>
          </cell>
        </row>
        <row r="45">
          <cell r="D45" t="str">
            <v>Rate Rider for Global Adjustment Sub-Account Disposition (2011) – effective until April 30, 2012 Applicable only for Non-RPP Customers (per connection)</v>
          </cell>
        </row>
        <row r="46">
          <cell r="D46" t="str">
            <v>Rate Rider for Global Adjustment Sub-Account Disposition (2011) – effective until April 30, 2013 Applicable only for Non-RPP Customers</v>
          </cell>
        </row>
        <row r="47">
          <cell r="D47" t="str">
            <v>Rate Rider for Global Adjustment Sub-Account Disposition (2011) – effective until April 30, 2013 Applicable only for Non-RPP Customers and excluding Wholesale Market Participants</v>
          </cell>
        </row>
        <row r="48">
          <cell r="D48" t="str">
            <v>Rate Rider for Global Adjustment Sub-Account Disposition (2011) – effective until April 30, 2015 Applicable only for Non-RPP Customers</v>
          </cell>
        </row>
        <row r="49">
          <cell r="D49" t="str">
            <v>Rate Rider for Lost Revenue Adjustment Mechanism (LRAM) Recovery – effective until April 30, 2012</v>
          </cell>
        </row>
        <row r="50">
          <cell r="D50" t="str">
            <v>Rate Rider for Lost Revenue Adjustment Mechanism (LRAM) Recovery/Shared Savings Mechanism (SSM) Recovery – effective until April 30, 2012</v>
          </cell>
        </row>
        <row r="51">
          <cell r="D51" t="str">
            <v>Rate Rider for Lost Revenue Adjustment Mechanism (LRAM) Recovery/Shared Savings Mechanism (SSM) Recovery – effective until April 30, 2012</v>
          </cell>
        </row>
        <row r="52">
          <cell r="D52" t="str">
            <v>Rate Rider for Lost Revenue Adjustment Mechanism (LRAM) Recovery/Shared Savings Mechanism (SSM) Recovery – effective until April 30, 2013</v>
          </cell>
        </row>
        <row r="53">
          <cell r="D53" t="str">
            <v>Rate Rider for Lost Revenue Adjustment Mechanism (LRAM) Recovery/Shared Savings Mechanism (SSM) Recovery – effective until April 30, 2014</v>
          </cell>
        </row>
        <row r="54">
          <cell r="D54" t="str">
            <v>Rate Rider for Lost Revenue Adjustment Mechanism (LRAM) Recovery/Shared Savings Mechanism (SSM) Recovery – effective until December 31, 2012</v>
          </cell>
        </row>
        <row r="55">
          <cell r="D55" t="str">
            <v>Rate Rider for Lost Revenue Adjustment Mechanism (LRAM) Recovery/Shared Savings Mechanism (SSM) Recovery (2009) – effective until April 30, 2012</v>
          </cell>
        </row>
        <row r="56">
          <cell r="D56" t="str">
            <v>Rate Rider for Lost Revenue Adjustment Mechanism (LRAM) Recovery/Shared Savings Mechanism (SSM) Recovery (2011) – effective until April 30, 2012</v>
          </cell>
        </row>
        <row r="57">
          <cell r="D57" t="str">
            <v>Rate Rider for Lost Revenue Adjustment Mechanism (LRAM) Recovery/Shared Savings Mechanism (SSM) Recovery (2011) – effective until April 30, 2013</v>
          </cell>
        </row>
        <row r="58">
          <cell r="D58" t="str">
            <v>Rate Rider for Recalculated Deferral/Variance Account Disposition (2010) – effective until April 30, 2013</v>
          </cell>
        </row>
        <row r="59">
          <cell r="D59" t="str">
            <v>Rate Rider for Recovery of Foregone Revenue – effective until December 31, 2011</v>
          </cell>
        </row>
        <row r="60">
          <cell r="D60" t="str">
            <v>Rate Rider for Recovery of Incremental Capital Costs – effective until April 30, 2012</v>
          </cell>
        </row>
        <row r="61">
          <cell r="D61" t="str">
            <v>Rate Rider for Recovery of Incremental Capital Costs – effective until April 30, 2013</v>
          </cell>
        </row>
        <row r="62">
          <cell r="D62" t="str">
            <v>Rate Rider for Recovery of Late Payment Penalty Litigation Costs – effective until April 30, 2012</v>
          </cell>
        </row>
        <row r="63">
          <cell r="D63" t="str">
            <v>Rate Rider for Recovery of Late Payment Penalty Litigation Costs – effective until April 30, 2012 (per connection)</v>
          </cell>
        </row>
        <row r="64">
          <cell r="D64" t="str">
            <v>Rate Rider for Recovery of Late Payment Penalty Litigation Costs (per customer) – effective until April 30, 2012</v>
          </cell>
        </row>
        <row r="65">
          <cell r="D65" t="str">
            <v>Rate Rider for Recovery of Stranded Meter Assets – effective until December 31, 2012</v>
          </cell>
        </row>
        <row r="66">
          <cell r="D66" t="str">
            <v>Rate Rider for Regulatory Asset Recovery – effective until April 30, 2012</v>
          </cell>
        </row>
        <row r="67">
          <cell r="D67" t="str">
            <v>Rate Rider for Regulatory Asset Recovery – effective until April 30, 2013</v>
          </cell>
        </row>
        <row r="68">
          <cell r="D68" t="str">
            <v>Rate Rider for Return of Revenue Sufficiency – effective until December 31, 2011</v>
          </cell>
        </row>
        <row r="69">
          <cell r="D69" t="str">
            <v>Rate Rider for Return of Transformer Ownership Allowance Sufficiency – effective until December 31, 2011</v>
          </cell>
        </row>
        <row r="70">
          <cell r="D70" t="str">
            <v>Rate Rider for Smart Meter Incremental Revenue Requirement – in effect until the effective date of the next cost of service application</v>
          </cell>
        </row>
        <row r="71">
          <cell r="D71" t="str">
            <v>Rate Rider for Smart Meter Variance Account Disposition – effective until April 30, 2012</v>
          </cell>
        </row>
        <row r="72">
          <cell r="D72" t="str">
            <v>Rate Rider for Smart Meter Variance Account Disposition – effective until December 31, 2011</v>
          </cell>
        </row>
        <row r="73">
          <cell r="D73" t="str">
            <v>Rate Rider for Tax Change – effective until April 20, 2012</v>
          </cell>
        </row>
        <row r="74">
          <cell r="D74" t="str">
            <v>Rate Rider for Tax Change – effective until April 30, 2012</v>
          </cell>
        </row>
        <row r="75">
          <cell r="D75" t="str">
            <v>Rate Rider for Tax Change – effective until April 30, 2012 (per connection)</v>
          </cell>
        </row>
        <row r="76">
          <cell r="D76" t="str">
            <v>Rate Rider for Tax Change – Hydro One Networks - effective until April 30, 2012</v>
          </cell>
        </row>
        <row r="77">
          <cell r="D77" t="str">
            <v>Rate Rider for Tax Change – Waterloo North Hydro – effective until April 30, 2012</v>
          </cell>
        </row>
        <row r="78">
          <cell r="D78" t="str">
            <v>Rate Rider for Tax Change Dedicated LV Line – effective until April 30, 2012</v>
          </cell>
        </row>
        <row r="79">
          <cell r="D79" t="str">
            <v>Rate Rider for Tax Change Shared LV Line – effective until April 30, 2012</v>
          </cell>
        </row>
        <row r="80">
          <cell r="D80" t="str">
            <v>Rate Rider for Z-Factor Recovery – Effective until April 30, 2012</v>
          </cell>
        </row>
        <row r="81">
          <cell r="D81" t="str">
            <v>Retail Transmission Rate – Line and Transformation Connection Service Rate</v>
          </cell>
        </row>
        <row r="82">
          <cell r="D82" t="str">
            <v>Retail Transmission Rate – Line and Transformation Connection Service Rate – Interval Metered</v>
          </cell>
        </row>
        <row r="83">
          <cell r="D83" t="str">
            <v>Retail Transmission Rate – Line and Transformation Connection Service Rate – Interval Metered &lt; 1,000 kW</v>
          </cell>
        </row>
        <row r="84">
          <cell r="D84" t="str">
            <v>Retail Transmission Rate – Line and Transformation Connection Service Rate – Interval Metered &gt; 1,000 kW</v>
          </cell>
        </row>
        <row r="85">
          <cell r="D85" t="str">
            <v>Retail Transmission Rate – Line and Transformation Connection Service Rate – Interval Metered ≥ 1,000kW</v>
          </cell>
        </row>
        <row r="86">
          <cell r="D86" t="str">
            <v>Retail Transmission Rate – Line Connection Service Rate</v>
          </cell>
        </row>
        <row r="87">
          <cell r="D87" t="str">
            <v>Retail Transmission Rate – Network Service Rate</v>
          </cell>
        </row>
        <row r="88">
          <cell r="D88" t="str">
            <v>Retail Transmission Rate – Network Service Rate – Interval Metered</v>
          </cell>
        </row>
        <row r="89">
          <cell r="D89" t="str">
            <v>Retail Transmission Rate – Network Service Rate – Interval Metered &lt; 1,000 kW Rate</v>
          </cell>
        </row>
        <row r="90">
          <cell r="D90" t="str">
            <v>Retail Transmission Rate – Network Service Rate – Interval Metered &gt; 1,000 kW</v>
          </cell>
        </row>
        <row r="91">
          <cell r="D91" t="str">
            <v>Retail Transmission Rate – Network Service Rate – Interval Metered ≥ 1,000 kW</v>
          </cell>
        </row>
        <row r="92">
          <cell r="D92" t="str">
            <v>Retail Transmission Rate – Transformation Connection Service Rate</v>
          </cell>
        </row>
        <row r="93">
          <cell r="D93" t="str">
            <v>Service Charge</v>
          </cell>
        </row>
        <row r="94">
          <cell r="D94" t="str">
            <v>Service Charge (Based on 30 day month)</v>
          </cell>
        </row>
        <row r="95">
          <cell r="D95" t="str">
            <v>Service Charge (per account)</v>
          </cell>
        </row>
        <row r="96">
          <cell r="D96" t="str">
            <v>Service Charge (per connection)</v>
          </cell>
        </row>
        <row r="97">
          <cell r="D97" t="str">
            <v>Service Charge (per customer)</v>
          </cell>
        </row>
        <row r="98">
          <cell r="D98" t="str">
            <v>Service Charge for metered account</v>
          </cell>
        </row>
        <row r="99">
          <cell r="D99" t="str">
            <v>Service Charge for Unmetered Scattered Load account (per connection)</v>
          </cell>
        </row>
        <row r="100">
          <cell r="D100" t="str">
            <v>Smart Grid Rate Adder</v>
          </cell>
        </row>
        <row r="101">
          <cell r="D101" t="str">
            <v>Smart Meter Disposition Rider 2 – effective until next cost of service application</v>
          </cell>
        </row>
        <row r="102">
          <cell r="D102" t="str">
            <v>Smart Meter Disposition Rider 3 – effective until next cost of service application</v>
          </cell>
        </row>
        <row r="103">
          <cell r="D103" t="str">
            <v>Smart Meter Funding Adder</v>
          </cell>
        </row>
        <row r="104">
          <cell r="D104" t="str">
            <v>Smart Meter Funding Adder – effective until April 30, 2012</v>
          </cell>
        </row>
        <row r="105">
          <cell r="D105" t="str">
            <v>Smart Meter Funding Adder – effective until December 31, 2011</v>
          </cell>
        </row>
        <row r="106">
          <cell r="D106" t="str">
            <v>Smart Meter Funding Adder for metered account – effective until April 30, 2012</v>
          </cell>
        </row>
        <row r="107">
          <cell r="D107" t="str">
            <v>Standby Charge – for a month where standby power is not provided. The charge is applied to the contracted amount (e.g. nameplate rating of the generation facility).</v>
          </cell>
        </row>
        <row r="108">
          <cell r="D108" t="str">
            <v>Total Loss Factor – Primary Metered Customer &lt; 5,000 kW</v>
          </cell>
        </row>
        <row r="109">
          <cell r="D109" t="str">
            <v>Total Loss Factor – Primary Metered Customer &gt; 5,000 kW</v>
          </cell>
        </row>
        <row r="110">
          <cell r="D110" t="str">
            <v>Total Loss Factor – Secondary Metered Customer &lt; 5,000 kW</v>
          </cell>
        </row>
        <row r="111">
          <cell r="D111" t="str">
            <v>Total Loss Factor – Secondary Metered Customer &gt; 5,000 kW</v>
          </cell>
        </row>
        <row r="112">
          <cell r="D112" t="str">
            <v>Transmission Rate – Network Service Rate – Interval Metered</v>
          </cell>
        </row>
      </sheetData>
      <sheetData sheetId="4"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
      <sheetName val="2. Applicable Worksheets"/>
      <sheetName val="3. Rate Classes"/>
      <sheetName val="hidden1"/>
      <sheetName val="4. Most Recent Tariff"/>
    </sheetNames>
    <sheetDataSet>
      <sheetData sheetId="0"/>
      <sheetData sheetId="1" refreshError="1"/>
      <sheetData sheetId="2"/>
      <sheetData sheetId="3">
        <row r="1">
          <cell r="D1" t="str">
            <v>Applicable only for Non-RPP Customers</v>
          </cell>
        </row>
        <row r="2">
          <cell r="D2" t="str">
            <v>Deferral / Variance Account Rate Rider</v>
          </cell>
        </row>
        <row r="3">
          <cell r="D3" t="str">
            <v>Deferral / Variance Account Rate Rider (excl GA)</v>
          </cell>
        </row>
        <row r="4">
          <cell r="D4" t="str">
            <v>Deferral / Variance Account Rate Rider (GA) – if applicable</v>
          </cell>
        </row>
        <row r="5">
          <cell r="D5" t="str">
            <v>Distribution Volumetric Rate</v>
          </cell>
        </row>
        <row r="6">
          <cell r="D6" t="str">
            <v>Distribution Wheeling Service Rate</v>
          </cell>
        </row>
        <row r="7">
          <cell r="D7" t="str">
            <v>General Service 1,500 to 4,999 kW customer</v>
          </cell>
        </row>
        <row r="8">
          <cell r="D8" t="str">
            <v>General Service 50 to 1,499 kW customer</v>
          </cell>
        </row>
        <row r="9">
          <cell r="D9" t="str">
            <v>General Service Large Use customer</v>
          </cell>
        </row>
        <row r="10">
          <cell r="D10" t="str">
            <v>Green Energy Act Initiatives Funding Adder</v>
          </cell>
        </row>
        <row r="11">
          <cell r="D11" t="str">
            <v>Lost Revenue Adjustment Mechanism (LRAM) Recovery/Shared Savings Mechanism (SSM) Recovery Rate Rider – effective until April 30, 2012</v>
          </cell>
        </row>
        <row r="12">
          <cell r="D12" t="str">
            <v>Lost Revenue Adjustment Mechanism (LRAM) Recovery/Shared Savings Mechanism (SSM) Recovery Rate Rider (2011) – effective until April 30, 2014</v>
          </cell>
        </row>
        <row r="13">
          <cell r="D13" t="str">
            <v>Low Voltage Service Rate</v>
          </cell>
        </row>
        <row r="14">
          <cell r="D14" t="str">
            <v>Low Voltage Volumetric Rate</v>
          </cell>
        </row>
        <row r="15">
          <cell r="D15" t="str">
            <v>LRAM &amp; SSM Rate Rider</v>
          </cell>
        </row>
        <row r="16">
          <cell r="D16" t="str">
            <v>Minimum Distribution Charge – per KW of maximum billing demand in the previous 11 months</v>
          </cell>
        </row>
        <row r="17">
          <cell r="D17" t="str">
            <v>Monthly Distribution Wheeling Service Rate – Dedicated LV Line</v>
          </cell>
        </row>
        <row r="18">
          <cell r="D18" t="str">
            <v>Monthly Distribution Wheeling Service Rate – Hydro One Networks</v>
          </cell>
        </row>
        <row r="19">
          <cell r="D19" t="str">
            <v>Monthly Distribution Wheeling Service Rate – Shared LV Line</v>
          </cell>
        </row>
        <row r="20">
          <cell r="D20" t="str">
            <v>Monthly Distribution Wheeling Service Rate – Waterloo North Hydro</v>
          </cell>
        </row>
        <row r="21">
          <cell r="D21" t="str">
            <v>Rate Rider for Deferral/Variance Account Disposition – effective until April 30, 2014</v>
          </cell>
        </row>
        <row r="22">
          <cell r="D22" t="str">
            <v>Rate Rider for Deferral/Variance Account Disposition (2009) – effective until April 30, 2013</v>
          </cell>
        </row>
        <row r="23">
          <cell r="D23" t="str">
            <v>Rate Rider for Deferral/Variance Account Disposition (2010) – effective until April 30, 2012</v>
          </cell>
        </row>
        <row r="24">
          <cell r="D24" t="str">
            <v>Rate Rider for Deferral/Variance Account Disposition (2010) – effective until April 30, 2012 Applicable only for Wholesale Market Participants</v>
          </cell>
        </row>
        <row r="25">
          <cell r="D25" t="str">
            <v>Rate Rider for Deferral/Variance Account Disposition (2010) – effective until April 30, 2013</v>
          </cell>
        </row>
        <row r="26">
          <cell r="D26" t="str">
            <v>Rate Rider for Deferral/Variance Account Disposition (2010) – effective until April 30, 2014</v>
          </cell>
        </row>
        <row r="27">
          <cell r="D27" t="str">
            <v>Rate Rider for Deferral/Variance Account Disposition (2010) – effective until January 31, 2012</v>
          </cell>
        </row>
        <row r="28">
          <cell r="D28" t="str">
            <v>Rate Rider for Deferral/Variance Account Disposition (2011) – effective until April 30, 2012</v>
          </cell>
        </row>
        <row r="29">
          <cell r="D29" t="str">
            <v>Rate Rider for Deferral/Variance Account Disposition (2011) – effective until April 30, 2012 (per connection)</v>
          </cell>
        </row>
        <row r="30">
          <cell r="D30" t="str">
            <v>Rate Rider for Deferral/Variance Account Disposition (2011) – effective until April 30, 2013</v>
          </cell>
        </row>
        <row r="31">
          <cell r="D31" t="str">
            <v>Rate Rider for Deferral/Variance Account Disposition (2011) – effective until April 30, 2013 Applicable only for Wholesale Market Participants</v>
          </cell>
        </row>
        <row r="32">
          <cell r="D32" t="str">
            <v>Rate Rider for Deferral/Variance Account Disposition (2011) – effective until April 30, 2014</v>
          </cell>
        </row>
        <row r="33">
          <cell r="D33" t="str">
            <v>Rate Rider for Deferral/Variance Account Disposition (2011) – effective until April 30, 2015</v>
          </cell>
        </row>
        <row r="34">
          <cell r="D34" t="str">
            <v>Rate Rider for Deferral/Variance Account Disposition (2011) – effective until December 31, 2011</v>
          </cell>
        </row>
        <row r="35">
          <cell r="D35" t="str">
            <v>Rate Rider for Global Adjustment Sub-Account (2010) – effective until April 30, 2012 Applicable only for Non-RPP Customers</v>
          </cell>
        </row>
        <row r="36">
          <cell r="D36" t="str">
            <v>Rate Rider for Global Adjustment Sub-Account (2011) – effective until April 30, 2012 Applicable only for Non-RPP Customers</v>
          </cell>
        </row>
        <row r="37">
          <cell r="D37" t="str">
            <v>Rate Rider for Global Adjustment Sub-Account Disposition – effective until April 30, 2012 Applicable only for Non-RPP Customers</v>
          </cell>
        </row>
        <row r="38">
          <cell r="D38" t="str">
            <v>Rate Rider for Global Adjustment Sub-Account Disposition – effective until April 30, 2014 Applicable only for Non-RPP Customers</v>
          </cell>
        </row>
        <row r="39">
          <cell r="D39" t="str">
            <v>Rate Rider for Global Adjustment Sub-Account Disposition (2010 credit) – effective until April 30, 2012 Applicable only for Non-RPP Customers</v>
          </cell>
        </row>
        <row r="40">
          <cell r="D40" t="str">
            <v>Rate Rider for Global Adjustment Sub-Account Disposition (2010 recalculated) – effective until April 30, 2013 Applicable only for Non-RPP Customers</v>
          </cell>
        </row>
        <row r="41">
          <cell r="D41" t="str">
            <v>Rate Rider for Global Adjustment Sub-Account Disposition (2010) – effective until April 30, 2012 Applicable only for Non-RPP Customers</v>
          </cell>
        </row>
        <row r="42">
          <cell r="D42" t="str">
            <v>Rate Rider for Global Adjustment Sub-Account Disposition (2010) – effective until April 30, 2013 Applicable only for Non-RPP Customers</v>
          </cell>
        </row>
        <row r="43">
          <cell r="D43" t="str">
            <v>Rate Rider for Global Adjustment Sub-Account Disposition (2010) – effective until April 30, 2014 Applicable only for Non-RPP Customers</v>
          </cell>
        </row>
        <row r="44">
          <cell r="D44" t="str">
            <v>Rate Rider for Global Adjustment Sub-Account Disposition (2011) – effective until April 30, 2012 Applicable only for Non-RPP Customers</v>
          </cell>
        </row>
        <row r="45">
          <cell r="D45" t="str">
            <v>Rate Rider for Global Adjustment Sub-Account Disposition (2011) – effective until April 30, 2012 Applicable only for Non-RPP Customers (per connection)</v>
          </cell>
        </row>
        <row r="46">
          <cell r="D46" t="str">
            <v>Rate Rider for Global Adjustment Sub-Account Disposition (2011) – effective until April 30, 2013 Applicable only for Non-RPP Customers</v>
          </cell>
        </row>
        <row r="47">
          <cell r="D47" t="str">
            <v>Rate Rider for Global Adjustment Sub-Account Disposition (2011) – effective until April 30, 2013 Applicable only for Non-RPP Customers and excluding Wholesale Market Participants</v>
          </cell>
        </row>
        <row r="48">
          <cell r="D48" t="str">
            <v>Rate Rider for Global Adjustment Sub-Account Disposition (2011) – effective until April 30, 2015 Applicable only for Non-RPP Customers</v>
          </cell>
        </row>
        <row r="49">
          <cell r="D49" t="str">
            <v>Rate Rider for Lost Revenue Adjustment Mechanism (LRAM) Recovery – effective until April 30, 2012</v>
          </cell>
        </row>
        <row r="50">
          <cell r="D50" t="str">
            <v>Rate Rider for Lost Revenue Adjustment Mechanism (LRAM) Recovery/Shared Savings Mechanism (SSM) Recovery – effective until April 30, 2012</v>
          </cell>
        </row>
        <row r="51">
          <cell r="D51" t="str">
            <v>Rate Rider for Lost Revenue Adjustment Mechanism (LRAM) Recovery/Shared Savings Mechanism (SSM) Recovery – effective until April 30, 2012</v>
          </cell>
        </row>
        <row r="52">
          <cell r="D52" t="str">
            <v>Rate Rider for Lost Revenue Adjustment Mechanism (LRAM) Recovery/Shared Savings Mechanism (SSM) Recovery – effective until April 30, 2013</v>
          </cell>
        </row>
        <row r="53">
          <cell r="D53" t="str">
            <v>Rate Rider for Lost Revenue Adjustment Mechanism (LRAM) Recovery/Shared Savings Mechanism (SSM) Recovery – effective until April 30, 2014</v>
          </cell>
        </row>
        <row r="54">
          <cell r="D54" t="str">
            <v>Rate Rider for Lost Revenue Adjustment Mechanism (LRAM) Recovery/Shared Savings Mechanism (SSM) Recovery – effective until December 31, 2012</v>
          </cell>
        </row>
        <row r="55">
          <cell r="D55" t="str">
            <v>Rate Rider for Lost Revenue Adjustment Mechanism (LRAM) Recovery/Shared Savings Mechanism (SSM) Recovery (2009) – effective until April 30, 2012</v>
          </cell>
        </row>
        <row r="56">
          <cell r="D56" t="str">
            <v>Rate Rider for Lost Revenue Adjustment Mechanism (LRAM) Recovery/Shared Savings Mechanism (SSM) Recovery (2011) – effective until April 30, 2012</v>
          </cell>
        </row>
        <row r="57">
          <cell r="D57" t="str">
            <v>Rate Rider for Lost Revenue Adjustment Mechanism (LRAM) Recovery/Shared Savings Mechanism (SSM) Recovery (2011) – effective until April 30, 2013</v>
          </cell>
        </row>
        <row r="58">
          <cell r="D58" t="str">
            <v>Rate Rider for Recalculated Deferral/Variance Account Disposition (2010) – effective until April 30, 2013</v>
          </cell>
        </row>
        <row r="59">
          <cell r="D59" t="str">
            <v>Rate Rider for Recovery of Foregone Revenue – effective until December 31, 2011</v>
          </cell>
        </row>
        <row r="60">
          <cell r="D60" t="str">
            <v>Rate Rider for Recovery of Incremental Capital Costs – effective until April 30, 2012</v>
          </cell>
        </row>
        <row r="61">
          <cell r="D61" t="str">
            <v>Rate Rider for Recovery of Incremental Capital Costs – effective until April 30, 2013</v>
          </cell>
        </row>
        <row r="62">
          <cell r="D62" t="str">
            <v>Rate Rider for Recovery of Late Payment Penalty Litigation Costs – effective until April 30, 2012</v>
          </cell>
        </row>
        <row r="63">
          <cell r="D63" t="str">
            <v>Rate Rider for Recovery of Late Payment Penalty Litigation Costs – effective until April 30, 2012 (per connection)</v>
          </cell>
        </row>
        <row r="64">
          <cell r="D64" t="str">
            <v>Rate Rider for Recovery of Late Payment Penalty Litigation Costs (per customer) – effective until April 30, 2012</v>
          </cell>
        </row>
        <row r="65">
          <cell r="D65" t="str">
            <v>Rate Rider for Recovery of Stranded Meter Assets – effective until December 31, 2012</v>
          </cell>
        </row>
        <row r="66">
          <cell r="D66" t="str">
            <v>Rate Rider for Regulatory Asset Recovery – effective until April 30, 2012</v>
          </cell>
        </row>
        <row r="67">
          <cell r="D67" t="str">
            <v>Rate Rider for Regulatory Asset Recovery – effective until April 30, 2013</v>
          </cell>
        </row>
        <row r="68">
          <cell r="D68" t="str">
            <v>Rate Rider for Return of Revenue Sufficiency – effective until December 31, 2011</v>
          </cell>
        </row>
        <row r="69">
          <cell r="D69" t="str">
            <v>Rate Rider for Return of Transformer Ownership Allowance Sufficiency – effective until December 31, 2011</v>
          </cell>
        </row>
        <row r="70">
          <cell r="D70" t="str">
            <v>Rate Rider for Smart Meter Incremental Revenue Requirement – in effect until the effective date of the next cost of service application</v>
          </cell>
        </row>
        <row r="71">
          <cell r="D71" t="str">
            <v>Rate Rider for Smart Meter Variance Account Disposition – effective until April 30, 2012</v>
          </cell>
        </row>
        <row r="72">
          <cell r="D72" t="str">
            <v>Rate Rider for Smart Meter Variance Account Disposition – effective until December 31, 2011</v>
          </cell>
        </row>
        <row r="73">
          <cell r="D73" t="str">
            <v>Rate Rider for Tax Change – effective until April 20, 2012</v>
          </cell>
        </row>
        <row r="74">
          <cell r="D74" t="str">
            <v>Rate Rider for Tax Change – effective until April 30, 2012</v>
          </cell>
        </row>
        <row r="75">
          <cell r="D75" t="str">
            <v>Rate Rider for Tax Change – effective until April 30, 2012 (per connection)</v>
          </cell>
        </row>
        <row r="76">
          <cell r="D76" t="str">
            <v>Rate Rider for Tax Change – Hydro One Networks - effective until April 30, 2012</v>
          </cell>
        </row>
        <row r="77">
          <cell r="D77" t="str">
            <v>Rate Rider for Tax Change – Waterloo North Hydro – effective until April 30, 2012</v>
          </cell>
        </row>
        <row r="78">
          <cell r="D78" t="str">
            <v>Rate Rider for Tax Change Dedicated LV Line – effective until April 30, 2012</v>
          </cell>
        </row>
        <row r="79">
          <cell r="D79" t="str">
            <v>Rate Rider for Tax Change Shared LV Line – effective until April 30, 2012</v>
          </cell>
        </row>
        <row r="80">
          <cell r="D80" t="str">
            <v>Rate Rider for Z-Factor Recovery – Effective until April 30, 2012</v>
          </cell>
        </row>
        <row r="81">
          <cell r="D81" t="str">
            <v>Retail Transmission Rate – Line and Transformation Connection Service Rate</v>
          </cell>
        </row>
        <row r="82">
          <cell r="D82" t="str">
            <v>Retail Transmission Rate – Line and Transformation Connection Service Rate – Interval Metered</v>
          </cell>
        </row>
        <row r="83">
          <cell r="D83" t="str">
            <v>Retail Transmission Rate – Line and Transformation Connection Service Rate – Interval Metered &lt; 1,000 kW</v>
          </cell>
        </row>
        <row r="84">
          <cell r="D84" t="str">
            <v>Retail Transmission Rate – Line and Transformation Connection Service Rate – Interval Metered &gt; 1,000 kW</v>
          </cell>
        </row>
        <row r="85">
          <cell r="D85" t="str">
            <v>Retail Transmission Rate – Line and Transformation Connection Service Rate – Interval Metered ≥ 1,000kW</v>
          </cell>
        </row>
        <row r="86">
          <cell r="D86" t="str">
            <v>Retail Transmission Rate – Line Connection Service Rate</v>
          </cell>
        </row>
        <row r="87">
          <cell r="D87" t="str">
            <v>Retail Transmission Rate – Network Service Rate</v>
          </cell>
        </row>
        <row r="88">
          <cell r="D88" t="str">
            <v>Retail Transmission Rate – Network Service Rate – Interval Metered</v>
          </cell>
        </row>
        <row r="89">
          <cell r="D89" t="str">
            <v>Retail Transmission Rate – Network Service Rate – Interval Metered &lt; 1,000 kW Rate</v>
          </cell>
        </row>
        <row r="90">
          <cell r="D90" t="str">
            <v>Retail Transmission Rate – Network Service Rate – Interval Metered &gt; 1,000 kW</v>
          </cell>
        </row>
        <row r="91">
          <cell r="D91" t="str">
            <v>Retail Transmission Rate – Network Service Rate – Interval Metered ≥ 1,000 kW</v>
          </cell>
        </row>
        <row r="92">
          <cell r="D92" t="str">
            <v>Retail Transmission Rate – Transformation Connection Service Rate</v>
          </cell>
        </row>
        <row r="93">
          <cell r="D93" t="str">
            <v>Service Charge</v>
          </cell>
        </row>
        <row r="94">
          <cell r="D94" t="str">
            <v>Service Charge (Based on 30 day month)</v>
          </cell>
        </row>
        <row r="95">
          <cell r="D95" t="str">
            <v>Service Charge (per account)</v>
          </cell>
        </row>
        <row r="96">
          <cell r="D96" t="str">
            <v>Service Charge (per connection)</v>
          </cell>
        </row>
        <row r="97">
          <cell r="D97" t="str">
            <v>Service Charge (per customer)</v>
          </cell>
        </row>
        <row r="98">
          <cell r="D98" t="str">
            <v>Service Charge for metered account</v>
          </cell>
        </row>
        <row r="99">
          <cell r="D99" t="str">
            <v>Service Charge for Unmetered Scattered Load account (per connection)</v>
          </cell>
        </row>
        <row r="100">
          <cell r="D100" t="str">
            <v>Smart Grid Rate Adder</v>
          </cell>
        </row>
        <row r="101">
          <cell r="D101" t="str">
            <v>Smart Meter Disposition Rider 2 – effective until next cost of service application</v>
          </cell>
        </row>
        <row r="102">
          <cell r="D102" t="str">
            <v>Smart Meter Disposition Rider 3 – effective until next cost of service application</v>
          </cell>
        </row>
        <row r="103">
          <cell r="D103" t="str">
            <v>Smart Meter Funding Adder</v>
          </cell>
        </row>
        <row r="104">
          <cell r="D104" t="str">
            <v>Smart Meter Funding Adder – effective until April 30, 2012</v>
          </cell>
        </row>
        <row r="105">
          <cell r="D105" t="str">
            <v>Smart Meter Funding Adder – effective until December 31, 2011</v>
          </cell>
        </row>
        <row r="106">
          <cell r="D106" t="str">
            <v>Smart Meter Funding Adder for metered account – effective until April 30, 2012</v>
          </cell>
        </row>
        <row r="107">
          <cell r="D107" t="str">
            <v>Standby Charge – for a month where standby power is not provided. The charge is applied to the contracted amount (e.g. nameplate rating of the generation facility).</v>
          </cell>
        </row>
        <row r="108">
          <cell r="D108" t="str">
            <v>Total Loss Factor – Primary Metered Customer &lt; 5,000 kW</v>
          </cell>
        </row>
        <row r="109">
          <cell r="D109" t="str">
            <v>Total Loss Factor – Primary Metered Customer &gt; 5,000 kW</v>
          </cell>
        </row>
        <row r="110">
          <cell r="D110" t="str">
            <v>Total Loss Factor – Secondary Metered Customer &lt; 5,000 kW</v>
          </cell>
        </row>
        <row r="111">
          <cell r="D111" t="str">
            <v>Total Loss Factor – Secondary Metered Customer &gt; 5,000 kW</v>
          </cell>
        </row>
        <row r="112">
          <cell r="D112" t="str">
            <v>Transmission Rate – Network Service Rate – Interval Metered</v>
          </cell>
        </row>
      </sheetData>
      <sheetData sheetId="4"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LOBs"/>
      <sheetName val="Financials"/>
      <sheetName val="Loads"/>
      <sheetName val="Classify"/>
      <sheetName val="Allocate"/>
      <sheetName val="F&amp;C"/>
      <sheetName val="Summary"/>
      <sheetName val="Macros"/>
      <sheetName val="Module1"/>
    </sheetNames>
    <sheetDataSet>
      <sheetData sheetId="0"/>
      <sheetData sheetId="1"/>
      <sheetData sheetId="2" refreshError="1">
        <row r="1">
          <cell r="A1" t="str">
            <v>LDC Name</v>
          </cell>
        </row>
      </sheetData>
      <sheetData sheetId="3"/>
      <sheetData sheetId="4"/>
      <sheetData sheetId="5"/>
      <sheetData sheetId="6"/>
      <sheetData sheetId="7"/>
      <sheetData sheetId="8" refreshError="1"/>
      <sheetData sheetId="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rmation Sheet"/>
      <sheetName val="2. Table of Contents"/>
      <sheetName val="3. Rate Class Selection"/>
      <sheetName val="4. Current Tariff Schedule"/>
      <sheetName val="4. Hidden"/>
      <sheetName val="5. 2014 Continuity Schedule"/>
      <sheetName val="6. Billing Det. for Def-Var"/>
      <sheetName val="6. hidden"/>
      <sheetName val="7. Allocating Def-Var Balances"/>
      <sheetName val="8. Calculation of Def-Var RR"/>
      <sheetName val="9. Rev2Cost_GDPIPI"/>
      <sheetName val="9. hidden"/>
      <sheetName val="10. Other Charges &amp; LF"/>
      <sheetName val="11. Proposed Rates"/>
      <sheetName val="11. Hidden"/>
      <sheetName val="12. Summary Sheet"/>
      <sheetName val="13. Final Tariff Schedule"/>
      <sheetName val="14. Bill Impacts"/>
      <sheetName val="14. Bill Impacts1"/>
      <sheetName val="lists"/>
    </sheetNames>
    <sheetDataSet>
      <sheetData sheetId="0"/>
      <sheetData sheetId="1"/>
      <sheetData sheetId="2">
        <row r="19">
          <cell r="B19" t="str">
            <v>UNMETERED SCATTERED LOAD</v>
          </cell>
        </row>
        <row r="20">
          <cell r="B20" t="str">
            <v>RESIDENTIAL URBAN</v>
          </cell>
        </row>
        <row r="21">
          <cell r="B21" t="str">
            <v>microFIT</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rmation Sheet"/>
      <sheetName val="2. Table of Contents"/>
      <sheetName val="3. Rate Class Selection"/>
      <sheetName val="4. Current Tariff Schedule"/>
      <sheetName val="4. Hidden"/>
      <sheetName val="5. 2014 Continuity Schedule"/>
      <sheetName val="6. Billing Det. for Def-Var"/>
      <sheetName val="6. hidden"/>
      <sheetName val="7. Allocating Def-Var Balances"/>
      <sheetName val="8. Calculation of Def-Var RR"/>
      <sheetName val="9. Rev2Cost_GDPIPI"/>
      <sheetName val="9. hidden"/>
      <sheetName val="10. Other Charges &amp; LF"/>
      <sheetName val="11. Proposed Rates"/>
      <sheetName val="11. Hidden"/>
      <sheetName val="12. Summary Sheet"/>
      <sheetName val="13. Final Tariff Schedule"/>
      <sheetName val="14. Bill Impacts"/>
      <sheetName val="14. Bill Impacts1"/>
      <sheetName val="lists"/>
    </sheetNames>
    <sheetDataSet>
      <sheetData sheetId="0"/>
      <sheetData sheetId="1"/>
      <sheetData sheetId="2">
        <row r="19">
          <cell r="B19" t="str">
            <v>UNMETERED SCATTERED LOAD</v>
          </cell>
        </row>
        <row r="20">
          <cell r="B20" t="str">
            <v>RESIDENTIAL URBAN</v>
          </cell>
        </row>
        <row r="21">
          <cell r="B21" t="str">
            <v>microFIT</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Table of Contents"/>
      <sheetName val="COS Flowchart"/>
      <sheetName val="List of Key References"/>
      <sheetName val="App.2-AA_Capital Projects"/>
      <sheetName val="App.2-AB_Capital Expenditures"/>
      <sheetName val="App. 2-AC_Customer Engagement"/>
      <sheetName val="App.2-B_Acct Instructions"/>
      <sheetName val="App.2-BA_Fixed Asset Cont"/>
      <sheetName val="Appendix 2-BB Service Life  "/>
      <sheetName val="App.2-CA_OldCGAAP_DepExp_2012"/>
      <sheetName val="App.2-CB_NewCGAAP_DepExp_2012"/>
      <sheetName val="App.2-CC_NewCGAAP_DepExp_2013"/>
      <sheetName val="App.2-CD_MIFRS_DepExp_2014"/>
      <sheetName val="App.2-CE_MIFRS_DepExp_2015"/>
      <sheetName val="App.2-CF_OldCGAAP_DepExp_2013"/>
      <sheetName val="App.2-CG_NewCGAAP_DepExp_2013"/>
      <sheetName val="App.2-CH_MIFRS_DepExp_2014"/>
      <sheetName val="App.2-CI MIFRS_DepExp_2015"/>
      <sheetName val="App.2-D_Overhead"/>
      <sheetName val="App.2-EA_1575 (2015)"/>
      <sheetName val="App.2-EB_Account 1576 (2012)"/>
      <sheetName val="App.2-EC_Account 1576 (2013)"/>
      <sheetName val="App.2-FA Proposed REG Invest."/>
      <sheetName val="App.2-FB Calc of REG Improvemnt"/>
      <sheetName val="App.2-FC Calc of REG Expansion"/>
      <sheetName val="App.2-FA Proposed REG Inves (2"/>
      <sheetName val="App.2-FB Calc of REG Improv (2"/>
      <sheetName val="App.2-FC Calc of REG Expans (2"/>
      <sheetName val="App.2-G SQI"/>
      <sheetName val="App.2-H_Other_Oper_Rev"/>
      <sheetName val="App.2-I LF_CDM_WF_OLD"/>
      <sheetName val="App.2-I LF_CDM_WF"/>
      <sheetName val="App.2-IA_Act_Frcst_Data"/>
      <sheetName val="App.2-IA2_Act_Frcst_Data"/>
      <sheetName val="App.2-JA_OM&amp;A_Summary_Analys"/>
      <sheetName val="App.2-JB_OM&amp;A_Cost _Drivers"/>
      <sheetName val="App.2-JC_OMA Programs"/>
      <sheetName val="App.2-K_Employee Costs"/>
      <sheetName val="App.2-L_OM&amp;A_per_Cust_FTEE"/>
      <sheetName val="App.2-M_Regulatory_Costs"/>
      <sheetName val="App.2-N_Corp_Cost_Allocation"/>
      <sheetName val="App.2-OA Capital Structure"/>
      <sheetName val="App.2-OB_Debt Instruments"/>
      <sheetName val="App.2-P_Cost_Allocation _2016"/>
      <sheetName val="App.2-P_Cost_Allocation _2017"/>
      <sheetName val="App.2-P_Cost_Allocation _2018"/>
      <sheetName val="App.2-P_Cost_Allocation _2019"/>
      <sheetName val="App.2-P_Cost_Allocation _2020"/>
      <sheetName val="App.2-Q_Cost of Serv. Emb. Dx"/>
      <sheetName val="App.2-R_Loss Factors"/>
      <sheetName val="App.2-R2 _LossAdjustmentFactors"/>
      <sheetName val="App.2-S_Stranded Meters"/>
      <sheetName val="App.2-TA_1592_Tax_Variance"/>
      <sheetName val="App.2-TB_1592_HST-OVAT"/>
      <sheetName val="App.2-U_IFRS Transition Costs"/>
      <sheetName val="App.2-V_Rev_Reconciliation"/>
      <sheetName val="App.2-W_Bill Impacts"/>
      <sheetName val="App.2-Y_MIFRS Summary Impacts"/>
      <sheetName val="lists"/>
      <sheetName val="lists2"/>
      <sheetName val="Sheet19"/>
      <sheetName val="Sheet1"/>
      <sheetName val="App.2-Z_Tariff_Schedule"/>
    </sheetNames>
    <sheetDataSet>
      <sheetData sheetId="0" refreshError="1">
        <row r="16">
          <cell r="E16" t="str">
            <v>EB-2015-0083</v>
          </cell>
        </row>
        <row r="24">
          <cell r="E24">
            <v>2016</v>
          </cell>
        </row>
        <row r="26">
          <cell r="E26">
            <v>2015</v>
          </cell>
        </row>
        <row r="28">
          <cell r="E28">
            <v>2011</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row r="1">
          <cell r="A1" t="str">
            <v>DISTRIBUTED GENERATION [DGEN]</v>
          </cell>
          <cell r="I1" t="str">
            <v>A Standby Service Charge will be applied for a month where standby power is not provided. The applicable rate is the approved Distribution Volumetric Rate of the applicable service class and is applied to gross metered demand or contracted amount, whichever is greater. A monthly administration charge of $200, for simple metering arrangements, or $500, for complex metering arrangements, will also be applied.</v>
          </cell>
          <cell r="Z1" t="str">
            <v>Account History</v>
          </cell>
          <cell r="AA1" t="str">
            <v>Account set up charge/change of occupancy charge (plus credit agency costs if applicable)</v>
          </cell>
        </row>
        <row r="2">
          <cell r="I2" t="str">
            <v>Distribution Volumetric Rate</v>
          </cell>
          <cell r="L2" t="str">
            <v>Total Loss Factor – Primary Metered Customer</v>
          </cell>
          <cell r="N2" t="str">
            <v>$</v>
          </cell>
          <cell r="Z2" t="str">
            <v>Account set up charge/change of occupancy charge</v>
          </cell>
          <cell r="AA2" t="str">
            <v>Administrative Billing Charge</v>
          </cell>
        </row>
        <row r="3">
          <cell r="I3" t="str">
            <v>Distribution Volumetric Rate - $/kW of contracted amount</v>
          </cell>
          <cell r="L3" t="str">
            <v>Total Loss Factor – Primary Metered Customer &lt; 5,000 kW</v>
          </cell>
          <cell r="N3" t="str">
            <v>$/kWh</v>
          </cell>
          <cell r="Z3" t="str">
            <v>Account set up charge/change of occupancy charge (plus credit agency costs if applicable – Residential)</v>
          </cell>
          <cell r="AA3" t="str">
            <v>Bell Canada Pole Rentals</v>
          </cell>
        </row>
        <row r="4">
          <cell r="I4" t="str">
            <v>Distribution Wheeling Service Rate</v>
          </cell>
          <cell r="L4" t="str">
            <v>Total Loss Factor – Primary Metered Customer &gt; 5,000 kW</v>
          </cell>
          <cell r="N4" t="str">
            <v>$/kW</v>
          </cell>
          <cell r="Z4" t="str">
            <v>Account set up charge/change of occupancy charge (plus credit agency costs if applicable)</v>
          </cell>
          <cell r="AA4" t="str">
            <v>Clearance Pole Attachment charge $/pole/year</v>
          </cell>
        </row>
        <row r="5">
          <cell r="I5" t="str">
            <v>Electricity Rate</v>
          </cell>
          <cell r="L5" t="str">
            <v>Total Loss Factor – Secondary Metered Customer</v>
          </cell>
          <cell r="N5" t="str">
            <v>$/kVA</v>
          </cell>
          <cell r="Z5" t="str">
            <v>Arrears certificate</v>
          </cell>
          <cell r="AA5" t="str">
            <v>Collection of account charge – no disconnection</v>
          </cell>
        </row>
        <row r="6">
          <cell r="I6" t="str">
            <v>Electricity Rate - All Additional kWh</v>
          </cell>
          <cell r="L6" t="str">
            <v>Total Loss Factor – Secondary Metered Customer &lt; 5,000 kW</v>
          </cell>
          <cell r="Z6" t="str">
            <v>Arrears certificate (credit reference)</v>
          </cell>
          <cell r="AA6" t="str">
            <v>Collection of account charge – no disconnection – after regular hours</v>
          </cell>
        </row>
        <row r="7">
          <cell r="I7" t="str">
            <v>Electricity Rate - First 250 kWh</v>
          </cell>
        </row>
        <row r="8">
          <cell r="I8" t="str">
            <v>Electricity Rate -All Additional kWh</v>
          </cell>
          <cell r="L8" t="str">
            <v>Total Loss Factor – Secondary Metered Customer &gt; 5,000 kW</v>
          </cell>
          <cell r="Z8" t="str">
            <v>Charge to certify cheque</v>
          </cell>
          <cell r="AA8" t="str">
            <v>Collection of account charge – no disconnection - during regular business hours</v>
          </cell>
        </row>
        <row r="9">
          <cell r="I9" t="str">
            <v>Electricity Rate First 1,000 kWh</v>
          </cell>
          <cell r="L9" t="str">
            <v>Distribution Loss Factor - Secondary Metered Customer &lt; 5,000 kW</v>
          </cell>
          <cell r="Z9" t="str">
            <v>Collection of Account Charge – No Disconnection</v>
          </cell>
          <cell r="AA9" t="str">
            <v>Collection of account charge – no disconnection – during regular hours</v>
          </cell>
        </row>
        <row r="10">
          <cell r="I10" t="str">
            <v>Electricity Rate First 25,000 kWh</v>
          </cell>
          <cell r="L10" t="str">
            <v>Distribution Loss Factor - Secondary Metered Customer &gt; 5,000 kW</v>
          </cell>
          <cell r="Z10" t="str">
            <v>Credit Card Convenience Charge</v>
          </cell>
          <cell r="AA10" t="str">
            <v>Collection/Disconnection/Load Limiter/Reconnection – if in Community</v>
          </cell>
        </row>
        <row r="11">
          <cell r="I11" t="str">
            <v>Electricity Rate First 6,000 kWh</v>
          </cell>
          <cell r="L11" t="str">
            <v>Distribution Loss Factor - Primary Metered Customer &lt; 5,000 kW</v>
          </cell>
          <cell r="Z11" t="str">
            <v>Credit check (plus credit agency costs)</v>
          </cell>
          <cell r="AA11" t="str">
            <v>Credit Card Convenience Charge</v>
          </cell>
        </row>
        <row r="12">
          <cell r="I12" t="str">
            <v>Electricity Rate Next 1,500 kWh</v>
          </cell>
          <cell r="L12" t="str">
            <v>Distribution Loss Factor - Primary Metered Customer &gt; 5,000 kW</v>
          </cell>
          <cell r="Z12" t="str">
            <v>Credit reference Letter</v>
          </cell>
          <cell r="AA12" t="str">
            <v>Disconnect/Reconnect at meter – after regular hours</v>
          </cell>
        </row>
        <row r="13">
          <cell r="I13" t="str">
            <v>General Service 1,500 to 4,999 kW customer</v>
          </cell>
        </row>
        <row r="14">
          <cell r="I14" t="str">
            <v>General Service 50 to 1,499 kW customer</v>
          </cell>
          <cell r="L14" t="str">
            <v>Total Loss Factor - Embedded Distributor</v>
          </cell>
          <cell r="Z14" t="str">
            <v>Credit reference/credit check (plus credit agency costs – General Service)</v>
          </cell>
          <cell r="AA14" t="str">
            <v>Disconnect/Reconnect at meter – during regular hours</v>
          </cell>
        </row>
        <row r="15">
          <cell r="I15" t="str">
            <v>General Service Large Use customer</v>
          </cell>
          <cell r="L15" t="str">
            <v>Total Loss Factor – Embedded Distributor – Hydro One Networks Inc.</v>
          </cell>
          <cell r="Z15" t="str">
            <v>Credit Reference/credit check (plus credit agency costs)</v>
          </cell>
          <cell r="AA15" t="str">
            <v>Disconnect/Reconnect at pole – after regular hours</v>
          </cell>
        </row>
        <row r="16">
          <cell r="I16" t="str">
            <v>Green Energy Act Initiatives Funding Adder - effective until the date of the next cost of service-based rate order</v>
          </cell>
          <cell r="Z16" t="str">
            <v>Dispute Test – Commercial self contained -- MC</v>
          </cell>
          <cell r="AA16" t="str">
            <v>Disconnect/Reconnect at pole – during regular hours</v>
          </cell>
        </row>
        <row r="17">
          <cell r="I17" t="str">
            <v>Green Energy Act Plan Funding Adder</v>
          </cell>
          <cell r="Z17" t="str">
            <v>Dispute Test – Commercial TT -- MC</v>
          </cell>
          <cell r="AA17" t="str">
            <v>Disconnect/Reconnect Charge – At Meter – After Hours</v>
          </cell>
        </row>
        <row r="18">
          <cell r="I18" t="str">
            <v>Green Energy Act Plan Funding Adder - effective April 1, 2013 until March 31, 2014</v>
          </cell>
          <cell r="Z18" t="str">
            <v>Dispute Test – Residential</v>
          </cell>
          <cell r="AA18" t="str">
            <v>Disconnect/Reconnect Charge – At Meter – During Regular Hours</v>
          </cell>
        </row>
        <row r="19">
          <cell r="I19" t="str">
            <v>Green Energy Act Plan Funding Adder - effective April 1, 2014 until March 31, 2015</v>
          </cell>
          <cell r="Z19" t="str">
            <v>Duplicate Invoices for previous billing</v>
          </cell>
          <cell r="AA19" t="str">
            <v>Disconnect/Reconnect Charge – At Pole – After Hours</v>
          </cell>
        </row>
        <row r="20">
          <cell r="I20" t="str">
            <v>ICM Rate Rider (2014) - in effect until the effective date of the next cost of service rates</v>
          </cell>
          <cell r="Z20" t="str">
            <v>Easement Letter</v>
          </cell>
          <cell r="AA20" t="str">
            <v>Disconnect/Reconnect Charge – At Pole – During Regular Hours</v>
          </cell>
        </row>
        <row r="21">
          <cell r="I21" t="str">
            <v>Low Voltage Service Charge</v>
          </cell>
          <cell r="Z21" t="str">
            <v>Income Tax Letter</v>
          </cell>
          <cell r="AA21" t="str">
            <v>Disconnect/Reconnect Charges for non payment of account - At Meter After Hours</v>
          </cell>
        </row>
        <row r="22">
          <cell r="I22" t="str">
            <v>Low Voltage Service Rate</v>
          </cell>
          <cell r="Z22" t="str">
            <v>Interval Meter Interrogation</v>
          </cell>
          <cell r="AA22" t="str">
            <v>Disconnect/Reconnect charges for non payment of account – at meter after regular hours</v>
          </cell>
        </row>
        <row r="23">
          <cell r="I23" t="str">
            <v>Low Voltage Volumetric Rate</v>
          </cell>
          <cell r="Z23" t="str">
            <v>Interval meter request change</v>
          </cell>
          <cell r="AA23" t="str">
            <v>Disconnect/Reconnect Charges for non payment of account - At Meter During Regular Hours</v>
          </cell>
        </row>
        <row r="24">
          <cell r="I24" t="str">
            <v>LRAM Rate Rider - Effective Until April 30, 2015</v>
          </cell>
          <cell r="Z24" t="str">
            <v>Legal letter</v>
          </cell>
          <cell r="AA24" t="str">
            <v>Disconnect/Reconnect charges for non payment of account – at meter during regular hours</v>
          </cell>
        </row>
        <row r="25">
          <cell r="I25" t="str">
            <v>Minimum Distribution Charge - per KW of maximum billing demand in the previous 11 months</v>
          </cell>
          <cell r="Z25" t="str">
            <v>Legal letter charge</v>
          </cell>
          <cell r="AA25" t="str">
            <v>Disconnect/Reconnect charges for non payment of account – at pole after regular hours</v>
          </cell>
        </row>
        <row r="26">
          <cell r="I26" t="str">
            <v>Monthly Distribution Wheeling Service Rate - Dedicated LV Line</v>
          </cell>
          <cell r="Z26" t="str">
            <v>Meter dispute charge plus Measurement Canada fees (if meter found correct)</v>
          </cell>
          <cell r="AA26" t="str">
            <v>Disconnect/Reconnect charges for non payment of account – at pole during regular hours</v>
          </cell>
        </row>
        <row r="27">
          <cell r="I27" t="str">
            <v>Monthly Distribution Wheeling Service Rate - Hydro One Networks</v>
          </cell>
          <cell r="Z27" t="str">
            <v>Notification charge</v>
          </cell>
          <cell r="AA27" t="str">
            <v>Disconnect/Reconnection for &gt;300 volts - after regular hours</v>
          </cell>
        </row>
        <row r="28">
          <cell r="I28" t="str">
            <v>Monthly Distribution Wheeling Service Rate - Shared LV Line</v>
          </cell>
          <cell r="Z28" t="str">
            <v>Pulling Post Dated Cheques</v>
          </cell>
          <cell r="AA28" t="str">
            <v>Disconnect/Reconnection for &gt;300 volts - during regular hours</v>
          </cell>
        </row>
        <row r="29">
          <cell r="I29" t="str">
            <v>Monthly Distribution Wheeling Service Rate - Waterloo North Hydro</v>
          </cell>
          <cell r="Z29" t="str">
            <v>Request for other billing information</v>
          </cell>
          <cell r="AA29" t="str">
            <v>Disposal of Concrete Poles</v>
          </cell>
        </row>
        <row r="30">
          <cell r="I30" t="str">
            <v>Rate Rider for Application of Tax Change - effective until April 30, 2015</v>
          </cell>
          <cell r="Z30" t="str">
            <v>Returned cheque (plus bank charges)</v>
          </cell>
          <cell r="AA30" t="str">
            <v>Dispute Test – Commercial TT -- MC</v>
          </cell>
        </row>
        <row r="31">
          <cell r="I31" t="str">
            <v>Rate Rider for Application of Tax Change - effective until December 31, 2014</v>
          </cell>
          <cell r="Z31" t="str">
            <v>Returned cheque charge (plus bank charges)</v>
          </cell>
          <cell r="AA31" t="str">
            <v>Install/Remove load control device – after regular hours</v>
          </cell>
        </row>
        <row r="32">
          <cell r="I32" t="str">
            <v>Rate Rider for Application of Tax Change (2014) - effective until April 30, 2015</v>
          </cell>
          <cell r="Z32" t="str">
            <v>Special Billing Service (aggregation)</v>
          </cell>
          <cell r="AA32" t="str">
            <v>Install/Remove load control device – during regular hours</v>
          </cell>
        </row>
        <row r="33">
          <cell r="I33" t="str">
            <v>Rate Rider for Application of Tax Change (per connection) - effective until April 30, 2015</v>
          </cell>
          <cell r="Z33" t="str">
            <v>Special Billing Service (sub-metering charge per meter)</v>
          </cell>
          <cell r="AA33" t="str">
            <v>Interval Meter Interrogation</v>
          </cell>
        </row>
        <row r="34">
          <cell r="I34" t="str">
            <v>Rate Rider for CGAAP Accounting Changes (2013) - effective until April 30, 2017</v>
          </cell>
          <cell r="Z34" t="str">
            <v>Special meter reads</v>
          </cell>
          <cell r="AA34" t="str">
            <v>Interval Meter Load Management Tool Charge $/month</v>
          </cell>
        </row>
        <row r="35">
          <cell r="I35" t="str">
            <v>Rate Rider for Deferral/Variance Account (2012) - effective unitl April 30, 2016</v>
          </cell>
          <cell r="Z35" t="str">
            <v>Statement of Account</v>
          </cell>
          <cell r="AA35" t="str">
            <v>Interval meter request change</v>
          </cell>
        </row>
        <row r="36">
          <cell r="I36" t="str">
            <v>Rate Rider for Deferral/Variance Account Disposition – effective until April 30, 2015</v>
          </cell>
          <cell r="Z36" t="str">
            <v>Unprocessed Payment Charge (plus bank charges)</v>
          </cell>
          <cell r="AA36" t="str">
            <v>Late Payment – per annum</v>
          </cell>
        </row>
        <row r="37">
          <cell r="I37" t="str">
            <v>Rate Rider for Deferral/Variance Account Disposition (2012) - effective until April 30, 2016</v>
          </cell>
          <cell r="AA37" t="str">
            <v>Late Payment – per month</v>
          </cell>
        </row>
        <row r="38">
          <cell r="I38" t="str">
            <v>Rate Rider for Deferral/Variance Account Disposition (2013) - effective until April 30, 2014</v>
          </cell>
          <cell r="AA38" t="str">
            <v>Layout fees</v>
          </cell>
        </row>
        <row r="39">
          <cell r="I39" t="str">
            <v>Rate Rider for Deferral/Variance Account Disposition (2014) - effective until April 28, 2016</v>
          </cell>
          <cell r="AA39" t="str">
            <v>Meter dispute charge plus Measurement Canada fees (if meter found correct)</v>
          </cell>
        </row>
        <row r="40">
          <cell r="I40" t="str">
            <v>Rate Rider for Deferral/Variance Account Disposition (2014) - effective until April 30, 2015</v>
          </cell>
          <cell r="AA40" t="str">
            <v>Meter Interrogation Charge</v>
          </cell>
        </row>
        <row r="41">
          <cell r="I41" t="str">
            <v>Rate Rider for Deferral/Variance Account Disposition (2014) - effective until Decembeer 31, 2015</v>
          </cell>
          <cell r="AA41" t="str">
            <v>Missed Service Appointment</v>
          </cell>
        </row>
        <row r="42">
          <cell r="I42" t="str">
            <v>Rate Rider for Deferral/Variance Account Disposition (2014) - effective until December 30, 2015</v>
          </cell>
          <cell r="AA42" t="str">
            <v>Norfolk Pole Rentals – Billed</v>
          </cell>
        </row>
        <row r="43">
          <cell r="I43" t="str">
            <v>Rate Rider for Deferral/Variance Account Disposition (2014) - effective until December 31, 2014</v>
          </cell>
          <cell r="AA43" t="str">
            <v>Optional Interval/TOU Meter charge $/month</v>
          </cell>
        </row>
        <row r="44">
          <cell r="I44" t="str">
            <v>Rate Rider for Deferral/Variance Account Disposition (2014) - effective until December 31, 2015</v>
          </cell>
          <cell r="AA44" t="str">
            <v>Overtime Locate</v>
          </cell>
        </row>
        <row r="45">
          <cell r="I45" t="str">
            <v>Rate Rider for Deferral/Variance Account Dispositon (2012) - effective until April 30, 2016</v>
          </cell>
          <cell r="AA45" t="str">
            <v>Owner Requested Disconnection/Reconnection – after regular hours</v>
          </cell>
        </row>
        <row r="46">
          <cell r="I46" t="str">
            <v>Rate Rider for Disposition of Accounting Changes Under CGAAP Account 1576 - effective until April 30, 2016</v>
          </cell>
          <cell r="AA46" t="str">
            <v>Owner Requested Disconnection/Reconnection – during regular hours</v>
          </cell>
        </row>
        <row r="47">
          <cell r="I47" t="str">
            <v>Rate Rider for Disposition of Deferral/Variance Accounts (2010) - effective until December 31, 2014</v>
          </cell>
          <cell r="AA47" t="str">
            <v>Returned cheque (plus bank charges)</v>
          </cell>
        </row>
        <row r="48">
          <cell r="I48" t="str">
            <v>Rate Rider for Disposition of Deferral/Variance Accounts (2011) - effective until April 30, 2015</v>
          </cell>
          <cell r="AA48" t="str">
            <v>Rural system expansion / line connection fee</v>
          </cell>
        </row>
        <row r="49">
          <cell r="I49" t="str">
            <v>Rate Rider for Disposition of Deferral/Variance Accounts (2011) - effective until April 30, 2016</v>
          </cell>
          <cell r="AA49" t="str">
            <v>Same Day Open Trench</v>
          </cell>
        </row>
        <row r="50">
          <cell r="I50" t="str">
            <v>Rate Rider for Disposition of Deferral/Variance Accounts (2012) - effective until April 30, 2014</v>
          </cell>
          <cell r="AA50" t="str">
            <v>Scheduled Day Open Trench</v>
          </cell>
        </row>
        <row r="51">
          <cell r="I51" t="str">
            <v>Rate Rider for Disposition of Deferral/Variance Accounts (2012) - effective until April 30, 2015</v>
          </cell>
          <cell r="AA51" t="str">
            <v>Service call – after regular hours</v>
          </cell>
        </row>
        <row r="52">
          <cell r="I52" t="str">
            <v>Rate Rider for Disposition of Deferral/Variance Accounts (2012) - effective until April 30, 2016</v>
          </cell>
          <cell r="AA52" t="str">
            <v>Service call – customer owned equipment</v>
          </cell>
        </row>
        <row r="53">
          <cell r="I53" t="str">
            <v>Rate Rider for Disposition of Deferral/Variance Accounts (2012) - effective until August 31, 2014</v>
          </cell>
          <cell r="AA53" t="str">
            <v>Service Call – Customer-owned Equipment – After Regular Hours</v>
          </cell>
        </row>
        <row r="54">
          <cell r="I54" t="str">
            <v>Rate Rider for Disposition of Deferral/Variance Accounts (2012) - effective until December 31, 2015</v>
          </cell>
          <cell r="AA54" t="str">
            <v>Service Call – Customer-owned Equipment – During Regular Hours</v>
          </cell>
        </row>
        <row r="55">
          <cell r="I55" t="str">
            <v>Rate Rider for Disposition of Deferral/Variance Accounts (2012) - effective until December 31, 2016 Applicable only in the former service area of Clinton Power</v>
          </cell>
          <cell r="AA55" t="str">
            <v>Service Charge for onsite interrogation of interval meter due to customer phone line failure - required weekly until line repaired $ 6</v>
          </cell>
        </row>
        <row r="56">
          <cell r="I56" t="str">
            <v>Rate Rider for Disposition of Deferral/Variance Accounts (2012) – effective until December 31, 2016 Applicable only in the former service area of Clinton Power</v>
          </cell>
          <cell r="AA56" t="str">
            <v>Service Layout - Commercial</v>
          </cell>
        </row>
        <row r="57">
          <cell r="I57" t="str">
            <v>Rate Rider for Disposition of Deferral/Variance Accounts (2012) - effective until January 31, 2014</v>
          </cell>
          <cell r="AA57" t="str">
            <v>Service Layout - ResidentiaI</v>
          </cell>
        </row>
        <row r="58">
          <cell r="I58" t="str">
            <v>Rate Rider for Disposition of Deferral/Variance Accounts (2012) - effective until June 30, 2014</v>
          </cell>
          <cell r="AA58" t="str">
            <v>Special Billing Service (sub-metering charge per meter)</v>
          </cell>
        </row>
        <row r="59">
          <cell r="I59" t="str">
            <v>Rate Rider for Disposition of Deferral/Variance Accounts (2013) - Applicable only to Wholesale Market Participants - effective until April 30, 2015</v>
          </cell>
          <cell r="AA59" t="str">
            <v>Special meter reads</v>
          </cell>
        </row>
        <row r="60">
          <cell r="I60" t="str">
            <v>Rate Rider for Disposition of Deferral/Variance Accounts (2013) - effective until April 30, 2014</v>
          </cell>
          <cell r="AA60" t="str">
            <v>Specific Charge for Access to the Power Poles - $/pole/year</v>
          </cell>
        </row>
        <row r="61">
          <cell r="I61" t="str">
            <v>Rate Rider for Disposition of Deferral/Variance Accounts (2013) - effective until April 30, 2015</v>
          </cell>
          <cell r="AA61" t="str">
            <v>Specific Charge for Bell Canada Access to the Power Poles – per pole/year</v>
          </cell>
        </row>
        <row r="62">
          <cell r="I62" t="str">
            <v>Rate Rider for Disposition of Deferral/Variance Accounts (2013) - effective until April 30, 2015, not applicable to Wholesale Market Participants</v>
          </cell>
          <cell r="AA62" t="str">
            <v>Switching for company maintenance – Charge based on Time and Materials</v>
          </cell>
        </row>
        <row r="63">
          <cell r="I63" t="str">
            <v>Rate Rider for Disposition of Deferral/Variance Accounts (2013) - effective until April 30, 2017</v>
          </cell>
          <cell r="AA63" t="str">
            <v>Temporary Service – Install &amp; remove – overhead – no transformer</v>
          </cell>
        </row>
        <row r="64">
          <cell r="I64" t="str">
            <v>Rate Rider for Disposition of Deferral/Variance Accounts (2013) - effective until August 31, 2014</v>
          </cell>
          <cell r="AA64" t="str">
            <v>Temporary Service – Install &amp; remove – overhead – with transformer</v>
          </cell>
        </row>
        <row r="65">
          <cell r="I65" t="str">
            <v>Rate Rider for Disposition of Deferral/Variance Accounts (2013) - effective until December 31, 2014</v>
          </cell>
          <cell r="AA65" t="str">
            <v>Temporary Service – Install &amp; remove – underground – no transformer</v>
          </cell>
        </row>
        <row r="66">
          <cell r="I66" t="str">
            <v>Rate Rider for Disposition of Deferral/Variance Accounts (2013) - effective until May 31, 2014</v>
          </cell>
          <cell r="AA66" t="str">
            <v>Temporary service install &amp; remove – overhead – no transformer</v>
          </cell>
        </row>
        <row r="67">
          <cell r="I67" t="str">
            <v>Rate Rider for Disposition of Deferred PILs Variance Account 1562 - effective until March 31, 2016</v>
          </cell>
          <cell r="AA67" t="str">
            <v>Temporary Service Install &amp; Remove – Overhead – With Transformer</v>
          </cell>
        </row>
        <row r="68">
          <cell r="I68" t="str">
            <v>Rate Rider for Disposition of Deferred PILs Variance Account 1562 (2012) - effective until April 30, 2015</v>
          </cell>
          <cell r="AA68" t="str">
            <v>Temporary Service Install &amp; Remove – Underground – No Transformer</v>
          </cell>
        </row>
        <row r="69">
          <cell r="I69" t="str">
            <v>Rate Rider for Disposition of Deferred PILs Variance Account 1562 (2012) - effective until April 30, 2016</v>
          </cell>
          <cell r="AA69" t="str">
            <v>Temporary service installation and removal – overhead – no transformer</v>
          </cell>
        </row>
        <row r="70">
          <cell r="I70" t="str">
            <v>Rate Rider for Disposition of Deferred PILs Variance Account 1562 (2nd Installment - 2012) - effective until April 30, 2016</v>
          </cell>
          <cell r="AA70" t="str">
            <v>Temporary service installation and removal – overhead – with transformer</v>
          </cell>
        </row>
        <row r="71">
          <cell r="I71" t="str">
            <v>Rate Rider for Disposition of Deferred PILs Variance Account 1562 (per connection) (2012) - effective until April 30, 2015</v>
          </cell>
          <cell r="AA71" t="str">
            <v>Temporary service installation and removal – underground – no transformer</v>
          </cell>
        </row>
        <row r="72">
          <cell r="I72" t="str">
            <v>Rate Rider for Disposition of Deferred PILs Variance Account 1562 (per connection) (2012) - effective until April 30, 2016</v>
          </cell>
        </row>
        <row r="73">
          <cell r="I73" t="str">
            <v>Rate Rider for Disposition of Global Adjustment Sub-Account (2011) - effective until April 30, 2015 Applicable only for Non-RPP Customers</v>
          </cell>
        </row>
        <row r="74">
          <cell r="I74" t="str">
            <v>Rate Rider for Disposition of Global Adjustment Sub-Account (2011) - effective until April 30, 2016 Applicable only for Non-RPP Customers</v>
          </cell>
        </row>
        <row r="75">
          <cell r="I75" t="str">
            <v>Rate Rider for Disposition of Global Adjustment Sub-Account (2012) - effective until April 30, 2014 Applicable only for Non-RPP Customers</v>
          </cell>
        </row>
        <row r="76">
          <cell r="I76" t="str">
            <v>Rate Rider for Disposition of Global Adjustment Sub-Account (2012) - effective until April 30, 2015 Applicable only for Non-RPP Customers</v>
          </cell>
        </row>
        <row r="77">
          <cell r="I77" t="str">
            <v>Rate Rider for Disposition of Global Adjustment Sub-Account (2012) - effective until April 30, 2015 Applicatble only for Non-RPP Customers</v>
          </cell>
        </row>
        <row r="78">
          <cell r="I78" t="str">
            <v>Rate Rider for Disposition of Global Adjustment Sub-Account (2012) - effective until April 30, 2016 Applicable only for Non-RPP Customers</v>
          </cell>
        </row>
        <row r="79">
          <cell r="I79" t="str">
            <v>Rate Rider for Disposition of Global Adjustment Sub-Account (2012) - effective until January 31, 2014. Applicable only for Non-RPP Customers</v>
          </cell>
        </row>
        <row r="80">
          <cell r="I80" t="str">
            <v>Rate Rider for Disposition of Global Adjustment Sub-Account (2012) - effective until June 30, 2014 Applicable only for Non-RPP Customers</v>
          </cell>
        </row>
        <row r="81">
          <cell r="I81" t="str">
            <v>Rate Rider for Disposition of Global Adjustment Sub-Account (2012) Applicable only for Non-RPP Customers - effective until August 31, 2014</v>
          </cell>
        </row>
        <row r="82">
          <cell r="I82" t="str">
            <v>Rate Rider for Disposition of Global Adjustment Sub-Account (2012) Applicable only to Non-RPP Customers - effective until August 31, 2014</v>
          </cell>
        </row>
        <row r="83">
          <cell r="I83" t="str">
            <v>Rate Rider for Disposition of Global Adjustment Sub-Account (2013) - effective until April 30, 2014 Applicable only for Non-RPP Customers</v>
          </cell>
        </row>
        <row r="84">
          <cell r="I84" t="str">
            <v>Rate Rider for Disposition of Global Adjustment Sub-Account (2013) - effective until April 30, 2015 Applicable only for Non-RPP Customers</v>
          </cell>
        </row>
        <row r="85">
          <cell r="I85" t="str">
            <v>Rate Rider for Disposition of Global Adjustment Sub-Account (2013) - effective until April 30, 2015 Applicable only for Non-RPP Customers and excluding Wholesale Market Participants</v>
          </cell>
        </row>
        <row r="86">
          <cell r="I86" t="str">
            <v>Rate Rider for Disposition of Global Adjustment Sub-Account (2013) - effective until April 30, 2017 Applicable only for Non-RPP Customers</v>
          </cell>
        </row>
        <row r="87">
          <cell r="I87" t="str">
            <v>Rate Rider For Disposition of Global Adjustment Sub-Account (2013) - effective until August 31, 2014 Applicable only for Non-RPP Customers</v>
          </cell>
        </row>
        <row r="88">
          <cell r="I88" t="str">
            <v>Rate Rider for Disposition of Global Adjustment Sub-Account (2013) - effective until December 31, 2014 Applicable only for Non-RPP Customers</v>
          </cell>
        </row>
        <row r="89">
          <cell r="I89" t="str">
            <v>Rate Rider for Disposition of Global Adjustment Sub-Account (2013) - effective until May 31, 2014 Applicable only for Non-RPP Customers</v>
          </cell>
        </row>
        <row r="90">
          <cell r="I90" t="str">
            <v>Rate Rider for Disposition of Global Adjustment Sub-Account (2014) - effective until December 31, 2014. Applicable only for Non-RPP - Class B Customers</v>
          </cell>
        </row>
        <row r="91">
          <cell r="I91" t="str">
            <v>Rate Rider for Disposition of Global Adjustment Sub-Account (2014) - effective until December 31, 2014. Applicable only for Non-RPP Customers</v>
          </cell>
        </row>
        <row r="92">
          <cell r="I92" t="str">
            <v>Rate Rider for Disposition of Global Adjustment Sub-Account (2014) - effective until December 31, 2014. Applicable only for Non-RPP Customers - Class A Customers</v>
          </cell>
        </row>
        <row r="93">
          <cell r="I93" t="str">
            <v>Rate Rider for Disposition of Global Adjustment Sub-Account (2014) - effective until December 31, 2014. Applicable only for Non-RPP Customers - Interval Metered</v>
          </cell>
        </row>
        <row r="94">
          <cell r="I94" t="str">
            <v>Rate Rider for Disposition of Global Adjustment Sub-Account (2014) - effective until December 31, 2014. Applicable only for Non-RPP Customers - Non Interval Metered</v>
          </cell>
        </row>
        <row r="95">
          <cell r="I95" t="str">
            <v>Rate Rider for Disposition of Post Retirement Actuarial Gain - effective until March 31, 2025</v>
          </cell>
        </row>
        <row r="96">
          <cell r="I96" t="str">
            <v>Rate Rider for Disposition of Residual Hisotrical Smart Meter Costs - effective until April 30, 2015</v>
          </cell>
        </row>
        <row r="97">
          <cell r="I97" t="str">
            <v>Rate Rider for Disposition of Residual Hisotrical Smart Meter Costs - effective until April 30, 2017</v>
          </cell>
        </row>
        <row r="98">
          <cell r="I98" t="str">
            <v>Rate Rider for Disposition of Residual Historical Smart Meter Costs - effective until April 30, 2014</v>
          </cell>
        </row>
        <row r="99">
          <cell r="I99" t="str">
            <v>Rate Rider for Disposition of Residual Historical Smart Meter Costs - effective until April 30, 2016</v>
          </cell>
        </row>
        <row r="100">
          <cell r="I100" t="str">
            <v>Rate Rider for Disposition of Residual Historical Smart Meter Costs - effective until August 31, 2014</v>
          </cell>
        </row>
        <row r="101">
          <cell r="I101" t="str">
            <v>Rate Rider for Disposition of Residual Historical Smart Meter Costs - effective until August 31, 2015</v>
          </cell>
        </row>
        <row r="102">
          <cell r="I102" t="str">
            <v>Rate Rider for Disposition of Residual Historical Smart Meter Costs - effective until December 31, 2014</v>
          </cell>
        </row>
        <row r="103">
          <cell r="I103" t="str">
            <v>Rate Rider for Disposition of Residual Historical Smart Meter Costs – effective until December 31, 2014</v>
          </cell>
        </row>
        <row r="104">
          <cell r="I104" t="str">
            <v>Rate Rider for Disposition of Residual Historical Smart Meter Costs - effective until December 31, 2015</v>
          </cell>
        </row>
        <row r="105">
          <cell r="I105" t="str">
            <v>Rate Rider for Disposition of Residual Historical Smart Meter Costs - effective until December 31, 2016</v>
          </cell>
        </row>
        <row r="106">
          <cell r="I106" t="str">
            <v>Rate Rider for Disposition of Residual Historical Smart Meter Costs - effective until October 31, 2014</v>
          </cell>
        </row>
        <row r="107">
          <cell r="I107" t="str">
            <v>Rate Rider for Disposition of Residual Historical Smart Meter Costs - effective until September 30, 2014</v>
          </cell>
        </row>
        <row r="108">
          <cell r="I108" t="str">
            <v>Rate Rider for Disposition of Residual Historical Smart Meter Costs - Non-Interval Metered 
 - effective until April 30, 2014</v>
          </cell>
        </row>
        <row r="109">
          <cell r="I109" t="str">
            <v>Rate Rider for Disposition of Residual Historical Smart Meter Costs 2 - in effect until the effective 
 date of the next cost of service-based rate order</v>
          </cell>
        </row>
        <row r="110">
          <cell r="I110" t="str">
            <v>Rate Rider for Disposition of Residual Historical Smart Meter Costs 3 - in effect until the effective 
 date of the next cost of service-based rate order</v>
          </cell>
        </row>
        <row r="111">
          <cell r="I111" t="str">
            <v>Rate Rider for Disposition of Residual Incremental Historical Smart Meter Costs - 
 effective until August 31, 2015</v>
          </cell>
        </row>
        <row r="112">
          <cell r="I112" t="str">
            <v>Rate Rider for Disposition of Stranded Meter costs - effective until April 30, 2015</v>
          </cell>
        </row>
        <row r="113">
          <cell r="I113" t="str">
            <v>Rate Rider for Disposition of Stranded Meter Costs - effective until April 30, 2016</v>
          </cell>
        </row>
        <row r="114">
          <cell r="I114" t="str">
            <v>Rate Rider for Disposition of Stranded Meter Costs - effective until April 30, 2017</v>
          </cell>
        </row>
        <row r="115">
          <cell r="I115" t="str">
            <v>Rate Rider for Global Adjustment Sub Account Disposition - effective until April 30, 2016 Applicable only for Non RPP Customers</v>
          </cell>
        </row>
        <row r="116">
          <cell r="I116" t="str">
            <v>Rate Rider for Global Adjustment Sub-Account Disposition 
 Applicable only for Non-RPP Customers – effective until April 30, 2015</v>
          </cell>
        </row>
        <row r="117">
          <cell r="I117" t="str">
            <v>Rate Rider for Global Adjustment Sub-Account Disposition (2014) - effective until April 28, 2016 Applicable only for Non-RPP Customers</v>
          </cell>
        </row>
        <row r="118">
          <cell r="I118" t="str">
            <v>Rate Rider for Global Adjustment Sub-Account Disposition (2014) - effective until April 30, 2015 Applicable only for Non-RPP Customers</v>
          </cell>
        </row>
        <row r="119">
          <cell r="I119" t="str">
            <v>Rate Rider for Global Adjustment Sub-Account Disposition (2014) - effective until December 30, 2015 Applicable only for Non-RPP Customers</v>
          </cell>
        </row>
        <row r="120">
          <cell r="I120" t="str">
            <v>Rate Rider for Global Adjustment Sub-Account Disposition (2014) - effective until December 31, 2014 Applicable only for Non-RPP Customers</v>
          </cell>
        </row>
        <row r="121">
          <cell r="I121" t="str">
            <v>Rate Rider for Global Adjustment Sub-Account Disposition (2014) - effective until December 31, 2015 Applicable only for Non-RPP Customers</v>
          </cell>
        </row>
        <row r="122">
          <cell r="I122" t="str">
            <v>Rate Rider for Global Adjustment Sub-Account Disposition (2014) - effective until December, 2015 Applicable only for Non-RPP Customers</v>
          </cell>
        </row>
        <row r="123">
          <cell r="I123" t="str">
            <v>Rate Rider for Incremental Capital - Distribution Volumetric - effective until April 30, 2016</v>
          </cell>
        </row>
        <row r="124">
          <cell r="I124" t="str">
            <v>Rate Rider for Incremental Capital - Service Charge - effective until April 30, 2016</v>
          </cell>
        </row>
        <row r="125">
          <cell r="I125" t="str">
            <v>Rate Rider for Incremental Capital (2012) - effective until April 30, 2015</v>
          </cell>
        </row>
        <row r="126">
          <cell r="I126" t="str">
            <v>Rate Rider for Lost Revenue Adjustment Mechanism Variance Account (LRAMVA) Recovery 
 (2012 CDM Activities) - effective until April 30, 2015</v>
          </cell>
        </row>
        <row r="127">
          <cell r="I127" t="str">
            <v>Rate Rider for Recover of Residual Historical Smart meter Costs - effective until June 30, 2014</v>
          </cell>
        </row>
        <row r="128">
          <cell r="I128" t="str">
            <v>Rate Rider for Recovery of CGAAP/CWIP Differential - in effect until December 31, 2016</v>
          </cell>
        </row>
        <row r="129">
          <cell r="I129" t="str">
            <v>Rate Rider for Recovery of Foregone Revenue - effective until April 30, 2015</v>
          </cell>
        </row>
        <row r="130">
          <cell r="I130" t="str">
            <v>Rate Rider for Recovery of Forgone Revenue - effective until April 30, 2015</v>
          </cell>
        </row>
        <row r="131">
          <cell r="I131" t="str">
            <v>Rate Rider for Recovery of Forgone Revenue - effective until December 31, 2014</v>
          </cell>
        </row>
        <row r="132">
          <cell r="I132" t="str">
            <v>Rate Rider for Recovery of Green Energy Act related costs - effective until December 31, 2014</v>
          </cell>
        </row>
        <row r="133">
          <cell r="I133" t="str">
            <v>Rate Rider for Recovery of Incremental Capital (2013) - in effect until the effective date of the next cost of service-based rate order</v>
          </cell>
        </row>
        <row r="134">
          <cell r="I134" t="str">
            <v>Rate Rider for Recovery of Incremental Capital (2013) - in effect until the effective date of the
 next cost of service-based rate order</v>
          </cell>
        </row>
        <row r="135">
          <cell r="I135" t="str">
            <v>Rate Rider for Recovery of Incremental Capital (2013) (per connection) - in effect until the effective date of 
 the next cost of service-based rate order</v>
          </cell>
        </row>
        <row r="136">
          <cell r="I136" t="str">
            <v>Rate Rider for Recovery of Incremental Capital (2013) (per connection)- in effect until the effective date of the next cost of service-based rate order</v>
          </cell>
        </row>
        <row r="137">
          <cell r="I137" t="str">
            <v>Rate Rider for Recovery of Incremental Capital Costs</v>
          </cell>
        </row>
        <row r="138">
          <cell r="I138" t="str">
            <v>Rate Rider for Recovery of Incremental Capital Costs - effective until April 30, 2015</v>
          </cell>
        </row>
        <row r="139">
          <cell r="I139" t="str">
            <v>Rate Rider for Recovery of Lost Revenue Adjustment Mechanism ( LRAM)/Shared Savings Mechanism (SSM) (2012) - effective until August 31, 2014</v>
          </cell>
        </row>
        <row r="140">
          <cell r="I140" t="str">
            <v>Rate Rider for Recovery of Lost Revenue Adjustment Mechanism (2013) - effective until December 31, 2014</v>
          </cell>
        </row>
        <row r="141">
          <cell r="I141" t="str">
            <v>Rate Rider for Recovery of Lost Revenue Adjustment Mechanism (LRAM) - effective until April 30, 2016</v>
          </cell>
        </row>
        <row r="142">
          <cell r="I142" t="str">
            <v>Rate Rider for Recovery of Lost Revenue Adjustment Mechanism (LRAM) (pre-2011 CDM Activities) - effective until April 30, 2015</v>
          </cell>
        </row>
        <row r="143">
          <cell r="I143" t="str">
            <v>Rate Rider for Recovery of Lost Revenue Adjustment Mechanism (LRAM) (pre-2011 CDM Activities) (2013) - effective until April 30, 2015</v>
          </cell>
        </row>
        <row r="144">
          <cell r="I144" t="str">
            <v>Rate Rider for Recovery of Lost Revenue Adjustment Mechanism (LRAM)/Shared Savings</v>
          </cell>
        </row>
        <row r="145">
          <cell r="I145" t="str">
            <v>Rate Rider for Recovery of Lost Revenue Adjustment Mechanism (LRAM)/Shared Savings Mechanism (SSM) - effective until December 31, 2014 and applicable in the service area excluding the former service area of Clinton Power</v>
          </cell>
        </row>
        <row r="146">
          <cell r="I146" t="str">
            <v>Rate Rider for Recovery of Lost Revenue Adjustment Mechanism (LRAM)/Shared Savings Mechanism (SSM) - effective until December 31, 2014 and applicable in the service area excluding the former service areas of Clinton Power and West Perth Power</v>
          </cell>
        </row>
        <row r="147">
          <cell r="I147" t="str">
            <v>Rate Rider for Recovery of Lost Revenue Adjustment Mechanism (LRAM)/Shared Savings Mechanism (SSM) - effective until December 31, 2014 and applicable only in the former service area of Clinton Power</v>
          </cell>
        </row>
        <row r="148">
          <cell r="I148" t="str">
            <v>Rate Rider for Recovery of Lost Revenue Adjustment Mechanism (LRAM)/Shared Savings Mechanism (SSM) - effective until December 31, 2014 and applicable only in the former service area of West Perth Power</v>
          </cell>
        </row>
        <row r="149">
          <cell r="I149" t="str">
            <v>Rate Rider for Recovery of Lost Revenue Adjustment Mechanism (LRAM)/Shared Savings Mechanism (SSM) - effective until March 31, 2016</v>
          </cell>
        </row>
        <row r="150">
          <cell r="I150" t="str">
            <v>Rate Rider for Recovery of Lost Revenue Adjustment Mechanism (LRAM)/Shared Savings Mechanism (SSM) (2012) - effective until August 31, 2014</v>
          </cell>
        </row>
        <row r="151">
          <cell r="I151" t="str">
            <v>Rate Rider for Recovery of Lost Revenue Adjustment Mechanism (LRAM)/Shared Savings Mechanism (SSM) Recovery - effective until April 30, 2015</v>
          </cell>
        </row>
        <row r="152">
          <cell r="I152" t="str">
            <v>Rate Rider for Recovery of Lost Revenue Adjustment Mechanism Variance Account (LRAMVA) (2014) - effective until April 30, 2015</v>
          </cell>
        </row>
        <row r="153">
          <cell r="I153" t="str">
            <v>Rate Rider for Recovery of Residual Historical Smart Meter Costs - effective July 1, 2012 - April 30, 2016</v>
          </cell>
        </row>
        <row r="154">
          <cell r="I154" t="str">
            <v>Rate Rider for Recovery of Smart Meter Incremental Revenue Requirement - effective until the date of the next cost of service-based rate order</v>
          </cell>
        </row>
        <row r="155">
          <cell r="I155" t="str">
            <v>Rate Rider for Recovery of Smart Meter Incremental Revenue Requirement - effective until the effective date of the next cost of service-based rate order, or October 31, 2017, whichever occurs earlier</v>
          </cell>
        </row>
        <row r="156">
          <cell r="I156" t="str">
            <v>Rate Rider for Recovery of Smart Meter Incremental Revenue Requirement - in effect until the effective date of the next cost of service-based rate order</v>
          </cell>
        </row>
        <row r="157">
          <cell r="I157" t="str">
            <v>Rate Rider for Recovery of Smart Meter Incremental Revenue Requirement - Non-Interval Metered - in effect until the effective date of the next cost of service-based rate order</v>
          </cell>
        </row>
        <row r="158">
          <cell r="I158" t="str">
            <v>Rate Rider for Recovery of Smart Meter Incremental Revenue Requirements - in effect until the effective date of the next cost of service application</v>
          </cell>
        </row>
        <row r="159">
          <cell r="I159" t="str">
            <v>Rate Rider for Recovery of Smart Meter Stranded Assets - effective until April 30, 2016</v>
          </cell>
        </row>
        <row r="160">
          <cell r="I160" t="str">
            <v>Rate Rider for Recovery of Storm Damage Costs - effective until August 31, 2017</v>
          </cell>
        </row>
        <row r="161">
          <cell r="I161" t="str">
            <v>Rate Rider for Recovery of Stranded Assets - effective until April 30, 2016</v>
          </cell>
        </row>
        <row r="162">
          <cell r="I162" t="str">
            <v>Rate Rider for Recovery of Stranded Meter Assets - effective July 1, 2012 - April 30, 2016</v>
          </cell>
        </row>
        <row r="163">
          <cell r="I163" t="str">
            <v>Rate Rider for Recovery of Stranded Meter Assets – effective until April 30, 2015</v>
          </cell>
        </row>
        <row r="164">
          <cell r="I164" t="str">
            <v>Rate Rider for Recovery of Stranded Meter Assets - effective until April 30, 2016</v>
          </cell>
        </row>
        <row r="165">
          <cell r="I165" t="str">
            <v>Rate Rider for Recovery of Stranded Meter Assets - effective until April 30, 2017</v>
          </cell>
        </row>
        <row r="166">
          <cell r="I166" t="str">
            <v>Rate Rider for Recovery of Stranded Meter Assets - effective until August 31, 2015</v>
          </cell>
        </row>
        <row r="167">
          <cell r="I167" t="str">
            <v>Rate Rider for Recovery of Stranded Meter Assets - effective until August 31, 2017</v>
          </cell>
        </row>
        <row r="168">
          <cell r="I168" t="str">
            <v>Rate Rider for Recovery of Stranded Meter Assets - effective until December 31, 2014</v>
          </cell>
        </row>
        <row r="169">
          <cell r="I169" t="str">
            <v>Rate Rider for Recovery of Stranded Meter Assets - effective until December 31, 2015</v>
          </cell>
        </row>
        <row r="170">
          <cell r="I170" t="str">
            <v>Rate Rider for Recovery of Stranded Meter Assets - effective until June 30, 2016</v>
          </cell>
        </row>
        <row r="171">
          <cell r="I171" t="str">
            <v>Rate Rider for Recovery of Stranded Meter Assets - effective until March 31, 2016</v>
          </cell>
        </row>
        <row r="172">
          <cell r="I172" t="str">
            <v>Rate Rider for Recovery of Stranded Meter Assets - effective until May 31, 2014</v>
          </cell>
        </row>
        <row r="173">
          <cell r="I173" t="str">
            <v>Rate Rider for Reversal of Deferral/Variance Account Disposition (2011) - effective until April 30, 2015</v>
          </cell>
        </row>
        <row r="174">
          <cell r="I174" t="str">
            <v>Rate Rider for Smart Meter Disposition - effective until April 30, 2016</v>
          </cell>
        </row>
        <row r="175">
          <cell r="I175" t="str">
            <v>Rate Rider for Smart Meter Incremental Revenue Requirement - in effect until the effective date of the next cost of service-based rate order</v>
          </cell>
        </row>
        <row r="176">
          <cell r="I176" t="str">
            <v>Rate Rider for Smart Metering Entity Charge - effective until October 31, 2018</v>
          </cell>
        </row>
        <row r="177">
          <cell r="I177" t="str">
            <v>Rate Rider for Stranded Meter Cost Recovery - effective until April 30, 2017</v>
          </cell>
        </row>
        <row r="178">
          <cell r="I178" t="str">
            <v>Rate Rider for Tax Change</v>
          </cell>
        </row>
        <row r="179">
          <cell r="I179" t="str">
            <v>Rate Rider for Tax Change - effective until April 30, 2015</v>
          </cell>
        </row>
        <row r="180">
          <cell r="I180" t="str">
            <v>Rate Rider for Tax Change (2014) - effective until April 30, 2015</v>
          </cell>
        </row>
        <row r="181">
          <cell r="I181" t="str">
            <v>Retail Transmission Rate - Line and Transformation Connection Service Rate</v>
          </cell>
        </row>
        <row r="182">
          <cell r="I182" t="str">
            <v>Retail Transmission Rate - Line and Transformation Connection Service Rate - (less than 1,000 kW)</v>
          </cell>
        </row>
        <row r="183">
          <cell r="I183" t="str">
            <v>Retail Transmission Rate - Line and Transformation Connection Service Rate - Interval Metered</v>
          </cell>
        </row>
        <row r="184">
          <cell r="I184" t="str">
            <v>Retail Transmission Rate - Line and Transformation Connection Service Rate - Interval Metered (1,000 to 4,999 kW)</v>
          </cell>
        </row>
        <row r="185">
          <cell r="I185" t="str">
            <v>Retail Transmission Rate - Line and Transformation Connection Service Rate - Interval Metered (less than 1,000 kW)</v>
          </cell>
        </row>
        <row r="186">
          <cell r="I186" t="str">
            <v>Retail Transmission Rate - Line and Transformation Connection Service Rate - Interval Metered &lt; 1,000 kW</v>
          </cell>
        </row>
        <row r="187">
          <cell r="I187" t="str">
            <v>Retail Transmission Rate - Line and Transformation Connection Service Rate - Interval Metered &gt; 1,000 kW</v>
          </cell>
        </row>
        <row r="188">
          <cell r="I188" t="str">
            <v>Retail Transmission Rate - Line and Transformation Connection Service Rate FOR ALL SERVICE AREAS EXCEPT HENSALL</v>
          </cell>
        </row>
        <row r="189">
          <cell r="I189" t="str">
            <v>Retail Transmission Rate - Line Connection Service Rate</v>
          </cell>
        </row>
        <row r="190">
          <cell r="I190" t="str">
            <v>Retail Transmission Rate - Network Service Rate</v>
          </cell>
        </row>
        <row r="191">
          <cell r="I191" t="str">
            <v>Retail Transmission Rate - Network Service Rate - (less than 1,000 kW)</v>
          </cell>
        </row>
        <row r="192">
          <cell r="I192" t="str">
            <v>Retail Transmission Rate - Network Service Rate - Interval Metered</v>
          </cell>
        </row>
        <row r="193">
          <cell r="I193" t="str">
            <v>Retail Transmission Rate - Network Service Rate - Interval Metered (1,000 to 4,999 kW)</v>
          </cell>
        </row>
        <row r="194">
          <cell r="I194" t="str">
            <v>Retail Transmission Rate - Network Service Rate - Interval Metered (less than 1,000 kW)</v>
          </cell>
        </row>
        <row r="195">
          <cell r="I195" t="str">
            <v>Retail Transmission Rate - Network Service Rate - Interval Metered &gt; 1,000 kW</v>
          </cell>
        </row>
        <row r="196">
          <cell r="I196" t="str">
            <v>Retail Transmission Rate - Transformation Connection Service Rate</v>
          </cell>
        </row>
        <row r="197">
          <cell r="I197" t="str">
            <v>Rider for Global Adjustment Sub-Account Disposition (2012) - effective until April 30, 2016 Applicable only for Non-RPP Customers</v>
          </cell>
        </row>
        <row r="198">
          <cell r="I198" t="str">
            <v>Rural or Remote Electricity Rate Protection Charge (RRRP)</v>
          </cell>
        </row>
        <row r="199">
          <cell r="I199" t="str">
            <v>Sentinel lights (dusk-to-dawn) connected to unmetered wires will have a flat rate monthly energy charge added to the regular customer bill. Further servicing details are available in the distributor’s Conditions of Service.</v>
          </cell>
        </row>
        <row r="200">
          <cell r="I200" t="str">
            <v>Service Charge</v>
          </cell>
        </row>
        <row r="201">
          <cell r="I201" t="str">
            <v>Service Charge (per connection)</v>
          </cell>
        </row>
        <row r="202">
          <cell r="I202" t="str">
            <v>Service Charge (per customer)</v>
          </cell>
        </row>
        <row r="203">
          <cell r="I203" t="str">
            <v>Service Charge (per light)</v>
          </cell>
        </row>
        <row r="204">
          <cell r="I204" t="str">
            <v>Smart Grid Funding Adder (2014) - in effect until December 31, 2014</v>
          </cell>
        </row>
        <row r="205">
          <cell r="I205" t="str">
            <v>Smart Meter Disposition Rider</v>
          </cell>
        </row>
        <row r="206">
          <cell r="I206" t="str">
            <v>Smart Meter Entity Charge</v>
          </cell>
        </row>
        <row r="207">
          <cell r="I207" t="str">
            <v>Smart Meter Incremental Revenue Requirement Rate Rider</v>
          </cell>
        </row>
        <row r="208">
          <cell r="I208" t="str">
            <v>Standard Supply Service - Administrative Charge (if applicable)</v>
          </cell>
        </row>
        <row r="209">
          <cell r="I209" t="str">
            <v>Standby Charge - for a month where standby power is not provided, the charge is based on the applicable General Service 50 to 4,999 kW or Large Use Distribution Volumetric Charge applied to the contracted amount (e.g. Nameplate rating of generating facility).</v>
          </cell>
        </row>
        <row r="210">
          <cell r="I210" t="str">
            <v>Standby Charge - for a month where standby power is not provided. The charge is applied to the amount of reserved load transfer capacity contracted or the amount of monthly peak load displaced by a generating facility</v>
          </cell>
        </row>
        <row r="211">
          <cell r="I211" t="str">
            <v>Standby Charge - for a month where standby power is not provided. The charge is applied to the contracted amount (e.g. nameplate rating of the generation facility).</v>
          </cell>
        </row>
        <row r="212">
          <cell r="I212" t="str">
            <v>Wholesale Market Service Rate</v>
          </cell>
        </row>
      </sheetData>
      <sheetData sheetId="60" refreshError="1"/>
      <sheetData sheetId="61" refreshError="1"/>
      <sheetData sheetId="62" refreshError="1"/>
      <sheetData sheetId="6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pp.2-FA Proposed REG Inves (2"/>
      <sheetName val="App.2-FB Calc of REG Improv (2"/>
      <sheetName val="App.2-FC Calc of REG Expans (2"/>
      <sheetName val="App.2-I LF_CDM_WF_OLD"/>
      <sheetName val="App.2-OA Capital Structure"/>
      <sheetName val="lists"/>
      <sheetName val="lists2"/>
      <sheetName val="Sheet19"/>
      <sheetName val="Sheet1"/>
    </sheetNames>
    <sheetDataSet>
      <sheetData sheetId="0" refreshError="1"/>
      <sheetData sheetId="1" refreshError="1"/>
      <sheetData sheetId="2" refreshError="1"/>
      <sheetData sheetId="3" refreshError="1"/>
      <sheetData sheetId="4"/>
      <sheetData sheetId="5">
        <row r="1">
          <cell r="I1" t="str">
            <v>A Standby Service Charge will be applied for a month where standby power is not provided. The applicable rate is the approved Distribution Volumetric Rate of the applicable service class and is applied to gross metered demand or contracted amount, whichever is greater. A monthly administration charge of $200, for simple metering arrangements, or $500, for complex metering arrangements, will also be applied.</v>
          </cell>
          <cell r="Z1" t="str">
            <v>Account History</v>
          </cell>
          <cell r="AA1" t="str">
            <v>Account set up charge/change of occupancy charge (plus credit agency costs if applicable)</v>
          </cell>
        </row>
        <row r="2">
          <cell r="I2" t="str">
            <v>Distribution Volumetric Rate</v>
          </cell>
          <cell r="L2" t="str">
            <v>Total Loss Factor – Primary Metered Customer</v>
          </cell>
          <cell r="N2" t="str">
            <v>$</v>
          </cell>
          <cell r="Z2" t="str">
            <v>Account set up charge/change of occupancy charge</v>
          </cell>
          <cell r="AA2" t="str">
            <v>Administrative Billing Charge</v>
          </cell>
        </row>
        <row r="3">
          <cell r="I3" t="str">
            <v>Distribution Volumetric Rate - $/kW of contracted amount</v>
          </cell>
          <cell r="L3" t="str">
            <v>Total Loss Factor – Primary Metered Customer &lt; 5,000 kW</v>
          </cell>
          <cell r="N3" t="str">
            <v>$/kWh</v>
          </cell>
          <cell r="Z3" t="str">
            <v>Account set up charge/change of occupancy charge (plus credit agency costs if applicable – Residential)</v>
          </cell>
          <cell r="AA3" t="str">
            <v>Bell Canada Pole Rentals</v>
          </cell>
        </row>
        <row r="4">
          <cell r="I4" t="str">
            <v>Distribution Wheeling Service Rate</v>
          </cell>
          <cell r="L4" t="str">
            <v>Total Loss Factor – Primary Metered Customer &gt; 5,000 kW</v>
          </cell>
          <cell r="N4" t="str">
            <v>$/kW</v>
          </cell>
          <cell r="Z4" t="str">
            <v>Account set up charge/change of occupancy charge (plus credit agency costs if applicable)</v>
          </cell>
          <cell r="AA4" t="str">
            <v>Clearance Pole Attachment charge $/pole/year</v>
          </cell>
        </row>
        <row r="5">
          <cell r="I5" t="str">
            <v>Electricity Rate</v>
          </cell>
          <cell r="L5" t="str">
            <v>Total Loss Factor – Secondary Metered Customer</v>
          </cell>
          <cell r="N5" t="str">
            <v>$/kVA</v>
          </cell>
          <cell r="Z5" t="str">
            <v>Arrears certificate</v>
          </cell>
          <cell r="AA5" t="str">
            <v>Collection of account charge – no disconnection</v>
          </cell>
        </row>
        <row r="6">
          <cell r="I6" t="str">
            <v>Electricity Rate - All Additional kWh</v>
          </cell>
          <cell r="L6" t="str">
            <v>Total Loss Factor – Secondary Metered Customer &lt; 5,000 kW</v>
          </cell>
          <cell r="Z6" t="str">
            <v>Arrears certificate (credit reference)</v>
          </cell>
          <cell r="AA6" t="str">
            <v>Collection of account charge – no disconnection – after regular hours</v>
          </cell>
        </row>
        <row r="7">
          <cell r="I7" t="str">
            <v>Electricity Rate - First 250 kWh</v>
          </cell>
        </row>
        <row r="8">
          <cell r="I8" t="str">
            <v>Electricity Rate -All Additional kWh</v>
          </cell>
          <cell r="L8" t="str">
            <v>Total Loss Factor – Secondary Metered Customer &gt; 5,000 kW</v>
          </cell>
          <cell r="Z8" t="str">
            <v>Charge to certify cheque</v>
          </cell>
          <cell r="AA8" t="str">
            <v>Collection of account charge – no disconnection - during regular business hours</v>
          </cell>
        </row>
        <row r="9">
          <cell r="I9" t="str">
            <v>Electricity Rate First 1,000 kWh</v>
          </cell>
          <cell r="L9" t="str">
            <v>Distribution Loss Factor - Secondary Metered Customer &lt; 5,000 kW</v>
          </cell>
          <cell r="Z9" t="str">
            <v>Collection of Account Charge – No Disconnection</v>
          </cell>
          <cell r="AA9" t="str">
            <v>Collection of account charge – no disconnection – during regular hours</v>
          </cell>
        </row>
        <row r="10">
          <cell r="I10" t="str">
            <v>Electricity Rate First 25,000 kWh</v>
          </cell>
          <cell r="L10" t="str">
            <v>Distribution Loss Factor - Secondary Metered Customer &gt; 5,000 kW</v>
          </cell>
          <cell r="Z10" t="str">
            <v>Credit Card Convenience Charge</v>
          </cell>
          <cell r="AA10" t="str">
            <v>Collection/Disconnection/Load Limiter/Reconnection – if in Community</v>
          </cell>
        </row>
        <row r="11">
          <cell r="I11" t="str">
            <v>Electricity Rate First 6,000 kWh</v>
          </cell>
          <cell r="L11" t="str">
            <v>Distribution Loss Factor - Primary Metered Customer &lt; 5,000 kW</v>
          </cell>
          <cell r="Z11" t="str">
            <v>Credit check (plus credit agency costs)</v>
          </cell>
          <cell r="AA11" t="str">
            <v>Credit Card Convenience Charge</v>
          </cell>
        </row>
        <row r="12">
          <cell r="I12" t="str">
            <v>Electricity Rate Next 1,500 kWh</v>
          </cell>
          <cell r="L12" t="str">
            <v>Distribution Loss Factor - Primary Metered Customer &gt; 5,000 kW</v>
          </cell>
          <cell r="Z12" t="str">
            <v>Credit reference Letter</v>
          </cell>
          <cell r="AA12" t="str">
            <v>Disconnect/Reconnect at meter – after regular hours</v>
          </cell>
        </row>
        <row r="13">
          <cell r="I13" t="str">
            <v>General Service 1,500 to 4,999 kW customer</v>
          </cell>
        </row>
        <row r="14">
          <cell r="I14" t="str">
            <v>General Service 50 to 1,499 kW customer</v>
          </cell>
          <cell r="L14" t="str">
            <v>Total Loss Factor - Embedded Distributor</v>
          </cell>
          <cell r="Z14" t="str">
            <v>Credit reference/credit check (plus credit agency costs – General Service)</v>
          </cell>
          <cell r="AA14" t="str">
            <v>Disconnect/Reconnect at meter – during regular hours</v>
          </cell>
        </row>
        <row r="15">
          <cell r="I15" t="str">
            <v>General Service Large Use customer</v>
          </cell>
          <cell r="L15" t="str">
            <v>Total Loss Factor – Embedded Distributor – Hydro One Networks Inc.</v>
          </cell>
          <cell r="Z15" t="str">
            <v>Credit Reference/credit check (plus credit agency costs)</v>
          </cell>
          <cell r="AA15" t="str">
            <v>Disconnect/Reconnect at pole – after regular hours</v>
          </cell>
        </row>
        <row r="16">
          <cell r="I16" t="str">
            <v>Green Energy Act Initiatives Funding Adder - effective until the date of the next cost of service-based rate order</v>
          </cell>
          <cell r="Z16" t="str">
            <v>Dispute Test – Commercial self contained -- MC</v>
          </cell>
          <cell r="AA16" t="str">
            <v>Disconnect/Reconnect at pole – during regular hours</v>
          </cell>
        </row>
        <row r="17">
          <cell r="I17" t="str">
            <v>Green Energy Act Plan Funding Adder</v>
          </cell>
          <cell r="Z17" t="str">
            <v>Dispute Test – Commercial TT -- MC</v>
          </cell>
          <cell r="AA17" t="str">
            <v>Disconnect/Reconnect Charge – At Meter – After Hours</v>
          </cell>
        </row>
        <row r="18">
          <cell r="I18" t="str">
            <v>Green Energy Act Plan Funding Adder - effective April 1, 2013 until March 31, 2014</v>
          </cell>
          <cell r="Z18" t="str">
            <v>Dispute Test – Residential</v>
          </cell>
          <cell r="AA18" t="str">
            <v>Disconnect/Reconnect Charge – At Meter – During Regular Hours</v>
          </cell>
        </row>
        <row r="19">
          <cell r="I19" t="str">
            <v>Green Energy Act Plan Funding Adder - effective April 1, 2014 until March 31, 2015</v>
          </cell>
          <cell r="Z19" t="str">
            <v>Duplicate Invoices for previous billing</v>
          </cell>
          <cell r="AA19" t="str">
            <v>Disconnect/Reconnect Charge – At Pole – After Hours</v>
          </cell>
        </row>
        <row r="20">
          <cell r="I20" t="str">
            <v>ICM Rate Rider (2014) - in effect until the effective date of the next cost of service rates</v>
          </cell>
          <cell r="Z20" t="str">
            <v>Easement Letter</v>
          </cell>
          <cell r="AA20" t="str">
            <v>Disconnect/Reconnect Charge – At Pole – During Regular Hours</v>
          </cell>
        </row>
        <row r="21">
          <cell r="I21" t="str">
            <v>Low Voltage Service Charge</v>
          </cell>
          <cell r="Z21" t="str">
            <v>Income Tax Letter</v>
          </cell>
          <cell r="AA21" t="str">
            <v>Disconnect/Reconnect Charges for non payment of account - At Meter After Hours</v>
          </cell>
        </row>
        <row r="22">
          <cell r="I22" t="str">
            <v>Low Voltage Service Rate</v>
          </cell>
          <cell r="Z22" t="str">
            <v>Interval Meter Interrogation</v>
          </cell>
          <cell r="AA22" t="str">
            <v>Disconnect/Reconnect charges for non payment of account – at meter after regular hours</v>
          </cell>
        </row>
        <row r="23">
          <cell r="I23" t="str">
            <v>Low Voltage Volumetric Rate</v>
          </cell>
          <cell r="Z23" t="str">
            <v>Interval meter request change</v>
          </cell>
          <cell r="AA23" t="str">
            <v>Disconnect/Reconnect Charges for non payment of account - At Meter During Regular Hours</v>
          </cell>
        </row>
        <row r="24">
          <cell r="I24" t="str">
            <v>LRAM Rate Rider - Effective Until April 30, 2015</v>
          </cell>
          <cell r="Z24" t="str">
            <v>Legal letter</v>
          </cell>
          <cell r="AA24" t="str">
            <v>Disconnect/Reconnect charges for non payment of account – at meter during regular hours</v>
          </cell>
        </row>
        <row r="25">
          <cell r="I25" t="str">
            <v>Minimum Distribution Charge - per KW of maximum billing demand in the previous 11 months</v>
          </cell>
          <cell r="Z25" t="str">
            <v>Legal letter charge</v>
          </cell>
          <cell r="AA25" t="str">
            <v>Disconnect/Reconnect charges for non payment of account – at pole after regular hours</v>
          </cell>
        </row>
        <row r="26">
          <cell r="I26" t="str">
            <v>Monthly Distribution Wheeling Service Rate - Dedicated LV Line</v>
          </cell>
          <cell r="Z26" t="str">
            <v>Meter dispute charge plus Measurement Canada fees (if meter found correct)</v>
          </cell>
          <cell r="AA26" t="str">
            <v>Disconnect/Reconnect charges for non payment of account – at pole during regular hours</v>
          </cell>
        </row>
        <row r="27">
          <cell r="I27" t="str">
            <v>Monthly Distribution Wheeling Service Rate - Hydro One Networks</v>
          </cell>
          <cell r="Z27" t="str">
            <v>Notification charge</v>
          </cell>
          <cell r="AA27" t="str">
            <v>Disconnect/Reconnection for &gt;300 volts - after regular hours</v>
          </cell>
        </row>
        <row r="28">
          <cell r="I28" t="str">
            <v>Monthly Distribution Wheeling Service Rate - Shared LV Line</v>
          </cell>
          <cell r="Z28" t="str">
            <v>Pulling Post Dated Cheques</v>
          </cell>
          <cell r="AA28" t="str">
            <v>Disconnect/Reconnection for &gt;300 volts - during regular hours</v>
          </cell>
        </row>
        <row r="29">
          <cell r="I29" t="str">
            <v>Monthly Distribution Wheeling Service Rate - Waterloo North Hydro</v>
          </cell>
          <cell r="Z29" t="str">
            <v>Request for other billing information</v>
          </cell>
          <cell r="AA29" t="str">
            <v>Disposal of Concrete Poles</v>
          </cell>
        </row>
        <row r="30">
          <cell r="I30" t="str">
            <v>Rate Rider for Application of Tax Change - effective until April 30, 2015</v>
          </cell>
          <cell r="Z30" t="str">
            <v>Returned cheque (plus bank charges)</v>
          </cell>
          <cell r="AA30" t="str">
            <v>Dispute Test – Commercial TT -- MC</v>
          </cell>
        </row>
        <row r="31">
          <cell r="I31" t="str">
            <v>Rate Rider for Application of Tax Change - effective until December 31, 2014</v>
          </cell>
          <cell r="Z31" t="str">
            <v>Returned cheque charge (plus bank charges)</v>
          </cell>
          <cell r="AA31" t="str">
            <v>Install/Remove load control device – after regular hours</v>
          </cell>
        </row>
        <row r="32">
          <cell r="I32" t="str">
            <v>Rate Rider for Application of Tax Change (2014) - effective until April 30, 2015</v>
          </cell>
          <cell r="Z32" t="str">
            <v>Special Billing Service (aggregation)</v>
          </cell>
          <cell r="AA32" t="str">
            <v>Install/Remove load control device – during regular hours</v>
          </cell>
        </row>
        <row r="33">
          <cell r="I33" t="str">
            <v>Rate Rider for Application of Tax Change (per connection) - effective until April 30, 2015</v>
          </cell>
          <cell r="Z33" t="str">
            <v>Special Billing Service (sub-metering charge per meter)</v>
          </cell>
          <cell r="AA33" t="str">
            <v>Interval Meter Interrogation</v>
          </cell>
        </row>
        <row r="34">
          <cell r="I34" t="str">
            <v>Rate Rider for CGAAP Accounting Changes (2013) - effective until April 30, 2017</v>
          </cell>
          <cell r="Z34" t="str">
            <v>Special meter reads</v>
          </cell>
          <cell r="AA34" t="str">
            <v>Interval Meter Load Management Tool Charge $/month</v>
          </cell>
        </row>
        <row r="35">
          <cell r="I35" t="str">
            <v>Rate Rider for Deferral/Variance Account (2012) - effective unitl April 30, 2016</v>
          </cell>
          <cell r="Z35" t="str">
            <v>Statement of Account</v>
          </cell>
          <cell r="AA35" t="str">
            <v>Interval meter request change</v>
          </cell>
        </row>
        <row r="36">
          <cell r="I36" t="str">
            <v>Rate Rider for Deferral/Variance Account Disposition – effective until April 30, 2015</v>
          </cell>
          <cell r="Z36" t="str">
            <v>Unprocessed Payment Charge (plus bank charges)</v>
          </cell>
          <cell r="AA36" t="str">
            <v>Late Payment – per annum</v>
          </cell>
        </row>
        <row r="37">
          <cell r="I37" t="str">
            <v>Rate Rider for Deferral/Variance Account Disposition (2012) - effective until April 30, 2016</v>
          </cell>
          <cell r="AA37" t="str">
            <v>Late Payment – per month</v>
          </cell>
        </row>
        <row r="38">
          <cell r="I38" t="str">
            <v>Rate Rider for Deferral/Variance Account Disposition (2013) - effective until April 30, 2014</v>
          </cell>
          <cell r="AA38" t="str">
            <v>Layout fees</v>
          </cell>
        </row>
        <row r="39">
          <cell r="I39" t="str">
            <v>Rate Rider for Deferral/Variance Account Disposition (2014) - effective until April 28, 2016</v>
          </cell>
          <cell r="AA39" t="str">
            <v>Meter dispute charge plus Measurement Canada fees (if meter found correct)</v>
          </cell>
        </row>
        <row r="40">
          <cell r="I40" t="str">
            <v>Rate Rider for Deferral/Variance Account Disposition (2014) - effective until April 30, 2015</v>
          </cell>
          <cell r="AA40" t="str">
            <v>Meter Interrogation Charge</v>
          </cell>
        </row>
        <row r="41">
          <cell r="I41" t="str">
            <v>Rate Rider for Deferral/Variance Account Disposition (2014) - effective until Decembeer 31, 2015</v>
          </cell>
          <cell r="AA41" t="str">
            <v>Missed Service Appointment</v>
          </cell>
        </row>
        <row r="42">
          <cell r="I42" t="str">
            <v>Rate Rider for Deferral/Variance Account Disposition (2014) - effective until December 30, 2015</v>
          </cell>
          <cell r="AA42" t="str">
            <v>Norfolk Pole Rentals – Billed</v>
          </cell>
        </row>
        <row r="43">
          <cell r="I43" t="str">
            <v>Rate Rider for Deferral/Variance Account Disposition (2014) - effective until December 31, 2014</v>
          </cell>
          <cell r="AA43" t="str">
            <v>Optional Interval/TOU Meter charge $/month</v>
          </cell>
        </row>
        <row r="44">
          <cell r="I44" t="str">
            <v>Rate Rider for Deferral/Variance Account Disposition (2014) - effective until December 31, 2015</v>
          </cell>
          <cell r="AA44" t="str">
            <v>Overtime Locate</v>
          </cell>
        </row>
        <row r="45">
          <cell r="I45" t="str">
            <v>Rate Rider for Deferral/Variance Account Dispositon (2012) - effective until April 30, 2016</v>
          </cell>
          <cell r="AA45" t="str">
            <v>Owner Requested Disconnection/Reconnection – after regular hours</v>
          </cell>
        </row>
        <row r="46">
          <cell r="I46" t="str">
            <v>Rate Rider for Disposition of Accounting Changes Under CGAAP Account 1576 - effective until April 30, 2016</v>
          </cell>
          <cell r="AA46" t="str">
            <v>Owner Requested Disconnection/Reconnection – during regular hours</v>
          </cell>
        </row>
        <row r="47">
          <cell r="I47" t="str">
            <v>Rate Rider for Disposition of Deferral/Variance Accounts (2010) - effective until December 31, 2014</v>
          </cell>
          <cell r="AA47" t="str">
            <v>Returned cheque (plus bank charges)</v>
          </cell>
        </row>
        <row r="48">
          <cell r="I48" t="str">
            <v>Rate Rider for Disposition of Deferral/Variance Accounts (2011) - effective until April 30, 2015</v>
          </cell>
          <cell r="AA48" t="str">
            <v>Rural system expansion / line connection fee</v>
          </cell>
        </row>
        <row r="49">
          <cell r="I49" t="str">
            <v>Rate Rider for Disposition of Deferral/Variance Accounts (2011) - effective until April 30, 2016</v>
          </cell>
          <cell r="AA49" t="str">
            <v>Same Day Open Trench</v>
          </cell>
        </row>
        <row r="50">
          <cell r="I50" t="str">
            <v>Rate Rider for Disposition of Deferral/Variance Accounts (2012) - effective until April 30, 2014</v>
          </cell>
          <cell r="AA50" t="str">
            <v>Scheduled Day Open Trench</v>
          </cell>
        </row>
        <row r="51">
          <cell r="I51" t="str">
            <v>Rate Rider for Disposition of Deferral/Variance Accounts (2012) - effective until April 30, 2015</v>
          </cell>
          <cell r="AA51" t="str">
            <v>Service call – after regular hours</v>
          </cell>
        </row>
        <row r="52">
          <cell r="I52" t="str">
            <v>Rate Rider for Disposition of Deferral/Variance Accounts (2012) - effective until April 30, 2016</v>
          </cell>
          <cell r="AA52" t="str">
            <v>Service call – customer owned equipment</v>
          </cell>
        </row>
        <row r="53">
          <cell r="I53" t="str">
            <v>Rate Rider for Disposition of Deferral/Variance Accounts (2012) - effective until August 31, 2014</v>
          </cell>
          <cell r="AA53" t="str">
            <v>Service Call – Customer-owned Equipment – After Regular Hours</v>
          </cell>
        </row>
        <row r="54">
          <cell r="I54" t="str">
            <v>Rate Rider for Disposition of Deferral/Variance Accounts (2012) - effective until December 31, 2015</v>
          </cell>
          <cell r="AA54" t="str">
            <v>Service Call – Customer-owned Equipment – During Regular Hours</v>
          </cell>
        </row>
        <row r="55">
          <cell r="I55" t="str">
            <v>Rate Rider for Disposition of Deferral/Variance Accounts (2012) - effective until December 31, 2016 Applicable only in the former service area of Clinton Power</v>
          </cell>
          <cell r="AA55" t="str">
            <v>Service Charge for onsite interrogation of interval meter due to customer phone line failure - required weekly until line repaired $ 6</v>
          </cell>
        </row>
        <row r="56">
          <cell r="I56" t="str">
            <v>Rate Rider for Disposition of Deferral/Variance Accounts (2012) – effective until December 31, 2016 Applicable only in the former service area of Clinton Power</v>
          </cell>
          <cell r="AA56" t="str">
            <v>Service Layout - Commercial</v>
          </cell>
        </row>
        <row r="57">
          <cell r="I57" t="str">
            <v>Rate Rider for Disposition of Deferral/Variance Accounts (2012) - effective until January 31, 2014</v>
          </cell>
          <cell r="AA57" t="str">
            <v>Service Layout - ResidentiaI</v>
          </cell>
        </row>
        <row r="58">
          <cell r="I58" t="str">
            <v>Rate Rider for Disposition of Deferral/Variance Accounts (2012) - effective until June 30, 2014</v>
          </cell>
          <cell r="AA58" t="str">
            <v>Special Billing Service (sub-metering charge per meter)</v>
          </cell>
        </row>
        <row r="59">
          <cell r="I59" t="str">
            <v>Rate Rider for Disposition of Deferral/Variance Accounts (2013) - Applicable only to Wholesale Market Participants - effective until April 30, 2015</v>
          </cell>
          <cell r="AA59" t="str">
            <v>Special meter reads</v>
          </cell>
        </row>
        <row r="60">
          <cell r="I60" t="str">
            <v>Rate Rider for Disposition of Deferral/Variance Accounts (2013) - effective until April 30, 2014</v>
          </cell>
          <cell r="AA60" t="str">
            <v>Specific Charge for Access to the Power Poles - $/pole/year</v>
          </cell>
        </row>
        <row r="61">
          <cell r="I61" t="str">
            <v>Rate Rider for Disposition of Deferral/Variance Accounts (2013) - effective until April 30, 2015</v>
          </cell>
          <cell r="AA61" t="str">
            <v>Specific Charge for Bell Canada Access to the Power Poles – per pole/year</v>
          </cell>
        </row>
        <row r="62">
          <cell r="I62" t="str">
            <v>Rate Rider for Disposition of Deferral/Variance Accounts (2013) - effective until April 30, 2015, not applicable to Wholesale Market Participants</v>
          </cell>
          <cell r="AA62" t="str">
            <v>Switching for company maintenance – Charge based on Time and Materials</v>
          </cell>
        </row>
        <row r="63">
          <cell r="I63" t="str">
            <v>Rate Rider for Disposition of Deferral/Variance Accounts (2013) - effective until April 30, 2017</v>
          </cell>
          <cell r="AA63" t="str">
            <v>Temporary Service – Install &amp; remove – overhead – no transformer</v>
          </cell>
        </row>
        <row r="64">
          <cell r="I64" t="str">
            <v>Rate Rider for Disposition of Deferral/Variance Accounts (2013) - effective until August 31, 2014</v>
          </cell>
          <cell r="AA64" t="str">
            <v>Temporary Service – Install &amp; remove – overhead – with transformer</v>
          </cell>
        </row>
        <row r="65">
          <cell r="I65" t="str">
            <v>Rate Rider for Disposition of Deferral/Variance Accounts (2013) - effective until December 31, 2014</v>
          </cell>
          <cell r="AA65" t="str">
            <v>Temporary Service – Install &amp; remove – underground – no transformer</v>
          </cell>
        </row>
        <row r="66">
          <cell r="I66" t="str">
            <v>Rate Rider for Disposition of Deferral/Variance Accounts (2013) - effective until May 31, 2014</v>
          </cell>
          <cell r="AA66" t="str">
            <v>Temporary service install &amp; remove – overhead – no transformer</v>
          </cell>
        </row>
        <row r="67">
          <cell r="I67" t="str">
            <v>Rate Rider for Disposition of Deferred PILs Variance Account 1562 - effective until March 31, 2016</v>
          </cell>
          <cell r="AA67" t="str">
            <v>Temporary Service Install &amp; Remove – Overhead – With Transformer</v>
          </cell>
        </row>
        <row r="68">
          <cell r="I68" t="str">
            <v>Rate Rider for Disposition of Deferred PILs Variance Account 1562 (2012) - effective until April 30, 2015</v>
          </cell>
          <cell r="AA68" t="str">
            <v>Temporary Service Install &amp; Remove – Underground – No Transformer</v>
          </cell>
        </row>
        <row r="69">
          <cell r="I69" t="str">
            <v>Rate Rider for Disposition of Deferred PILs Variance Account 1562 (2012) - effective until April 30, 2016</v>
          </cell>
          <cell r="AA69" t="str">
            <v>Temporary service installation and removal – overhead – no transformer</v>
          </cell>
        </row>
        <row r="70">
          <cell r="I70" t="str">
            <v>Rate Rider for Disposition of Deferred PILs Variance Account 1562 (2nd Installment - 2012) - effective until April 30, 2016</v>
          </cell>
          <cell r="AA70" t="str">
            <v>Temporary service installation and removal – overhead – with transformer</v>
          </cell>
        </row>
        <row r="71">
          <cell r="I71" t="str">
            <v>Rate Rider for Disposition of Deferred PILs Variance Account 1562 (per connection) (2012) - effective until April 30, 2015</v>
          </cell>
          <cell r="AA71" t="str">
            <v>Temporary service installation and removal – underground – no transformer</v>
          </cell>
        </row>
        <row r="72">
          <cell r="I72" t="str">
            <v>Rate Rider for Disposition of Deferred PILs Variance Account 1562 (per connection) (2012) - effective until April 30, 2016</v>
          </cell>
        </row>
        <row r="73">
          <cell r="I73" t="str">
            <v>Rate Rider for Disposition of Global Adjustment Sub-Account (2011) - effective until April 30, 2015 Applicable only for Non-RPP Customers</v>
          </cell>
        </row>
        <row r="74">
          <cell r="I74" t="str">
            <v>Rate Rider for Disposition of Global Adjustment Sub-Account (2011) - effective until April 30, 2016 Applicable only for Non-RPP Customers</v>
          </cell>
        </row>
        <row r="75">
          <cell r="I75" t="str">
            <v>Rate Rider for Disposition of Global Adjustment Sub-Account (2012) - effective until April 30, 2014 Applicable only for Non-RPP Customers</v>
          </cell>
        </row>
        <row r="76">
          <cell r="I76" t="str">
            <v>Rate Rider for Disposition of Global Adjustment Sub-Account (2012) - effective until April 30, 2015 Applicable only for Non-RPP Customers</v>
          </cell>
        </row>
        <row r="77">
          <cell r="I77" t="str">
            <v>Rate Rider for Disposition of Global Adjustment Sub-Account (2012) - effective until April 30, 2015 Applicatble only for Non-RPP Customers</v>
          </cell>
        </row>
        <row r="78">
          <cell r="I78" t="str">
            <v>Rate Rider for Disposition of Global Adjustment Sub-Account (2012) - effective until April 30, 2016 Applicable only for Non-RPP Customers</v>
          </cell>
        </row>
        <row r="79">
          <cell r="I79" t="str">
            <v>Rate Rider for Disposition of Global Adjustment Sub-Account (2012) - effective until January 31, 2014. Applicable only for Non-RPP Customers</v>
          </cell>
        </row>
        <row r="80">
          <cell r="I80" t="str">
            <v>Rate Rider for Disposition of Global Adjustment Sub-Account (2012) - effective until June 30, 2014 Applicable only for Non-RPP Customers</v>
          </cell>
        </row>
        <row r="81">
          <cell r="I81" t="str">
            <v>Rate Rider for Disposition of Global Adjustment Sub-Account (2012) Applicable only for Non-RPP Customers - effective until August 31, 2014</v>
          </cell>
        </row>
        <row r="82">
          <cell r="I82" t="str">
            <v>Rate Rider for Disposition of Global Adjustment Sub-Account (2012) Applicable only to Non-RPP Customers - effective until August 31, 2014</v>
          </cell>
        </row>
        <row r="83">
          <cell r="I83" t="str">
            <v>Rate Rider for Disposition of Global Adjustment Sub-Account (2013) - effective until April 30, 2014 Applicable only for Non-RPP Customers</v>
          </cell>
        </row>
        <row r="84">
          <cell r="I84" t="str">
            <v>Rate Rider for Disposition of Global Adjustment Sub-Account (2013) - effective until April 30, 2015 Applicable only for Non-RPP Customers</v>
          </cell>
        </row>
        <row r="85">
          <cell r="I85" t="str">
            <v>Rate Rider for Disposition of Global Adjustment Sub-Account (2013) - effective until April 30, 2015 Applicable only for Non-RPP Customers and excluding Wholesale Market Participants</v>
          </cell>
        </row>
        <row r="86">
          <cell r="I86" t="str">
            <v>Rate Rider for Disposition of Global Adjustment Sub-Account (2013) - effective until April 30, 2017 Applicable only for Non-RPP Customers</v>
          </cell>
        </row>
        <row r="87">
          <cell r="I87" t="str">
            <v>Rate Rider For Disposition of Global Adjustment Sub-Account (2013) - effective until August 31, 2014 Applicable only for Non-RPP Customers</v>
          </cell>
        </row>
        <row r="88">
          <cell r="I88" t="str">
            <v>Rate Rider for Disposition of Global Adjustment Sub-Account (2013) - effective until December 31, 2014 Applicable only for Non-RPP Customers</v>
          </cell>
        </row>
        <row r="89">
          <cell r="I89" t="str">
            <v>Rate Rider for Disposition of Global Adjustment Sub-Account (2013) - effective until May 31, 2014 Applicable only for Non-RPP Customers</v>
          </cell>
        </row>
        <row r="90">
          <cell r="I90" t="str">
            <v>Rate Rider for Disposition of Global Adjustment Sub-Account (2014) - effective until December 31, 2014. Applicable only for Non-RPP - Class B Customers</v>
          </cell>
        </row>
        <row r="91">
          <cell r="I91" t="str">
            <v>Rate Rider for Disposition of Global Adjustment Sub-Account (2014) - effective until December 31, 2014. Applicable only for Non-RPP Customers</v>
          </cell>
        </row>
        <row r="92">
          <cell r="I92" t="str">
            <v>Rate Rider for Disposition of Global Adjustment Sub-Account (2014) - effective until December 31, 2014. Applicable only for Non-RPP Customers - Class A Customers</v>
          </cell>
        </row>
        <row r="93">
          <cell r="I93" t="str">
            <v>Rate Rider for Disposition of Global Adjustment Sub-Account (2014) - effective until December 31, 2014. Applicable only for Non-RPP Customers - Interval Metered</v>
          </cell>
        </row>
        <row r="94">
          <cell r="I94" t="str">
            <v>Rate Rider for Disposition of Global Adjustment Sub-Account (2014) - effective until December 31, 2014. Applicable only for Non-RPP Customers - Non Interval Metered</v>
          </cell>
        </row>
        <row r="95">
          <cell r="I95" t="str">
            <v>Rate Rider for Disposition of Post Retirement Actuarial Gain - effective until March 31, 2025</v>
          </cell>
        </row>
        <row r="96">
          <cell r="I96" t="str">
            <v>Rate Rider for Disposition of Residual Hisotrical Smart Meter Costs - effective until April 30, 2015</v>
          </cell>
        </row>
        <row r="97">
          <cell r="I97" t="str">
            <v>Rate Rider for Disposition of Residual Hisotrical Smart Meter Costs - effective until April 30, 2017</v>
          </cell>
        </row>
        <row r="98">
          <cell r="I98" t="str">
            <v>Rate Rider for Disposition of Residual Historical Smart Meter Costs - effective until April 30, 2014</v>
          </cell>
        </row>
        <row r="99">
          <cell r="I99" t="str">
            <v>Rate Rider for Disposition of Residual Historical Smart Meter Costs - effective until April 30, 2016</v>
          </cell>
        </row>
        <row r="100">
          <cell r="I100" t="str">
            <v>Rate Rider for Disposition of Residual Historical Smart Meter Costs - effective until August 31, 2014</v>
          </cell>
        </row>
        <row r="101">
          <cell r="I101" t="str">
            <v>Rate Rider for Disposition of Residual Historical Smart Meter Costs - effective until August 31, 2015</v>
          </cell>
        </row>
        <row r="102">
          <cell r="I102" t="str">
            <v>Rate Rider for Disposition of Residual Historical Smart Meter Costs - effective until December 31, 2014</v>
          </cell>
        </row>
        <row r="103">
          <cell r="I103" t="str">
            <v>Rate Rider for Disposition of Residual Historical Smart Meter Costs – effective until December 31, 2014</v>
          </cell>
        </row>
        <row r="104">
          <cell r="I104" t="str">
            <v>Rate Rider for Disposition of Residual Historical Smart Meter Costs - effective until December 31, 2015</v>
          </cell>
        </row>
        <row r="105">
          <cell r="I105" t="str">
            <v>Rate Rider for Disposition of Residual Historical Smart Meter Costs - effective until December 31, 2016</v>
          </cell>
        </row>
        <row r="106">
          <cell r="I106" t="str">
            <v>Rate Rider for Disposition of Residual Historical Smart Meter Costs - effective until October 31, 2014</v>
          </cell>
        </row>
        <row r="107">
          <cell r="I107" t="str">
            <v>Rate Rider for Disposition of Residual Historical Smart Meter Costs - effective until September 30, 2014</v>
          </cell>
        </row>
        <row r="108">
          <cell r="I108" t="str">
            <v>Rate Rider for Disposition of Residual Historical Smart Meter Costs - Non-Interval Metered 
 - effective until April 30, 2014</v>
          </cell>
        </row>
        <row r="109">
          <cell r="I109" t="str">
            <v>Rate Rider for Disposition of Residual Historical Smart Meter Costs 2 - in effect until the effective 
 date of the next cost of service-based rate order</v>
          </cell>
        </row>
        <row r="110">
          <cell r="I110" t="str">
            <v>Rate Rider for Disposition of Residual Historical Smart Meter Costs 3 - in effect until the effective 
 date of the next cost of service-based rate order</v>
          </cell>
        </row>
        <row r="111">
          <cell r="I111" t="str">
            <v>Rate Rider for Disposition of Residual Incremental Historical Smart Meter Costs - 
 effective until August 31, 2015</v>
          </cell>
        </row>
        <row r="112">
          <cell r="I112" t="str">
            <v>Rate Rider for Disposition of Stranded Meter costs - effective until April 30, 2015</v>
          </cell>
        </row>
        <row r="113">
          <cell r="I113" t="str">
            <v>Rate Rider for Disposition of Stranded Meter Costs - effective until April 30, 2016</v>
          </cell>
        </row>
        <row r="114">
          <cell r="I114" t="str">
            <v>Rate Rider for Disposition of Stranded Meter Costs - effective until April 30, 2017</v>
          </cell>
        </row>
        <row r="115">
          <cell r="I115" t="str">
            <v>Rate Rider for Global Adjustment Sub Account Disposition - effective until April 30, 2016 Applicable only for Non RPP Customers</v>
          </cell>
        </row>
        <row r="116">
          <cell r="I116" t="str">
            <v>Rate Rider for Global Adjustment Sub-Account Disposition 
 Applicable only for Non-RPP Customers – effective until April 30, 2015</v>
          </cell>
        </row>
        <row r="117">
          <cell r="I117" t="str">
            <v>Rate Rider for Global Adjustment Sub-Account Disposition (2014) - effective until April 28, 2016 Applicable only for Non-RPP Customers</v>
          </cell>
        </row>
        <row r="118">
          <cell r="I118" t="str">
            <v>Rate Rider for Global Adjustment Sub-Account Disposition (2014) - effective until April 30, 2015 Applicable only for Non-RPP Customers</v>
          </cell>
        </row>
        <row r="119">
          <cell r="I119" t="str">
            <v>Rate Rider for Global Adjustment Sub-Account Disposition (2014) - effective until December 30, 2015 Applicable only for Non-RPP Customers</v>
          </cell>
        </row>
        <row r="120">
          <cell r="I120" t="str">
            <v>Rate Rider for Global Adjustment Sub-Account Disposition (2014) - effective until December 31, 2014 Applicable only for Non-RPP Customers</v>
          </cell>
        </row>
        <row r="121">
          <cell r="I121" t="str">
            <v>Rate Rider for Global Adjustment Sub-Account Disposition (2014) - effective until December 31, 2015 Applicable only for Non-RPP Customers</v>
          </cell>
        </row>
        <row r="122">
          <cell r="I122" t="str">
            <v>Rate Rider for Global Adjustment Sub-Account Disposition (2014) - effective until December, 2015 Applicable only for Non-RPP Customers</v>
          </cell>
        </row>
        <row r="123">
          <cell r="I123" t="str">
            <v>Rate Rider for Incremental Capital - Distribution Volumetric - effective until April 30, 2016</v>
          </cell>
        </row>
        <row r="124">
          <cell r="I124" t="str">
            <v>Rate Rider for Incremental Capital - Service Charge - effective until April 30, 2016</v>
          </cell>
        </row>
        <row r="125">
          <cell r="I125" t="str">
            <v>Rate Rider for Incremental Capital (2012) - effective until April 30, 2015</v>
          </cell>
        </row>
        <row r="126">
          <cell r="I126" t="str">
            <v>Rate Rider for Lost Revenue Adjustment Mechanism Variance Account (LRAMVA) Recovery 
 (2012 CDM Activities) - effective until April 30, 2015</v>
          </cell>
        </row>
        <row r="127">
          <cell r="I127" t="str">
            <v>Rate Rider for Recover of Residual Historical Smart meter Costs - effective until June 30, 2014</v>
          </cell>
        </row>
        <row r="128">
          <cell r="I128" t="str">
            <v>Rate Rider for Recovery of CGAAP/CWIP Differential - in effect until December 31, 2016</v>
          </cell>
        </row>
        <row r="129">
          <cell r="I129" t="str">
            <v>Rate Rider for Recovery of Foregone Revenue - effective until April 30, 2015</v>
          </cell>
        </row>
        <row r="130">
          <cell r="I130" t="str">
            <v>Rate Rider for Recovery of Forgone Revenue - effective until April 30, 2015</v>
          </cell>
        </row>
        <row r="131">
          <cell r="I131" t="str">
            <v>Rate Rider for Recovery of Forgone Revenue - effective until December 31, 2014</v>
          </cell>
        </row>
        <row r="132">
          <cell r="I132" t="str">
            <v>Rate Rider for Recovery of Green Energy Act related costs - effective until December 31, 2014</v>
          </cell>
        </row>
        <row r="133">
          <cell r="I133" t="str">
            <v>Rate Rider for Recovery of Incremental Capital (2013) - in effect until the effective date of the next cost of service-based rate order</v>
          </cell>
        </row>
        <row r="134">
          <cell r="I134" t="str">
            <v>Rate Rider for Recovery of Incremental Capital (2013) - in effect until the effective date of the
 next cost of service-based rate order</v>
          </cell>
        </row>
        <row r="135">
          <cell r="I135" t="str">
            <v>Rate Rider for Recovery of Incremental Capital (2013) (per connection) - in effect until the effective date of 
 the next cost of service-based rate order</v>
          </cell>
        </row>
        <row r="136">
          <cell r="I136" t="str">
            <v>Rate Rider for Recovery of Incremental Capital (2013) (per connection)- in effect until the effective date of the next cost of service-based rate order</v>
          </cell>
        </row>
        <row r="137">
          <cell r="I137" t="str">
            <v>Rate Rider for Recovery of Incremental Capital Costs</v>
          </cell>
        </row>
        <row r="138">
          <cell r="I138" t="str">
            <v>Rate Rider for Recovery of Incremental Capital Costs - effective until April 30, 2015</v>
          </cell>
        </row>
        <row r="139">
          <cell r="I139" t="str">
            <v>Rate Rider for Recovery of Lost Revenue Adjustment Mechanism ( LRAM)/Shared Savings Mechanism (SSM) (2012) - effective until August 31, 2014</v>
          </cell>
        </row>
        <row r="140">
          <cell r="I140" t="str">
            <v>Rate Rider for Recovery of Lost Revenue Adjustment Mechanism (2013) - effective until December 31, 2014</v>
          </cell>
        </row>
        <row r="141">
          <cell r="I141" t="str">
            <v>Rate Rider for Recovery of Lost Revenue Adjustment Mechanism (LRAM) - effective until April 30, 2016</v>
          </cell>
        </row>
        <row r="142">
          <cell r="I142" t="str">
            <v>Rate Rider for Recovery of Lost Revenue Adjustment Mechanism (LRAM) (pre-2011 CDM Activities) - effective until April 30, 2015</v>
          </cell>
        </row>
        <row r="143">
          <cell r="I143" t="str">
            <v>Rate Rider for Recovery of Lost Revenue Adjustment Mechanism (LRAM) (pre-2011 CDM Activities) (2013) - effective until April 30, 2015</v>
          </cell>
        </row>
        <row r="144">
          <cell r="I144" t="str">
            <v>Rate Rider for Recovery of Lost Revenue Adjustment Mechanism (LRAM)/Shared Savings</v>
          </cell>
        </row>
        <row r="145">
          <cell r="I145" t="str">
            <v>Rate Rider for Recovery of Lost Revenue Adjustment Mechanism (LRAM)/Shared Savings Mechanism (SSM) - effective until December 31, 2014 and applicable in the service area excluding the former service area of Clinton Power</v>
          </cell>
        </row>
        <row r="146">
          <cell r="I146" t="str">
            <v>Rate Rider for Recovery of Lost Revenue Adjustment Mechanism (LRAM)/Shared Savings Mechanism (SSM) - effective until December 31, 2014 and applicable in the service area excluding the former service areas of Clinton Power and West Perth Power</v>
          </cell>
        </row>
        <row r="147">
          <cell r="I147" t="str">
            <v>Rate Rider for Recovery of Lost Revenue Adjustment Mechanism (LRAM)/Shared Savings Mechanism (SSM) - effective until December 31, 2014 and applicable only in the former service area of Clinton Power</v>
          </cell>
        </row>
        <row r="148">
          <cell r="I148" t="str">
            <v>Rate Rider for Recovery of Lost Revenue Adjustment Mechanism (LRAM)/Shared Savings Mechanism (SSM) - effective until December 31, 2014 and applicable only in the former service area of West Perth Power</v>
          </cell>
        </row>
        <row r="149">
          <cell r="I149" t="str">
            <v>Rate Rider for Recovery of Lost Revenue Adjustment Mechanism (LRAM)/Shared Savings Mechanism (SSM) - effective until March 31, 2016</v>
          </cell>
        </row>
        <row r="150">
          <cell r="I150" t="str">
            <v>Rate Rider for Recovery of Lost Revenue Adjustment Mechanism (LRAM)/Shared Savings Mechanism (SSM) (2012) - effective until August 31, 2014</v>
          </cell>
        </row>
        <row r="151">
          <cell r="I151" t="str">
            <v>Rate Rider for Recovery of Lost Revenue Adjustment Mechanism (LRAM)/Shared Savings Mechanism (SSM) Recovery - effective until April 30, 2015</v>
          </cell>
        </row>
        <row r="152">
          <cell r="I152" t="str">
            <v>Rate Rider for Recovery of Lost Revenue Adjustment Mechanism Variance Account (LRAMVA) (2014) - effective until April 30, 2015</v>
          </cell>
        </row>
        <row r="153">
          <cell r="I153" t="str">
            <v>Rate Rider for Recovery of Residual Historical Smart Meter Costs - effective July 1, 2012 - April 30, 2016</v>
          </cell>
        </row>
        <row r="154">
          <cell r="I154" t="str">
            <v>Rate Rider for Recovery of Smart Meter Incremental Revenue Requirement - effective until the date of the next cost of service-based rate order</v>
          </cell>
        </row>
        <row r="155">
          <cell r="I155" t="str">
            <v>Rate Rider for Recovery of Smart Meter Incremental Revenue Requirement - effective until the effective date of the next cost of service-based rate order, or October 31, 2017, whichever occurs earlier</v>
          </cell>
        </row>
        <row r="156">
          <cell r="I156" t="str">
            <v>Rate Rider for Recovery of Smart Meter Incremental Revenue Requirement - in effect until the effective date of the next cost of service-based rate order</v>
          </cell>
        </row>
        <row r="157">
          <cell r="I157" t="str">
            <v>Rate Rider for Recovery of Smart Meter Incremental Revenue Requirement - Non-Interval Metered - in effect until the effective date of the next cost of service-based rate order</v>
          </cell>
        </row>
        <row r="158">
          <cell r="I158" t="str">
            <v>Rate Rider for Recovery of Smart Meter Incremental Revenue Requirements - in effect until the effective date of the next cost of service application</v>
          </cell>
        </row>
        <row r="159">
          <cell r="I159" t="str">
            <v>Rate Rider for Recovery of Smart Meter Stranded Assets - effective until April 30, 2016</v>
          </cell>
        </row>
        <row r="160">
          <cell r="I160" t="str">
            <v>Rate Rider for Recovery of Storm Damage Costs - effective until August 31, 2017</v>
          </cell>
        </row>
        <row r="161">
          <cell r="I161" t="str">
            <v>Rate Rider for Recovery of Stranded Assets - effective until April 30, 2016</v>
          </cell>
        </row>
        <row r="162">
          <cell r="I162" t="str">
            <v>Rate Rider for Recovery of Stranded Meter Assets - effective July 1, 2012 - April 30, 2016</v>
          </cell>
        </row>
        <row r="163">
          <cell r="I163" t="str">
            <v>Rate Rider for Recovery of Stranded Meter Assets – effective until April 30, 2015</v>
          </cell>
        </row>
        <row r="164">
          <cell r="I164" t="str">
            <v>Rate Rider for Recovery of Stranded Meter Assets - effective until April 30, 2016</v>
          </cell>
        </row>
        <row r="165">
          <cell r="I165" t="str">
            <v>Rate Rider for Recovery of Stranded Meter Assets - effective until April 30, 2017</v>
          </cell>
        </row>
        <row r="166">
          <cell r="I166" t="str">
            <v>Rate Rider for Recovery of Stranded Meter Assets - effective until August 31, 2015</v>
          </cell>
        </row>
        <row r="167">
          <cell r="I167" t="str">
            <v>Rate Rider for Recovery of Stranded Meter Assets - effective until August 31, 2017</v>
          </cell>
        </row>
        <row r="168">
          <cell r="I168" t="str">
            <v>Rate Rider for Recovery of Stranded Meter Assets - effective until December 31, 2014</v>
          </cell>
        </row>
        <row r="169">
          <cell r="I169" t="str">
            <v>Rate Rider for Recovery of Stranded Meter Assets - effective until December 31, 2015</v>
          </cell>
        </row>
        <row r="170">
          <cell r="I170" t="str">
            <v>Rate Rider for Recovery of Stranded Meter Assets - effective until June 30, 2016</v>
          </cell>
        </row>
        <row r="171">
          <cell r="I171" t="str">
            <v>Rate Rider for Recovery of Stranded Meter Assets - effective until March 31, 2016</v>
          </cell>
        </row>
        <row r="172">
          <cell r="I172" t="str">
            <v>Rate Rider for Recovery of Stranded Meter Assets - effective until May 31, 2014</v>
          </cell>
        </row>
        <row r="173">
          <cell r="I173" t="str">
            <v>Rate Rider for Reversal of Deferral/Variance Account Disposition (2011) - effective until April 30, 2015</v>
          </cell>
        </row>
        <row r="174">
          <cell r="I174" t="str">
            <v>Rate Rider for Smart Meter Disposition - effective until April 30, 2016</v>
          </cell>
        </row>
        <row r="175">
          <cell r="I175" t="str">
            <v>Rate Rider for Smart Meter Incremental Revenue Requirement - in effect until the effective date of the next cost of service-based rate order</v>
          </cell>
        </row>
        <row r="176">
          <cell r="I176" t="str">
            <v>Rate Rider for Smart Metering Entity Charge - effective until October 31, 2018</v>
          </cell>
        </row>
        <row r="177">
          <cell r="I177" t="str">
            <v>Rate Rider for Stranded Meter Cost Recovery - effective until April 30, 2017</v>
          </cell>
        </row>
        <row r="178">
          <cell r="I178" t="str">
            <v>Rate Rider for Tax Change</v>
          </cell>
        </row>
        <row r="179">
          <cell r="I179" t="str">
            <v>Rate Rider for Tax Change - effective until April 30, 2015</v>
          </cell>
        </row>
        <row r="180">
          <cell r="I180" t="str">
            <v>Rate Rider for Tax Change (2014) - effective until April 30, 2015</v>
          </cell>
        </row>
        <row r="181">
          <cell r="I181" t="str">
            <v>Retail Transmission Rate - Line and Transformation Connection Service Rate</v>
          </cell>
        </row>
        <row r="182">
          <cell r="I182" t="str">
            <v>Retail Transmission Rate - Line and Transformation Connection Service Rate - (less than 1,000 kW)</v>
          </cell>
        </row>
        <row r="183">
          <cell r="I183" t="str">
            <v>Retail Transmission Rate - Line and Transformation Connection Service Rate - Interval Metered</v>
          </cell>
        </row>
        <row r="184">
          <cell r="I184" t="str">
            <v>Retail Transmission Rate - Line and Transformation Connection Service Rate - Interval Metered (1,000 to 4,999 kW)</v>
          </cell>
        </row>
        <row r="185">
          <cell r="I185" t="str">
            <v>Retail Transmission Rate - Line and Transformation Connection Service Rate - Interval Metered (less than 1,000 kW)</v>
          </cell>
        </row>
        <row r="186">
          <cell r="I186" t="str">
            <v>Retail Transmission Rate - Line and Transformation Connection Service Rate - Interval Metered &lt; 1,000 kW</v>
          </cell>
        </row>
        <row r="187">
          <cell r="I187" t="str">
            <v>Retail Transmission Rate - Line and Transformation Connection Service Rate - Interval Metered &gt; 1,000 kW</v>
          </cell>
        </row>
        <row r="188">
          <cell r="I188" t="str">
            <v>Retail Transmission Rate - Line and Transformation Connection Service Rate FOR ALL SERVICE AREAS EXCEPT HENSALL</v>
          </cell>
        </row>
        <row r="189">
          <cell r="I189" t="str">
            <v>Retail Transmission Rate - Line Connection Service Rate</v>
          </cell>
        </row>
        <row r="190">
          <cell r="I190" t="str">
            <v>Retail Transmission Rate - Network Service Rate</v>
          </cell>
        </row>
        <row r="191">
          <cell r="I191" t="str">
            <v>Retail Transmission Rate - Network Service Rate - (less than 1,000 kW)</v>
          </cell>
        </row>
        <row r="192">
          <cell r="I192" t="str">
            <v>Retail Transmission Rate - Network Service Rate - Interval Metered</v>
          </cell>
        </row>
        <row r="193">
          <cell r="I193" t="str">
            <v>Retail Transmission Rate - Network Service Rate - Interval Metered (1,000 to 4,999 kW)</v>
          </cell>
        </row>
        <row r="194">
          <cell r="I194" t="str">
            <v>Retail Transmission Rate - Network Service Rate - Interval Metered (less than 1,000 kW)</v>
          </cell>
        </row>
        <row r="195">
          <cell r="I195" t="str">
            <v>Retail Transmission Rate - Network Service Rate - Interval Metered &gt; 1,000 kW</v>
          </cell>
        </row>
        <row r="196">
          <cell r="I196" t="str">
            <v>Retail Transmission Rate - Transformation Connection Service Rate</v>
          </cell>
        </row>
        <row r="197">
          <cell r="I197" t="str">
            <v>Rider for Global Adjustment Sub-Account Disposition (2012) - effective until April 30, 2016 Applicable only for Non-RPP Customers</v>
          </cell>
        </row>
        <row r="198">
          <cell r="I198" t="str">
            <v>Rural or Remote Electricity Rate Protection Charge (RRRP)</v>
          </cell>
        </row>
        <row r="199">
          <cell r="I199" t="str">
            <v>Sentinel lights (dusk-to-dawn) connected to unmetered wires will have a flat rate monthly energy charge added to the regular customer bill. Further servicing details are available in the distributor’s Conditions of Service.</v>
          </cell>
        </row>
        <row r="200">
          <cell r="I200" t="str">
            <v>Service Charge</v>
          </cell>
        </row>
        <row r="201">
          <cell r="I201" t="str">
            <v>Service Charge (per connection)</v>
          </cell>
        </row>
        <row r="202">
          <cell r="I202" t="str">
            <v>Service Charge (per customer)</v>
          </cell>
        </row>
        <row r="203">
          <cell r="I203" t="str">
            <v>Service Charge (per light)</v>
          </cell>
        </row>
        <row r="204">
          <cell r="I204" t="str">
            <v>Smart Grid Funding Adder (2014) - in effect until December 31, 2014</v>
          </cell>
        </row>
        <row r="205">
          <cell r="I205" t="str">
            <v>Smart Meter Disposition Rider</v>
          </cell>
        </row>
        <row r="206">
          <cell r="I206" t="str">
            <v>Smart Meter Entity Charge</v>
          </cell>
        </row>
        <row r="207">
          <cell r="I207" t="str">
            <v>Smart Meter Incremental Revenue Requirement Rate Rider</v>
          </cell>
        </row>
        <row r="208">
          <cell r="I208" t="str">
            <v>Standard Supply Service - Administrative Charge (if applicable)</v>
          </cell>
        </row>
        <row r="209">
          <cell r="I209" t="str">
            <v>Standby Charge - for a month where standby power is not provided, the charge is based on the applicable General Service 50 to 4,999 kW or Large Use Distribution Volumetric Charge applied to the contracted amount (e.g. Nameplate rating of generating facility).</v>
          </cell>
        </row>
        <row r="210">
          <cell r="I210" t="str">
            <v>Standby Charge - for a month where standby power is not provided. The charge is applied to the amount of reserved load transfer capacity contracted or the amount of monthly peak load displaced by a generating facility</v>
          </cell>
        </row>
        <row r="211">
          <cell r="I211" t="str">
            <v>Standby Charge - for a month where standby power is not provided. The charge is applied to the contracted amount (e.g. nameplate rating of the generation facility).</v>
          </cell>
        </row>
        <row r="212">
          <cell r="I212" t="str">
            <v>Wholesale Market Service Rate</v>
          </cell>
        </row>
      </sheetData>
      <sheetData sheetId="6" refreshError="1"/>
      <sheetData sheetId="7" refreshError="1"/>
      <sheetData sheetId="8"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Inputs"/>
      <sheetName val="Rates"/>
      <sheetName val="TB PS and Cons"/>
      <sheetName val="Summary PS "/>
      <sheetName val="Summary Cons"/>
      <sheetName val="Transformer Credit"/>
      <sheetName val="Distrib. Revenue summary"/>
      <sheetName val="Shared Services Summary"/>
      <sheetName val="Affiliate Transactions"/>
      <sheetName val="Total Distrib Expenses "/>
      <sheetName val="Detailed OM&amp;A table"/>
      <sheetName val="Detailed OM&amp;A analysis "/>
      <sheetName val="FA variance analysis"/>
      <sheetName val="CAPEX "/>
      <sheetName val="OM&amp;A_Exp_Summary"/>
      <sheetName val="OM&amp;A_Variance_Analysis"/>
      <sheetName val="App.2-JA_OM&amp;A_Recoverable_Summ"/>
      <sheetName val="App.2-JB OM&amp;A_Cost Driver"/>
      <sheetName val="App.2-JC_OM&amp;A_Programs"/>
      <sheetName val="App.2-L_OM&amp;A_Cust_FTEE "/>
      <sheetName val="Capital Structure"/>
      <sheetName val="App.2-OA Capitalization"/>
      <sheetName val="App.2-OB_Debt Instruments"/>
      <sheetName val="Cost of capital"/>
      <sheetName val="Rate Base"/>
      <sheetName val="Net Income_existing rates"/>
      <sheetName val="Target Net Income "/>
      <sheetName val="Revenue Requirement"/>
      <sheetName val="Revenue deficiency surplus"/>
      <sheetName val="Ex F Tables"/>
      <sheetName val="Revenue Allocation "/>
      <sheetName val="LV Allocation "/>
      <sheetName val=" Rates - BRR"/>
      <sheetName val="Transformer Allowance"/>
      <sheetName val="Rates - LV"/>
      <sheetName val="Distribution Rates "/>
      <sheetName val="Cost Allocation App 2-P "/>
      <sheetName val="Cost Allocation"/>
      <sheetName val="Fixed Charges"/>
      <sheetName val="Rate Design"/>
      <sheetName val="Ex H_Proposed Rates"/>
      <sheetName val="Ex H_Summary of Bill Impacts"/>
      <sheetName val="Ex H_Rate Riders"/>
      <sheetName val="Ex H_misc tables"/>
      <sheetName val="Validation"/>
      <sheetName val="Rate Schedule 2016"/>
      <sheetName val="Rate Schedule 2017"/>
      <sheetName val="Rate Schedule 2018"/>
      <sheetName val="Rate Schedule 2019"/>
      <sheetName val="Rate Schedule 2020"/>
      <sheetName val="PS Bill Impacts"/>
      <sheetName val="PS  Bill Impact Summary "/>
      <sheetName val="Utility  Bill Impact Summary"/>
      <sheetName val="Groups"/>
      <sheetName val="Assets Input to CA"/>
      <sheetName val="TB Utility"/>
      <sheetName val="Summary  Utility"/>
      <sheetName val="Rates_new"/>
      <sheetName val="Other Oper Revenue old"/>
      <sheetName val="Detailed OM&amp;A table (2F)"/>
      <sheetName val="App.2-E_OM&amp;A_Exp_Summary"/>
      <sheetName val="App.2-J_OM&amp;A_Variance_Analysis"/>
      <sheetName val="Cost Allocation App 2-O "/>
      <sheetName val="App.2-U_Rev_Reconciliation"/>
    </sheetNames>
    <sheetDataSet>
      <sheetData sheetId="0"/>
      <sheetData sheetId="1">
        <row r="5">
          <cell r="C5" t="str">
            <v>PowerStream Inc.</v>
          </cell>
        </row>
      </sheetData>
      <sheetData sheetId="2"/>
      <sheetData sheetId="3">
        <row r="2">
          <cell r="B2" t="str">
            <v>2016 EDR Model</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row r="58">
          <cell r="AD58">
            <v>60</v>
          </cell>
          <cell r="AE58">
            <v>100</v>
          </cell>
          <cell r="AF58">
            <v>250</v>
          </cell>
          <cell r="AG58">
            <v>500</v>
          </cell>
          <cell r="AH58">
            <v>500</v>
          </cell>
          <cell r="AI58">
            <v>1000</v>
          </cell>
          <cell r="AJ58">
            <v>3000</v>
          </cell>
          <cell r="AQ58">
            <v>7350</v>
          </cell>
          <cell r="AR58">
            <v>10000</v>
          </cell>
          <cell r="AS58">
            <v>15000</v>
          </cell>
          <cell r="AU58">
            <v>17500</v>
          </cell>
          <cell r="AV58">
            <v>20000</v>
          </cell>
          <cell r="AW58">
            <v>22000</v>
          </cell>
          <cell r="BQ58">
            <v>0.3</v>
          </cell>
          <cell r="BR58">
            <v>0.5</v>
          </cell>
          <cell r="BS58">
            <v>0.75</v>
          </cell>
          <cell r="BU58">
            <v>1</v>
          </cell>
          <cell r="CD58">
            <v>0.2</v>
          </cell>
          <cell r="CE58">
            <v>0.3</v>
          </cell>
          <cell r="CF58">
            <v>0.4</v>
          </cell>
          <cell r="CG58">
            <v>500</v>
          </cell>
          <cell r="CH58">
            <v>0.5</v>
          </cell>
          <cell r="CI58">
            <v>1</v>
          </cell>
        </row>
        <row r="60">
          <cell r="AB60">
            <v>15000</v>
          </cell>
          <cell r="AO60">
            <v>2800000</v>
          </cell>
          <cell r="BO60">
            <v>60</v>
          </cell>
          <cell r="CB60">
            <v>73</v>
          </cell>
        </row>
        <row r="61">
          <cell r="AB61">
            <v>40000</v>
          </cell>
          <cell r="AO61">
            <v>5000000</v>
          </cell>
          <cell r="BO61">
            <v>180</v>
          </cell>
          <cell r="CB61">
            <v>110</v>
          </cell>
        </row>
        <row r="62">
          <cell r="AB62">
            <v>80000</v>
          </cell>
          <cell r="AO62">
            <v>8000000</v>
          </cell>
          <cell r="BO62">
            <v>270</v>
          </cell>
          <cell r="CB62">
            <v>146</v>
          </cell>
        </row>
        <row r="63">
          <cell r="AB63">
            <v>100000</v>
          </cell>
          <cell r="AO63">
            <v>10000000</v>
          </cell>
          <cell r="BO63">
            <v>350</v>
          </cell>
          <cell r="CB63">
            <v>183</v>
          </cell>
        </row>
        <row r="64">
          <cell r="AB64">
            <v>400000</v>
          </cell>
          <cell r="AO64">
            <v>12000000</v>
          </cell>
          <cell r="CB64">
            <v>280</v>
          </cell>
        </row>
        <row r="65">
          <cell r="AB65">
            <v>1000000</v>
          </cell>
          <cell r="AO65">
            <v>15000000</v>
          </cell>
        </row>
      </sheetData>
      <sheetData sheetId="52"/>
      <sheetData sheetId="53"/>
      <sheetData sheetId="54"/>
      <sheetData sheetId="55"/>
      <sheetData sheetId="56"/>
      <sheetData sheetId="57"/>
      <sheetData sheetId="58" refreshError="1"/>
      <sheetData sheetId="59" refreshError="1"/>
      <sheetData sheetId="60" refreshError="1"/>
      <sheetData sheetId="61" refreshError="1"/>
      <sheetData sheetId="62" refreshError="1"/>
      <sheetData sheetId="63" refreshError="1"/>
      <sheetData sheetId="64"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LOBs"/>
      <sheetName val="Financials"/>
      <sheetName val="Loads"/>
      <sheetName val="Classify"/>
      <sheetName val="Allocate"/>
      <sheetName val="F&amp;C"/>
      <sheetName val="Summary"/>
      <sheetName val="Macros"/>
      <sheetName val="Module1"/>
    </sheetNames>
    <sheetDataSet>
      <sheetData sheetId="0"/>
      <sheetData sheetId="1"/>
      <sheetData sheetId="2" refreshError="1">
        <row r="1">
          <cell r="A1" t="str">
            <v>LDC Name</v>
          </cell>
        </row>
        <row r="76">
          <cell r="E76">
            <v>36161</v>
          </cell>
        </row>
      </sheetData>
      <sheetData sheetId="3"/>
      <sheetData sheetId="4"/>
      <sheetData sheetId="5"/>
      <sheetData sheetId="6"/>
      <sheetData sheetId="7"/>
      <sheetData sheetId="8" refreshError="1"/>
      <sheetData sheetId="9"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view"/>
      <sheetName val="A1.Admin"/>
      <sheetName val="A2.HistoricalBalances"/>
      <sheetName val="A3.CustomerClasses"/>
      <sheetName val="B1.GrossCapital"/>
      <sheetName val="B2.CapitalAmortization"/>
      <sheetName val="B3.NetCapital"/>
      <sheetName val="B4.OMA"/>
      <sheetName val="B5.DeferralBalances"/>
      <sheetName val="C1.LoadForecast"/>
      <sheetName val="C2.PassthruRates"/>
      <sheetName val="C3.DistRates"/>
      <sheetName val="C4.DistRevenue"/>
      <sheetName val="C5.ApprovedRecovery"/>
      <sheetName val="C6.ProposedRecoveries"/>
      <sheetName val="C7.RateRiders"/>
      <sheetName val="C8.ServiceRevenues"/>
      <sheetName val="C9.RevenueOffsets"/>
      <sheetName val="D1.RateBase"/>
      <sheetName val="D2.Debt"/>
      <sheetName val="D3.CapitalStructure"/>
      <sheetName val="E1.BridgeYrPL"/>
      <sheetName val="E2.TestYrPL"/>
      <sheetName val="E3.CapitalInfo"/>
      <sheetName val="E4.PILsResults"/>
      <sheetName val="F1.RevRequirement"/>
      <sheetName val="F2.DirectRevenues"/>
      <sheetName val="F3.CostAllocation"/>
      <sheetName val="F4.RevenueAllocation"/>
      <sheetName val="F5.RateDesign"/>
      <sheetName val="F6.RatesCheck"/>
      <sheetName val="F7.FinalRates"/>
      <sheetName val="F8.BillImpacts"/>
      <sheetName val="G1.BridgeYrProForma"/>
      <sheetName val="G2.TestYrProForma"/>
      <sheetName val="G3.TestYrNewRates"/>
      <sheetName val="G4.VarBS"/>
      <sheetName val="G5.VarPL"/>
      <sheetName val="G6.VarRateBase"/>
      <sheetName val="G7.VarSuffDef"/>
      <sheetName val="X11.RatesSched"/>
      <sheetName val="X12.PLtrend"/>
      <sheetName val="X13.PLvariances"/>
      <sheetName val="X14.BStrend"/>
      <sheetName val="X15.BSvariances"/>
      <sheetName val="X21.CapitalCont"/>
      <sheetName val="X22.RBtrend"/>
      <sheetName val="X23.RBvariances"/>
      <sheetName val="X71.RevSuffDef"/>
      <sheetName val="X72.RevenueReq"/>
      <sheetName val="Y1.PrescribedRates"/>
      <sheetName val="Y2.ChartOfAccts"/>
      <sheetName val="Y3.AmortAccts"/>
      <sheetName val="Y4.PassthruAccts"/>
      <sheetName val="Y5.DistRateAccts"/>
      <sheetName val="Y6.ServiceRevAccts"/>
      <sheetName val="Y7.RPPrates"/>
      <sheetName val="Y8.VarianceThresholds"/>
      <sheetName val="Z1.ModelVariables"/>
      <sheetName val="Z2.ModelTables"/>
      <sheetName val="Z0.Disclaimer"/>
    </sheetNames>
    <sheetDataSet>
      <sheetData sheetId="0"/>
      <sheetData sheetId="1">
        <row r="21">
          <cell r="C21">
            <v>3</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rmation Sheet"/>
      <sheetName val="2. Table of Contents"/>
      <sheetName val="3. Rate Class Selection"/>
      <sheetName val="4. Current Tariff Schedule"/>
      <sheetName val="4. Hidden"/>
      <sheetName val="5. 2013 Continuity Schedule"/>
      <sheetName val="6. Billing Det. for Def-Var"/>
      <sheetName val="6. hidden"/>
      <sheetName val="7. Allocating Def-Var Balances"/>
      <sheetName val="8. Calculation of Def-Var RR"/>
      <sheetName val="9. Rev2Cost_GDPIPI"/>
      <sheetName val="9. hidden"/>
      <sheetName val="10. Other Charges &amp; LF"/>
      <sheetName val="11. Proposed Rates"/>
      <sheetName val="12. Summary Sheet"/>
      <sheetName val="13. Final Tariff Schedule"/>
      <sheetName val="14. Bill Impacts"/>
      <sheetName val="list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1">
          <cell r="AM1" t="str">
            <v>Algoma Power Inc.</v>
          </cell>
        </row>
        <row r="2">
          <cell r="AM2" t="str">
            <v>Atikokan Hydro Inc.</v>
          </cell>
        </row>
        <row r="3">
          <cell r="AM3" t="str">
            <v>Attawapiskat Power Corporation</v>
          </cell>
        </row>
        <row r="4">
          <cell r="AM4" t="str">
            <v>Bluewater Power Distribution Corp.</v>
          </cell>
        </row>
        <row r="5">
          <cell r="AM5" t="str">
            <v>Brant County Power</v>
          </cell>
        </row>
        <row r="6">
          <cell r="AM6" t="str">
            <v>Brantford Power Inc.</v>
          </cell>
        </row>
        <row r="7">
          <cell r="AM7" t="str">
            <v>Burlington Hydro Inc.</v>
          </cell>
        </row>
        <row r="8">
          <cell r="AM8" t="str">
            <v>Cambridge and North Dumfries Hydro</v>
          </cell>
        </row>
        <row r="9">
          <cell r="AM9" t="str">
            <v>Canadian Niagara Power Inc. – Eastern Ontario Power/Fort Erie/Port Colborne</v>
          </cell>
        </row>
        <row r="10">
          <cell r="AM10" t="str">
            <v>Centre Wellington Hydro Ltd.</v>
          </cell>
        </row>
        <row r="11">
          <cell r="AM11" t="str">
            <v>Chapleau Public Utilities Corporation</v>
          </cell>
        </row>
        <row r="12">
          <cell r="AM12" t="str">
            <v>COLLUS Power Corp.</v>
          </cell>
        </row>
        <row r="13">
          <cell r="AM13" t="str">
            <v>Cooperative Hydro Embrun Inc.</v>
          </cell>
        </row>
        <row r="14">
          <cell r="AM14" t="str">
            <v>E.L.K. Energy Inc.</v>
          </cell>
        </row>
        <row r="15">
          <cell r="AM15" t="str">
            <v>Enersource Hydro Mississauga Inc.</v>
          </cell>
        </row>
        <row r="16">
          <cell r="AM16" t="str">
            <v>Entegrus Powerlines Inc.</v>
          </cell>
        </row>
        <row r="17">
          <cell r="AM17" t="str">
            <v>ENWIN Utilities Ltd.</v>
          </cell>
        </row>
        <row r="18">
          <cell r="AM18" t="str">
            <v>Erie Thames Powerlines Corp.</v>
          </cell>
        </row>
        <row r="19">
          <cell r="AM19" t="str">
            <v>Espanola Regional Hydro Distribution Corporation</v>
          </cell>
        </row>
        <row r="20">
          <cell r="AM20" t="str">
            <v>Essex Powerlines Corporation</v>
          </cell>
        </row>
        <row r="21">
          <cell r="AM21" t="str">
            <v>Festival Hydro Inc.</v>
          </cell>
        </row>
        <row r="22">
          <cell r="AM22" t="str">
            <v>Fort Albany Power Corporation</v>
          </cell>
        </row>
        <row r="23">
          <cell r="AM23" t="str">
            <v>Fort Frances Power Corporation</v>
          </cell>
        </row>
        <row r="24">
          <cell r="AM24" t="str">
            <v>Greater Sudbury Hydro Inc.</v>
          </cell>
        </row>
        <row r="25">
          <cell r="AM25" t="str">
            <v>Grimsby Power Inc.</v>
          </cell>
        </row>
        <row r="26">
          <cell r="AM26" t="str">
            <v>Guelph Hydro Electric Systems Inc.</v>
          </cell>
        </row>
        <row r="27">
          <cell r="AM27" t="str">
            <v>Haldimand County Hydro Inc.</v>
          </cell>
        </row>
        <row r="28">
          <cell r="AM28" t="str">
            <v>Halton Hills Hydro Inc.</v>
          </cell>
        </row>
        <row r="29">
          <cell r="AM29" t="str">
            <v>Hearst Power Distribution Co. Ltd.</v>
          </cell>
        </row>
        <row r="30">
          <cell r="AM30" t="str">
            <v>Horizon Utilities Corporation</v>
          </cell>
        </row>
        <row r="31">
          <cell r="AM31" t="str">
            <v>Hydro 2000 Inc.</v>
          </cell>
        </row>
        <row r="32">
          <cell r="AM32" t="str">
            <v>Hydro Hawkesbury Inc.</v>
          </cell>
        </row>
        <row r="33">
          <cell r="AM33" t="str">
            <v>Hydro One Brampton Networks Inc.</v>
          </cell>
        </row>
        <row r="34">
          <cell r="AM34" t="str">
            <v>Hydro One Networks Inc.</v>
          </cell>
        </row>
        <row r="35">
          <cell r="AM35" t="str">
            <v>Hydro One Remote Communities Inc.</v>
          </cell>
        </row>
        <row r="36">
          <cell r="AM36" t="str">
            <v>Hydro Ottawa Limited</v>
          </cell>
        </row>
        <row r="37">
          <cell r="AM37" t="str">
            <v>Innisfil Hydro Dist. Systems Limited</v>
          </cell>
        </row>
        <row r="38">
          <cell r="AM38" t="str">
            <v>Kashechewan Power Corporation</v>
          </cell>
        </row>
        <row r="39">
          <cell r="AM39" t="str">
            <v>Kenora Hydro Electric Corporation Ltd.</v>
          </cell>
        </row>
        <row r="40">
          <cell r="AM40" t="str">
            <v>Kingston Hydro Corporation</v>
          </cell>
        </row>
        <row r="41">
          <cell r="AM41" t="str">
            <v>Kitchener-Wilmot Hydro Inc.</v>
          </cell>
        </row>
        <row r="42">
          <cell r="AM42" t="str">
            <v>Lakefront Utilities Inc.</v>
          </cell>
        </row>
        <row r="43">
          <cell r="AM43" t="str">
            <v>Lakeland Power Distribution Ltd.</v>
          </cell>
        </row>
        <row r="44">
          <cell r="AM44" t="str">
            <v>London Hydro Inc.</v>
          </cell>
        </row>
        <row r="45">
          <cell r="AM45" t="str">
            <v>Midland Power Utility Corporation</v>
          </cell>
        </row>
        <row r="46">
          <cell r="AM46" t="str">
            <v>Milton Hydro Distribution Inc.</v>
          </cell>
        </row>
        <row r="47">
          <cell r="AM47" t="str">
            <v>Newmarket – Tay Power Distribution Ltd.</v>
          </cell>
        </row>
        <row r="48">
          <cell r="AM48" t="str">
            <v>Niagara Peninsula Energy Inc.</v>
          </cell>
        </row>
        <row r="49">
          <cell r="AM49" t="str">
            <v>Niagara-on-the-Lake Hydro Inc.</v>
          </cell>
        </row>
        <row r="50">
          <cell r="AM50" t="str">
            <v>Norfolk Power Distribution Ltd.</v>
          </cell>
        </row>
        <row r="51">
          <cell r="AM51" t="str">
            <v>North Bay Hydro Distribution Limited</v>
          </cell>
        </row>
        <row r="52">
          <cell r="AM52" t="str">
            <v>Northern Ontario Wires Inc.</v>
          </cell>
        </row>
        <row r="53">
          <cell r="AM53" t="str">
            <v>Oakville Hydro Distribution Inc.</v>
          </cell>
        </row>
        <row r="54">
          <cell r="AM54" t="str">
            <v>Orangeville Hydro Limited</v>
          </cell>
        </row>
        <row r="55">
          <cell r="AM55" t="str">
            <v>Orillia Power Distribution Corp.</v>
          </cell>
        </row>
        <row r="56">
          <cell r="AM56" t="str">
            <v>Oshawa PUC Networks Inc.</v>
          </cell>
        </row>
        <row r="57">
          <cell r="AM57" t="str">
            <v>Ottawa River Power Corporation</v>
          </cell>
        </row>
        <row r="58">
          <cell r="AM58" t="str">
            <v>Parry Sound Power Corporation</v>
          </cell>
        </row>
        <row r="59">
          <cell r="AM59" t="str">
            <v>Peterborough Distribution Inc.</v>
          </cell>
        </row>
        <row r="60">
          <cell r="AM60" t="str">
            <v>PowerStream Inc.</v>
          </cell>
        </row>
        <row r="61">
          <cell r="AM61" t="str">
            <v>PUC Distribution Inc.</v>
          </cell>
        </row>
        <row r="62">
          <cell r="AM62" t="str">
            <v>Renfrew Hydro Inc.</v>
          </cell>
        </row>
        <row r="63">
          <cell r="AM63" t="str">
            <v>Rideau St. Lawrence Distribution Inc.</v>
          </cell>
        </row>
        <row r="64">
          <cell r="AM64" t="str">
            <v>St. Thomas Energy Inc.</v>
          </cell>
        </row>
        <row r="65">
          <cell r="AM65" t="str">
            <v>Sioux Lookout Hydro Inc.</v>
          </cell>
        </row>
        <row r="66">
          <cell r="AM66" t="str">
            <v>Thunder Bay Hydro Electricity Distribution</v>
          </cell>
        </row>
        <row r="67">
          <cell r="AM67" t="str">
            <v>Tillsonburg Hydro Inc.</v>
          </cell>
        </row>
        <row r="68">
          <cell r="AM68" t="str">
            <v>Toronto Hydro-Electric System Limited</v>
          </cell>
        </row>
        <row r="69">
          <cell r="AM69" t="str">
            <v>Veridian Connections Inc.</v>
          </cell>
        </row>
        <row r="70">
          <cell r="AM70" t="str">
            <v>Wasaga Distribution Inc.</v>
          </cell>
        </row>
        <row r="71">
          <cell r="AM71" t="str">
            <v>Waterloo North Hydro Inc.</v>
          </cell>
        </row>
        <row r="72">
          <cell r="AM72" t="str">
            <v>Welland Hydro Electric System Corp.</v>
          </cell>
        </row>
        <row r="73">
          <cell r="AM73" t="str">
            <v>Wellington North Power Inc.</v>
          </cell>
        </row>
        <row r="74">
          <cell r="AM74" t="str">
            <v>West Coast Huron Energy Inc.</v>
          </cell>
        </row>
        <row r="75">
          <cell r="AM75" t="str">
            <v>Westario Power Inc.</v>
          </cell>
        </row>
        <row r="76">
          <cell r="AM76" t="str">
            <v>Whitby Hydro Electric Corporation</v>
          </cell>
        </row>
        <row r="77">
          <cell r="AM77" t="str">
            <v>Woodstock Hydro Services Inc.</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16"/>
  <sheetViews>
    <sheetView showGridLines="0" tabSelected="1" zoomScale="92" zoomScaleNormal="92" workbookViewId="0">
      <pane ySplit="14" topLeftCell="A64" activePane="bottomLeft" state="frozenSplit"/>
      <selection pane="bottomLeft" activeCell="B108" sqref="B108"/>
    </sheetView>
  </sheetViews>
  <sheetFormatPr defaultColWidth="9.109375" defaultRowHeight="13.2"/>
  <cols>
    <col min="1" max="1" width="28.109375" style="1" customWidth="1"/>
    <col min="2" max="2" width="16" style="3" customWidth="1"/>
    <col min="3" max="6" width="16" style="1" customWidth="1"/>
    <col min="7" max="7" width="17.109375" style="1" bestFit="1" customWidth="1"/>
    <col min="8" max="12" width="15.5546875" style="1" bestFit="1" customWidth="1"/>
    <col min="13" max="13" width="3.109375" style="1" customWidth="1"/>
    <col min="14" max="14" width="16" style="1" customWidth="1"/>
    <col min="15" max="16" width="9.109375" style="4"/>
    <col min="17" max="16384" width="9.109375" style="1"/>
  </cols>
  <sheetData>
    <row r="1" spans="1:14">
      <c r="A1" s="45"/>
      <c r="K1" s="5" t="s">
        <v>0</v>
      </c>
      <c r="L1" s="6" t="str">
        <f>EBNUMBER</f>
        <v>EB-2015-0083</v>
      </c>
      <c r="M1" s="6"/>
    </row>
    <row r="2" spans="1:14">
      <c r="A2" s="45"/>
      <c r="K2" s="5" t="s">
        <v>1</v>
      </c>
      <c r="L2" s="7">
        <v>3</v>
      </c>
    </row>
    <row r="3" spans="1:14">
      <c r="A3" s="45"/>
      <c r="K3" s="5" t="s">
        <v>2</v>
      </c>
      <c r="L3" s="7">
        <v>1</v>
      </c>
    </row>
    <row r="4" spans="1:14">
      <c r="A4" s="45"/>
      <c r="K4" s="5" t="s">
        <v>3</v>
      </c>
      <c r="L4" s="7">
        <v>1</v>
      </c>
    </row>
    <row r="5" spans="1:14">
      <c r="A5" s="45"/>
      <c r="K5" s="5" t="s">
        <v>4</v>
      </c>
      <c r="L5" s="8">
        <v>1</v>
      </c>
    </row>
    <row r="6" spans="1:14">
      <c r="A6" s="45"/>
      <c r="K6" s="5"/>
      <c r="L6" s="9"/>
    </row>
    <row r="7" spans="1:14">
      <c r="A7" s="46" t="s">
        <v>31</v>
      </c>
      <c r="K7" s="5" t="s">
        <v>5</v>
      </c>
      <c r="L7" s="10">
        <v>42258</v>
      </c>
    </row>
    <row r="8" spans="1:14">
      <c r="A8" s="4"/>
    </row>
    <row r="9" spans="1:14" ht="17.399999999999999">
      <c r="A9" s="65" t="s">
        <v>6</v>
      </c>
      <c r="B9" s="65"/>
      <c r="C9" s="65"/>
      <c r="D9" s="65"/>
      <c r="E9" s="65"/>
      <c r="F9" s="65"/>
      <c r="G9" s="65"/>
      <c r="H9" s="65"/>
      <c r="I9" s="65"/>
      <c r="J9" s="65"/>
      <c r="K9" s="65"/>
      <c r="L9" s="65"/>
      <c r="M9" s="11"/>
      <c r="N9" s="11"/>
    </row>
    <row r="10" spans="1:14" ht="17.399999999999999">
      <c r="A10" s="65" t="s">
        <v>33</v>
      </c>
      <c r="B10" s="65"/>
      <c r="C10" s="65"/>
      <c r="D10" s="65"/>
      <c r="E10" s="65"/>
      <c r="F10" s="65"/>
      <c r="G10" s="65"/>
      <c r="H10" s="65"/>
      <c r="I10" s="65"/>
      <c r="J10" s="65"/>
      <c r="K10" s="65"/>
      <c r="L10" s="65"/>
      <c r="M10" s="11"/>
      <c r="N10" s="11"/>
    </row>
    <row r="12" spans="1:14">
      <c r="A12" s="3" t="s">
        <v>7</v>
      </c>
    </row>
    <row r="14" spans="1:14" ht="39.6">
      <c r="A14" s="12"/>
      <c r="B14" s="13" t="str">
        <f>RebaseYear &amp;" 
Board Approved"</f>
        <v>2011 
Board Approved</v>
      </c>
      <c r="C14" s="13" t="str">
        <f>RebaseYear &amp; " 
Actual"</f>
        <v>2011 
Actual</v>
      </c>
      <c r="D14" s="13" t="str">
        <f>RebaseYear+1 &amp; " 
Actual"</f>
        <v>2012 
Actual</v>
      </c>
      <c r="E14" s="13" t="str">
        <f>RebaseYear+2 &amp; " 
Actual"</f>
        <v>2013 
Actual</v>
      </c>
      <c r="F14" s="13" t="str">
        <f>RebaseYear+3 &amp; " 
Actual"</f>
        <v>2014 
Actual</v>
      </c>
      <c r="G14" s="13" t="str">
        <f>BridgeYear&amp;" 
Bridge Forecast 
CDM Adjusted"</f>
        <v>2015 
Bridge Forecast 
CDM Adjusted</v>
      </c>
      <c r="H14" s="13" t="str">
        <f>TestYear+0 &amp;" 
Test Forecast
CDM Adjusted"</f>
        <v>2016 
Test Forecast
CDM Adjusted</v>
      </c>
      <c r="I14" s="13" t="str">
        <f>TestYear+1 &amp;" 
Test Forecast
CDM Adjusted"</f>
        <v>2017 
Test Forecast
CDM Adjusted</v>
      </c>
      <c r="J14" s="13" t="str">
        <f>TestYear+2 &amp;" 
Test Forecast
CDM Adjusted"</f>
        <v>2018 
Test Forecast
CDM Adjusted</v>
      </c>
      <c r="K14" s="13" t="str">
        <f>TestYear+3 &amp;" 
Test Forecast
CDM Adjusted"</f>
        <v>2019 
Test Forecast
CDM Adjusted</v>
      </c>
      <c r="L14" s="13" t="str">
        <f>TestYear+4 &amp;" 
Test Forecast
CDM Adjusted"</f>
        <v>2020 
Test Forecast
CDM Adjusted</v>
      </c>
      <c r="M14" s="14"/>
      <c r="N14" s="13" t="str">
        <f>RebaseYear &amp; " 
Board Approved vs Actual"</f>
        <v>2011 
Board Approved vs Actual</v>
      </c>
    </row>
    <row r="15" spans="1:14">
      <c r="A15" s="15" t="s">
        <v>8</v>
      </c>
      <c r="B15" s="58"/>
      <c r="C15" s="16"/>
      <c r="D15" s="16"/>
      <c r="E15" s="16"/>
      <c r="F15" s="16"/>
      <c r="G15" s="16"/>
      <c r="H15" s="16"/>
      <c r="I15" s="16"/>
      <c r="J15" s="16"/>
      <c r="K15" s="16"/>
      <c r="L15" s="16"/>
      <c r="N15" s="16"/>
    </row>
    <row r="16" spans="1:14">
      <c r="A16" s="17" t="s">
        <v>9</v>
      </c>
      <c r="B16" s="18">
        <v>23386</v>
      </c>
      <c r="C16" s="19">
        <v>23212</v>
      </c>
      <c r="D16" s="19">
        <v>23193</v>
      </c>
      <c r="E16" s="19">
        <v>23468</v>
      </c>
      <c r="F16" s="19">
        <v>23852.583333333332</v>
      </c>
      <c r="G16" s="19">
        <v>24004.475833780409</v>
      </c>
      <c r="H16" s="19">
        <v>24157.335580892955</v>
      </c>
      <c r="I16" s="19">
        <v>24311.16873406732</v>
      </c>
      <c r="J16" s="19">
        <v>24465.981491922685</v>
      </c>
      <c r="K16" s="19">
        <v>24621.780092550849</v>
      </c>
      <c r="L16" s="19">
        <v>24778.570813767583</v>
      </c>
      <c r="N16" s="19">
        <f>B16-C16</f>
        <v>174</v>
      </c>
    </row>
    <row r="17" spans="1:16">
      <c r="A17" s="20" t="s">
        <v>10</v>
      </c>
      <c r="B17" s="18">
        <v>194606362</v>
      </c>
      <c r="C17" s="21">
        <v>191104338.41010001</v>
      </c>
      <c r="D17" s="21">
        <v>184953208.6112</v>
      </c>
      <c r="E17" s="21">
        <v>189348695.8743</v>
      </c>
      <c r="F17" s="21">
        <v>192061408</v>
      </c>
      <c r="G17" s="49">
        <v>189417831.59427273</v>
      </c>
      <c r="H17" s="49">
        <v>188560877.96303329</v>
      </c>
      <c r="I17" s="49">
        <v>187842287.22543088</v>
      </c>
      <c r="J17" s="49">
        <v>186889964.73096657</v>
      </c>
      <c r="K17" s="49">
        <v>185977036.64103729</v>
      </c>
      <c r="L17" s="49">
        <v>185141745.14295503</v>
      </c>
      <c r="N17" s="19">
        <f>B17-C17</f>
        <v>3502023.589899987</v>
      </c>
      <c r="P17" s="23"/>
    </row>
    <row r="18" spans="1:16" ht="14.4" hidden="1" customHeight="1">
      <c r="A18" s="47" t="s">
        <v>11</v>
      </c>
      <c r="B18" s="59"/>
      <c r="C18" s="48"/>
      <c r="D18" s="48"/>
      <c r="E18" s="48"/>
      <c r="F18" s="48"/>
      <c r="G18" s="48"/>
      <c r="H18" s="48"/>
      <c r="I18" s="48"/>
      <c r="J18" s="48"/>
      <c r="K18" s="48"/>
      <c r="L18" s="48"/>
      <c r="N18" s="48"/>
      <c r="P18" s="23"/>
    </row>
    <row r="19" spans="1:16">
      <c r="A19" s="26" t="s">
        <v>12</v>
      </c>
      <c r="B19" s="60"/>
      <c r="C19" s="27"/>
      <c r="D19" s="27"/>
      <c r="E19" s="27"/>
      <c r="F19" s="27"/>
      <c r="G19" s="27"/>
      <c r="H19" s="27"/>
      <c r="I19" s="27"/>
      <c r="J19" s="27"/>
      <c r="K19" s="27"/>
      <c r="L19" s="27"/>
      <c r="N19" s="27"/>
      <c r="P19" s="23"/>
    </row>
    <row r="20" spans="1:16" ht="14.4">
      <c r="A20" s="24" t="str">
        <f>A16</f>
        <v># of Customers</v>
      </c>
      <c r="B20" s="61"/>
      <c r="C20" s="28">
        <f>IF(ISERROR((C16-$B16)/$B16), 0, (C16-$B16)/$B16)</f>
        <v>-7.4403489267082868E-3</v>
      </c>
      <c r="D20" s="28">
        <f t="shared" ref="D20:L22" si="0">IF(ISERROR((D16-$B16)/$B16), 0, (D16-$B16)/$B16)</f>
        <v>-8.2528008210040193E-3</v>
      </c>
      <c r="E20" s="28">
        <f t="shared" si="0"/>
        <v>3.5063713332763192E-3</v>
      </c>
      <c r="F20" s="28">
        <f t="shared" si="0"/>
        <v>1.9951395421762257E-2</v>
      </c>
      <c r="G20" s="28">
        <f t="shared" si="0"/>
        <v>2.6446413827948718E-2</v>
      </c>
      <c r="H20" s="28">
        <f t="shared" si="0"/>
        <v>3.298279230706215E-2</v>
      </c>
      <c r="I20" s="28">
        <f t="shared" si="0"/>
        <v>3.9560794238746248E-2</v>
      </c>
      <c r="J20" s="28">
        <f t="shared" si="0"/>
        <v>4.6180684679837707E-2</v>
      </c>
      <c r="K20" s="28">
        <f t="shared" si="0"/>
        <v>5.2842730375046998E-2</v>
      </c>
      <c r="L20" s="28">
        <f t="shared" si="0"/>
        <v>5.9547199767706442E-2</v>
      </c>
      <c r="N20" s="28" t="s">
        <v>31</v>
      </c>
      <c r="P20" s="23"/>
    </row>
    <row r="21" spans="1:16" ht="14.4">
      <c r="A21" s="24" t="s">
        <v>10</v>
      </c>
      <c r="B21" s="61"/>
      <c r="C21" s="28">
        <f t="shared" ref="C21:C22" si="1">IF(ISERROR((C17-$B17)/$B17), 0, (C17-$B17)/$B17)</f>
        <v>-1.7995421906607488E-2</v>
      </c>
      <c r="D21" s="28">
        <f t="shared" si="0"/>
        <v>-4.9603483100927583E-2</v>
      </c>
      <c r="E21" s="28">
        <f>IF(ISERROR((E17-$B17)/$B17), 0, (E17-$B17)/$B17)</f>
        <v>-2.7016928283670381E-2</v>
      </c>
      <c r="F21" s="28">
        <f t="shared" si="0"/>
        <v>-1.3077445022069732E-2</v>
      </c>
      <c r="G21" s="28">
        <f t="shared" si="0"/>
        <v>-2.6661668983500485E-2</v>
      </c>
      <c r="H21" s="28">
        <f t="shared" si="0"/>
        <v>-3.1065192190205534E-2</v>
      </c>
      <c r="I21" s="28">
        <f>IF(ISERROR((I17-$B17)/$B17), 0, (I17-$B17)/$B17)</f>
        <v>-3.475772685462937E-2</v>
      </c>
      <c r="J21" s="28">
        <f t="shared" si="0"/>
        <v>-3.9651310418276214E-2</v>
      </c>
      <c r="K21" s="28">
        <f t="shared" si="0"/>
        <v>-4.4342462755471039E-2</v>
      </c>
      <c r="L21" s="28">
        <f t="shared" si="0"/>
        <v>-4.8634673398010315E-2</v>
      </c>
      <c r="N21" s="28" t="s">
        <v>31</v>
      </c>
      <c r="P21" s="23"/>
    </row>
    <row r="22" spans="1:16" ht="14.4" hidden="1" customHeight="1">
      <c r="A22" s="24" t="s">
        <v>11</v>
      </c>
      <c r="B22" s="61"/>
      <c r="C22" s="28">
        <f t="shared" si="1"/>
        <v>0</v>
      </c>
      <c r="D22" s="28">
        <f t="shared" si="0"/>
        <v>0</v>
      </c>
      <c r="E22" s="28">
        <f t="shared" si="0"/>
        <v>0</v>
      </c>
      <c r="F22" s="28">
        <f t="shared" si="0"/>
        <v>0</v>
      </c>
      <c r="G22" s="28">
        <f t="shared" si="0"/>
        <v>0</v>
      </c>
      <c r="H22" s="28">
        <f t="shared" si="0"/>
        <v>0</v>
      </c>
      <c r="I22" s="28">
        <f t="shared" si="0"/>
        <v>0</v>
      </c>
      <c r="J22" s="28">
        <f t="shared" si="0"/>
        <v>0</v>
      </c>
      <c r="K22" s="28">
        <f t="shared" si="0"/>
        <v>0</v>
      </c>
      <c r="L22" s="28">
        <f t="shared" si="0"/>
        <v>0</v>
      </c>
      <c r="N22" s="28">
        <f t="shared" ref="N22" si="2">IF(ISERROR((N18-$B18)/$B18), 0, (N18-$B18)/$B18)</f>
        <v>0</v>
      </c>
      <c r="P22" s="23"/>
    </row>
    <row r="23" spans="1:16">
      <c r="A23" s="2"/>
      <c r="P23" s="23"/>
    </row>
    <row r="24" spans="1:16">
      <c r="A24" s="29" t="s">
        <v>13</v>
      </c>
      <c r="B24" s="58"/>
      <c r="C24" s="16"/>
      <c r="D24" s="16"/>
      <c r="E24" s="16"/>
      <c r="F24" s="16"/>
      <c r="G24" s="16"/>
      <c r="H24" s="16"/>
      <c r="I24" s="16"/>
      <c r="J24" s="16"/>
      <c r="K24" s="16"/>
      <c r="L24" s="16"/>
      <c r="N24" s="16"/>
    </row>
    <row r="25" spans="1:16">
      <c r="A25" s="17" t="s">
        <v>9</v>
      </c>
      <c r="B25" s="18">
        <v>3244</v>
      </c>
      <c r="C25" s="19">
        <v>3297.75</v>
      </c>
      <c r="D25" s="19">
        <v>3249.8333333333335</v>
      </c>
      <c r="E25" s="19">
        <v>3212.75</v>
      </c>
      <c r="F25" s="19">
        <v>3051.3333333333335</v>
      </c>
      <c r="G25" s="19">
        <v>3000.3728711861681</v>
      </c>
      <c r="H25" s="19">
        <v>2950.2635021247315</v>
      </c>
      <c r="I25" s="19">
        <v>2900.9910120031923</v>
      </c>
      <c r="J25" s="19">
        <v>2852.5414240668401</v>
      </c>
      <c r="K25" s="19">
        <v>2804.9009949874062</v>
      </c>
      <c r="L25" s="19">
        <v>2758.0562109645957</v>
      </c>
      <c r="N25" s="19">
        <f>B25-C25</f>
        <v>-53.75</v>
      </c>
    </row>
    <row r="26" spans="1:16">
      <c r="A26" s="20" t="s">
        <v>10</v>
      </c>
      <c r="B26" s="18">
        <v>93096784</v>
      </c>
      <c r="C26" s="21">
        <v>93008634.910999998</v>
      </c>
      <c r="D26" s="21">
        <v>88608640.897100002</v>
      </c>
      <c r="E26" s="21">
        <v>86375577.059599996</v>
      </c>
      <c r="F26" s="21">
        <v>91470555</v>
      </c>
      <c r="G26" s="50">
        <v>90135229.310733005</v>
      </c>
      <c r="H26" s="50">
        <v>87729829.603991896</v>
      </c>
      <c r="I26" s="50">
        <v>86574289.587245122</v>
      </c>
      <c r="J26" s="50">
        <v>85112366.307530954</v>
      </c>
      <c r="K26" s="50">
        <v>82749000.313891336</v>
      </c>
      <c r="L26" s="50">
        <v>80540932.583926842</v>
      </c>
      <c r="N26" s="19">
        <f>B26-C26</f>
        <v>88149.08900000155</v>
      </c>
      <c r="P26" s="30"/>
    </row>
    <row r="27" spans="1:16" ht="13.35" hidden="1" customHeight="1">
      <c r="A27" s="47" t="s">
        <v>11</v>
      </c>
      <c r="B27" s="59"/>
      <c r="C27" s="48"/>
      <c r="D27" s="48"/>
      <c r="E27" s="48"/>
      <c r="F27" s="48"/>
      <c r="G27" s="48"/>
      <c r="H27" s="48"/>
      <c r="I27" s="48"/>
      <c r="J27" s="48"/>
      <c r="K27" s="48"/>
      <c r="L27" s="48"/>
      <c r="N27" s="48"/>
      <c r="P27" s="30"/>
    </row>
    <row r="28" spans="1:16">
      <c r="A28" s="26" t="s">
        <v>12</v>
      </c>
      <c r="B28" s="60"/>
      <c r="C28" s="27"/>
      <c r="D28" s="27"/>
      <c r="E28" s="27"/>
      <c r="F28" s="27"/>
      <c r="G28" s="27"/>
      <c r="H28" s="27"/>
      <c r="I28" s="27"/>
      <c r="J28" s="27"/>
      <c r="K28" s="27"/>
      <c r="L28" s="27"/>
      <c r="N28" s="27"/>
      <c r="P28" s="30"/>
    </row>
    <row r="29" spans="1:16" ht="14.4">
      <c r="A29" s="24" t="str">
        <f>A25</f>
        <v># of Customers</v>
      </c>
      <c r="B29" s="61"/>
      <c r="C29" s="28">
        <f>IF(ISERROR((C25-$B25)/$B25), 0, (C25-$B25)/$B25)</f>
        <v>1.656905055487053E-2</v>
      </c>
      <c r="D29" s="28">
        <f>IF(ISERROR((D25-$B25)/$B25), 0, (D25-$B25)/$B25)</f>
        <v>1.7981915330867709E-3</v>
      </c>
      <c r="E29" s="28">
        <f t="shared" ref="D29:L31" si="3">IF(ISERROR((E25-$B25)/$B25), 0, (E25-$B25)/$B25)</f>
        <v>-9.6331689272503088E-3</v>
      </c>
      <c r="F29" s="28">
        <f t="shared" si="3"/>
        <v>-5.9391697492807184E-2</v>
      </c>
      <c r="G29" s="28">
        <f t="shared" si="3"/>
        <v>-7.5100841187987627E-2</v>
      </c>
      <c r="H29" s="28">
        <f t="shared" si="3"/>
        <v>-9.0547625732203596E-2</v>
      </c>
      <c r="I29" s="28">
        <f t="shared" si="3"/>
        <v>-0.10573643279802951</v>
      </c>
      <c r="J29" s="28">
        <f t="shared" si="3"/>
        <v>-0.12067157087951907</v>
      </c>
      <c r="K29" s="28">
        <f t="shared" si="3"/>
        <v>-0.13535727651436308</v>
      </c>
      <c r="L29" s="28">
        <f t="shared" si="3"/>
        <v>-0.14979771548563633</v>
      </c>
      <c r="N29" s="28" t="s">
        <v>31</v>
      </c>
      <c r="P29" s="30"/>
    </row>
    <row r="30" spans="1:16" ht="14.4">
      <c r="A30" s="24" t="s">
        <v>10</v>
      </c>
      <c r="B30" s="61"/>
      <c r="C30" s="28">
        <f t="shared" ref="C30:C31" si="4">IF(ISERROR((C26-$B26)/$B26), 0, (C26-$B26)/$B26)</f>
        <v>-9.4685428660996017E-4</v>
      </c>
      <c r="D30" s="28">
        <f t="shared" si="3"/>
        <v>-4.8209432271043844E-2</v>
      </c>
      <c r="E30" s="28">
        <f t="shared" si="3"/>
        <v>-7.2195908941387318E-2</v>
      </c>
      <c r="F30" s="28">
        <f t="shared" si="3"/>
        <v>-1.7468154431628916E-2</v>
      </c>
      <c r="G30" s="28">
        <f t="shared" si="3"/>
        <v>-3.1811568155426233E-2</v>
      </c>
      <c r="H30" s="28">
        <f t="shared" si="3"/>
        <v>-5.764919222137796E-2</v>
      </c>
      <c r="I30" s="28">
        <f t="shared" si="3"/>
        <v>-7.0061436416051476E-2</v>
      </c>
      <c r="J30" s="28">
        <f t="shared" si="3"/>
        <v>-8.576469937424526E-2</v>
      </c>
      <c r="K30" s="28">
        <f t="shared" si="3"/>
        <v>-0.11115081790697157</v>
      </c>
      <c r="L30" s="28">
        <f t="shared" si="3"/>
        <v>-0.13486879864800871</v>
      </c>
      <c r="N30" s="28" t="s">
        <v>31</v>
      </c>
      <c r="P30" s="30"/>
    </row>
    <row r="31" spans="1:16" ht="13.35" hidden="1" customHeight="1">
      <c r="A31" s="24" t="s">
        <v>11</v>
      </c>
      <c r="B31" s="61"/>
      <c r="C31" s="28">
        <f t="shared" si="4"/>
        <v>0</v>
      </c>
      <c r="D31" s="28">
        <f t="shared" si="3"/>
        <v>0</v>
      </c>
      <c r="E31" s="28">
        <f t="shared" si="3"/>
        <v>0</v>
      </c>
      <c r="F31" s="28">
        <f t="shared" si="3"/>
        <v>0</v>
      </c>
      <c r="G31" s="28">
        <f t="shared" si="3"/>
        <v>0</v>
      </c>
      <c r="H31" s="28">
        <f t="shared" si="3"/>
        <v>0</v>
      </c>
      <c r="I31" s="28">
        <f t="shared" si="3"/>
        <v>0</v>
      </c>
      <c r="J31" s="28">
        <f t="shared" si="3"/>
        <v>0</v>
      </c>
      <c r="K31" s="28">
        <f t="shared" si="3"/>
        <v>0</v>
      </c>
      <c r="L31" s="28">
        <f t="shared" si="3"/>
        <v>0</v>
      </c>
      <c r="N31" s="28">
        <f t="shared" ref="N31" si="5">IF(ISERROR((N27-$B27)/$B27), 0, (N27-$B27)/$B27)</f>
        <v>0</v>
      </c>
      <c r="P31" s="30"/>
    </row>
    <row r="32" spans="1:16">
      <c r="A32" s="66" t="s">
        <v>14</v>
      </c>
      <c r="B32" s="66"/>
      <c r="C32" s="66"/>
      <c r="D32" s="66"/>
      <c r="E32" s="66"/>
      <c r="F32" s="66"/>
      <c r="G32" s="66"/>
      <c r="H32" s="66"/>
      <c r="I32" s="66"/>
      <c r="J32" s="66"/>
      <c r="K32" s="66"/>
      <c r="L32" s="66"/>
      <c r="P32" s="30"/>
    </row>
    <row r="33" spans="1:16">
      <c r="A33" s="31" t="s">
        <v>15</v>
      </c>
      <c r="B33" s="58"/>
      <c r="C33" s="16"/>
      <c r="D33" s="16"/>
      <c r="E33" s="16"/>
      <c r="F33" s="16"/>
      <c r="G33" s="16"/>
      <c r="H33" s="16"/>
      <c r="I33" s="16"/>
      <c r="J33" s="16"/>
      <c r="K33" s="16"/>
      <c r="L33" s="16"/>
      <c r="N33" s="16"/>
      <c r="P33" s="30"/>
    </row>
    <row r="34" spans="1:16">
      <c r="A34" s="17" t="s">
        <v>9</v>
      </c>
      <c r="B34" s="18">
        <v>347</v>
      </c>
      <c r="C34" s="19">
        <v>291</v>
      </c>
      <c r="D34" s="19">
        <v>306.58333333333331</v>
      </c>
      <c r="E34" s="19">
        <v>317.75</v>
      </c>
      <c r="F34" s="19">
        <v>324.5</v>
      </c>
      <c r="G34" s="19">
        <v>330.70760277267368</v>
      </c>
      <c r="H34" s="19">
        <v>337.03395541340069</v>
      </c>
      <c r="I34" s="19">
        <v>343.48132957706599</v>
      </c>
      <c r="J34" s="19">
        <v>350.05204037473698</v>
      </c>
      <c r="K34" s="19">
        <v>356.74844720496901</v>
      </c>
      <c r="L34" s="19">
        <v>363.57295460101398</v>
      </c>
      <c r="N34" s="19">
        <f>B34-C34</f>
        <v>56</v>
      </c>
      <c r="P34" s="32"/>
    </row>
    <row r="35" spans="1:16">
      <c r="A35" s="20" t="s">
        <v>10</v>
      </c>
      <c r="B35" s="18">
        <v>259610762</v>
      </c>
      <c r="C35" s="21">
        <v>273712584.15109998</v>
      </c>
      <c r="D35" s="21">
        <v>274473667.94679999</v>
      </c>
      <c r="E35" s="21">
        <v>279458000.47820002</v>
      </c>
      <c r="F35" s="21">
        <v>272498127</v>
      </c>
      <c r="G35" s="51">
        <v>273909927.53035933</v>
      </c>
      <c r="H35" s="51">
        <v>276480202.45999652</v>
      </c>
      <c r="I35" s="51">
        <v>279259356.28869754</v>
      </c>
      <c r="J35" s="51">
        <v>281887678.25358003</v>
      </c>
      <c r="K35" s="51">
        <v>284542723.13749915</v>
      </c>
      <c r="L35" s="51">
        <v>287775925.30258161</v>
      </c>
      <c r="N35" s="19">
        <f t="shared" ref="N35:N36" si="6">B35-C35</f>
        <v>-14101822.15109998</v>
      </c>
      <c r="P35" s="32"/>
    </row>
    <row r="36" spans="1:16" s="3" customFormat="1">
      <c r="A36" s="24" t="s">
        <v>11</v>
      </c>
      <c r="B36" s="18">
        <v>701859</v>
      </c>
      <c r="C36" s="19">
        <v>766581</v>
      </c>
      <c r="D36" s="19">
        <v>781260</v>
      </c>
      <c r="E36" s="19">
        <v>767156</v>
      </c>
      <c r="F36" s="19">
        <v>743905</v>
      </c>
      <c r="G36" s="52">
        <v>747759.13786306698</v>
      </c>
      <c r="H36" s="52">
        <v>754775.84800126939</v>
      </c>
      <c r="I36" s="52">
        <v>762362.78612240776</v>
      </c>
      <c r="J36" s="52">
        <v>769537.96149559412</v>
      </c>
      <c r="K36" s="52">
        <v>776786.08897781931</v>
      </c>
      <c r="L36" s="52">
        <v>785612.55425163126</v>
      </c>
      <c r="N36" s="19">
        <f t="shared" si="6"/>
        <v>-64722</v>
      </c>
      <c r="O36" s="44"/>
      <c r="P36" s="32"/>
    </row>
    <row r="37" spans="1:16">
      <c r="A37" s="26" t="s">
        <v>12</v>
      </c>
      <c r="B37" s="60"/>
      <c r="C37" s="27"/>
      <c r="D37" s="27"/>
      <c r="E37" s="27"/>
      <c r="F37" s="27"/>
      <c r="G37" s="27"/>
      <c r="H37" s="27"/>
      <c r="I37" s="27"/>
      <c r="J37" s="27"/>
      <c r="K37" s="27"/>
      <c r="L37" s="27"/>
      <c r="N37" s="27"/>
      <c r="P37" s="32"/>
    </row>
    <row r="38" spans="1:16" ht="14.4">
      <c r="A38" s="24" t="str">
        <f>A34</f>
        <v># of Customers</v>
      </c>
      <c r="B38" s="61"/>
      <c r="C38" s="28">
        <f>IF(ISERROR((C34-$B34)/$B34), 0, (C34-$B34)/$B34)</f>
        <v>-0.16138328530259366</v>
      </c>
      <c r="D38" s="28">
        <f t="shared" ref="D38:L40" si="7">IF(ISERROR((D34-$B34)/$B34), 0, (D34-$B34)/$B34)</f>
        <v>-0.11647454370797315</v>
      </c>
      <c r="E38" s="28">
        <f t="shared" si="7"/>
        <v>-8.4293948126801146E-2</v>
      </c>
      <c r="F38" s="28">
        <f t="shared" si="7"/>
        <v>-6.4841498559077809E-2</v>
      </c>
      <c r="G38" s="28">
        <f t="shared" si="7"/>
        <v>-4.6952153392871239E-2</v>
      </c>
      <c r="H38" s="28">
        <f t="shared" si="7"/>
        <v>-2.8720589586741528E-2</v>
      </c>
      <c r="I38" s="28">
        <f t="shared" si="7"/>
        <v>-1.0140260584824231E-2</v>
      </c>
      <c r="J38" s="28">
        <f t="shared" si="7"/>
        <v>8.7955054027002173E-3</v>
      </c>
      <c r="K38" s="28">
        <f t="shared" si="7"/>
        <v>2.8093507795299743E-2</v>
      </c>
      <c r="L38" s="28">
        <f t="shared" si="7"/>
        <v>4.7760676083613764E-2</v>
      </c>
      <c r="N38" s="28" t="s">
        <v>31</v>
      </c>
      <c r="P38" s="32"/>
    </row>
    <row r="39" spans="1:16" ht="14.4">
      <c r="A39" s="24" t="s">
        <v>10</v>
      </c>
      <c r="B39" s="61"/>
      <c r="C39" s="28">
        <f t="shared" ref="C39:C40" si="8">IF(ISERROR((C35-$B35)/$B35), 0, (C35-$B35)/$B35)</f>
        <v>5.4319096952922079E-2</v>
      </c>
      <c r="D39" s="28">
        <f t="shared" si="7"/>
        <v>5.7250731180396877E-2</v>
      </c>
      <c r="E39" s="28">
        <f t="shared" si="7"/>
        <v>7.6449983526491933E-2</v>
      </c>
      <c r="F39" s="28">
        <f t="shared" si="7"/>
        <v>4.9641104631864219E-2</v>
      </c>
      <c r="G39" s="28">
        <f t="shared" si="7"/>
        <v>5.5079247948740001E-2</v>
      </c>
      <c r="H39" s="28">
        <f t="shared" si="7"/>
        <v>6.4979742480770195E-2</v>
      </c>
      <c r="I39" s="28">
        <f t="shared" si="7"/>
        <v>7.5684821913112918E-2</v>
      </c>
      <c r="J39" s="28">
        <f t="shared" si="7"/>
        <v>8.5808909006553566E-2</v>
      </c>
      <c r="K39" s="28">
        <f t="shared" si="7"/>
        <v>9.6035930657986948E-2</v>
      </c>
      <c r="L39" s="28">
        <f t="shared" si="7"/>
        <v>0.10848996815695032</v>
      </c>
      <c r="N39" s="28" t="s">
        <v>31</v>
      </c>
      <c r="P39" s="32"/>
    </row>
    <row r="40" spans="1:16" ht="14.4">
      <c r="A40" s="24" t="s">
        <v>11</v>
      </c>
      <c r="B40" s="61"/>
      <c r="C40" s="28">
        <f t="shared" si="8"/>
        <v>9.221510303351528E-2</v>
      </c>
      <c r="D40" s="28">
        <f t="shared" si="7"/>
        <v>0.11312956021081157</v>
      </c>
      <c r="E40" s="28">
        <f t="shared" si="7"/>
        <v>9.3034355903393706E-2</v>
      </c>
      <c r="F40" s="28">
        <f t="shared" si="7"/>
        <v>5.9906619420709857E-2</v>
      </c>
      <c r="G40" s="28">
        <f t="shared" si="7"/>
        <v>6.5397947255883271E-2</v>
      </c>
      <c r="H40" s="28">
        <f t="shared" si="7"/>
        <v>7.5395268852104749E-2</v>
      </c>
      <c r="I40" s="28">
        <f t="shared" si="7"/>
        <v>8.6205044207465831E-2</v>
      </c>
      <c r="J40" s="28">
        <f t="shared" si="7"/>
        <v>9.6428145105490026E-2</v>
      </c>
      <c r="K40" s="28">
        <f t="shared" si="7"/>
        <v>0.10675518726385115</v>
      </c>
      <c r="L40" s="28">
        <f t="shared" si="7"/>
        <v>0.11933102553594277</v>
      </c>
      <c r="N40" s="28" t="s">
        <v>31</v>
      </c>
      <c r="P40" s="32"/>
    </row>
    <row r="41" spans="1:16" s="33" customFormat="1">
      <c r="A41" s="66" t="s">
        <v>16</v>
      </c>
      <c r="B41" s="66"/>
      <c r="C41" s="66"/>
      <c r="D41" s="66"/>
      <c r="E41" s="66"/>
      <c r="F41" s="66"/>
      <c r="G41" s="66"/>
      <c r="H41" s="66"/>
      <c r="I41" s="66"/>
      <c r="J41" s="66"/>
      <c r="K41" s="66"/>
      <c r="L41" s="66"/>
      <c r="O41" s="34"/>
      <c r="P41" s="32"/>
    </row>
    <row r="42" spans="1:16">
      <c r="A42" s="35" t="s">
        <v>17</v>
      </c>
      <c r="B42" s="58"/>
      <c r="C42" s="16"/>
      <c r="D42" s="16"/>
      <c r="E42" s="16"/>
      <c r="F42" s="16"/>
      <c r="G42" s="16"/>
      <c r="H42" s="16"/>
      <c r="I42" s="16"/>
      <c r="J42" s="16"/>
      <c r="K42" s="16"/>
      <c r="L42" s="16"/>
      <c r="N42" s="16"/>
      <c r="P42" s="32"/>
    </row>
    <row r="43" spans="1:16">
      <c r="A43" s="17" t="s">
        <v>9</v>
      </c>
      <c r="B43" s="18">
        <v>3</v>
      </c>
      <c r="C43" s="19">
        <v>3</v>
      </c>
      <c r="D43" s="19">
        <v>3</v>
      </c>
      <c r="E43" s="19">
        <v>3</v>
      </c>
      <c r="F43" s="19">
        <v>3</v>
      </c>
      <c r="G43" s="19">
        <v>3</v>
      </c>
      <c r="H43" s="19">
        <v>3</v>
      </c>
      <c r="I43" s="19">
        <v>3</v>
      </c>
      <c r="J43" s="19">
        <v>3</v>
      </c>
      <c r="K43" s="19">
        <v>3</v>
      </c>
      <c r="L43" s="19">
        <v>3</v>
      </c>
      <c r="N43" s="64">
        <v>0</v>
      </c>
      <c r="P43" s="32"/>
    </row>
    <row r="44" spans="1:16">
      <c r="A44" s="20" t="s">
        <v>10</v>
      </c>
      <c r="B44" s="18">
        <v>152017673</v>
      </c>
      <c r="C44" s="19">
        <v>154491718.44549999</v>
      </c>
      <c r="D44" s="19">
        <v>155448434.65640002</v>
      </c>
      <c r="E44" s="19">
        <v>153943745.77000001</v>
      </c>
      <c r="F44" s="19">
        <v>151518193</v>
      </c>
      <c r="G44" s="53">
        <v>154864222.08218554</v>
      </c>
      <c r="H44" s="53">
        <v>156314903.86013326</v>
      </c>
      <c r="I44" s="53">
        <v>157466055.56925222</v>
      </c>
      <c r="J44" s="53">
        <v>158640434.61743277</v>
      </c>
      <c r="K44" s="53">
        <v>159878758.78210899</v>
      </c>
      <c r="L44" s="53">
        <v>161354888.32475093</v>
      </c>
      <c r="N44" s="19">
        <f>B44-C44</f>
        <v>-2474045.4454999864</v>
      </c>
      <c r="P44" s="36"/>
    </row>
    <row r="45" spans="1:16" s="3" customFormat="1">
      <c r="A45" s="24" t="s">
        <v>11</v>
      </c>
      <c r="B45" s="18">
        <v>297737</v>
      </c>
      <c r="C45" s="19">
        <v>294114</v>
      </c>
      <c r="D45" s="19">
        <v>323212</v>
      </c>
      <c r="E45" s="19">
        <v>291732</v>
      </c>
      <c r="F45" s="19">
        <v>286452</v>
      </c>
      <c r="G45" s="54">
        <v>292777.81846455357</v>
      </c>
      <c r="H45" s="54">
        <v>295520.3979998604</v>
      </c>
      <c r="I45" s="54">
        <v>297696.70238822151</v>
      </c>
      <c r="J45" s="54">
        <v>299916.91911196749</v>
      </c>
      <c r="K45" s="54">
        <v>302258.02697155718</v>
      </c>
      <c r="L45" s="54">
        <v>305048.71665736742</v>
      </c>
      <c r="N45" s="19">
        <f>B45-C45</f>
        <v>3623</v>
      </c>
      <c r="O45" s="44"/>
      <c r="P45" s="43"/>
    </row>
    <row r="46" spans="1:16">
      <c r="A46" s="26" t="s">
        <v>12</v>
      </c>
      <c r="B46" s="60"/>
      <c r="C46" s="27"/>
      <c r="D46" s="27"/>
      <c r="E46" s="27"/>
      <c r="F46" s="27"/>
      <c r="G46" s="27"/>
      <c r="H46" s="27"/>
      <c r="I46" s="27"/>
      <c r="J46" s="27"/>
      <c r="K46" s="27"/>
      <c r="L46" s="27"/>
      <c r="N46" s="27"/>
      <c r="P46" s="37"/>
    </row>
    <row r="47" spans="1:16" ht="14.4">
      <c r="A47" s="24" t="str">
        <f>A43</f>
        <v># of Customers</v>
      </c>
      <c r="B47" s="61"/>
      <c r="C47" s="28">
        <f>IF(ISERROR((C43-$B43)/$B43), 0, (C43-$B43)/$B43)</f>
        <v>0</v>
      </c>
      <c r="D47" s="28">
        <f t="shared" ref="D47:L49" si="9">IF(ISERROR((D43-$B43)/$B43), 0, (D43-$B43)/$B43)</f>
        <v>0</v>
      </c>
      <c r="E47" s="28">
        <f t="shared" si="9"/>
        <v>0</v>
      </c>
      <c r="F47" s="28">
        <f t="shared" si="9"/>
        <v>0</v>
      </c>
      <c r="G47" s="28">
        <f t="shared" si="9"/>
        <v>0</v>
      </c>
      <c r="H47" s="28">
        <f t="shared" si="9"/>
        <v>0</v>
      </c>
      <c r="I47" s="28">
        <f t="shared" si="9"/>
        <v>0</v>
      </c>
      <c r="J47" s="28">
        <f t="shared" si="9"/>
        <v>0</v>
      </c>
      <c r="K47" s="28">
        <f t="shared" si="9"/>
        <v>0</v>
      </c>
      <c r="L47" s="28">
        <f>IF(ISERROR((L43-$B43)/$B43), 0, (L43-$B43)/$B43)</f>
        <v>0</v>
      </c>
      <c r="N47" s="28" t="s">
        <v>31</v>
      </c>
      <c r="P47" s="37"/>
    </row>
    <row r="48" spans="1:16" ht="14.4">
      <c r="A48" s="24" t="s">
        <v>10</v>
      </c>
      <c r="B48" s="61"/>
      <c r="C48" s="28">
        <f t="shared" ref="C48:C49" si="10">IF(ISERROR((C44-$B44)/$B44), 0, (C44-$B44)/$B44)</f>
        <v>1.6274722515322193E-2</v>
      </c>
      <c r="D48" s="28">
        <f t="shared" si="9"/>
        <v>2.2568176375124652E-2</v>
      </c>
      <c r="E48" s="28">
        <f t="shared" si="9"/>
        <v>1.2670058237242E-2</v>
      </c>
      <c r="F48" s="28">
        <f t="shared" si="9"/>
        <v>-3.285670607522061E-3</v>
      </c>
      <c r="G48" s="28">
        <f t="shared" si="9"/>
        <v>1.8725119428617598E-2</v>
      </c>
      <c r="H48" s="28">
        <f t="shared" si="9"/>
        <v>2.8267968949460636E-2</v>
      </c>
      <c r="I48" s="28">
        <f t="shared" si="9"/>
        <v>3.5840455005861215E-2</v>
      </c>
      <c r="J48" s="28">
        <f t="shared" si="9"/>
        <v>4.3565734738175953E-2</v>
      </c>
      <c r="K48" s="28">
        <f t="shared" si="9"/>
        <v>5.1711657118373285E-2</v>
      </c>
      <c r="L48" s="28">
        <f t="shared" si="9"/>
        <v>6.1421906680224805E-2</v>
      </c>
      <c r="N48" s="28" t="s">
        <v>31</v>
      </c>
      <c r="P48" s="37"/>
    </row>
    <row r="49" spans="1:16" ht="14.4">
      <c r="A49" s="24" t="s">
        <v>11</v>
      </c>
      <c r="B49" s="61"/>
      <c r="C49" s="28">
        <f t="shared" si="10"/>
        <v>-1.2168457396964436E-2</v>
      </c>
      <c r="D49" s="28">
        <f t="shared" si="9"/>
        <v>8.5562090032478333E-2</v>
      </c>
      <c r="E49" s="28">
        <f t="shared" si="9"/>
        <v>-2.0168806698529239E-2</v>
      </c>
      <c r="F49" s="28">
        <f t="shared" si="9"/>
        <v>-3.7902578450108651E-2</v>
      </c>
      <c r="G49" s="28">
        <f t="shared" si="9"/>
        <v>-1.6656248754593598E-2</v>
      </c>
      <c r="H49" s="28">
        <f t="shared" si="9"/>
        <v>-7.4448321845776494E-3</v>
      </c>
      <c r="I49" s="28">
        <f t="shared" si="9"/>
        <v>-1.3534633511617833E-4</v>
      </c>
      <c r="J49" s="28">
        <f t="shared" si="9"/>
        <v>7.3216265091926571E-3</v>
      </c>
      <c r="K49" s="28">
        <f t="shared" si="9"/>
        <v>1.5184632650819943E-2</v>
      </c>
      <c r="L49" s="28">
        <f t="shared" si="9"/>
        <v>2.4557635286737687E-2</v>
      </c>
      <c r="N49" s="28" t="s">
        <v>31</v>
      </c>
      <c r="P49" s="38"/>
    </row>
    <row r="50" spans="1:16">
      <c r="A50" s="2"/>
      <c r="P50" s="38"/>
    </row>
    <row r="51" spans="1:16">
      <c r="A51" s="39" t="s">
        <v>18</v>
      </c>
      <c r="B51" s="58"/>
      <c r="C51" s="16"/>
      <c r="D51" s="16"/>
      <c r="E51" s="16"/>
      <c r="F51" s="16"/>
      <c r="G51" s="16"/>
      <c r="H51" s="16"/>
      <c r="I51" s="16"/>
      <c r="J51" s="16"/>
      <c r="K51" s="16"/>
      <c r="L51" s="16"/>
      <c r="N51" s="16"/>
      <c r="P51" s="38"/>
    </row>
    <row r="52" spans="1:16">
      <c r="A52" s="24" t="s">
        <v>19</v>
      </c>
      <c r="B52" s="18">
        <v>5155</v>
      </c>
      <c r="C52" s="19">
        <v>5119.583333333333</v>
      </c>
      <c r="D52" s="19">
        <v>5126</v>
      </c>
      <c r="E52" s="19">
        <v>5384.916666666667</v>
      </c>
      <c r="F52" s="19">
        <v>5228.083333333333</v>
      </c>
      <c r="G52" s="19">
        <v>5336.5</v>
      </c>
      <c r="H52" s="19">
        <v>5348.5</v>
      </c>
      <c r="I52" s="19">
        <v>5360.5</v>
      </c>
      <c r="J52" s="19">
        <v>5372.5</v>
      </c>
      <c r="K52" s="19">
        <v>5384.5</v>
      </c>
      <c r="L52" s="19">
        <v>5396.5</v>
      </c>
      <c r="N52" s="19">
        <f>B52-C52</f>
        <v>35.41666666666697</v>
      </c>
      <c r="P52" s="38"/>
    </row>
    <row r="53" spans="1:16">
      <c r="A53" s="20" t="s">
        <v>10</v>
      </c>
      <c r="B53" s="18">
        <v>4024186</v>
      </c>
      <c r="C53" s="19">
        <v>4142238</v>
      </c>
      <c r="D53" s="19">
        <v>4555371</v>
      </c>
      <c r="E53" s="19">
        <v>3336835</v>
      </c>
      <c r="F53" s="19">
        <v>1817917</v>
      </c>
      <c r="G53" s="55">
        <v>1814577.0773553622</v>
      </c>
      <c r="H53" s="55">
        <v>1818158.4601505373</v>
      </c>
      <c r="I53" s="55">
        <v>1821739.8429457126</v>
      </c>
      <c r="J53" s="55">
        <v>1825321.2257408875</v>
      </c>
      <c r="K53" s="55">
        <v>1828902.6085360628</v>
      </c>
      <c r="L53" s="55">
        <v>1832483.9913312381</v>
      </c>
      <c r="N53" s="19">
        <f t="shared" ref="N53:N54" si="11">B53-C53</f>
        <v>-118052</v>
      </c>
      <c r="P53" s="38"/>
    </row>
    <row r="54" spans="1:16" s="3" customFormat="1">
      <c r="A54" s="24" t="s">
        <v>11</v>
      </c>
      <c r="B54" s="18">
        <v>11336</v>
      </c>
      <c r="C54" s="19">
        <v>11236.715</v>
      </c>
      <c r="D54" s="19">
        <v>10983.794</v>
      </c>
      <c r="E54" s="19">
        <v>8303.8459999999995</v>
      </c>
      <c r="F54" s="19">
        <v>5045.1949999999997</v>
      </c>
      <c r="G54" s="56">
        <v>5035.9264128755458</v>
      </c>
      <c r="H54" s="56">
        <v>5045.8656876729137</v>
      </c>
      <c r="I54" s="56">
        <v>5055.8049624702826</v>
      </c>
      <c r="J54" s="56">
        <v>5065.7442372676505</v>
      </c>
      <c r="K54" s="56">
        <v>5075.6835120650194</v>
      </c>
      <c r="L54" s="56">
        <v>5085.6227868623882</v>
      </c>
      <c r="N54" s="19">
        <f t="shared" si="11"/>
        <v>99.284999999999854</v>
      </c>
      <c r="O54" s="44"/>
      <c r="P54" s="38"/>
    </row>
    <row r="55" spans="1:16">
      <c r="A55" s="26" t="s">
        <v>12</v>
      </c>
      <c r="B55" s="60"/>
      <c r="C55" s="27"/>
      <c r="D55" s="27"/>
      <c r="E55" s="27"/>
      <c r="F55" s="27"/>
      <c r="G55" s="27"/>
      <c r="H55" s="27"/>
      <c r="I55" s="27"/>
      <c r="J55" s="27"/>
      <c r="K55" s="27"/>
      <c r="L55" s="27"/>
      <c r="N55" s="27"/>
      <c r="P55" s="38"/>
    </row>
    <row r="56" spans="1:16" ht="14.4">
      <c r="A56" s="24" t="str">
        <f>A52</f>
        <v># of Connections</v>
      </c>
      <c r="B56" s="61"/>
      <c r="C56" s="28">
        <f>IF(ISERROR((C52-$B52)/$B52), 0, (C52-$B52)/$B52)</f>
        <v>-6.8703524086647857E-3</v>
      </c>
      <c r="D56" s="28">
        <f t="shared" ref="D56:L58" si="12">IF(ISERROR((D52-$B52)/$B52), 0, (D52-$B52)/$B52)</f>
        <v>-5.62560620756547E-3</v>
      </c>
      <c r="E56" s="28">
        <f t="shared" si="12"/>
        <v>4.4600711283543544E-2</v>
      </c>
      <c r="F56" s="28">
        <f t="shared" si="12"/>
        <v>1.4177174264468096E-2</v>
      </c>
      <c r="G56" s="28">
        <f t="shared" si="12"/>
        <v>3.5208535402521821E-2</v>
      </c>
      <c r="H56" s="28">
        <f t="shared" si="12"/>
        <v>3.7536372453928227E-2</v>
      </c>
      <c r="I56" s="28">
        <f t="shared" si="12"/>
        <v>3.9864209505334626E-2</v>
      </c>
      <c r="J56" s="28">
        <f t="shared" si="12"/>
        <v>4.2192046556741025E-2</v>
      </c>
      <c r="K56" s="28">
        <f t="shared" si="12"/>
        <v>4.4519883608147431E-2</v>
      </c>
      <c r="L56" s="28">
        <f t="shared" si="12"/>
        <v>4.6847720659553831E-2</v>
      </c>
      <c r="N56" s="28" t="s">
        <v>31</v>
      </c>
      <c r="P56" s="36"/>
    </row>
    <row r="57" spans="1:16" ht="14.4">
      <c r="A57" s="24" t="s">
        <v>10</v>
      </c>
      <c r="B57" s="61"/>
      <c r="C57" s="28">
        <f t="shared" ref="C57:C58" si="13">IF(ISERROR((C53-$B53)/$B53), 0, (C53-$B53)/$B53)</f>
        <v>2.9335622160605895E-2</v>
      </c>
      <c r="D57" s="28">
        <f t="shared" si="12"/>
        <v>0.13199812334718128</v>
      </c>
      <c r="E57" s="28">
        <f t="shared" si="12"/>
        <v>-0.17080497770232289</v>
      </c>
      <c r="F57" s="28">
        <f t="shared" si="12"/>
        <v>-0.54825224281382623</v>
      </c>
      <c r="G57" s="28">
        <f t="shared" si="12"/>
        <v>-0.54908220510797401</v>
      </c>
      <c r="H57" s="28">
        <f t="shared" si="12"/>
        <v>-0.54819224057970062</v>
      </c>
      <c r="I57" s="28">
        <f t="shared" si="12"/>
        <v>-0.54730227605142689</v>
      </c>
      <c r="J57" s="28">
        <f t="shared" si="12"/>
        <v>-0.54641231152315339</v>
      </c>
      <c r="K57" s="28">
        <f t="shared" si="12"/>
        <v>-0.54552234699487978</v>
      </c>
      <c r="L57" s="28">
        <f t="shared" si="12"/>
        <v>-0.54463238246660606</v>
      </c>
      <c r="N57" s="28" t="s">
        <v>31</v>
      </c>
      <c r="P57" s="40"/>
    </row>
    <row r="58" spans="1:16" ht="14.4">
      <c r="A58" s="24" t="s">
        <v>11</v>
      </c>
      <c r="B58" s="61"/>
      <c r="C58" s="28">
        <f t="shared" si="13"/>
        <v>-8.7583803810867902E-3</v>
      </c>
      <c r="D58" s="28">
        <f t="shared" si="12"/>
        <v>-3.106968948482711E-2</v>
      </c>
      <c r="E58" s="28">
        <f t="shared" si="12"/>
        <v>-0.26748006351446724</v>
      </c>
      <c r="F58" s="28">
        <f t="shared" si="12"/>
        <v>-0.55494045518701485</v>
      </c>
      <c r="G58" s="28">
        <f t="shared" si="12"/>
        <v>-0.55575807931584809</v>
      </c>
      <c r="H58" s="28">
        <f t="shared" si="12"/>
        <v>-0.55488129078397019</v>
      </c>
      <c r="I58" s="28">
        <f t="shared" si="12"/>
        <v>-0.55400450225209219</v>
      </c>
      <c r="J58" s="28">
        <f t="shared" si="12"/>
        <v>-0.5531277137202143</v>
      </c>
      <c r="K58" s="28">
        <f t="shared" si="12"/>
        <v>-0.55225092518833629</v>
      </c>
      <c r="L58" s="28">
        <f t="shared" si="12"/>
        <v>-0.55137413665645829</v>
      </c>
      <c r="N58" s="28" t="s">
        <v>31</v>
      </c>
      <c r="P58" s="40"/>
    </row>
    <row r="59" spans="1:16">
      <c r="A59" s="2"/>
      <c r="P59" s="40"/>
    </row>
    <row r="60" spans="1:16">
      <c r="A60" s="41" t="s">
        <v>20</v>
      </c>
      <c r="B60" s="58"/>
      <c r="C60" s="16"/>
      <c r="D60" s="16"/>
      <c r="E60" s="16"/>
      <c r="F60" s="16"/>
      <c r="G60" s="16"/>
      <c r="H60" s="16"/>
      <c r="I60" s="16"/>
      <c r="J60" s="16"/>
      <c r="K60" s="16"/>
      <c r="L60" s="16"/>
      <c r="N60" s="16"/>
      <c r="P60" s="40"/>
    </row>
    <row r="61" spans="1:16">
      <c r="A61" s="24" t="s">
        <v>9</v>
      </c>
      <c r="B61" s="18">
        <v>164</v>
      </c>
      <c r="C61" s="19">
        <v>155.5</v>
      </c>
      <c r="D61" s="19">
        <v>152</v>
      </c>
      <c r="E61" s="19">
        <v>150.83333333333334</v>
      </c>
      <c r="F61" s="19">
        <v>146.5</v>
      </c>
      <c r="G61" s="19">
        <v>143.47952986235688</v>
      </c>
      <c r="H61" s="19">
        <v>140.52133439947414</v>
      </c>
      <c r="I61" s="19">
        <v>137.6241296605296</v>
      </c>
      <c r="J61" s="19">
        <v>134.78665816661319</v>
      </c>
      <c r="K61" s="19">
        <v>132.00768836494109</v>
      </c>
      <c r="L61" s="19">
        <v>129.28601409432264</v>
      </c>
      <c r="N61" s="19">
        <f>B61-C61</f>
        <v>8.5</v>
      </c>
      <c r="P61" s="40"/>
    </row>
    <row r="62" spans="1:16">
      <c r="A62" s="20" t="s">
        <v>10</v>
      </c>
      <c r="B62" s="18">
        <v>2275040</v>
      </c>
      <c r="C62" s="21">
        <v>1517655.06</v>
      </c>
      <c r="D62" s="21">
        <v>1484560.47</v>
      </c>
      <c r="E62" s="21">
        <v>1499819.8</v>
      </c>
      <c r="F62" s="21">
        <v>1247036</v>
      </c>
      <c r="G62" s="57">
        <v>1221325.5922377929</v>
      </c>
      <c r="H62" s="57">
        <v>1196144.8585880077</v>
      </c>
      <c r="I62" s="57">
        <v>1171483.2898121688</v>
      </c>
      <c r="J62" s="57">
        <v>1147330.1820058511</v>
      </c>
      <c r="K62" s="57">
        <v>1123675.0519528456</v>
      </c>
      <c r="L62" s="57">
        <v>1100507.632575111</v>
      </c>
      <c r="N62" s="19">
        <f>B62-C62</f>
        <v>757384.94</v>
      </c>
      <c r="P62" s="40"/>
    </row>
    <row r="63" spans="1:16" ht="14.4" hidden="1">
      <c r="A63" s="24" t="s">
        <v>11</v>
      </c>
      <c r="B63" s="18"/>
      <c r="C63" s="18"/>
      <c r="D63" s="18"/>
      <c r="E63" s="18"/>
      <c r="F63" s="18"/>
      <c r="G63" s="25"/>
      <c r="H63" s="25"/>
      <c r="I63" s="18"/>
      <c r="J63" s="18"/>
      <c r="K63" s="25"/>
      <c r="L63" s="25"/>
      <c r="N63" s="18"/>
      <c r="P63" s="40"/>
    </row>
    <row r="64" spans="1:16">
      <c r="A64" s="26" t="s">
        <v>12</v>
      </c>
      <c r="B64" s="60"/>
      <c r="C64" s="27"/>
      <c r="D64" s="27"/>
      <c r="E64" s="27"/>
      <c r="F64" s="27"/>
      <c r="G64" s="27"/>
      <c r="H64" s="27"/>
      <c r="I64" s="27"/>
      <c r="J64" s="27"/>
      <c r="K64" s="27"/>
      <c r="L64" s="27"/>
      <c r="N64" s="27"/>
      <c r="P64" s="40"/>
    </row>
    <row r="65" spans="1:16" ht="14.4">
      <c r="A65" s="24" t="str">
        <f>A61</f>
        <v># of Customers</v>
      </c>
      <c r="B65" s="61"/>
      <c r="C65" s="28">
        <f t="shared" ref="C65:L67" si="14">IF(ISERROR((C61-$B61)/$B61), 0, (C61-$B61)/$B61)</f>
        <v>-5.1829268292682924E-2</v>
      </c>
      <c r="D65" s="28">
        <f t="shared" si="14"/>
        <v>-7.3170731707317069E-2</v>
      </c>
      <c r="E65" s="28">
        <f t="shared" si="14"/>
        <v>-8.0284552845528392E-2</v>
      </c>
      <c r="F65" s="28">
        <f t="shared" si="14"/>
        <v>-0.10670731707317073</v>
      </c>
      <c r="G65" s="28">
        <f t="shared" si="14"/>
        <v>-0.12512481791245803</v>
      </c>
      <c r="H65" s="28">
        <f t="shared" si="14"/>
        <v>-0.14316259512515767</v>
      </c>
      <c r="I65" s="28">
        <f t="shared" si="14"/>
        <v>-0.16082847767969755</v>
      </c>
      <c r="J65" s="28">
        <f t="shared" si="14"/>
        <v>-0.17813013313040735</v>
      </c>
      <c r="K65" s="28">
        <f t="shared" si="14"/>
        <v>-0.19507507094548115</v>
      </c>
      <c r="L65" s="28">
        <f t="shared" si="14"/>
        <v>-0.21167064576632538</v>
      </c>
      <c r="N65" s="28" t="s">
        <v>31</v>
      </c>
      <c r="P65" s="40"/>
    </row>
    <row r="66" spans="1:16" ht="14.4">
      <c r="A66" s="24" t="s">
        <v>10</v>
      </c>
      <c r="B66" s="61"/>
      <c r="C66" s="28">
        <f t="shared" si="14"/>
        <v>-0.33291060376960402</v>
      </c>
      <c r="D66" s="28">
        <f t="shared" si="14"/>
        <v>-0.34745742052886985</v>
      </c>
      <c r="E66" s="28">
        <f t="shared" si="14"/>
        <v>-0.34075014065686754</v>
      </c>
      <c r="F66" s="28">
        <f t="shared" si="14"/>
        <v>-0.45186194528447854</v>
      </c>
      <c r="G66" s="28">
        <f t="shared" si="14"/>
        <v>-0.46316302472141463</v>
      </c>
      <c r="H66" s="28">
        <f t="shared" si="14"/>
        <v>-0.47423128446620377</v>
      </c>
      <c r="I66" s="28">
        <f t="shared" si="14"/>
        <v>-0.4850713438831103</v>
      </c>
      <c r="J66" s="28">
        <f t="shared" si="14"/>
        <v>-0.49568790790234413</v>
      </c>
      <c r="K66" s="28">
        <f t="shared" si="14"/>
        <v>-0.50608558445001162</v>
      </c>
      <c r="L66" s="28">
        <f t="shared" si="14"/>
        <v>-0.51626888644810154</v>
      </c>
      <c r="N66" s="28" t="s">
        <v>31</v>
      </c>
      <c r="P66" s="40"/>
    </row>
    <row r="67" spans="1:16" ht="14.4" hidden="1">
      <c r="A67" s="24" t="s">
        <v>11</v>
      </c>
      <c r="B67" s="61"/>
      <c r="C67" s="28">
        <f t="shared" si="14"/>
        <v>0</v>
      </c>
      <c r="D67" s="28">
        <f t="shared" si="14"/>
        <v>0</v>
      </c>
      <c r="E67" s="28">
        <f t="shared" si="14"/>
        <v>0</v>
      </c>
      <c r="F67" s="28">
        <f t="shared" si="14"/>
        <v>0</v>
      </c>
      <c r="G67" s="28">
        <f t="shared" si="14"/>
        <v>0</v>
      </c>
      <c r="H67" s="28">
        <f t="shared" si="14"/>
        <v>0</v>
      </c>
      <c r="I67" s="28">
        <f t="shared" si="14"/>
        <v>0</v>
      </c>
      <c r="J67" s="28">
        <f t="shared" si="14"/>
        <v>0</v>
      </c>
      <c r="K67" s="28">
        <f t="shared" si="14"/>
        <v>0</v>
      </c>
      <c r="L67" s="28">
        <f t="shared" si="14"/>
        <v>0</v>
      </c>
      <c r="N67" s="28">
        <f t="shared" ref="N67" si="15">IF(ISERROR((N63-$B63)/$B63), 0, (N63-$B63)/$B63)</f>
        <v>0</v>
      </c>
    </row>
    <row r="68" spans="1:16">
      <c r="A68" s="2"/>
    </row>
    <row r="69" spans="1:16" hidden="1">
      <c r="A69" s="15" t="s">
        <v>21</v>
      </c>
      <c r="B69" s="58"/>
      <c r="C69" s="16"/>
      <c r="D69" s="16"/>
      <c r="E69" s="16"/>
      <c r="F69" s="16"/>
      <c r="G69" s="16"/>
      <c r="H69" s="16"/>
      <c r="I69" s="16"/>
      <c r="J69" s="16"/>
      <c r="K69" s="16"/>
      <c r="L69" s="16"/>
      <c r="N69" s="16"/>
    </row>
    <row r="70" spans="1:16" ht="14.4" hidden="1">
      <c r="A70" s="17" t="s">
        <v>9</v>
      </c>
      <c r="B70" s="62"/>
      <c r="C70" s="25"/>
      <c r="D70" s="25"/>
      <c r="E70" s="25"/>
      <c r="F70" s="25"/>
      <c r="G70" s="25"/>
      <c r="H70" s="25"/>
      <c r="I70" s="25"/>
      <c r="J70" s="25"/>
      <c r="K70" s="25"/>
      <c r="L70" s="25"/>
      <c r="N70" s="25"/>
    </row>
    <row r="71" spans="1:16" ht="14.4" hidden="1">
      <c r="A71" s="24" t="s">
        <v>10</v>
      </c>
      <c r="B71" s="62"/>
      <c r="C71" s="25"/>
      <c r="D71" s="25"/>
      <c r="E71" s="25"/>
      <c r="F71" s="25"/>
      <c r="G71" s="25"/>
      <c r="H71" s="25"/>
      <c r="I71" s="25"/>
      <c r="J71" s="25"/>
      <c r="K71" s="25"/>
      <c r="L71" s="25"/>
      <c r="N71" s="25"/>
    </row>
    <row r="72" spans="1:16" ht="14.4" hidden="1">
      <c r="A72" s="24" t="s">
        <v>11</v>
      </c>
      <c r="B72" s="62"/>
      <c r="C72" s="25"/>
      <c r="D72" s="25"/>
      <c r="E72" s="25"/>
      <c r="F72" s="25"/>
      <c r="G72" s="25"/>
      <c r="H72" s="25"/>
      <c r="I72" s="25"/>
      <c r="J72" s="25"/>
      <c r="K72" s="25"/>
      <c r="L72" s="25"/>
      <c r="N72" s="25"/>
    </row>
    <row r="73" spans="1:16" hidden="1">
      <c r="A73" s="26" t="s">
        <v>22</v>
      </c>
      <c r="B73" s="60"/>
      <c r="C73" s="27"/>
      <c r="D73" s="27"/>
      <c r="E73" s="27"/>
      <c r="F73" s="27"/>
      <c r="G73" s="27"/>
      <c r="H73" s="27"/>
      <c r="I73" s="27"/>
      <c r="J73" s="27"/>
      <c r="K73" s="27"/>
      <c r="L73" s="27"/>
      <c r="N73" s="27"/>
    </row>
    <row r="74" spans="1:16" ht="14.4" hidden="1">
      <c r="A74" s="24" t="str">
        <f>A70</f>
        <v># of Customers</v>
      </c>
      <c r="B74" s="61"/>
      <c r="C74" s="28">
        <f>IF(ISERROR((C70-$B70)/$B70), 0, (C70-$B70)/$B70)</f>
        <v>0</v>
      </c>
      <c r="D74" s="28">
        <f t="shared" ref="D74:L74" si="16">IF(ISERROR((D70-$B70)/$B70), 0, (D70-$B70)/$B70)</f>
        <v>0</v>
      </c>
      <c r="E74" s="28">
        <f t="shared" si="16"/>
        <v>0</v>
      </c>
      <c r="F74" s="28"/>
      <c r="G74" s="28">
        <f t="shared" ref="G74:H76" si="17">IF(ISERROR((G70-$B70)/$B70), 0, (G70-$B70)/$B70)</f>
        <v>0</v>
      </c>
      <c r="H74" s="28">
        <f t="shared" si="17"/>
        <v>0</v>
      </c>
      <c r="I74" s="28"/>
      <c r="J74" s="28"/>
      <c r="K74" s="28">
        <f t="shared" si="16"/>
        <v>0</v>
      </c>
      <c r="L74" s="28">
        <f t="shared" si="16"/>
        <v>0</v>
      </c>
      <c r="N74" s="28">
        <f>IF(ISERROR((N70-$B70)/$B70), 0, (N70-$B70)/$B70)</f>
        <v>0</v>
      </c>
    </row>
    <row r="75" spans="1:16" ht="14.4" hidden="1">
      <c r="A75" s="24" t="s">
        <v>10</v>
      </c>
      <c r="B75" s="61"/>
      <c r="C75" s="28">
        <f t="shared" ref="C75:L76" si="18">IF(ISERROR((C71-$B71)/$B71), 0, (C71-$B71)/$B71)</f>
        <v>0</v>
      </c>
      <c r="D75" s="28">
        <f t="shared" si="18"/>
        <v>0</v>
      </c>
      <c r="E75" s="28">
        <f t="shared" si="18"/>
        <v>0</v>
      </c>
      <c r="F75" s="28"/>
      <c r="G75" s="28">
        <f t="shared" si="17"/>
        <v>0</v>
      </c>
      <c r="H75" s="28">
        <f t="shared" si="17"/>
        <v>0</v>
      </c>
      <c r="I75" s="28"/>
      <c r="J75" s="28"/>
      <c r="K75" s="28">
        <f t="shared" si="18"/>
        <v>0</v>
      </c>
      <c r="L75" s="28">
        <f t="shared" si="18"/>
        <v>0</v>
      </c>
      <c r="N75" s="28">
        <f t="shared" ref="N75" si="19">IF(ISERROR((N71-$B71)/$B71), 0, (N71-$B71)/$B71)</f>
        <v>0</v>
      </c>
    </row>
    <row r="76" spans="1:16" ht="14.4" hidden="1">
      <c r="A76" s="24" t="s">
        <v>11</v>
      </c>
      <c r="B76" s="61"/>
      <c r="C76" s="28">
        <f t="shared" si="18"/>
        <v>0</v>
      </c>
      <c r="D76" s="28">
        <f t="shared" si="18"/>
        <v>0</v>
      </c>
      <c r="E76" s="28">
        <f t="shared" si="18"/>
        <v>0</v>
      </c>
      <c r="F76" s="28"/>
      <c r="G76" s="28">
        <f t="shared" si="17"/>
        <v>0</v>
      </c>
      <c r="H76" s="28">
        <f t="shared" si="17"/>
        <v>0</v>
      </c>
      <c r="I76" s="28"/>
      <c r="J76" s="28"/>
      <c r="K76" s="28">
        <f t="shared" si="18"/>
        <v>0</v>
      </c>
      <c r="L76" s="28">
        <f t="shared" si="18"/>
        <v>0</v>
      </c>
      <c r="N76" s="28">
        <f t="shared" ref="N76" si="20">IF(ISERROR((N72-$B72)/$B72), 0, (N72-$B72)/$B72)</f>
        <v>0</v>
      </c>
    </row>
    <row r="77" spans="1:16" hidden="1">
      <c r="A77" s="2"/>
    </row>
    <row r="78" spans="1:16" hidden="1">
      <c r="A78" s="15" t="s">
        <v>23</v>
      </c>
      <c r="B78" s="58"/>
      <c r="C78" s="16"/>
      <c r="D78" s="16"/>
      <c r="E78" s="16"/>
      <c r="F78" s="16"/>
      <c r="G78" s="16"/>
      <c r="H78" s="16"/>
      <c r="I78" s="16"/>
      <c r="J78" s="16"/>
      <c r="K78" s="16"/>
      <c r="L78" s="16"/>
      <c r="N78" s="16"/>
    </row>
    <row r="79" spans="1:16" ht="14.4" hidden="1">
      <c r="A79" s="17" t="s">
        <v>9</v>
      </c>
      <c r="B79" s="62"/>
      <c r="C79" s="25"/>
      <c r="D79" s="25"/>
      <c r="E79" s="25"/>
      <c r="F79" s="25"/>
      <c r="G79" s="25"/>
      <c r="H79" s="25"/>
      <c r="I79" s="25"/>
      <c r="J79" s="25"/>
      <c r="K79" s="25"/>
      <c r="L79" s="25"/>
      <c r="N79" s="25"/>
    </row>
    <row r="80" spans="1:16" ht="14.4" hidden="1">
      <c r="A80" s="24" t="s">
        <v>10</v>
      </c>
      <c r="B80" s="62"/>
      <c r="C80" s="25"/>
      <c r="D80" s="25"/>
      <c r="E80" s="25"/>
      <c r="F80" s="25"/>
      <c r="G80" s="25"/>
      <c r="H80" s="25"/>
      <c r="I80" s="25"/>
      <c r="J80" s="25"/>
      <c r="K80" s="25"/>
      <c r="L80" s="25"/>
      <c r="N80" s="25"/>
    </row>
    <row r="81" spans="1:14" ht="14.4" hidden="1">
      <c r="A81" s="24" t="s">
        <v>11</v>
      </c>
      <c r="B81" s="62"/>
      <c r="C81" s="25"/>
      <c r="D81" s="25"/>
      <c r="E81" s="25"/>
      <c r="F81" s="25"/>
      <c r="G81" s="25"/>
      <c r="H81" s="25"/>
      <c r="I81" s="25"/>
      <c r="J81" s="25"/>
      <c r="K81" s="25"/>
      <c r="L81" s="25"/>
      <c r="N81" s="25"/>
    </row>
    <row r="82" spans="1:14" hidden="1">
      <c r="A82" s="26" t="s">
        <v>22</v>
      </c>
      <c r="B82" s="60"/>
      <c r="C82" s="27"/>
      <c r="D82" s="27"/>
      <c r="E82" s="27"/>
      <c r="F82" s="27"/>
      <c r="G82" s="27"/>
      <c r="H82" s="27"/>
      <c r="I82" s="27"/>
      <c r="J82" s="27"/>
      <c r="K82" s="27"/>
      <c r="L82" s="27"/>
      <c r="N82" s="27"/>
    </row>
    <row r="83" spans="1:14" ht="14.4" hidden="1">
      <c r="A83" s="24" t="str">
        <f>A79</f>
        <v># of Customers</v>
      </c>
      <c r="B83" s="61"/>
      <c r="C83" s="28">
        <f>IF(ISERROR((C79-$B79)/$B79), 0, (C79-$B79)/$B79)</f>
        <v>0</v>
      </c>
      <c r="D83" s="28">
        <f t="shared" ref="D83:L83" si="21">IF(ISERROR((D79-$B79)/$B79), 0, (D79-$B79)/$B79)</f>
        <v>0</v>
      </c>
      <c r="E83" s="28">
        <f t="shared" si="21"/>
        <v>0</v>
      </c>
      <c r="F83" s="28"/>
      <c r="G83" s="28">
        <f t="shared" ref="G83:H85" si="22">IF(ISERROR((G79-$B79)/$B79), 0, (G79-$B79)/$B79)</f>
        <v>0</v>
      </c>
      <c r="H83" s="28">
        <f t="shared" si="22"/>
        <v>0</v>
      </c>
      <c r="I83" s="28"/>
      <c r="J83" s="28"/>
      <c r="K83" s="28">
        <f t="shared" si="21"/>
        <v>0</v>
      </c>
      <c r="L83" s="28">
        <f t="shared" si="21"/>
        <v>0</v>
      </c>
      <c r="N83" s="28">
        <f>IF(ISERROR((N79-$B79)/$B79), 0, (N79-$B79)/$B79)</f>
        <v>0</v>
      </c>
    </row>
    <row r="84" spans="1:14" ht="14.4" hidden="1">
      <c r="A84" s="24" t="s">
        <v>10</v>
      </c>
      <c r="B84" s="61"/>
      <c r="C84" s="28">
        <f t="shared" ref="C84:L85" si="23">IF(ISERROR((C80-$B80)/$B80), 0, (C80-$B80)/$B80)</f>
        <v>0</v>
      </c>
      <c r="D84" s="28">
        <f t="shared" si="23"/>
        <v>0</v>
      </c>
      <c r="E84" s="28">
        <f t="shared" si="23"/>
        <v>0</v>
      </c>
      <c r="F84" s="28"/>
      <c r="G84" s="28">
        <f t="shared" si="22"/>
        <v>0</v>
      </c>
      <c r="H84" s="28">
        <f t="shared" si="22"/>
        <v>0</v>
      </c>
      <c r="I84" s="28"/>
      <c r="J84" s="28"/>
      <c r="K84" s="28">
        <f t="shared" si="23"/>
        <v>0</v>
      </c>
      <c r="L84" s="28">
        <f t="shared" si="23"/>
        <v>0</v>
      </c>
      <c r="N84" s="28">
        <f t="shared" ref="N84" si="24">IF(ISERROR((N80-$B80)/$B80), 0, (N80-$B80)/$B80)</f>
        <v>0</v>
      </c>
    </row>
    <row r="85" spans="1:14" ht="14.4" hidden="1">
      <c r="A85" s="24" t="s">
        <v>11</v>
      </c>
      <c r="B85" s="61"/>
      <c r="C85" s="28">
        <f t="shared" si="23"/>
        <v>0</v>
      </c>
      <c r="D85" s="28">
        <f t="shared" si="23"/>
        <v>0</v>
      </c>
      <c r="E85" s="28">
        <f t="shared" si="23"/>
        <v>0</v>
      </c>
      <c r="F85" s="28"/>
      <c r="G85" s="28">
        <f t="shared" si="22"/>
        <v>0</v>
      </c>
      <c r="H85" s="28">
        <f t="shared" si="22"/>
        <v>0</v>
      </c>
      <c r="I85" s="28"/>
      <c r="J85" s="28"/>
      <c r="K85" s="28">
        <f t="shared" si="23"/>
        <v>0</v>
      </c>
      <c r="L85" s="28">
        <f t="shared" si="23"/>
        <v>0</v>
      </c>
      <c r="N85" s="28">
        <f t="shared" ref="N85" si="25">IF(ISERROR((N81-$B81)/$B81), 0, (N81-$B81)/$B81)</f>
        <v>0</v>
      </c>
    </row>
    <row r="86" spans="1:14" hidden="1">
      <c r="A86" s="2"/>
    </row>
    <row r="87" spans="1:14" hidden="1">
      <c r="A87" s="15" t="s">
        <v>24</v>
      </c>
      <c r="B87" s="58"/>
      <c r="C87" s="16"/>
      <c r="D87" s="16"/>
      <c r="E87" s="16"/>
      <c r="F87" s="16"/>
      <c r="G87" s="16"/>
      <c r="H87" s="16"/>
      <c r="I87" s="16"/>
      <c r="J87" s="16"/>
      <c r="K87" s="16"/>
      <c r="L87" s="16"/>
      <c r="N87" s="16"/>
    </row>
    <row r="88" spans="1:14" ht="14.4" hidden="1">
      <c r="A88" s="17" t="s">
        <v>9</v>
      </c>
      <c r="B88" s="62"/>
      <c r="C88" s="25"/>
      <c r="D88" s="25"/>
      <c r="E88" s="25"/>
      <c r="F88" s="25"/>
      <c r="G88" s="25"/>
      <c r="H88" s="25"/>
      <c r="I88" s="25"/>
      <c r="J88" s="25"/>
      <c r="K88" s="25"/>
      <c r="L88" s="25"/>
      <c r="N88" s="25"/>
    </row>
    <row r="89" spans="1:14" ht="14.4" hidden="1">
      <c r="A89" s="24" t="s">
        <v>10</v>
      </c>
      <c r="B89" s="62"/>
      <c r="C89" s="25"/>
      <c r="D89" s="25"/>
      <c r="E89" s="25"/>
      <c r="F89" s="25"/>
      <c r="G89" s="25"/>
      <c r="H89" s="25"/>
      <c r="I89" s="25"/>
      <c r="J89" s="25"/>
      <c r="K89" s="25"/>
      <c r="L89" s="25"/>
      <c r="N89" s="25"/>
    </row>
    <row r="90" spans="1:14" ht="14.4" hidden="1">
      <c r="A90" s="24" t="s">
        <v>11</v>
      </c>
      <c r="B90" s="62"/>
      <c r="C90" s="25"/>
      <c r="D90" s="25"/>
      <c r="E90" s="25"/>
      <c r="F90" s="25"/>
      <c r="G90" s="25"/>
      <c r="H90" s="25"/>
      <c r="I90" s="25"/>
      <c r="J90" s="25"/>
      <c r="K90" s="25"/>
      <c r="L90" s="25"/>
      <c r="N90" s="25"/>
    </row>
    <row r="91" spans="1:14" hidden="1">
      <c r="A91" s="26" t="s">
        <v>22</v>
      </c>
      <c r="B91" s="60"/>
      <c r="C91" s="27"/>
      <c r="D91" s="27"/>
      <c r="E91" s="27"/>
      <c r="F91" s="27"/>
      <c r="G91" s="27"/>
      <c r="H91" s="27"/>
      <c r="I91" s="27"/>
      <c r="J91" s="27"/>
      <c r="K91" s="27"/>
      <c r="L91" s="27"/>
      <c r="N91" s="27"/>
    </row>
    <row r="92" spans="1:14" ht="14.4" hidden="1">
      <c r="A92" s="24" t="str">
        <f>A88</f>
        <v># of Customers</v>
      </c>
      <c r="B92" s="61"/>
      <c r="C92" s="28">
        <f>IF(ISERROR((C88-$B88)/$B88), 0, (C88-$B88)/$B88)</f>
        <v>0</v>
      </c>
      <c r="D92" s="28">
        <f t="shared" ref="D92:L92" si="26">IF(ISERROR((D88-$B88)/$B88), 0, (D88-$B88)/$B88)</f>
        <v>0</v>
      </c>
      <c r="E92" s="28">
        <f t="shared" si="26"/>
        <v>0</v>
      </c>
      <c r="F92" s="28"/>
      <c r="G92" s="28">
        <f t="shared" ref="G92:H94" si="27">IF(ISERROR((G88-$B88)/$B88), 0, (G88-$B88)/$B88)</f>
        <v>0</v>
      </c>
      <c r="H92" s="28">
        <f t="shared" si="27"/>
        <v>0</v>
      </c>
      <c r="I92" s="28"/>
      <c r="J92" s="28"/>
      <c r="K92" s="28">
        <f t="shared" si="26"/>
        <v>0</v>
      </c>
      <c r="L92" s="28">
        <f t="shared" si="26"/>
        <v>0</v>
      </c>
      <c r="N92" s="28">
        <f>IF(ISERROR((N88-$B88)/$B88), 0, (N88-$B88)/$B88)</f>
        <v>0</v>
      </c>
    </row>
    <row r="93" spans="1:14" ht="14.4" hidden="1">
      <c r="A93" s="24" t="s">
        <v>10</v>
      </c>
      <c r="B93" s="61"/>
      <c r="C93" s="28">
        <f t="shared" ref="C93:L94" si="28">IF(ISERROR((C89-$B89)/$B89), 0, (C89-$B89)/$B89)</f>
        <v>0</v>
      </c>
      <c r="D93" s="28">
        <f t="shared" si="28"/>
        <v>0</v>
      </c>
      <c r="E93" s="28">
        <f t="shared" si="28"/>
        <v>0</v>
      </c>
      <c r="F93" s="28"/>
      <c r="G93" s="28">
        <f t="shared" si="27"/>
        <v>0</v>
      </c>
      <c r="H93" s="28">
        <f t="shared" si="27"/>
        <v>0</v>
      </c>
      <c r="I93" s="28"/>
      <c r="J93" s="28"/>
      <c r="K93" s="28">
        <f t="shared" si="28"/>
        <v>0</v>
      </c>
      <c r="L93" s="28">
        <f t="shared" si="28"/>
        <v>0</v>
      </c>
      <c r="N93" s="28">
        <f t="shared" ref="N93" si="29">IF(ISERROR((N89-$B89)/$B89), 0, (N89-$B89)/$B89)</f>
        <v>0</v>
      </c>
    </row>
    <row r="94" spans="1:14" ht="14.4" hidden="1">
      <c r="A94" s="24" t="s">
        <v>11</v>
      </c>
      <c r="B94" s="61"/>
      <c r="C94" s="28">
        <f t="shared" si="28"/>
        <v>0</v>
      </c>
      <c r="D94" s="28">
        <f t="shared" si="28"/>
        <v>0</v>
      </c>
      <c r="E94" s="28">
        <f t="shared" si="28"/>
        <v>0</v>
      </c>
      <c r="F94" s="28"/>
      <c r="G94" s="28">
        <f t="shared" si="27"/>
        <v>0</v>
      </c>
      <c r="H94" s="28">
        <f t="shared" si="27"/>
        <v>0</v>
      </c>
      <c r="I94" s="28"/>
      <c r="J94" s="28"/>
      <c r="K94" s="28">
        <f t="shared" si="28"/>
        <v>0</v>
      </c>
      <c r="L94" s="28">
        <f t="shared" si="28"/>
        <v>0</v>
      </c>
      <c r="N94" s="28">
        <f t="shared" ref="N94" si="30">IF(ISERROR((N90-$B90)/$B90), 0, (N90-$B90)/$B90)</f>
        <v>0</v>
      </c>
    </row>
    <row r="95" spans="1:14" hidden="1">
      <c r="A95" s="2"/>
    </row>
    <row r="96" spans="1:14" hidden="1">
      <c r="A96" s="15" t="s">
        <v>25</v>
      </c>
      <c r="B96" s="58"/>
      <c r="C96" s="16"/>
      <c r="D96" s="16"/>
      <c r="E96" s="16"/>
      <c r="F96" s="16"/>
      <c r="G96" s="16"/>
      <c r="H96" s="16"/>
      <c r="I96" s="16"/>
      <c r="J96" s="16"/>
      <c r="K96" s="16"/>
      <c r="L96" s="16"/>
      <c r="N96" s="16"/>
    </row>
    <row r="97" spans="1:14" ht="14.4" hidden="1">
      <c r="A97" s="17" t="s">
        <v>9</v>
      </c>
      <c r="B97" s="62"/>
      <c r="C97" s="25"/>
      <c r="D97" s="25"/>
      <c r="E97" s="25"/>
      <c r="F97" s="25"/>
      <c r="G97" s="25"/>
      <c r="H97" s="25"/>
      <c r="I97" s="25"/>
      <c r="J97" s="25"/>
      <c r="K97" s="25"/>
      <c r="L97" s="25"/>
      <c r="N97" s="25"/>
    </row>
    <row r="98" spans="1:14" ht="14.4" hidden="1">
      <c r="A98" s="24" t="s">
        <v>10</v>
      </c>
      <c r="B98" s="62"/>
      <c r="C98" s="25"/>
      <c r="D98" s="25"/>
      <c r="E98" s="25"/>
      <c r="F98" s="25"/>
      <c r="G98" s="25"/>
      <c r="H98" s="25"/>
      <c r="I98" s="25"/>
      <c r="J98" s="25"/>
      <c r="K98" s="25"/>
      <c r="L98" s="25"/>
      <c r="N98" s="25"/>
    </row>
    <row r="99" spans="1:14" ht="14.4" hidden="1">
      <c r="A99" s="24" t="s">
        <v>11</v>
      </c>
      <c r="B99" s="62"/>
      <c r="C99" s="25"/>
      <c r="D99" s="25"/>
      <c r="E99" s="25"/>
      <c r="F99" s="25"/>
      <c r="G99" s="25"/>
      <c r="H99" s="25"/>
      <c r="I99" s="25"/>
      <c r="J99" s="25"/>
      <c r="K99" s="25"/>
      <c r="L99" s="25"/>
      <c r="N99" s="25"/>
    </row>
    <row r="100" spans="1:14" hidden="1">
      <c r="A100" s="26" t="s">
        <v>22</v>
      </c>
      <c r="B100" s="60"/>
      <c r="C100" s="27"/>
      <c r="D100" s="27"/>
      <c r="E100" s="27"/>
      <c r="F100" s="27"/>
      <c r="G100" s="27"/>
      <c r="H100" s="27"/>
      <c r="I100" s="27"/>
      <c r="J100" s="27"/>
      <c r="K100" s="27"/>
      <c r="L100" s="27"/>
      <c r="N100" s="27"/>
    </row>
    <row r="101" spans="1:14" ht="14.4" hidden="1">
      <c r="A101" s="24" t="str">
        <f>A97</f>
        <v># of Customers</v>
      </c>
      <c r="B101" s="61"/>
      <c r="C101" s="28">
        <f>IF(ISERROR((C97-$B97)/$B97), 0, (C97-$B97)/$B97)</f>
        <v>0</v>
      </c>
      <c r="D101" s="28">
        <f t="shared" ref="D101:L101" si="31">IF(ISERROR((D97-$B97)/$B97), 0, (D97-$B97)/$B97)</f>
        <v>0</v>
      </c>
      <c r="E101" s="28">
        <f t="shared" si="31"/>
        <v>0</v>
      </c>
      <c r="F101" s="28"/>
      <c r="G101" s="28">
        <f t="shared" ref="G101:H103" si="32">IF(ISERROR((G97-$B97)/$B97), 0, (G97-$B97)/$B97)</f>
        <v>0</v>
      </c>
      <c r="H101" s="28">
        <f t="shared" si="32"/>
        <v>0</v>
      </c>
      <c r="I101" s="28"/>
      <c r="J101" s="28"/>
      <c r="K101" s="28">
        <f t="shared" si="31"/>
        <v>0</v>
      </c>
      <c r="L101" s="28">
        <f t="shared" si="31"/>
        <v>0</v>
      </c>
      <c r="N101" s="28">
        <f>IF(ISERROR((N97-$B97)/$B97), 0, (N97-$B97)/$B97)</f>
        <v>0</v>
      </c>
    </row>
    <row r="102" spans="1:14" ht="14.4" hidden="1">
      <c r="A102" s="24" t="s">
        <v>10</v>
      </c>
      <c r="B102" s="61"/>
      <c r="C102" s="28">
        <f t="shared" ref="C102:L103" si="33">IF(ISERROR((C98-$B98)/$B98), 0, (C98-$B98)/$B98)</f>
        <v>0</v>
      </c>
      <c r="D102" s="28">
        <f t="shared" si="33"/>
        <v>0</v>
      </c>
      <c r="E102" s="28">
        <f t="shared" si="33"/>
        <v>0</v>
      </c>
      <c r="F102" s="28"/>
      <c r="G102" s="28">
        <f t="shared" si="32"/>
        <v>0</v>
      </c>
      <c r="H102" s="28">
        <f t="shared" si="32"/>
        <v>0</v>
      </c>
      <c r="I102" s="28"/>
      <c r="J102" s="28"/>
      <c r="K102" s="28">
        <f t="shared" si="33"/>
        <v>0</v>
      </c>
      <c r="L102" s="28">
        <f t="shared" si="33"/>
        <v>0</v>
      </c>
      <c r="N102" s="28">
        <f t="shared" ref="N102" si="34">IF(ISERROR((N98-$B98)/$B98), 0, (N98-$B98)/$B98)</f>
        <v>0</v>
      </c>
    </row>
    <row r="103" spans="1:14" ht="14.4" hidden="1">
      <c r="A103" s="24" t="s">
        <v>11</v>
      </c>
      <c r="B103" s="61"/>
      <c r="C103" s="28">
        <f t="shared" si="33"/>
        <v>0</v>
      </c>
      <c r="D103" s="28">
        <f t="shared" si="33"/>
        <v>0</v>
      </c>
      <c r="E103" s="28">
        <f t="shared" si="33"/>
        <v>0</v>
      </c>
      <c r="F103" s="28"/>
      <c r="G103" s="28">
        <f t="shared" si="32"/>
        <v>0</v>
      </c>
      <c r="H103" s="28">
        <f t="shared" si="32"/>
        <v>0</v>
      </c>
      <c r="I103" s="28"/>
      <c r="J103" s="28"/>
      <c r="K103" s="28">
        <f t="shared" si="33"/>
        <v>0</v>
      </c>
      <c r="L103" s="28">
        <f t="shared" si="33"/>
        <v>0</v>
      </c>
      <c r="N103" s="28">
        <f t="shared" ref="N103" si="35">IF(ISERROR((N99-$B99)/$B99), 0, (N99-$B99)/$B99)</f>
        <v>0</v>
      </c>
    </row>
    <row r="104" spans="1:14" hidden="1">
      <c r="A104" s="2"/>
    </row>
    <row r="105" spans="1:14" hidden="1"/>
    <row r="106" spans="1:14" ht="17.399999999999999">
      <c r="A106" s="42" t="s">
        <v>26</v>
      </c>
    </row>
    <row r="107" spans="1:14" ht="14.4">
      <c r="A107" s="24" t="s">
        <v>27</v>
      </c>
      <c r="B107" s="63">
        <f>SUM(B16,B25,B34,B43,B61,B70,B79,B88,B97)</f>
        <v>27144</v>
      </c>
      <c r="C107" s="63">
        <f t="shared" ref="C107:L107" si="36">SUM(C16,C25,C34,C43,C61,C70,C79,C88,C97)</f>
        <v>26959.25</v>
      </c>
      <c r="D107" s="63">
        <f t="shared" si="36"/>
        <v>26904.416666666664</v>
      </c>
      <c r="E107" s="63">
        <f t="shared" si="36"/>
        <v>27152.333333333332</v>
      </c>
      <c r="F107" s="63">
        <f t="shared" si="36"/>
        <v>27377.916666666664</v>
      </c>
      <c r="G107" s="63">
        <f t="shared" si="36"/>
        <v>27482.035837601608</v>
      </c>
      <c r="H107" s="63">
        <f t="shared" si="36"/>
        <v>27588.154372830562</v>
      </c>
      <c r="I107" s="63">
        <f t="shared" si="36"/>
        <v>27696.265205308107</v>
      </c>
      <c r="J107" s="63">
        <f t="shared" si="36"/>
        <v>27806.361614530873</v>
      </c>
      <c r="K107" s="63">
        <f t="shared" si="36"/>
        <v>27918.437223108165</v>
      </c>
      <c r="L107" s="63">
        <f t="shared" si="36"/>
        <v>28032.485993427515</v>
      </c>
      <c r="N107" s="19">
        <f>B107-C107</f>
        <v>184.75</v>
      </c>
    </row>
    <row r="108" spans="1:14" ht="14.4">
      <c r="A108" s="24" t="s">
        <v>28</v>
      </c>
      <c r="B108" s="63">
        <f>SUM(B52)</f>
        <v>5155</v>
      </c>
      <c r="C108" s="63">
        <f t="shared" ref="C108:L108" si="37">SUM(C52)</f>
        <v>5119.583333333333</v>
      </c>
      <c r="D108" s="63">
        <f t="shared" si="37"/>
        <v>5126</v>
      </c>
      <c r="E108" s="63">
        <f t="shared" si="37"/>
        <v>5384.916666666667</v>
      </c>
      <c r="F108" s="63">
        <f t="shared" si="37"/>
        <v>5228.083333333333</v>
      </c>
      <c r="G108" s="63">
        <f t="shared" si="37"/>
        <v>5336.5</v>
      </c>
      <c r="H108" s="63">
        <f t="shared" si="37"/>
        <v>5348.5</v>
      </c>
      <c r="I108" s="63">
        <f t="shared" si="37"/>
        <v>5360.5</v>
      </c>
      <c r="J108" s="63">
        <f t="shared" si="37"/>
        <v>5372.5</v>
      </c>
      <c r="K108" s="63">
        <f t="shared" si="37"/>
        <v>5384.5</v>
      </c>
      <c r="L108" s="63">
        <f t="shared" si="37"/>
        <v>5396.5</v>
      </c>
      <c r="N108" s="19">
        <f t="shared" ref="N108:N110" si="38">B108-C108</f>
        <v>35.41666666666697</v>
      </c>
    </row>
    <row r="109" spans="1:14" ht="14.4">
      <c r="A109" s="24" t="s">
        <v>10</v>
      </c>
      <c r="B109" s="63">
        <f t="shared" ref="B109:L110" si="39">SUM(B17,B26,B35,B44,B53,B62,B71,B80,B89,B98)</f>
        <v>705630807</v>
      </c>
      <c r="C109" s="22">
        <f t="shared" si="39"/>
        <v>717977168.97769988</v>
      </c>
      <c r="D109" s="22">
        <f t="shared" si="39"/>
        <v>709523883.58150005</v>
      </c>
      <c r="E109" s="22">
        <f t="shared" si="39"/>
        <v>713962673.98210001</v>
      </c>
      <c r="F109" s="22">
        <f t="shared" si="39"/>
        <v>710613236</v>
      </c>
      <c r="G109" s="22">
        <f t="shared" si="39"/>
        <v>711363113.1871438</v>
      </c>
      <c r="H109" s="22">
        <f t="shared" si="39"/>
        <v>712100117.2058934</v>
      </c>
      <c r="I109" s="22">
        <f t="shared" si="39"/>
        <v>714135211.80338371</v>
      </c>
      <c r="J109" s="22">
        <f t="shared" si="39"/>
        <v>715503095.31725717</v>
      </c>
      <c r="K109" s="22">
        <f t="shared" si="39"/>
        <v>716100096.5350256</v>
      </c>
      <c r="L109" s="22">
        <f t="shared" si="39"/>
        <v>717746482.9781208</v>
      </c>
      <c r="N109" s="19">
        <f t="shared" si="38"/>
        <v>-12346361.977699876</v>
      </c>
    </row>
    <row r="110" spans="1:14" ht="14.4">
      <c r="A110" s="24" t="s">
        <v>29</v>
      </c>
      <c r="B110" s="63">
        <f t="shared" si="39"/>
        <v>1010932</v>
      </c>
      <c r="C110" s="22">
        <f t="shared" si="39"/>
        <v>1071931.7150000001</v>
      </c>
      <c r="D110" s="22">
        <f t="shared" si="39"/>
        <v>1115455.794</v>
      </c>
      <c r="E110" s="22">
        <f t="shared" si="39"/>
        <v>1067191.8459999999</v>
      </c>
      <c r="F110" s="22">
        <f t="shared" si="39"/>
        <v>1035402.1949999999</v>
      </c>
      <c r="G110" s="22">
        <f t="shared" si="39"/>
        <v>1045572.8827404961</v>
      </c>
      <c r="H110" s="22">
        <f t="shared" si="39"/>
        <v>1055342.1116888027</v>
      </c>
      <c r="I110" s="22">
        <f t="shared" si="39"/>
        <v>1065115.2934730994</v>
      </c>
      <c r="J110" s="22">
        <f t="shared" si="39"/>
        <v>1074520.6248448293</v>
      </c>
      <c r="K110" s="22">
        <f t="shared" si="39"/>
        <v>1084119.7994614416</v>
      </c>
      <c r="L110" s="22">
        <f t="shared" si="39"/>
        <v>1095746.8936958611</v>
      </c>
      <c r="N110" s="19">
        <f t="shared" si="38"/>
        <v>-60999.715000000084</v>
      </c>
    </row>
    <row r="112" spans="1:14" ht="17.399999999999999">
      <c r="A112" s="42" t="s">
        <v>30</v>
      </c>
    </row>
    <row r="113" spans="1:14" ht="14.4">
      <c r="A113" s="24" t="s">
        <v>27</v>
      </c>
      <c r="B113" s="61"/>
      <c r="C113" s="28">
        <f>IF(ISERROR((C107-$B107)/$B107), 0, (C107-$B107)/$B107)</f>
        <v>-6.8062923666371939E-3</v>
      </c>
      <c r="D113" s="28">
        <f t="shared" ref="D113:L116" si="40">IF(ISERROR((D107-$B107)/$B107), 0, (D107-$B107)/$B107)</f>
        <v>-8.8263827487966313E-3</v>
      </c>
      <c r="E113" s="28">
        <f t="shared" si="40"/>
        <v>3.0700461734940027E-4</v>
      </c>
      <c r="F113" s="28">
        <f t="shared" si="40"/>
        <v>8.6176196089988305E-3</v>
      </c>
      <c r="G113" s="28">
        <f t="shared" si="40"/>
        <v>1.2453427556793706E-2</v>
      </c>
      <c r="H113" s="28">
        <f t="shared" si="40"/>
        <v>1.6362893192991539E-2</v>
      </c>
      <c r="I113" s="28">
        <f t="shared" si="40"/>
        <v>2.0345756163723378E-2</v>
      </c>
      <c r="J113" s="28">
        <f t="shared" si="40"/>
        <v>2.440176888192136E-2</v>
      </c>
      <c r="K113" s="28">
        <f t="shared" si="40"/>
        <v>2.8530696400978675E-2</v>
      </c>
      <c r="L113" s="28">
        <f t="shared" si="40"/>
        <v>3.2732316291906705E-2</v>
      </c>
      <c r="N113" s="28" t="s">
        <v>31</v>
      </c>
    </row>
    <row r="114" spans="1:14" ht="14.4">
      <c r="A114" s="24" t="s">
        <v>28</v>
      </c>
      <c r="B114" s="61"/>
      <c r="C114" s="28">
        <f>IF(ISERROR((C108-$B108)/$B108), 0, (C108-$B108)/$B108)</f>
        <v>-6.8703524086647857E-3</v>
      </c>
      <c r="D114" s="28">
        <f t="shared" si="40"/>
        <v>-5.62560620756547E-3</v>
      </c>
      <c r="E114" s="28">
        <f t="shared" si="40"/>
        <v>4.4600711283543544E-2</v>
      </c>
      <c r="F114" s="28">
        <f t="shared" si="40"/>
        <v>1.4177174264468096E-2</v>
      </c>
      <c r="G114" s="28">
        <f t="shared" si="40"/>
        <v>3.5208535402521821E-2</v>
      </c>
      <c r="H114" s="28">
        <f t="shared" si="40"/>
        <v>3.7536372453928227E-2</v>
      </c>
      <c r="I114" s="28">
        <f t="shared" si="40"/>
        <v>3.9864209505334626E-2</v>
      </c>
      <c r="J114" s="28">
        <f t="shared" si="40"/>
        <v>4.2192046556741025E-2</v>
      </c>
      <c r="K114" s="28">
        <f t="shared" si="40"/>
        <v>4.4519883608147431E-2</v>
      </c>
      <c r="L114" s="28">
        <f t="shared" si="40"/>
        <v>4.6847720659553831E-2</v>
      </c>
      <c r="N114" s="28" t="s">
        <v>31</v>
      </c>
    </row>
    <row r="115" spans="1:14" ht="14.4">
      <c r="A115" s="24" t="s">
        <v>10</v>
      </c>
      <c r="B115" s="61"/>
      <c r="C115" s="28">
        <f>IF(ISERROR((C109-$B109)/$B109), 0, (C109-$B109)/$B109)</f>
        <v>1.7496914612034328E-2</v>
      </c>
      <c r="D115" s="28">
        <f t="shared" si="40"/>
        <v>5.5171579002503126E-3</v>
      </c>
      <c r="E115" s="28">
        <f t="shared" si="40"/>
        <v>1.1807685973240126E-2</v>
      </c>
      <c r="F115" s="28">
        <f t="shared" si="40"/>
        <v>7.0609573031297657E-3</v>
      </c>
      <c r="G115" s="28">
        <f t="shared" si="40"/>
        <v>8.1236620202493545E-3</v>
      </c>
      <c r="H115" s="28">
        <f t="shared" si="40"/>
        <v>9.1681232476197669E-3</v>
      </c>
      <c r="I115" s="28">
        <f t="shared" si="40"/>
        <v>1.2052201688217544E-2</v>
      </c>
      <c r="J115" s="28">
        <f t="shared" si="40"/>
        <v>1.3990727472953383E-2</v>
      </c>
      <c r="K115" s="28">
        <f t="shared" si="40"/>
        <v>1.4836780694901826E-2</v>
      </c>
      <c r="L115" s="28">
        <f t="shared" si="40"/>
        <v>1.7169992945221289E-2</v>
      </c>
      <c r="N115" s="28" t="s">
        <v>32</v>
      </c>
    </row>
    <row r="116" spans="1:14" ht="14.4">
      <c r="A116" s="24" t="s">
        <v>29</v>
      </c>
      <c r="B116" s="61"/>
      <c r="C116" s="28">
        <f>IF(ISERROR((C110-$B110)/$B110), 0, (C110-$B110)/$B110)</f>
        <v>6.0340077275227298E-2</v>
      </c>
      <c r="D116" s="28">
        <f t="shared" si="40"/>
        <v>0.10339349629846517</v>
      </c>
      <c r="E116" s="28">
        <f t="shared" si="40"/>
        <v>5.565146419343725E-2</v>
      </c>
      <c r="F116" s="28">
        <f t="shared" si="40"/>
        <v>2.420557960377152E-2</v>
      </c>
      <c r="G116" s="28">
        <f t="shared" si="40"/>
        <v>3.4266283726794758E-2</v>
      </c>
      <c r="H116" s="28">
        <f t="shared" si="40"/>
        <v>4.3929870346178297E-2</v>
      </c>
      <c r="I116" s="28">
        <f t="shared" si="40"/>
        <v>5.3597367056438375E-2</v>
      </c>
      <c r="J116" s="28">
        <f t="shared" si="40"/>
        <v>6.2900991208933263E-2</v>
      </c>
      <c r="K116" s="28">
        <f t="shared" si="40"/>
        <v>7.2396362427385397E-2</v>
      </c>
      <c r="L116" s="28">
        <f t="shared" si="40"/>
        <v>8.3897723779503566E-2</v>
      </c>
      <c r="N116" s="28" t="s">
        <v>31</v>
      </c>
    </row>
  </sheetData>
  <mergeCells count="4">
    <mergeCell ref="A9:L9"/>
    <mergeCell ref="A10:L10"/>
    <mergeCell ref="A32:L32"/>
    <mergeCell ref="A41:L41"/>
  </mergeCells>
  <dataValidations count="1">
    <dataValidation type="list" allowBlank="1" showInputMessage="1" showErrorMessage="1" promptTitle="Customers/connections" prompt="Select &quot;# of Customers&quot; or &quot;# of Connections&quot; from drop-down list." sqref="A97 A70 A16 A43 A88 A25 A34 A52 A79 A61">
      <formula1>"# of Customers, # of Connections"</formula1>
    </dataValidation>
  </dataValidations>
  <pageMargins left="0.70866141732283505" right="0.70866141732283505" top="0.74803149606299202" bottom="0.74803149606299202" header="0.31496062992126" footer="0.31496062992126"/>
  <pageSetup paperSize="3" scale="54" orientation="portrait" r:id="rId1"/>
  <rowBreaks count="1" manualBreakCount="1">
    <brk id="50" max="1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H22" sqref="H22"/>
    </sheetView>
  </sheetViews>
  <sheetFormatPr defaultRowHeight="14.4"/>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App.2-IA_Attachment1</vt:lpstr>
      <vt:lpstr>Sheet3</vt:lpstr>
      <vt:lpstr>'App.2-IA_Attachment1'!Print_Area</vt:lpstr>
      <vt:lpstr>'App.2-IA_Attachment1'!Print_Titles</vt:lpstr>
    </vt:vector>
  </TitlesOfParts>
  <Company>City of Kingston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Xu,Chris</dc:creator>
  <cp:lastModifiedBy>tbrackenbury</cp:lastModifiedBy>
  <cp:lastPrinted>2015-09-11T16:34:27Z</cp:lastPrinted>
  <dcterms:created xsi:type="dcterms:W3CDTF">2015-08-24T15:45:03Z</dcterms:created>
  <dcterms:modified xsi:type="dcterms:W3CDTF">2015-09-11T16:35:49Z</dcterms:modified>
</cp:coreProperties>
</file>