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19320" windowHeight="11460" firstSheet="2" activeTab="2"/>
  </bookViews>
  <sheets>
    <sheet name="April 30 Filing Requirements" sheetId="1" state="hidden" r:id="rId1"/>
    <sheet name="Call w OEB Sept 14" sheetId="15" state="hidden" r:id="rId2"/>
    <sheet name="Item # 5 FILING" sheetId="23" r:id="rId3"/>
    <sheet name="Item # 5" sheetId="16" state="hidden" r:id="rId4"/>
    <sheet name="1531" sheetId="20" state="hidden" r:id="rId5"/>
    <sheet name="1532" sheetId="21" state="hidden" r:id="rId6"/>
    <sheet name="1533" sheetId="22" state="hidden" r:id="rId7"/>
  </sheets>
  <externalReferences>
    <externalReference r:id="rId8"/>
    <externalReference r:id="rId9"/>
  </externalReferences>
  <definedNames>
    <definedName name="_xlnm.Print_Titles" localSheetId="1">'Call w OEB Sept 14'!$1:$1</definedName>
  </definedNames>
  <calcPr calcId="145621" concurrentCalc="0"/>
</workbook>
</file>

<file path=xl/calcChain.xml><?xml version="1.0" encoding="utf-8"?>
<calcChain xmlns="http://schemas.openxmlformats.org/spreadsheetml/2006/main">
  <c r="H13" i="21" l="1"/>
  <c r="E8" i="16"/>
  <c r="D9" i="16"/>
  <c r="D8" i="16"/>
  <c r="I85" i="20"/>
  <c r="D7" i="16"/>
  <c r="D13" i="16"/>
  <c r="D19" i="16"/>
  <c r="E15" i="16"/>
  <c r="D15" i="16"/>
  <c r="E21" i="16"/>
  <c r="E14" i="16"/>
  <c r="E20" i="16"/>
  <c r="H85" i="20"/>
  <c r="E7" i="16"/>
  <c r="E13" i="16"/>
  <c r="E19" i="16"/>
  <c r="D21" i="16"/>
  <c r="D14" i="16"/>
  <c r="D20" i="16"/>
  <c r="C15" i="16"/>
  <c r="J11" i="22"/>
  <c r="C9" i="16"/>
  <c r="G11" i="22"/>
  <c r="H11" i="22"/>
  <c r="I11" i="22"/>
  <c r="C14" i="16"/>
  <c r="J13" i="21"/>
  <c r="C8" i="16"/>
  <c r="C13" i="16"/>
  <c r="G13" i="21"/>
  <c r="I13" i="21"/>
  <c r="J85" i="20"/>
  <c r="C7" i="16"/>
  <c r="G85" i="20"/>
  <c r="C21" i="16"/>
  <c r="C20" i="16"/>
  <c r="C19" i="16"/>
</calcChain>
</file>

<file path=xl/sharedStrings.xml><?xml version="1.0" encoding="utf-8"?>
<sst xmlns="http://schemas.openxmlformats.org/spreadsheetml/2006/main" count="810" uniqueCount="247">
  <si>
    <t>Electricity Distributors</t>
  </si>
  <si>
    <t>(view the Electricity Distributor reporting requirements)</t>
  </si>
  <si>
    <t>2.1.1</t>
  </si>
  <si>
    <t>Online</t>
  </si>
  <si>
    <t>2.1.2</t>
  </si>
  <si>
    <t>2.1.3</t>
  </si>
  <si>
    <t>2.1.4</t>
  </si>
  <si>
    <t>2.1.5</t>
  </si>
  <si>
    <t>2.1.6</t>
  </si>
  <si>
    <t>Hard Copy</t>
  </si>
  <si>
    <t>2.1.7</t>
  </si>
  <si>
    <t>2.1.8</t>
  </si>
  <si>
    <t>-</t>
  </si>
  <si>
    <t>2.1.9</t>
  </si>
  <si>
    <t>2.1.10</t>
  </si>
  <si>
    <t>2.1.11</t>
  </si>
  <si>
    <t>2.1.12</t>
  </si>
  <si>
    <t>2.1.13</t>
  </si>
  <si>
    <t>Email Excel / PDF</t>
  </si>
  <si>
    <t>2.1.14</t>
  </si>
  <si>
    <t>2.1.15</t>
  </si>
  <si>
    <t>2.1.16</t>
  </si>
  <si>
    <t>Certifications Dx</t>
  </si>
  <si>
    <t>Filing Deadlines</t>
  </si>
  <si>
    <t>Deferral &amp; Variance Accounts</t>
  </si>
  <si>
    <t>Customer Numbers</t>
  </si>
  <si>
    <t>Customer Sales</t>
  </si>
  <si>
    <t>ESQRs</t>
  </si>
  <si>
    <t>Performance Based Regulation</t>
  </si>
  <si>
    <t>Audited Financial Statements</t>
  </si>
  <si>
    <t>Trial Balance</t>
  </si>
  <si>
    <t>**does not apply till April 30, 2014*</t>
  </si>
  <si>
    <t>Tax assessment/re-assessment</t>
  </si>
  <si>
    <t>Affiliate Transactions</t>
  </si>
  <si>
    <t>Retailer Listing/SA Reference No/Billing Option</t>
  </si>
  <si>
    <t>CDM</t>
  </si>
  <si>
    <t>USofA to Audited Financials Mapped/Reconciled</t>
  </si>
  <si>
    <t>Net Metering Customers/Installed Capacity</t>
  </si>
  <si>
    <t># of MicroFIT/Offer to Connects/Impact Assessments</t>
  </si>
  <si>
    <t>Description</t>
  </si>
  <si>
    <t>Responsibility</t>
  </si>
  <si>
    <t>E&amp;O</t>
  </si>
  <si>
    <t>Finance</t>
  </si>
  <si>
    <t>Due Date</t>
  </si>
  <si>
    <t>Complete (Y/N)</t>
  </si>
  <si>
    <t>Sign Off</t>
  </si>
  <si>
    <t>N/A</t>
  </si>
  <si>
    <t>Belinda/Natalie</t>
  </si>
  <si>
    <t>Conference Call with the OEB's Jane Scott re IRM portion of rate application</t>
  </si>
  <si>
    <t>09/16/2015</t>
  </si>
  <si>
    <t>Attachment G - Enersource Disposition Adjustment Model</t>
  </si>
  <si>
    <t>Reference</t>
  </si>
  <si>
    <t>Action Item</t>
  </si>
  <si>
    <t>Question/Query</t>
  </si>
  <si>
    <t>Q: Why is a GA RR being calculated for the LU Class A customers?
A: Enersource is disposing of residual 1595 (2010) balances which include a GA component; at that time all LU customers were Class B</t>
  </si>
  <si>
    <t>Q: Enersource added 10 new Class A customers effective Jul 1 2015. These customers are being charged a GA RR as they were Class B customers at the time the GA variances were created (2013 &amp; 2014)</t>
  </si>
  <si>
    <t>OEB has requested that Enersource include a comment/footnote on the Tariff sheet include a comment which indicates that these customers were previously Class B and hence are being charged a GA RR</t>
  </si>
  <si>
    <t>Tariff Sheet</t>
  </si>
  <si>
    <t>Tariff Sheet - GS 500-4999 Rate Class</t>
  </si>
  <si>
    <t>Q: The RTSR rates indicate that they are applicable to 'Interval Metered' customers; All customers (both interval and non-interval) are charged the RTST rates</t>
  </si>
  <si>
    <t>OEB has requested that we remove ALL references to interval vs non interval with respect to the RTSR rates on the tariff sheet</t>
  </si>
  <si>
    <t>Attachment F - Renewable Generation Funding</t>
  </si>
  <si>
    <t>Q: Confirm that Enersource is not requesting the $0.20 GEA Rate Adder.
A: Enersource confirmed that the $0.20 rate adder is not being requested</t>
  </si>
  <si>
    <t>Q: Please provide the balances in accounts 1531, 1532 &amp; 1533</t>
  </si>
  <si>
    <t>OEB has requested that we provide the balances in the aforementioned USofAs</t>
  </si>
  <si>
    <t>Attachment D - 2016 IRM Rate Gen Model</t>
  </si>
  <si>
    <t>Q: Please reconcile the principal and interest amounts approved for disposition in 2012 &amp; 2013. The amounts shown in the continuity schedule differ from the balances approved for diposition. Also, the 2013 approved disposition column does not show the transfer to account 1595. The OEB also noted that the presentation of the 2014 approved diposition amounts (principal and interest) appear accurate in the continuity schedule</t>
  </si>
  <si>
    <t>Reconcile the approved dispostion amounts for 2012 &amp; 2013 as shown on the continuity schedule</t>
  </si>
  <si>
    <t>Attachment C - Bill Impact Calculation</t>
  </si>
  <si>
    <t>Q: Enersource is required to update its Bill Impact submission to match the OEB's Bill Impact Model - specifically, Enersource must include line items for the DRC, OCEB and OESP; In addition the ICM and tax Rate Riders must be included as part of Sub-Total A</t>
  </si>
  <si>
    <t>Enersource to update Bill Impact Model</t>
  </si>
  <si>
    <t>Bill Impact Calculation &amp; Tariff of Rates and Charges</t>
  </si>
  <si>
    <t>Q: Enersource will also be required to update the Tariff Sheet and Bill Impact model once the inflation factor is released. The OEB typically updates this for applicants, but since the Tariff Sheet on the RGM was not used, Enersource will be required to submit a revised Tariff Sheet and Bill Impact Calculation</t>
  </si>
  <si>
    <t>Enersource to update Bill Impact Model &amp; Tariff Sheet for the inflation factor adjustment once released by the OEB</t>
  </si>
  <si>
    <t>Attachment H - ICM</t>
  </si>
  <si>
    <t>Q: Confirm that Enersource used the 1/2 year rule in the ICM Model which implies that Enersource will be rebasing in 2017 per the OEB regulations
A: This is correct</t>
  </si>
  <si>
    <t>Q: Enersource inquired whether the WMP referenced RR can be netted on the Tariff Sheet as they are only applicable for 2 classes; The OEB confirmed that they can be netted</t>
  </si>
  <si>
    <t>Enersource to update the Tariff of Rates and Charges by combining the riders for WMP and non WMP for those classes where there are no WMP</t>
  </si>
  <si>
    <t>ENERSOURCE HYDRO MISSISSAUGA</t>
  </si>
  <si>
    <t>RENEWABLE GENERATION FUNDING</t>
  </si>
  <si>
    <t>BALANCE OF ACCOUNTS 1531, 1532 &amp; 1533</t>
  </si>
  <si>
    <t>US OF A</t>
  </si>
  <si>
    <t>LABF-Travel-CIP-SmartMeters</t>
  </si>
  <si>
    <t>100</t>
  </si>
  <si>
    <t>123816</t>
  </si>
  <si>
    <t>Total 10</t>
  </si>
  <si>
    <t>LAB</t>
  </si>
  <si>
    <t>LABR-Swtchng-Smart Mtr</t>
  </si>
  <si>
    <t>TRK-Travel-CIP-SmartMeters</t>
  </si>
  <si>
    <t>MAT</t>
  </si>
  <si>
    <t>Def Rev CC Green Energy-FIT/MF</t>
  </si>
  <si>
    <t>123808</t>
  </si>
  <si>
    <t>Total C0900</t>
  </si>
  <si>
    <t>TRK-Metering-CIP-SmartMeters</t>
  </si>
  <si>
    <t>LABB- E&amp;I -CIP-SmartMeters</t>
  </si>
  <si>
    <t>C0900</t>
  </si>
  <si>
    <t>435</t>
  </si>
  <si>
    <t>NUB-Consult-CIP-SmartMeters</t>
  </si>
  <si>
    <t>215615</t>
  </si>
  <si>
    <t>Account
Description</t>
  </si>
  <si>
    <t>122249</t>
  </si>
  <si>
    <t>NUO-NonAct-CIP-SmartMeters</t>
  </si>
  <si>
    <t>LABO- E&amp;I -CIP-SmartMeters</t>
  </si>
  <si>
    <t>LABR-Maint-CIP-SmartMeters</t>
  </si>
  <si>
    <t>LABR- E&amp;I -CIP-SmartMeters</t>
  </si>
  <si>
    <t>123822</t>
  </si>
  <si>
    <t>123812</t>
  </si>
  <si>
    <t>NUB-CS-CIP-SmartMeters</t>
  </si>
  <si>
    <t>OTH</t>
  </si>
  <si>
    <t>TRK- E&amp;I -CIP-SmartMeters</t>
  </si>
  <si>
    <t>Contra - CIP- SmartMet</t>
  </si>
  <si>
    <t>110</t>
  </si>
  <si>
    <t>Contra - CIP- SmartMeters</t>
  </si>
  <si>
    <t>123805</t>
  </si>
  <si>
    <t>CARRYCHG</t>
  </si>
  <si>
    <t>LABB-Secondary Term-Smart Mtr</t>
  </si>
  <si>
    <t>LABF-Inspectn-CIP-SmartMeters</t>
  </si>
  <si>
    <t>Green Energy FIT/MicroFIT Rnew</t>
  </si>
  <si>
    <t>TRK-Prep-CIP-SmartMeters</t>
  </si>
  <si>
    <t>DESR-Design-CIP-SmartMeters</t>
  </si>
  <si>
    <t>160</t>
  </si>
  <si>
    <t>1</t>
  </si>
  <si>
    <t>LABR-NonAct-CIP-SmartMeters</t>
  </si>
  <si>
    <t>120415</t>
  </si>
  <si>
    <t>LABF-Swtchng-Smart Mtr</t>
  </si>
  <si>
    <t>LABB-Travel-CIP-SmartMeters</t>
  </si>
  <si>
    <t>DESO-Consult-CIP-SmartMeters</t>
  </si>
  <si>
    <t>SC-CIP-SmartMeters</t>
  </si>
  <si>
    <t>NUR-CS-CIP-SmartMeters</t>
  </si>
  <si>
    <t>CIAC</t>
  </si>
  <si>
    <t>135168</t>
  </si>
  <si>
    <t>122248</t>
  </si>
  <si>
    <t>LABF- E&amp;I -CIP-SmartMeters</t>
  </si>
  <si>
    <t>LABB-Inspectn-CIP-SmartMeters</t>
  </si>
  <si>
    <t>TRK-Inspectn-CIP-SmartMeters</t>
  </si>
  <si>
    <t>999</t>
  </si>
  <si>
    <t>LABO-Travel-CIP-SmartMeters</t>
  </si>
  <si>
    <t>123845</t>
  </si>
  <si>
    <t>123834</t>
  </si>
  <si>
    <t>123831</t>
  </si>
  <si>
    <t>123821</t>
  </si>
  <si>
    <t>123811</t>
  </si>
  <si>
    <t>Grand Total</t>
  </si>
  <si>
    <t>LABB-Metering-CIP-SmartMeters</t>
  </si>
  <si>
    <t>123814</t>
  </si>
  <si>
    <t>OTH-CIP-SmartMeters</t>
  </si>
  <si>
    <t>NUO-CS-CIP-SmartMeters</t>
  </si>
  <si>
    <t>TRK-Secondary Term-Smart Mtr</t>
  </si>
  <si>
    <t>120</t>
  </si>
  <si>
    <t>LABR-Metering-CIP-SmartMeters</t>
  </si>
  <si>
    <t>LABR-Secondary Term-Smart Mtr</t>
  </si>
  <si>
    <t>LABF-Prep-CIP-SmartMeters</t>
  </si>
  <si>
    <t>TRK-Swtchng-Smart Mtr</t>
  </si>
  <si>
    <t>NUR-Maint-CIP-SmartMeters</t>
  </si>
  <si>
    <t>170</t>
  </si>
  <si>
    <t>LABF-Metering-CIP-SmartMeters</t>
  </si>
  <si>
    <t>Company</t>
  </si>
  <si>
    <t>Total 00010</t>
  </si>
  <si>
    <t>DESF-NonAct-CIP-SmartMeters</t>
  </si>
  <si>
    <t>LABR-Travel-CIP-SmartMeters</t>
  </si>
  <si>
    <t>LABO-Metering-CIP-SmartMeters</t>
  </si>
  <si>
    <t>NUB-NonAct-CIP-SmartMeters</t>
  </si>
  <si>
    <t>AFUDC</t>
  </si>
  <si>
    <t>DESF-Design-CIP-SmartMeters</t>
  </si>
  <si>
    <t>MATB-CIP-SmartMeters</t>
  </si>
  <si>
    <t>LABO-Maint-CIP-SmartMeters</t>
  </si>
  <si>
    <t>LABF-Secondary Term-Smart Mtr</t>
  </si>
  <si>
    <t>10</t>
  </si>
  <si>
    <t>Acc Rec Def Rev CC -GreenEngF</t>
  </si>
  <si>
    <t>130</t>
  </si>
  <si>
    <t>DESR-Consult-CIP-SmartMeters</t>
  </si>
  <si>
    <t>DESO-Design-CIP-SmartMeters</t>
  </si>
  <si>
    <t>TRK-Maint-CIP-SmartMeters</t>
  </si>
  <si>
    <t>123818</t>
  </si>
  <si>
    <t>Object
Account</t>
  </si>
  <si>
    <t>LABF-NonAct-CIP-SmartMeters</t>
  </si>
  <si>
    <t>215261</t>
  </si>
  <si>
    <t>Subsidiary</t>
  </si>
  <si>
    <t>123833</t>
  </si>
  <si>
    <t>Total C0900C</t>
  </si>
  <si>
    <t>LABB-Maint-CIP-SmartMeters</t>
  </si>
  <si>
    <t>150</t>
  </si>
  <si>
    <t>MATB</t>
  </si>
  <si>
    <t>DESF-Consult-CIP-SmartMeters</t>
  </si>
  <si>
    <t>CIP-AFUDC  - Green Ener</t>
  </si>
  <si>
    <t>123826</t>
  </si>
  <si>
    <t>NUR-Consult-CIP-SmartMeters</t>
  </si>
  <si>
    <t>123806</t>
  </si>
  <si>
    <t>LABR-Prep-CIP-SmartMeters</t>
  </si>
  <si>
    <t>C0900C</t>
  </si>
  <si>
    <t>LABO-Secondary Term-Smart Mtr</t>
  </si>
  <si>
    <t>123807</t>
  </si>
  <si>
    <t>Acc Dep-Green Energy-FIT/Micro</t>
  </si>
  <si>
    <t>00010</t>
  </si>
  <si>
    <t>Business
Unit</t>
  </si>
  <si>
    <t>LABB-NonAct-CIP-SmartMeters</t>
  </si>
  <si>
    <t>Contra CIP -AFUDC-Gree</t>
  </si>
  <si>
    <t>MATC-CIP-SmartMeters</t>
  </si>
  <si>
    <t>131</t>
  </si>
  <si>
    <t>Uniform System of Accounts</t>
  </si>
  <si>
    <t/>
  </si>
  <si>
    <t>DESB-Design-CIP-SmartMeters</t>
  </si>
  <si>
    <t>DESR-NonAct-CIP-SmartMeters</t>
  </si>
  <si>
    <t>CIP Def Rev CC Green Enrgy-FIT</t>
  </si>
  <si>
    <t>NUR-NonAct-CIP-SmartMeters</t>
  </si>
  <si>
    <t>216261</t>
  </si>
  <si>
    <t>Cumulative 12
Actual
2014</t>
  </si>
  <si>
    <t>LABB</t>
  </si>
  <si>
    <t>LABR-Inspectn-CIP-SmartMeters</t>
  </si>
  <si>
    <t>TRK-CIP-SmartMeters</t>
  </si>
  <si>
    <t>126415</t>
  </si>
  <si>
    <t>123813</t>
  </si>
  <si>
    <t>800</t>
  </si>
  <si>
    <t>Green Energy - FIT/Micro</t>
  </si>
  <si>
    <t>215999</t>
  </si>
  <si>
    <t>LABF-Maint-CIP-SmartMeters</t>
  </si>
  <si>
    <t>NUO-Consult-CIP-SmartMeters</t>
  </si>
  <si>
    <t>PRINCIPAL</t>
  </si>
  <si>
    <t>INTEREST</t>
  </si>
  <si>
    <t>CLOSING BALANCE</t>
  </si>
  <si>
    <t>Renewable Connection Capital Deferral Account</t>
  </si>
  <si>
    <t>Renewable Connection OM&amp;A Deferral Account</t>
  </si>
  <si>
    <t>Renewable Generation Connection Funding Adder Deferral Account</t>
  </si>
  <si>
    <t>Green Energy FIT/MicroFIT OM&amp;A</t>
  </si>
  <si>
    <t>Green Energy. FIT/MicroFIT</t>
  </si>
  <si>
    <t>REVREC</t>
  </si>
  <si>
    <t>DEPN</t>
  </si>
  <si>
    <t>OM&amp;A</t>
  </si>
  <si>
    <t>135169</t>
  </si>
  <si>
    <t>CCONT</t>
  </si>
  <si>
    <t>430606</t>
  </si>
  <si>
    <t>135170</t>
  </si>
  <si>
    <t>Green Energy FIT/MicroFITAdder</t>
  </si>
  <si>
    <t>430506</t>
  </si>
  <si>
    <t>GrEgy-FIT/McrFIT Funding Adder</t>
  </si>
  <si>
    <t>PC1413</t>
  </si>
  <si>
    <t>F01413</t>
  </si>
  <si>
    <t>Cumulative 12
Actual
2011</t>
  </si>
  <si>
    <t>1531</t>
  </si>
  <si>
    <t>Cumulative 12
Actual
2012</t>
  </si>
  <si>
    <t>Cumulative 12
Actual
2013</t>
  </si>
  <si>
    <t>GREENDEP</t>
  </si>
  <si>
    <t>390000</t>
  </si>
  <si>
    <t>1532</t>
  </si>
  <si>
    <t>Retained Earnings GE Depn</t>
  </si>
  <si>
    <t>690415</t>
  </si>
  <si>
    <t>1533</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</si>
</sst>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64" formatCode="_(&quot;$&quot;* #,##0.00_);_(&quot;$&quot;* \(#,##0.00\);_(&quot;$&quot;* &quot;-&quot;??_);_(@_)"/>
    <numFmt numFmtId="165" formatCode="_(* #,##0.00_);_(* \(#,##0.00\);_(* &quot;-&quot;??_);_(@_)"/>
    <numFmt numFmtId="166" formatCode="&quot;$&quot;#,##0_);\(&quot;$&quot;#,##0\)"/>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_(&quot;$&quot;* #,##0_);_(&quot;$&quot;* \(#,##0\);_(&quot;$&quot;* &quot;-&quot;??_);_(@_)"/>
    <numFmt numFmtId="175" formatCode="0.0%"/>
    <numFmt numFmtId="176" formatCode="_-&quot;$&quot;* #,##0_-;\-&quot;$&quot;* #,##0_-;_-&quot;$&quot;* &quot;-&quot;??_-;_-@_-"/>
    <numFmt numFmtId="177" formatCode="0.000%"/>
    <numFmt numFmtId="178" formatCode="&quot;$&quot;#,##0_);[Red]\(&quot;$&quot;#,##0\)"/>
    <numFmt numFmtId="179" formatCode="&quot;$&quot;#,##0.00_);[Red]\(&quot;$&quot;#,##0.00\)"/>
    <numFmt numFmtId="180" formatCode="_(* #,##0_);_(* \(#,##0\);_(* &quot;-&quot;_);_(@_)"/>
    <numFmt numFmtId="181" formatCode="&quot;True&quot;;&quot;True&quot;;&quot;False&quot;"/>
    <numFmt numFmtId="182" formatCode="_([$€-2]* #,##0.00_);_([$€-2]* \(#,##0.00\);_([$€-2]* &quot;-&quot;??_)"/>
    <numFmt numFmtId="183" formatCode="#,##0.0000_);\(#,##0.0000\)"/>
    <numFmt numFmtId="184" formatCode="&quot;$&quot;#,##0\ ;\(&quot;$&quot;#,##0\)"/>
    <numFmt numFmtId="185" formatCode="#,##0.00_ ;\-#,##0.00\ "/>
    <numFmt numFmtId="186" formatCode="#,##0.00_ ;\(#,##0.00\)"/>
  </numFmts>
  <fonts count="76" x14ac:knownFonts="1">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u/>
      <sz val="11"/>
      <color theme="10"/>
      <name val="Calibri"/>
      <family val="2"/>
      <scheme val="minor"/>
    </font>
    <font>
      <b/>
      <sz val="14"/>
      <color theme="1"/>
      <name val="Calibri"/>
      <family val="2"/>
      <scheme val="minor"/>
    </font>
    <font>
      <b/>
      <sz val="18"/>
      <color theme="1"/>
      <name val="Calibri"/>
      <family val="2"/>
      <scheme val="minor"/>
    </font>
    <font>
      <sz val="10"/>
      <name val="Arial"/>
      <family val="2"/>
    </font>
    <font>
      <sz val="11"/>
      <color rgb="FF0061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b/>
      <sz val="10"/>
      <color indexed="9"/>
      <name val="Arial"/>
      <family val="2"/>
    </font>
    <font>
      <sz val="11"/>
      <color indexed="8"/>
      <name val="Calibri"/>
      <family val="2"/>
    </font>
    <font>
      <b/>
      <sz val="12"/>
      <name val="Arial"/>
      <family val="2"/>
    </font>
    <font>
      <sz val="10"/>
      <color indexed="10"/>
      <name val="Arial"/>
      <family val="2"/>
    </font>
    <font>
      <u/>
      <sz val="10"/>
      <color indexed="12"/>
      <name val="Arial"/>
      <family val="2"/>
    </font>
    <font>
      <sz val="10"/>
      <name val="Times New Roman"/>
      <family val="1"/>
    </font>
    <font>
      <sz val="10"/>
      <name val="Tahoma"/>
      <family val="2"/>
    </font>
    <font>
      <b/>
      <sz val="16"/>
      <name val="Times New Roman"/>
      <family val="1"/>
    </font>
    <font>
      <sz val="10"/>
      <color indexed="8"/>
      <name val="Arial"/>
      <family val="2"/>
    </font>
    <font>
      <b/>
      <sz val="10"/>
      <color indexed="8"/>
      <name val="Arial"/>
      <family val="2"/>
    </font>
    <font>
      <sz val="10"/>
      <color indexed="9"/>
      <name val="Arial"/>
      <family val="2"/>
    </font>
    <font>
      <sz val="11"/>
      <color indexed="8"/>
      <name val="Calibri"/>
      <family val="2"/>
      <scheme val="minor"/>
    </font>
    <font>
      <sz val="10"/>
      <color indexed="8"/>
      <name val="Tahoma"/>
      <family val="2"/>
    </font>
    <font>
      <sz val="10"/>
      <color indexed="9"/>
      <name val="Tahoma"/>
      <family val="2"/>
    </font>
    <font>
      <sz val="10"/>
      <color indexed="20"/>
      <name val="Arial"/>
      <family val="2"/>
    </font>
    <font>
      <sz val="10"/>
      <color indexed="20"/>
      <name val="Tahoma"/>
      <family val="2"/>
    </font>
    <font>
      <b/>
      <sz val="10"/>
      <color indexed="52"/>
      <name val="Arial"/>
      <family val="2"/>
    </font>
    <font>
      <b/>
      <sz val="10"/>
      <color indexed="52"/>
      <name val="Tahoma"/>
      <family val="2"/>
    </font>
    <font>
      <b/>
      <sz val="10"/>
      <color indexed="9"/>
      <name val="Tahoma"/>
      <family val="2"/>
    </font>
    <font>
      <sz val="10"/>
      <color indexed="24"/>
      <name val="Courier New"/>
      <family val="3"/>
    </font>
    <font>
      <sz val="10"/>
      <name val="MS Sans Serif"/>
      <family val="2"/>
    </font>
    <font>
      <i/>
      <sz val="10"/>
      <color indexed="23"/>
      <name val="Arial"/>
      <family val="2"/>
    </font>
    <font>
      <i/>
      <sz val="10"/>
      <color indexed="23"/>
      <name val="Tahoma"/>
      <family val="2"/>
    </font>
    <font>
      <sz val="10"/>
      <color indexed="17"/>
      <name val="Arial"/>
      <family val="2"/>
    </font>
    <font>
      <sz val="10"/>
      <color indexed="17"/>
      <name val="Tahoma"/>
      <family val="2"/>
    </font>
    <font>
      <b/>
      <sz val="18"/>
      <name val="Arial"/>
      <family val="2"/>
    </font>
    <font>
      <b/>
      <sz val="15"/>
      <color indexed="56"/>
      <name val="Arial"/>
      <family val="2"/>
    </font>
    <font>
      <b/>
      <sz val="12"/>
      <color indexed="24"/>
      <name val="Times New Roman"/>
      <family val="1"/>
    </font>
    <font>
      <b/>
      <sz val="13"/>
      <color indexed="56"/>
      <name val="Arial"/>
      <family val="2"/>
    </font>
    <font>
      <sz val="10"/>
      <color indexed="24"/>
      <name val="Times New Roman"/>
      <family val="1"/>
    </font>
    <font>
      <b/>
      <sz val="11"/>
      <color indexed="56"/>
      <name val="Arial"/>
      <family val="2"/>
    </font>
    <font>
      <b/>
      <sz val="11"/>
      <color indexed="56"/>
      <name val="Tahoma"/>
      <family val="2"/>
    </font>
    <font>
      <u/>
      <sz val="10"/>
      <color indexed="8"/>
      <name val="Arial"/>
      <family val="2"/>
    </font>
    <font>
      <sz val="10"/>
      <color indexed="62"/>
      <name val="Arial"/>
      <family val="2"/>
    </font>
    <font>
      <sz val="10"/>
      <color indexed="62"/>
      <name val="Tahoma"/>
      <family val="2"/>
    </font>
    <font>
      <sz val="10"/>
      <color indexed="52"/>
      <name val="Arial"/>
      <family val="2"/>
    </font>
    <font>
      <sz val="10"/>
      <color indexed="52"/>
      <name val="Tahoma"/>
      <family val="2"/>
    </font>
    <font>
      <sz val="10"/>
      <color indexed="60"/>
      <name val="Arial"/>
      <family val="2"/>
    </font>
    <font>
      <sz val="10"/>
      <color indexed="60"/>
      <name val="Tahoma"/>
      <family val="2"/>
    </font>
    <font>
      <b/>
      <sz val="10"/>
      <name val="Helv"/>
    </font>
    <font>
      <b/>
      <sz val="10"/>
      <color indexed="63"/>
      <name val="Arial"/>
      <family val="2"/>
    </font>
    <font>
      <b/>
      <sz val="10"/>
      <color indexed="63"/>
      <name val="Tahoma"/>
      <family val="2"/>
    </font>
    <font>
      <b/>
      <sz val="18"/>
      <color indexed="56"/>
      <name val="Cambria"/>
      <family val="2"/>
    </font>
    <font>
      <sz val="10"/>
      <color indexed="10"/>
      <name val="Tahoma"/>
      <family val="2"/>
    </font>
    <font>
      <sz val="12"/>
      <name val="Arial"/>
      <family val="2"/>
    </font>
    <font>
      <b/>
      <sz val="8"/>
      <color indexed="8"/>
      <name val="Microsoft Sans Serif"/>
      <family val="2"/>
    </font>
    <font>
      <sz val="8"/>
      <name val="Microsoft Sans Serif"/>
      <family val="2"/>
    </font>
    <font>
      <b/>
      <sz val="8"/>
      <name val="Microsoft Sans Serif"/>
      <family val="2"/>
    </font>
    <font>
      <b/>
      <sz val="8"/>
      <color indexed="8"/>
      <name val="Microsoft Sans Serif"/>
    </font>
    <font>
      <sz val="8"/>
      <name val="Microsoft Sans Serif"/>
    </font>
    <font>
      <b/>
      <sz val="8"/>
      <name val="Microsoft Sans Serif"/>
    </font>
  </fonts>
  <fills count="60">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
      <left/>
      <right/>
      <top style="double">
        <color indexed="64"/>
      </top>
      <bottom/>
      <diagonal/>
    </border>
    <border>
      <left style="thin">
        <color indexed="9"/>
      </left>
      <right style="thin">
        <color indexed="9"/>
      </right>
      <top style="thin">
        <color indexed="9"/>
      </top>
      <bottom style="thin">
        <color indexed="64"/>
      </bottom>
      <diagonal/>
    </border>
    <border>
      <left style="thin">
        <color indexed="23"/>
      </left>
      <right style="thin">
        <color indexed="23"/>
      </right>
      <top style="thin">
        <color indexed="8"/>
      </top>
      <bottom style="thin">
        <color indexed="23"/>
      </bottom>
      <diagonal/>
    </border>
    <border>
      <left/>
      <right style="thin">
        <color indexed="23"/>
      </right>
      <top style="thin">
        <color indexed="8"/>
      </top>
      <bottom style="thin">
        <color indexed="23"/>
      </bottom>
      <diagonal/>
    </border>
  </borders>
  <cellStyleXfs count="516">
    <xf numFmtId="0" fontId="0" fillId="0" borderId="0"/>
    <xf numFmtId="0" fontId="4" fillId="0" borderId="0" applyNumberFormat="0" applyFill="0" applyBorder="0" applyAlignment="0" applyProtection="0"/>
    <xf numFmtId="0" fontId="7" fillId="0" borderId="0"/>
    <xf numFmtId="0" fontId="8" fillId="3" borderId="0" applyNumberFormat="0" applyBorder="0" applyAlignment="0" applyProtection="0"/>
    <xf numFmtId="167" fontId="7" fillId="0" borderId="0"/>
    <xf numFmtId="168" fontId="7" fillId="0" borderId="0"/>
    <xf numFmtId="169" fontId="7" fillId="0" borderId="0"/>
    <xf numFmtId="170" fontId="7" fillId="0" borderId="0"/>
    <xf numFmtId="3" fontId="7" fillId="0" borderId="0" applyFont="0" applyFill="0" applyBorder="0" applyAlignment="0" applyProtection="0"/>
    <xf numFmtId="166"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38" fontId="24" fillId="34" borderId="0" applyNumberFormat="0" applyBorder="0" applyAlignment="0" applyProtection="0"/>
    <xf numFmtId="10" fontId="24" fillId="35" borderId="1" applyNumberFormat="0" applyBorder="0" applyAlignment="0" applyProtection="0"/>
    <xf numFmtId="171" fontId="7" fillId="0" borderId="0"/>
    <xf numFmtId="172" fontId="7" fillId="0" borderId="0"/>
    <xf numFmtId="173" fontId="7" fillId="0" borderId="0"/>
    <xf numFmtId="10" fontId="7" fillId="0" borderId="0" applyFont="0" applyFill="0" applyBorder="0" applyAlignment="0" applyProtection="0"/>
    <xf numFmtId="167" fontId="7" fillId="0" borderId="0"/>
    <xf numFmtId="171" fontId="7" fillId="0" borderId="0"/>
    <xf numFmtId="167" fontId="7" fillId="0" borderId="0"/>
    <xf numFmtId="171" fontId="7" fillId="0" borderId="0"/>
    <xf numFmtId="167" fontId="7" fillId="0" borderId="0"/>
    <xf numFmtId="171" fontId="7" fillId="0" borderId="0"/>
    <xf numFmtId="167" fontId="7" fillId="0" borderId="0"/>
    <xf numFmtId="171" fontId="7" fillId="0" borderId="0"/>
    <xf numFmtId="164" fontId="7" fillId="0" borderId="0" applyFont="0" applyFill="0" applyBorder="0" applyAlignment="0" applyProtection="0"/>
    <xf numFmtId="9" fontId="7" fillId="0" borderId="0" applyFont="0" applyFill="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10"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14" fillId="4" borderId="0" applyNumberFormat="0" applyBorder="0" applyAlignment="0" applyProtection="0"/>
    <xf numFmtId="0" fontId="18" fillId="7" borderId="7" applyNumberFormat="0" applyAlignment="0" applyProtection="0"/>
    <xf numFmtId="0" fontId="20" fillId="8" borderId="10" applyNumberFormat="0" applyAlignment="0" applyProtection="0"/>
    <xf numFmtId="165" fontId="9" fillId="0" borderId="0" applyFont="0" applyFill="0" applyBorder="0" applyAlignment="0" applyProtection="0"/>
    <xf numFmtId="165" fontId="9" fillId="0" borderId="0" applyFont="0" applyFill="0" applyBorder="0" applyAlignment="0" applyProtection="0"/>
    <xf numFmtId="0" fontId="22" fillId="0" borderId="0" applyNumberFormat="0" applyFill="0" applyBorder="0" applyAlignment="0" applyProtection="0"/>
    <xf numFmtId="0" fontId="8" fillId="3"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6" fillId="6" borderId="7" applyNumberFormat="0" applyAlignment="0" applyProtection="0"/>
    <xf numFmtId="0" fontId="19" fillId="0" borderId="9" applyNumberFormat="0" applyFill="0" applyAlignment="0" applyProtection="0"/>
    <xf numFmtId="0" fontId="15" fillId="5" borderId="0" applyNumberFormat="0" applyBorder="0" applyAlignment="0" applyProtection="0"/>
    <xf numFmtId="0" fontId="9" fillId="0" borderId="0"/>
    <xf numFmtId="0" fontId="9" fillId="0" borderId="0"/>
    <xf numFmtId="0" fontId="9" fillId="0" borderId="0"/>
    <xf numFmtId="0" fontId="9" fillId="9" borderId="11" applyNumberFormat="0" applyFont="0" applyAlignment="0" applyProtection="0"/>
    <xf numFmtId="0" fontId="17" fillId="7" borderId="8" applyNumberFormat="0" applyAlignment="0" applyProtection="0"/>
    <xf numFmtId="9" fontId="9" fillId="0" borderId="0" applyFont="0" applyFill="0" applyBorder="0" applyAlignment="0" applyProtection="0"/>
    <xf numFmtId="0" fontId="10" fillId="0" borderId="0" applyNumberFormat="0" applyFill="0" applyBorder="0" applyAlignment="0" applyProtection="0"/>
    <xf numFmtId="0" fontId="1" fillId="0" borderId="12" applyNumberFormat="0" applyFill="0" applyAlignment="0" applyProtection="0"/>
    <xf numFmtId="0" fontId="21" fillId="0" borderId="0" applyNumberFormat="0" applyFill="0" applyBorder="0" applyAlignment="0" applyProtection="0"/>
    <xf numFmtId="165" fontId="7" fillId="0" borderId="0" applyFont="0" applyFill="0" applyBorder="0" applyAlignment="0" applyProtection="0"/>
    <xf numFmtId="167" fontId="7" fillId="0" borderId="0"/>
    <xf numFmtId="171" fontId="7" fillId="0" borderId="0"/>
    <xf numFmtId="167" fontId="7" fillId="0" borderId="0"/>
    <xf numFmtId="171" fontId="7" fillId="0" borderId="0"/>
    <xf numFmtId="167" fontId="7" fillId="0" borderId="0"/>
    <xf numFmtId="171" fontId="7" fillId="0" borderId="0"/>
    <xf numFmtId="0" fontId="9" fillId="0" borderId="0"/>
    <xf numFmtId="0" fontId="29" fillId="0" borderId="0" applyNumberFormat="0" applyFill="0" applyBorder="0" applyAlignment="0" applyProtection="0">
      <alignment vertical="top"/>
      <protection locked="0"/>
    </xf>
    <xf numFmtId="165" fontId="9" fillId="0" borderId="0" applyFont="0" applyFill="0" applyBorder="0" applyAlignment="0" applyProtection="0"/>
    <xf numFmtId="164" fontId="7"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0" fontId="4" fillId="0" borderId="0" applyNumberFormat="0" applyFill="0" applyBorder="0" applyAlignment="0" applyProtection="0"/>
    <xf numFmtId="176" fontId="7" fillId="0" borderId="0" applyFont="0" applyFill="0" applyBorder="0" applyAlignment="0" applyProtection="0"/>
    <xf numFmtId="167" fontId="7" fillId="0" borderId="0"/>
    <xf numFmtId="168" fontId="7" fillId="0" borderId="0"/>
    <xf numFmtId="167" fontId="7" fillId="0" borderId="0"/>
    <xf numFmtId="167" fontId="7" fillId="0" borderId="0"/>
    <xf numFmtId="167" fontId="7" fillId="0" borderId="0"/>
    <xf numFmtId="169" fontId="7" fillId="0" borderId="0"/>
    <xf numFmtId="170" fontId="7" fillId="0" borderId="0"/>
    <xf numFmtId="169" fontId="7" fillId="0" borderId="0"/>
    <xf numFmtId="180" fontId="7" fillId="0" borderId="0" applyFont="0" applyFill="0" applyBorder="0" applyAlignment="0" applyProtection="0"/>
    <xf numFmtId="181" fontId="30" fillId="0" borderId="0" applyFont="0" applyFill="0" applyBorder="0" applyAlignment="0" applyProtection="0"/>
    <xf numFmtId="180" fontId="7" fillId="0" borderId="0" applyFont="0" applyFill="0" applyBorder="0" applyAlignment="0" applyProtection="0"/>
    <xf numFmtId="165" fontId="3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8" fontId="30" fillId="0" borderId="0" applyFont="0" applyFill="0" applyBorder="0" applyAlignment="0" applyProtection="0"/>
    <xf numFmtId="17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0" fontId="7" fillId="0" borderId="0" applyFont="0" applyFill="0" applyBorder="0" applyAlignment="0" applyProtection="0"/>
    <xf numFmtId="3" fontId="7" fillId="0" borderId="0" applyFont="0" applyFill="0" applyBorder="0" applyAlignment="0" applyProtection="0"/>
    <xf numFmtId="164" fontId="7" fillId="0" borderId="0" applyFont="0" applyFill="0" applyBorder="0" applyAlignment="0" applyProtection="0"/>
    <xf numFmtId="178" fontId="30" fillId="0" borderId="0" applyFont="0" applyFill="0" applyBorder="0" applyAlignment="0" applyProtection="0"/>
    <xf numFmtId="168" fontId="7" fillId="0" borderId="0" applyFont="0" applyFill="0" applyBorder="0" applyAlignment="0" applyProtection="0"/>
    <xf numFmtId="164" fontId="7" fillId="0" borderId="0" applyFont="0" applyFill="0" applyBorder="0" applyAlignment="0" applyProtection="0"/>
    <xf numFmtId="175" fontId="30"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80" fontId="7" fillId="0" borderId="0" applyFont="0" applyFill="0" applyBorder="0" applyAlignment="0" applyProtection="0"/>
    <xf numFmtId="180"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0" fontId="7" fillId="0" borderId="0" applyFont="0" applyFill="0" applyBorder="0" applyAlignment="0" applyProtection="0"/>
    <xf numFmtId="166" fontId="7" fillId="0" borderId="0" applyFont="0" applyFill="0" applyBorder="0" applyAlignment="0" applyProtection="0"/>
    <xf numFmtId="4" fontId="31" fillId="0" borderId="0"/>
    <xf numFmtId="14" fontId="7" fillId="0" borderId="0" applyFont="0" applyFill="0" applyBorder="0" applyAlignment="0" applyProtection="0"/>
    <xf numFmtId="182" fontId="7" fillId="0" borderId="0" applyFont="0" applyFill="0" applyBorder="0" applyAlignment="0" applyProtection="0"/>
    <xf numFmtId="2" fontId="7" fillId="0" borderId="0" applyFont="0" applyFill="0" applyBorder="0" applyAlignment="0" applyProtection="0"/>
    <xf numFmtId="0" fontId="32" fillId="0" borderId="0"/>
    <xf numFmtId="0" fontId="27" fillId="0" borderId="13" applyNumberFormat="0" applyAlignment="0" applyProtection="0">
      <alignment horizontal="left" vertical="center"/>
    </xf>
    <xf numFmtId="0" fontId="27" fillId="0" borderId="14">
      <alignment horizontal="left" vertical="center"/>
    </xf>
    <xf numFmtId="0" fontId="29" fillId="0" borderId="0" applyNumberFormat="0" applyFill="0" applyBorder="0" applyAlignment="0" applyProtection="0">
      <alignment vertical="top"/>
      <protection locked="0"/>
    </xf>
    <xf numFmtId="171" fontId="7" fillId="0" borderId="0"/>
    <xf numFmtId="172" fontId="7" fillId="0" borderId="0"/>
    <xf numFmtId="171" fontId="7" fillId="0" borderId="0"/>
    <xf numFmtId="171" fontId="7" fillId="0" borderId="0"/>
    <xf numFmtId="171" fontId="7" fillId="0" borderId="0"/>
    <xf numFmtId="173" fontId="7" fillId="0" borderId="0"/>
    <xf numFmtId="0" fontId="7" fillId="0" borderId="0"/>
    <xf numFmtId="173" fontId="7" fillId="0" borderId="0"/>
    <xf numFmtId="0" fontId="30" fillId="0" borderId="0"/>
    <xf numFmtId="0" fontId="7" fillId="0" borderId="0"/>
    <xf numFmtId="0" fontId="7" fillId="0" borderId="0"/>
    <xf numFmtId="0" fontId="30" fillId="0" borderId="0"/>
    <xf numFmtId="0" fontId="7" fillId="0" borderId="0"/>
    <xf numFmtId="0" fontId="26" fillId="0" borderId="0"/>
    <xf numFmtId="0" fontId="30" fillId="0" borderId="0"/>
    <xf numFmtId="0" fontId="7" fillId="0" borderId="0"/>
    <xf numFmtId="0" fontId="25" fillId="37" borderId="0"/>
    <xf numFmtId="10" fontId="7" fillId="0" borderId="0" applyFont="0" applyFill="0" applyBorder="0" applyAlignment="0" applyProtection="0"/>
    <xf numFmtId="9" fontId="3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0" fillId="0" borderId="0" applyFont="0" applyFill="0" applyBorder="0" applyAlignment="0" applyProtection="0"/>
    <xf numFmtId="0" fontId="7" fillId="36" borderId="1" applyNumberFormat="0" applyProtection="0">
      <alignment horizontal="left" vertical="center"/>
    </xf>
    <xf numFmtId="176" fontId="30" fillId="0" borderId="0" applyFont="0" applyFill="0" applyBorder="0" applyAlignment="0" applyProtection="0"/>
    <xf numFmtId="165" fontId="7" fillId="0" borderId="0" applyFont="0" applyFill="0" applyBorder="0" applyAlignment="0" applyProtection="0"/>
    <xf numFmtId="0" fontId="36" fillId="0" borderId="0"/>
    <xf numFmtId="0" fontId="40" fillId="39" borderId="0" applyNumberFormat="0" applyBorder="0" applyAlignment="0" applyProtection="0"/>
    <xf numFmtId="165" fontId="7" fillId="0" borderId="0" applyFont="0" applyFill="0" applyBorder="0" applyAlignment="0" applyProtection="0"/>
    <xf numFmtId="165" fontId="7" fillId="0" borderId="0" applyFont="0" applyFill="0" applyBorder="0" applyAlignment="0" applyProtection="0"/>
    <xf numFmtId="167" fontId="7" fillId="0" borderId="0"/>
    <xf numFmtId="0" fontId="33" fillId="40" borderId="0" applyNumberFormat="0" applyBorder="0" applyAlignment="0" applyProtection="0"/>
    <xf numFmtId="0" fontId="38" fillId="51" borderId="0" applyNumberFormat="0" applyBorder="0" applyAlignment="0" applyProtection="0"/>
    <xf numFmtId="0" fontId="33" fillId="44" borderId="0" applyNumberFormat="0" applyBorder="0" applyAlignment="0" applyProtection="0"/>
    <xf numFmtId="0" fontId="37" fillId="41" borderId="0" applyNumberFormat="0" applyBorder="0" applyAlignment="0" applyProtection="0"/>
    <xf numFmtId="0" fontId="38" fillId="49" borderId="0" applyNumberFormat="0" applyBorder="0" applyAlignment="0" applyProtection="0"/>
    <xf numFmtId="167" fontId="7" fillId="0" borderId="0"/>
    <xf numFmtId="167" fontId="7" fillId="0" borderId="0"/>
    <xf numFmtId="0" fontId="33" fillId="44" borderId="0" applyNumberFormat="0" applyBorder="0" applyAlignment="0" applyProtection="0"/>
    <xf numFmtId="165" fontId="7" fillId="0" borderId="0" applyFont="0" applyFill="0" applyBorder="0" applyAlignment="0" applyProtection="0"/>
    <xf numFmtId="183" fontId="26" fillId="0" borderId="0" applyFont="0" applyFill="0" applyBorder="0" applyAlignment="0" applyProtection="0"/>
    <xf numFmtId="0" fontId="33" fillId="47" borderId="0" applyNumberFormat="0" applyBorder="0" applyAlignment="0" applyProtection="0"/>
    <xf numFmtId="176" fontId="7" fillId="0" borderId="0" applyFont="0" applyFill="0" applyBorder="0" applyAlignment="0" applyProtection="0"/>
    <xf numFmtId="164" fontId="7"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35" fillId="50" borderId="0" applyNumberFormat="0" applyBorder="0" applyAlignment="0" applyProtection="0"/>
    <xf numFmtId="0" fontId="35" fillId="48" borderId="0" applyNumberFormat="0" applyBorder="0" applyAlignment="0" applyProtection="0"/>
    <xf numFmtId="0" fontId="37" fillId="44" borderId="0" applyNumberFormat="0" applyBorder="0" applyAlignment="0" applyProtection="0"/>
    <xf numFmtId="0" fontId="38" fillId="45" borderId="0" applyNumberFormat="0" applyBorder="0" applyAlignment="0" applyProtection="0"/>
    <xf numFmtId="183" fontId="26" fillId="0" borderId="0" applyFont="0" applyFill="0" applyBorder="0" applyAlignment="0" applyProtection="0"/>
    <xf numFmtId="0" fontId="35" fillId="55" borderId="0" applyNumberFormat="0" applyBorder="0" applyAlignment="0" applyProtection="0"/>
    <xf numFmtId="0" fontId="35" fillId="46" borderId="0" applyNumberFormat="0" applyBorder="0" applyAlignment="0" applyProtection="0"/>
    <xf numFmtId="0" fontId="38" fillId="46" borderId="0" applyNumberFormat="0" applyBorder="0" applyAlignment="0" applyProtection="0"/>
    <xf numFmtId="0" fontId="43" fillId="57" borderId="16" applyNumberFormat="0" applyAlignment="0" applyProtection="0"/>
    <xf numFmtId="0" fontId="42" fillId="56" borderId="15" applyNumberFormat="0" applyAlignment="0" applyProtection="0"/>
    <xf numFmtId="0" fontId="38" fillId="55" borderId="0" applyNumberFormat="0" applyBorder="0" applyAlignment="0" applyProtection="0"/>
    <xf numFmtId="183" fontId="26" fillId="0" borderId="0" applyFont="0" applyFill="0" applyBorder="0" applyAlignment="0" applyProtection="0"/>
    <xf numFmtId="0" fontId="7" fillId="0" borderId="0"/>
    <xf numFmtId="0" fontId="33" fillId="42" borderId="0" applyNumberFormat="0" applyBorder="0" applyAlignment="0" applyProtection="0"/>
    <xf numFmtId="0" fontId="33" fillId="41" borderId="0" applyNumberFormat="0" applyBorder="0" applyAlignment="0" applyProtection="0"/>
    <xf numFmtId="0" fontId="42" fillId="56" borderId="15" applyNumberFormat="0" applyAlignment="0" applyProtection="0"/>
    <xf numFmtId="0" fontId="37" fillId="43" borderId="0" applyNumberFormat="0" applyBorder="0" applyAlignment="0" applyProtection="0"/>
    <xf numFmtId="0" fontId="33" fillId="41" borderId="0" applyNumberFormat="0" applyBorder="0" applyAlignment="0" applyProtection="0"/>
    <xf numFmtId="0" fontId="37" fillId="46" borderId="0" applyNumberFormat="0" applyBorder="0" applyAlignment="0" applyProtection="0"/>
    <xf numFmtId="0" fontId="33" fillId="39" borderId="0" applyNumberFormat="0" applyBorder="0" applyAlignment="0" applyProtection="0"/>
    <xf numFmtId="165" fontId="7" fillId="0" borderId="0" applyFont="0" applyFill="0" applyBorder="0" applyAlignment="0" applyProtection="0"/>
    <xf numFmtId="167" fontId="7" fillId="0" borderId="0"/>
    <xf numFmtId="168" fontId="7" fillId="0" borderId="0"/>
    <xf numFmtId="0" fontId="37" fillId="40" borderId="0" applyNumberFormat="0" applyBorder="0" applyAlignment="0" applyProtection="0"/>
    <xf numFmtId="0" fontId="37" fillId="45" borderId="0" applyNumberFormat="0" applyBorder="0" applyAlignment="0" applyProtection="0"/>
    <xf numFmtId="183" fontId="26" fillId="0" borderId="0" applyFont="0" applyFill="0" applyBorder="0" applyAlignment="0" applyProtection="0"/>
    <xf numFmtId="0" fontId="25" fillId="57" borderId="16" applyNumberFormat="0" applyAlignment="0" applyProtection="0"/>
    <xf numFmtId="0" fontId="38" fillId="50"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8" fillId="52" borderId="0" applyNumberFormat="0" applyBorder="0" applyAlignment="0" applyProtection="0"/>
    <xf numFmtId="0" fontId="35" fillId="53" borderId="0" applyNumberFormat="0" applyBorder="0" applyAlignment="0" applyProtection="0"/>
    <xf numFmtId="0" fontId="38" fillId="53" borderId="0" applyNumberFormat="0" applyBorder="0" applyAlignment="0" applyProtection="0"/>
    <xf numFmtId="0" fontId="35" fillId="54" borderId="0" applyNumberFormat="0" applyBorder="0" applyAlignment="0" applyProtection="0"/>
    <xf numFmtId="0" fontId="38" fillId="54" borderId="0" applyNumberFormat="0" applyBorder="0" applyAlignment="0" applyProtection="0"/>
    <xf numFmtId="0" fontId="35" fillId="49" borderId="0" applyNumberFormat="0" applyBorder="0" applyAlignment="0" applyProtection="0"/>
    <xf numFmtId="0" fontId="38" fillId="49" borderId="0" applyNumberFormat="0" applyBorder="0" applyAlignment="0" applyProtection="0"/>
    <xf numFmtId="0" fontId="35" fillId="50" borderId="0" applyNumberFormat="0" applyBorder="0" applyAlignment="0" applyProtection="0"/>
    <xf numFmtId="0" fontId="38" fillId="50" borderId="0" applyNumberFormat="0" applyBorder="0" applyAlignment="0" applyProtection="0"/>
    <xf numFmtId="0" fontId="39" fillId="39" borderId="0" applyNumberFormat="0" applyBorder="0" applyAlignment="0" applyProtection="0"/>
    <xf numFmtId="180" fontId="7" fillId="0" borderId="0" applyFont="0" applyFill="0" applyBorder="0" applyAlignment="0" applyProtection="0"/>
    <xf numFmtId="0" fontId="33" fillId="46" borderId="0" applyNumberFormat="0" applyBorder="0" applyAlignment="0" applyProtection="0"/>
    <xf numFmtId="169" fontId="7" fillId="0" borderId="0"/>
    <xf numFmtId="0" fontId="37" fillId="38" borderId="0" applyNumberFormat="0" applyBorder="0" applyAlignment="0" applyProtection="0"/>
    <xf numFmtId="0" fontId="35" fillId="49" borderId="0" applyNumberFormat="0" applyBorder="0" applyAlignment="0" applyProtection="0"/>
    <xf numFmtId="0" fontId="33" fillId="45" borderId="0" applyNumberFormat="0" applyBorder="0" applyAlignment="0" applyProtection="0"/>
    <xf numFmtId="165" fontId="9" fillId="0" borderId="0" applyFont="0" applyFill="0" applyBorder="0" applyAlignment="0" applyProtection="0"/>
    <xf numFmtId="0" fontId="33" fillId="38" borderId="0" applyNumberFormat="0" applyBorder="0" applyAlignment="0" applyProtection="0"/>
    <xf numFmtId="183" fontId="26" fillId="0" borderId="0" applyFont="0" applyFill="0" applyBorder="0" applyAlignment="0" applyProtection="0"/>
    <xf numFmtId="0" fontId="38" fillId="48" borderId="0" applyNumberFormat="0" applyBorder="0" applyAlignment="0" applyProtection="0"/>
    <xf numFmtId="0" fontId="37" fillId="39" borderId="0" applyNumberFormat="0" applyBorder="0" applyAlignment="0" applyProtection="0"/>
    <xf numFmtId="165" fontId="7" fillId="0" borderId="0" applyFont="0" applyFill="0" applyBorder="0" applyAlignment="0" applyProtection="0"/>
    <xf numFmtId="0" fontId="37" fillId="44" borderId="0" applyNumberFormat="0" applyBorder="0" applyAlignment="0" applyProtection="0"/>
    <xf numFmtId="0" fontId="35" fillId="45" borderId="0" applyNumberFormat="0" applyBorder="0" applyAlignment="0" applyProtection="0"/>
    <xf numFmtId="0" fontId="37" fillId="41" borderId="0" applyNumberFormat="0" applyBorder="0" applyAlignment="0" applyProtection="0"/>
    <xf numFmtId="164" fontId="9" fillId="0" borderId="0" applyFont="0" applyFill="0" applyBorder="0" applyAlignment="0" applyProtection="0"/>
    <xf numFmtId="0" fontId="41" fillId="56" borderId="15" applyNumberFormat="0" applyAlignment="0" applyProtection="0"/>
    <xf numFmtId="165" fontId="7" fillId="0" borderId="0" applyFont="0" applyFill="0" applyBorder="0" applyAlignment="0" applyProtection="0"/>
    <xf numFmtId="0" fontId="33" fillId="43" borderId="0" applyNumberFormat="0" applyBorder="0" applyAlignment="0" applyProtection="0"/>
    <xf numFmtId="183" fontId="26" fillId="0" borderId="0" applyFont="0" applyFill="0" applyBorder="0" applyAlignment="0" applyProtection="0"/>
    <xf numFmtId="0" fontId="37" fillId="42" borderId="0" applyNumberFormat="0" applyBorder="0" applyAlignment="0" applyProtection="0"/>
    <xf numFmtId="0" fontId="37" fillId="47" borderId="0" applyNumberFormat="0" applyBorder="0" applyAlignment="0" applyProtection="0"/>
    <xf numFmtId="0" fontId="41" fillId="56" borderId="15" applyNumberFormat="0" applyAlignment="0" applyProtection="0"/>
    <xf numFmtId="170" fontId="7" fillId="0" borderId="0"/>
    <xf numFmtId="176" fontId="7" fillId="0" borderId="0" applyFont="0" applyFill="0" applyBorder="0" applyAlignment="0" applyProtection="0"/>
    <xf numFmtId="165" fontId="7" fillId="0" borderId="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165" fontId="7" fillId="0" borderId="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165" fontId="7" fillId="0" borderId="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4" fontId="7" fillId="0" borderId="0" applyFont="0" applyFill="0" applyBorder="0" applyAlignment="0" applyProtection="0"/>
    <xf numFmtId="165" fontId="7" fillId="0" borderId="0" applyFont="0" applyFill="0" applyBorder="0" applyAlignment="0" applyProtection="0"/>
    <xf numFmtId="174" fontId="7" fillId="0" borderId="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65" fontId="7"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3" fontId="26" fillId="0" borderId="0" applyFont="0" applyFill="0" applyBorder="0" applyAlignment="0" applyProtection="0"/>
    <xf numFmtId="174" fontId="26" fillId="0" borderId="0" applyFont="0" applyFill="0" applyBorder="0" applyAlignment="0" applyProtection="0"/>
    <xf numFmtId="174" fontId="26" fillId="0" borderId="0" applyFont="0" applyFill="0" applyBorder="0" applyAlignment="0" applyProtection="0"/>
    <xf numFmtId="165" fontId="7" fillId="0" borderId="0" applyFont="0" applyFill="0" applyBorder="0" applyAlignment="0" applyProtection="0"/>
    <xf numFmtId="183" fontId="26" fillId="0" borderId="0" applyFont="0" applyFill="0" applyBorder="0" applyAlignment="0" applyProtection="0"/>
    <xf numFmtId="165" fontId="7" fillId="0" borderId="0" applyFont="0" applyFill="0" applyBorder="0" applyAlignment="0" applyProtection="0"/>
    <xf numFmtId="3" fontId="7" fillId="0" borderId="0" applyFont="0" applyFill="0" applyBorder="0" applyAlignment="0" applyProtection="0"/>
    <xf numFmtId="3" fontId="44" fillId="0" borderId="0" applyFont="0" applyFill="0" applyBorder="0" applyAlignment="0" applyProtection="0"/>
    <xf numFmtId="164" fontId="7"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7" fillId="0" borderId="0" applyFont="0" applyFill="0" applyBorder="0" applyAlignment="0" applyProtection="0"/>
    <xf numFmtId="179" fontId="4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84" fontId="44" fillId="0" borderId="0" applyFont="0" applyFill="0" applyBorder="0" applyAlignment="0" applyProtection="0"/>
    <xf numFmtId="14" fontId="7" fillId="0" borderId="0" applyFont="0" applyFill="0" applyBorder="0" applyAlignment="0" applyProtection="0"/>
    <xf numFmtId="0" fontId="44" fillId="0" borderId="0" applyFont="0" applyFill="0" applyBorder="0" applyAlignment="0" applyProtection="0"/>
    <xf numFmtId="182" fontId="7"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2" fontId="7" fillId="0" borderId="0" applyFont="0" applyFill="0" applyBorder="0" applyAlignment="0" applyProtection="0"/>
    <xf numFmtId="2" fontId="44" fillId="0" borderId="0" applyFont="0" applyFill="0" applyBorder="0" applyAlignment="0" applyProtection="0"/>
    <xf numFmtId="0" fontId="48" fillId="40" borderId="0" applyNumberFormat="0" applyBorder="0" applyAlignment="0" applyProtection="0"/>
    <xf numFmtId="0" fontId="49" fillId="40" borderId="0" applyNumberFormat="0" applyBorder="0" applyAlignment="0" applyProtection="0"/>
    <xf numFmtId="38" fontId="24" fillId="34" borderId="0" applyNumberFormat="0" applyBorder="0" applyAlignment="0" applyProtection="0"/>
    <xf numFmtId="0" fontId="27" fillId="0" borderId="14">
      <alignment horizontal="left" vertical="center"/>
    </xf>
    <xf numFmtId="0" fontId="27" fillId="0" borderId="14">
      <alignment horizontal="left" vertical="center"/>
    </xf>
    <xf numFmtId="0" fontId="27" fillId="0" borderId="14">
      <alignment horizontal="left" vertical="center"/>
    </xf>
    <xf numFmtId="0" fontId="50" fillId="0" borderId="0" applyNumberFormat="0" applyFont="0" applyFill="0" applyAlignment="0" applyProtection="0"/>
    <xf numFmtId="0" fontId="50" fillId="0" borderId="0" applyNumberFormat="0" applyFont="0" applyFill="0" applyAlignment="0" applyProtection="0"/>
    <xf numFmtId="0" fontId="51" fillId="0" borderId="17" applyNumberFormat="0" applyFill="0" applyAlignment="0" applyProtection="0"/>
    <xf numFmtId="0" fontId="52" fillId="0" borderId="0" applyNumberFormat="0" applyFill="0" applyBorder="0" applyAlignment="0" applyProtection="0"/>
    <xf numFmtId="0" fontId="27" fillId="0" borderId="0" applyNumberFormat="0" applyFont="0" applyFill="0" applyAlignment="0" applyProtection="0"/>
    <xf numFmtId="0" fontId="53" fillId="0" borderId="18" applyNumberForma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54" fillId="0" borderId="0" applyNumberFormat="0" applyFill="0" applyBorder="0" applyAlignment="0" applyProtection="0"/>
    <xf numFmtId="0" fontId="55" fillId="0" borderId="19" applyNumberFormat="0" applyFill="0" applyAlignment="0" applyProtection="0"/>
    <xf numFmtId="0" fontId="56" fillId="0" borderId="19"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10" fontId="24" fillId="35" borderId="1" applyNumberFormat="0" applyBorder="0" applyAlignment="0" applyProtection="0"/>
    <xf numFmtId="10" fontId="24" fillId="35" borderId="1" applyNumberFormat="0" applyBorder="0" applyAlignment="0" applyProtection="0"/>
    <xf numFmtId="10" fontId="24" fillId="35" borderId="1" applyNumberFormat="0" applyBorder="0" applyAlignment="0" applyProtection="0"/>
    <xf numFmtId="0" fontId="58" fillId="43" borderId="15" applyNumberFormat="0" applyAlignment="0" applyProtection="0"/>
    <xf numFmtId="0" fontId="58" fillId="43" borderId="15" applyNumberFormat="0" applyAlignment="0" applyProtection="0"/>
    <xf numFmtId="0" fontId="59" fillId="43" borderId="15" applyNumberFormat="0" applyAlignment="0" applyProtection="0"/>
    <xf numFmtId="0" fontId="59" fillId="43" borderId="15" applyNumberFormat="0" applyAlignment="0" applyProtection="0"/>
    <xf numFmtId="0" fontId="58" fillId="43" borderId="15" applyNumberFormat="0" applyAlignment="0" applyProtection="0"/>
    <xf numFmtId="0" fontId="60" fillId="0" borderId="20" applyNumberFormat="0" applyFill="0" applyAlignment="0" applyProtection="0"/>
    <xf numFmtId="0" fontId="61" fillId="0" borderId="20" applyNumberFormat="0" applyFill="0" applyAlignment="0" applyProtection="0"/>
    <xf numFmtId="171" fontId="7" fillId="0" borderId="0"/>
    <xf numFmtId="172" fontId="7" fillId="0" borderId="0"/>
    <xf numFmtId="171" fontId="7" fillId="0" borderId="0"/>
    <xf numFmtId="171" fontId="7" fillId="0" borderId="0"/>
    <xf numFmtId="171" fontId="7" fillId="0" borderId="0"/>
    <xf numFmtId="0" fontId="62" fillId="58" borderId="0" applyNumberFormat="0" applyBorder="0" applyAlignment="0" applyProtection="0"/>
    <xf numFmtId="0" fontId="63" fillId="58" borderId="0" applyNumberFormat="0" applyBorder="0" applyAlignment="0" applyProtection="0"/>
    <xf numFmtId="173" fontId="7" fillId="0" borderId="0"/>
    <xf numFmtId="173" fontId="7" fillId="0" borderId="0"/>
    <xf numFmtId="0" fontId="7" fillId="0" borderId="0"/>
    <xf numFmtId="173" fontId="7" fillId="0" borderId="0"/>
    <xf numFmtId="0" fontId="7" fillId="0" borderId="0"/>
    <xf numFmtId="0" fontId="9" fillId="0" borderId="0"/>
    <xf numFmtId="0" fontId="7"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64" fillId="0" borderId="0"/>
    <xf numFmtId="0" fontId="7" fillId="0" borderId="0"/>
    <xf numFmtId="0" fontId="9" fillId="0" borderId="0"/>
    <xf numFmtId="0" fontId="9" fillId="0" borderId="0"/>
    <xf numFmtId="0" fontId="9" fillId="0" borderId="0"/>
    <xf numFmtId="0" fontId="7" fillId="0" borderId="0"/>
    <xf numFmtId="0" fontId="31" fillId="0" borderId="0"/>
    <xf numFmtId="0" fontId="9" fillId="0" borderId="0"/>
    <xf numFmtId="0" fontId="37" fillId="0" borderId="0"/>
    <xf numFmtId="0" fontId="7" fillId="0" borderId="0"/>
    <xf numFmtId="0" fontId="26" fillId="0" borderId="0"/>
    <xf numFmtId="0" fontId="7" fillId="0" borderId="0"/>
    <xf numFmtId="0" fontId="7" fillId="0" borderId="0"/>
    <xf numFmtId="0" fontId="9" fillId="0" borderId="0"/>
    <xf numFmtId="0" fontId="7" fillId="0" borderId="0"/>
    <xf numFmtId="0" fontId="9" fillId="0" borderId="0"/>
    <xf numFmtId="0" fontId="9" fillId="0" borderId="0"/>
    <xf numFmtId="0" fontId="7" fillId="59" borderId="21" applyNumberFormat="0" applyFont="0" applyAlignment="0" applyProtection="0"/>
    <xf numFmtId="0" fontId="7" fillId="59" borderId="21" applyNumberFormat="0" applyFont="0" applyAlignment="0" applyProtection="0"/>
    <xf numFmtId="0" fontId="31" fillId="59" borderId="21" applyNumberFormat="0" applyFont="0" applyAlignment="0" applyProtection="0"/>
    <xf numFmtId="0" fontId="65" fillId="56" borderId="22" applyNumberFormat="0" applyAlignment="0" applyProtection="0"/>
    <xf numFmtId="0" fontId="65" fillId="56" borderId="22" applyNumberFormat="0" applyAlignment="0" applyProtection="0"/>
    <xf numFmtId="0" fontId="66" fillId="56" borderId="22" applyNumberFormat="0" applyAlignment="0" applyProtection="0"/>
    <xf numFmtId="1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7" fillId="0" borderId="0" applyNumberFormat="0" applyFill="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34" fillId="0" borderId="24" applyNumberFormat="0" applyFill="0" applyAlignment="0" applyProtection="0"/>
    <xf numFmtId="0" fontId="34" fillId="0" borderId="24" applyNumberFormat="0" applyFill="0" applyAlignment="0" applyProtection="0"/>
    <xf numFmtId="0" fontId="44" fillId="0" borderId="25" applyNumberFormat="0" applyFont="0" applyFill="0" applyAlignment="0" applyProtection="0"/>
    <xf numFmtId="0" fontId="28" fillId="0" borderId="0" applyNumberFormat="0" applyFill="0" applyBorder="0" applyAlignment="0" applyProtection="0"/>
    <xf numFmtId="0" fontId="68"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9" fillId="0" borderId="0" applyFont="0" applyFill="0" applyBorder="0" applyAlignment="0" applyProtection="0"/>
    <xf numFmtId="165" fontId="7"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4" fontId="30" fillId="0" borderId="0" applyFont="0" applyFill="0" applyBorder="0" applyAlignment="0" applyProtection="0"/>
    <xf numFmtId="174" fontId="7" fillId="0" borderId="0" applyFont="0" applyFill="0" applyBorder="0" applyAlignment="0" applyProtection="0"/>
    <xf numFmtId="167" fontId="7" fillId="0" borderId="0" applyFont="0" applyFill="0" applyBorder="0" applyAlignment="0" applyProtection="0"/>
    <xf numFmtId="173" fontId="7" fillId="0" borderId="0" applyFont="0" applyFill="0" applyBorder="0" applyAlignment="0" applyProtection="0"/>
    <xf numFmtId="164" fontId="26" fillId="0" borderId="0" applyFont="0" applyFill="0" applyBorder="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50"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27" fillId="0" borderId="0" applyNumberFormat="0" applyFont="0" applyFill="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0" fontId="7" fillId="0" borderId="23" applyNumberFormat="0" applyFont="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0" fontId="69" fillId="0" borderId="0"/>
    <xf numFmtId="164" fontId="69" fillId="0" borderId="0" applyFont="0" applyFill="0" applyBorder="0" applyAlignment="0" applyProtection="0"/>
    <xf numFmtId="9" fontId="69" fillId="0" borderId="0" applyFont="0" applyFill="0" applyBorder="0" applyAlignment="0" applyProtection="0"/>
    <xf numFmtId="0" fontId="7" fillId="0" borderId="0"/>
    <xf numFmtId="164" fontId="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cellStyleXfs>
  <cellXfs count="58">
    <xf numFmtId="0" fontId="0" fillId="0" borderId="0" xfId="0"/>
    <xf numFmtId="0" fontId="0" fillId="0" borderId="0" xfId="0" applyBorder="1"/>
    <xf numFmtId="0" fontId="3" fillId="0" borderId="1" xfId="0" applyFont="1" applyBorder="1" applyAlignment="1">
      <alignment horizontal="left" vertical="center" wrapText="1"/>
    </xf>
    <xf numFmtId="0" fontId="0" fillId="0" borderId="1" xfId="0" applyBorder="1"/>
    <xf numFmtId="17"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 xfId="0" applyBorder="1" applyAlignment="1">
      <alignment horizontal="center"/>
    </xf>
    <xf numFmtId="0" fontId="3" fillId="2" borderId="1" xfId="0" applyFont="1" applyFill="1" applyBorder="1" applyAlignment="1">
      <alignment horizontal="left" vertical="center" wrapText="1"/>
    </xf>
    <xf numFmtId="17"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0" xfId="0" applyFont="1" applyBorder="1"/>
    <xf numFmtId="0" fontId="5" fillId="0" borderId="0" xfId="0" applyFont="1"/>
    <xf numFmtId="0" fontId="6" fillId="0" borderId="2" xfId="0" applyFont="1" applyBorder="1"/>
    <xf numFmtId="0" fontId="5" fillId="0" borderId="2" xfId="0" applyFont="1" applyBorder="1" applyAlignment="1">
      <alignment horizontal="center"/>
    </xf>
    <xf numFmtId="0" fontId="0" fillId="0" borderId="1" xfId="0" applyBorder="1" applyAlignment="1">
      <alignment wrapText="1"/>
    </xf>
    <xf numFmtId="0" fontId="8" fillId="3" borderId="1" xfId="3" applyBorder="1" applyAlignment="1">
      <alignment horizontal="left" vertical="center" wrapText="1"/>
    </xf>
    <xf numFmtId="14" fontId="0" fillId="0" borderId="1" xfId="0" applyNumberFormat="1" applyBorder="1" applyAlignment="1">
      <alignment horizontal="center"/>
    </xf>
    <xf numFmtId="0" fontId="5" fillId="0" borderId="1" xfId="0" applyFont="1" applyBorder="1" applyAlignment="1">
      <alignment horizontal="center" vertical="center"/>
    </xf>
    <xf numFmtId="0" fontId="0" fillId="0" borderId="3" xfId="0" applyBorder="1" applyAlignment="1">
      <alignment wrapText="1"/>
    </xf>
    <xf numFmtId="0" fontId="0" fillId="0" borderId="0" xfId="0" applyFont="1" applyBorder="1" applyAlignment="1">
      <alignment horizontal="right"/>
    </xf>
    <xf numFmtId="0" fontId="0" fillId="0" borderId="0" xfId="0" applyFont="1"/>
    <xf numFmtId="0" fontId="0" fillId="0" borderId="0" xfId="0"/>
    <xf numFmtId="0" fontId="0" fillId="0" borderId="0" xfId="0" applyAlignment="1">
      <alignment horizontal="center"/>
    </xf>
    <xf numFmtId="185" fontId="0" fillId="0" borderId="0" xfId="0" applyNumberFormat="1"/>
    <xf numFmtId="0" fontId="1" fillId="0" borderId="0" xfId="0" applyFont="1"/>
    <xf numFmtId="39" fontId="0" fillId="0" borderId="0" xfId="0" applyNumberFormat="1"/>
    <xf numFmtId="186" fontId="0" fillId="0" borderId="0" xfId="0" applyNumberFormat="1"/>
    <xf numFmtId="0" fontId="1" fillId="0" borderId="2" xfId="0" applyFont="1" applyBorder="1"/>
    <xf numFmtId="0" fontId="1" fillId="0" borderId="2" xfId="0" applyFont="1" applyBorder="1" applyAlignment="1">
      <alignment horizontal="center"/>
    </xf>
    <xf numFmtId="0" fontId="1" fillId="0" borderId="2" xfId="0" applyFont="1" applyBorder="1" applyAlignment="1">
      <alignment horizontal="right"/>
    </xf>
    <xf numFmtId="0" fontId="70" fillId="36" borderId="26" xfId="513" applyFont="1" applyFill="1" applyBorder="1" applyAlignment="1">
      <alignment horizontal="center" vertical="center" wrapText="1"/>
    </xf>
    <xf numFmtId="39" fontId="71" fillId="0" borderId="15" xfId="513" applyNumberFormat="1" applyFont="1" applyBorder="1" applyAlignment="1">
      <alignment horizontal="left" vertical="center"/>
    </xf>
    <xf numFmtId="39" fontId="71" fillId="0" borderId="15" xfId="513" applyNumberFormat="1" applyFont="1" applyBorder="1" applyAlignment="1">
      <alignment horizontal="right" vertical="center"/>
    </xf>
    <xf numFmtId="39" fontId="72" fillId="0" borderId="27" xfId="513" applyNumberFormat="1" applyFont="1" applyBorder="1" applyAlignment="1">
      <alignment horizontal="left" vertical="top"/>
    </xf>
    <xf numFmtId="39" fontId="72" fillId="0" borderId="27" xfId="513" applyNumberFormat="1" applyFont="1" applyBorder="1" applyAlignment="1">
      <alignment horizontal="right" vertical="top"/>
    </xf>
    <xf numFmtId="39" fontId="72" fillId="0" borderId="27" xfId="513" applyNumberFormat="1" applyFont="1" applyBorder="1" applyAlignment="1">
      <alignment horizontal="left" vertical="center"/>
    </xf>
    <xf numFmtId="39" fontId="72" fillId="0" borderId="28" xfId="513" applyNumberFormat="1" applyFont="1" applyBorder="1" applyAlignment="1">
      <alignment horizontal="left" vertical="center"/>
    </xf>
    <xf numFmtId="39" fontId="72" fillId="0" borderId="27" xfId="513" applyNumberFormat="1" applyFont="1" applyBorder="1" applyAlignment="1">
      <alignment horizontal="right" vertical="center"/>
    </xf>
    <xf numFmtId="0" fontId="70" fillId="36" borderId="26" xfId="514" applyFont="1" applyFill="1" applyBorder="1" applyAlignment="1">
      <alignment horizontal="center" vertical="center" wrapText="1"/>
    </xf>
    <xf numFmtId="39" fontId="71" fillId="0" borderId="15" xfId="514" applyNumberFormat="1" applyFont="1" applyBorder="1" applyAlignment="1">
      <alignment horizontal="left" vertical="center"/>
    </xf>
    <xf numFmtId="39" fontId="71" fillId="0" borderId="15" xfId="514" applyNumberFormat="1" applyFont="1" applyBorder="1" applyAlignment="1">
      <alignment horizontal="right" vertical="center"/>
    </xf>
    <xf numFmtId="39" fontId="72" fillId="0" borderId="27" xfId="514" applyNumberFormat="1" applyFont="1" applyBorder="1" applyAlignment="1">
      <alignment horizontal="left" vertical="top"/>
    </xf>
    <xf numFmtId="39" fontId="72" fillId="0" borderId="27" xfId="514" applyNumberFormat="1" applyFont="1" applyBorder="1" applyAlignment="1">
      <alignment horizontal="right" vertical="top"/>
    </xf>
    <xf numFmtId="39" fontId="72" fillId="0" borderId="27" xfId="514" applyNumberFormat="1" applyFont="1" applyBorder="1" applyAlignment="1">
      <alignment horizontal="left" vertical="center"/>
    </xf>
    <xf numFmtId="39" fontId="72" fillId="0" borderId="28" xfId="514" applyNumberFormat="1" applyFont="1" applyBorder="1" applyAlignment="1">
      <alignment horizontal="left" vertical="center"/>
    </xf>
    <xf numFmtId="39" fontId="72" fillId="0" borderId="27" xfId="514" applyNumberFormat="1" applyFont="1" applyBorder="1" applyAlignment="1">
      <alignment horizontal="right" vertical="center"/>
    </xf>
    <xf numFmtId="0" fontId="73" fillId="36" borderId="26" xfId="515" applyFont="1" applyFill="1" applyBorder="1" applyAlignment="1">
      <alignment horizontal="center" vertical="center" wrapText="1"/>
    </xf>
    <xf numFmtId="39" fontId="74" fillId="0" borderId="15" xfId="515" applyNumberFormat="1" applyFont="1" applyBorder="1" applyAlignment="1">
      <alignment horizontal="left" vertical="center"/>
    </xf>
    <xf numFmtId="39" fontId="74" fillId="0" borderId="15" xfId="515" applyNumberFormat="1" applyFont="1" applyBorder="1" applyAlignment="1">
      <alignment horizontal="right" vertical="center"/>
    </xf>
    <xf numFmtId="39" fontId="75" fillId="0" borderId="27" xfId="515" applyNumberFormat="1" applyFont="1" applyBorder="1" applyAlignment="1">
      <alignment horizontal="left" vertical="top"/>
    </xf>
    <xf numFmtId="39" fontId="75" fillId="0" borderId="27" xfId="515" applyNumberFormat="1" applyFont="1" applyBorder="1" applyAlignment="1">
      <alignment horizontal="right" vertical="top"/>
    </xf>
    <xf numFmtId="39" fontId="75" fillId="0" borderId="27" xfId="515" applyNumberFormat="1" applyFont="1" applyBorder="1" applyAlignment="1">
      <alignment horizontal="left" vertical="center"/>
    </xf>
    <xf numFmtId="39" fontId="75" fillId="0" borderId="28" xfId="515" applyNumberFormat="1" applyFont="1" applyBorder="1" applyAlignment="1">
      <alignment horizontal="left" vertical="center"/>
    </xf>
    <xf numFmtId="39" fontId="75" fillId="0" borderId="27" xfId="515" applyNumberFormat="1" applyFont="1" applyBorder="1" applyAlignment="1">
      <alignment horizontal="right" vertical="center"/>
    </xf>
    <xf numFmtId="4" fontId="0" fillId="0" borderId="0" xfId="0" applyNumberFormat="1"/>
    <xf numFmtId="0" fontId="2" fillId="0" borderId="0" xfId="0" applyFont="1" applyBorder="1" applyAlignment="1">
      <alignment horizontal="center" vertical="center" wrapText="1"/>
    </xf>
    <xf numFmtId="0" fontId="4" fillId="0" borderId="0" xfId="1" applyBorder="1" applyAlignment="1">
      <alignment horizontal="center" vertical="center" wrapText="1"/>
    </xf>
  </cellXfs>
  <cellStyles count="516">
    <cellStyle name="$" xfId="4"/>
    <cellStyle name="$ 2" xfId="91"/>
    <cellStyle name="$ 2 2" xfId="181"/>
    <cellStyle name="$.00" xfId="5"/>
    <cellStyle name="$.00 2" xfId="92"/>
    <cellStyle name="$.00 2 2" xfId="213"/>
    <cellStyle name="$_2. 2011-2014  Rev_ FCast_IRM 2012_COS2013_Ongoing Operations_with CDM" xfId="93"/>
    <cellStyle name="$_2. 2011-2014  Rev_ FCast_IRM 2012_COS2013_Ongoing Operations_with CDM_1. Creation and Assumptions Budget_Revised with CDM" xfId="94"/>
    <cellStyle name="$_9. Rev2Cost_GDPIPI" xfId="22"/>
    <cellStyle name="$_9. Rev2Cost_GDPIPI 2" xfId="78"/>
    <cellStyle name="$_CGAAP FA Budget Model v2 james" xfId="180"/>
    <cellStyle name="$_CGAAP FA Budget Model v2 james 2" xfId="212"/>
    <cellStyle name="$_lists" xfId="18"/>
    <cellStyle name="$_lists 2" xfId="76"/>
    <cellStyle name="$_lists_4. Current Monthly Fixed Charge" xfId="20"/>
    <cellStyle name="$_Oct 2010 SM PILs Recognition" xfId="95"/>
    <cellStyle name="$_Sheet4" xfId="24"/>
    <cellStyle name="$_Sheet4 2" xfId="80"/>
    <cellStyle name="$_Xl0000180" xfId="174"/>
    <cellStyle name="$M" xfId="6"/>
    <cellStyle name="$M 2" xfId="96"/>
    <cellStyle name="$M 2 2" xfId="233"/>
    <cellStyle name="$M.00" xfId="7"/>
    <cellStyle name="$M.00 2" xfId="97"/>
    <cellStyle name="$M.00 2 2" xfId="254"/>
    <cellStyle name="$M_2. 2011-2014  Rev_ FCast_IRM 2012_COS2013_Ongoing Operations_with CDM" xfId="98"/>
    <cellStyle name="20% - Accent1 2" xfId="28"/>
    <cellStyle name="20% - Accent1 2 2" xfId="238"/>
    <cellStyle name="20% - Accent1 3" xfId="234"/>
    <cellStyle name="20% - Accent2 2" xfId="29"/>
    <cellStyle name="20% - Accent2 2 2" xfId="210"/>
    <cellStyle name="20% - Accent2 3" xfId="241"/>
    <cellStyle name="20% - Accent3 2" xfId="30"/>
    <cellStyle name="20% - Accent3 2 2" xfId="175"/>
    <cellStyle name="20% - Accent3 3" xfId="214"/>
    <cellStyle name="20% - Accent4 2" xfId="31"/>
    <cellStyle name="20% - Accent4 2 2" xfId="205"/>
    <cellStyle name="20% - Accent4 3" xfId="245"/>
    <cellStyle name="20% - Accent5 2" xfId="32"/>
    <cellStyle name="20% - Accent5 2 2" xfId="204"/>
    <cellStyle name="20% - Accent5 3" xfId="251"/>
    <cellStyle name="20% - Accent6 2" xfId="33"/>
    <cellStyle name="20% - Accent6 2 2" xfId="249"/>
    <cellStyle name="20% - Accent6 3" xfId="207"/>
    <cellStyle name="40% - Accent1 2" xfId="34"/>
    <cellStyle name="40% - Accent1 2 2" xfId="182"/>
    <cellStyle name="40% - Accent1 3" xfId="193"/>
    <cellStyle name="40% - Accent2 2" xfId="35"/>
    <cellStyle name="40% - Accent2 2 2" xfId="236"/>
    <cellStyle name="40% - Accent2 3" xfId="215"/>
    <cellStyle name="40% - Accent3 2" xfId="36"/>
    <cellStyle name="40% - Accent3 2 2" xfId="232"/>
    <cellStyle name="40% - Accent3 3" xfId="209"/>
    <cellStyle name="40% - Accent4 2" xfId="37"/>
    <cellStyle name="40% - Accent4 2 2" xfId="208"/>
    <cellStyle name="40% - Accent4 3" xfId="178"/>
    <cellStyle name="40% - Accent5 2" xfId="38"/>
    <cellStyle name="40% - Accent5 2 2" xfId="177"/>
    <cellStyle name="40% - Accent5 3" xfId="243"/>
    <cellStyle name="40% - Accent6 2" xfId="39"/>
    <cellStyle name="40% - Accent6 2 2" xfId="185"/>
    <cellStyle name="40% - Accent6 3" xfId="252"/>
    <cellStyle name="60% - Accent1 2" xfId="40"/>
    <cellStyle name="60% - Accent1 2 2" xfId="192"/>
    <cellStyle name="60% - Accent1 3" xfId="240"/>
    <cellStyle name="60% - Accent2 2" xfId="41"/>
    <cellStyle name="60% - Accent2 2 2" xfId="244"/>
    <cellStyle name="60% - Accent2 3" xfId="194"/>
    <cellStyle name="60% - Accent3 2" xfId="42"/>
    <cellStyle name="60% - Accent3 2 2" xfId="197"/>
    <cellStyle name="60% - Accent3 3" xfId="198"/>
    <cellStyle name="60% - Accent4 2" xfId="43"/>
    <cellStyle name="60% - Accent4 2 2" xfId="235"/>
    <cellStyle name="60% - Accent4 3" xfId="179"/>
    <cellStyle name="60% - Accent5 2" xfId="44"/>
    <cellStyle name="60% - Accent5 2 2" xfId="191"/>
    <cellStyle name="60% - Accent5 3" xfId="218"/>
    <cellStyle name="60% - Accent6 2" xfId="45"/>
    <cellStyle name="60% - Accent6 2 2" xfId="219"/>
    <cellStyle name="60% - Accent6 3" xfId="176"/>
    <cellStyle name="Accent1 2" xfId="46"/>
    <cellStyle name="Accent1 2 2" xfId="220"/>
    <cellStyle name="Accent1 3" xfId="221"/>
    <cellStyle name="Accent2 2" xfId="47"/>
    <cellStyle name="Accent2 2 2" xfId="222"/>
    <cellStyle name="Accent2 3" xfId="223"/>
    <cellStyle name="Accent3 2" xfId="48"/>
    <cellStyle name="Accent3 2 2" xfId="224"/>
    <cellStyle name="Accent3 3" xfId="225"/>
    <cellStyle name="Accent4 2" xfId="49"/>
    <cellStyle name="Accent4 2 2" xfId="226"/>
    <cellStyle name="Accent4 3" xfId="227"/>
    <cellStyle name="Accent5 2" xfId="50"/>
    <cellStyle name="Accent5 2 2" xfId="228"/>
    <cellStyle name="Accent5 3" xfId="229"/>
    <cellStyle name="Accent6 2" xfId="51"/>
    <cellStyle name="Accent6 2 2" xfId="196"/>
    <cellStyle name="Accent6 3" xfId="201"/>
    <cellStyle name="Bad 2" xfId="52"/>
    <cellStyle name="Bad 2 2" xfId="230"/>
    <cellStyle name="Bad 3" xfId="171"/>
    <cellStyle name="Calculation 2" xfId="53"/>
    <cellStyle name="Calculation 2 2" xfId="247"/>
    <cellStyle name="Calculation 2 3" xfId="253"/>
    <cellStyle name="Calculation 3" xfId="206"/>
    <cellStyle name="Calculation 4" xfId="200"/>
    <cellStyle name="Check Cell 2" xfId="54"/>
    <cellStyle name="Check Cell 2 2" xfId="217"/>
    <cellStyle name="Check Cell 3" xfId="199"/>
    <cellStyle name="Comma [0] 2" xfId="231"/>
    <cellStyle name="Comma 10" xfId="99"/>
    <cellStyle name="Comma 10 2" xfId="250"/>
    <cellStyle name="Comma 10 2 2" xfId="183"/>
    <cellStyle name="Comma 10 3" xfId="100"/>
    <cellStyle name="Comma 10 3 2" xfId="168"/>
    <cellStyle name="Comma 10 3 3" xfId="211"/>
    <cellStyle name="Comma 10 4" xfId="444"/>
    <cellStyle name="Comma 10 5" xfId="445"/>
    <cellStyle name="Comma 10 6" xfId="446"/>
    <cellStyle name="Comma 10 7" xfId="184"/>
    <cellStyle name="Comma 11" xfId="101"/>
    <cellStyle name="Comma 11 2" xfId="239"/>
    <cellStyle name="Comma 11 2 2" xfId="248"/>
    <cellStyle name="Comma 11 3" xfId="173"/>
    <cellStyle name="Comma 11 4" xfId="195"/>
    <cellStyle name="Comma 12" xfId="102"/>
    <cellStyle name="Comma 12 2" xfId="216"/>
    <cellStyle name="Comma 12 3" xfId="242"/>
    <cellStyle name="Comma 12 4" xfId="202"/>
    <cellStyle name="Comma 13" xfId="186"/>
    <cellStyle name="Comma 13 2" xfId="255"/>
    <cellStyle name="Comma 13 3" xfId="256"/>
    <cellStyle name="Comma 14" xfId="257"/>
    <cellStyle name="Comma 14 2" xfId="258"/>
    <cellStyle name="Comma 14 3" xfId="259"/>
    <cellStyle name="Comma 15" xfId="260"/>
    <cellStyle name="Comma 15 2" xfId="261"/>
    <cellStyle name="Comma 15 3" xfId="262"/>
    <cellStyle name="Comma 16" xfId="103"/>
    <cellStyle name="Comma 16 2" xfId="264"/>
    <cellStyle name="Comma 16 3" xfId="442"/>
    <cellStyle name="Comma 16 4" xfId="263"/>
    <cellStyle name="Comma 17" xfId="265"/>
    <cellStyle name="Comma 18" xfId="104"/>
    <cellStyle name="Comma 18 2" xfId="266"/>
    <cellStyle name="Comma 19" xfId="267"/>
    <cellStyle name="Comma 2" xfId="55"/>
    <cellStyle name="Comma 2 10" xfId="172"/>
    <cellStyle name="Comma 2 11" xfId="105"/>
    <cellStyle name="Comma 2 12" xfId="504"/>
    <cellStyle name="Comma 2 2" xfId="106"/>
    <cellStyle name="Comma 2 2 2" xfId="269"/>
    <cellStyle name="Comma 2 2 3" xfId="268"/>
    <cellStyle name="Comma 2 2 4" xfId="503"/>
    <cellStyle name="Comma 2 3" xfId="107"/>
    <cellStyle name="Comma 2 3 2" xfId="271"/>
    <cellStyle name="Comma 2 3 3" xfId="270"/>
    <cellStyle name="Comma 2 4" xfId="169"/>
    <cellStyle name="Comma 2 4 2" xfId="272"/>
    <cellStyle name="Comma 2 5" xfId="188"/>
    <cellStyle name="Comma 2 5 2" xfId="273"/>
    <cellStyle name="Comma 2 6" xfId="274"/>
    <cellStyle name="Comma 2 7" xfId="275"/>
    <cellStyle name="Comma 2 8" xfId="276"/>
    <cellStyle name="Comma 2 9" xfId="277"/>
    <cellStyle name="Comma 2_2.1556 Regulatory Reporting without PILs YTD March 11" xfId="447"/>
    <cellStyle name="Comma 20" xfId="108"/>
    <cellStyle name="Comma 20 2" xfId="279"/>
    <cellStyle name="Comma 20 3" xfId="278"/>
    <cellStyle name="Comma 21" xfId="280"/>
    <cellStyle name="Comma 22" xfId="281"/>
    <cellStyle name="Comma 23" xfId="282"/>
    <cellStyle name="Comma 24" xfId="283"/>
    <cellStyle name="Comma 25" xfId="448"/>
    <cellStyle name="Comma 26" xfId="443"/>
    <cellStyle name="Comma 27" xfId="237"/>
    <cellStyle name="Comma 28" xfId="502"/>
    <cellStyle name="Comma 3" xfId="56"/>
    <cellStyle name="Comma 3 2" xfId="84"/>
    <cellStyle name="Comma 3 2 2" xfId="285"/>
    <cellStyle name="Comma 3 2 3" xfId="286"/>
    <cellStyle name="Comma 3 2 4" xfId="284"/>
    <cellStyle name="Comma 3 2 5" xfId="109"/>
    <cellStyle name="Comma 3 3" xfId="110"/>
    <cellStyle name="Comma 3 3 2" xfId="287"/>
    <cellStyle name="Comma 3 4" xfId="189"/>
    <cellStyle name="Comma 3 4 2" xfId="288"/>
    <cellStyle name="Comma 3 5" xfId="90"/>
    <cellStyle name="Comma 3 6" xfId="505"/>
    <cellStyle name="Comma 3_2. 2011-2014  Rev_ FCast_IRM 2012_COS2013_Ongoing Operations_with CDM" xfId="111"/>
    <cellStyle name="Comma 4" xfId="75"/>
    <cellStyle name="Comma 4 2" xfId="113"/>
    <cellStyle name="Comma 4 2 2" xfId="291"/>
    <cellStyle name="Comma 4 2 3" xfId="290"/>
    <cellStyle name="Comma 4 3" xfId="292"/>
    <cellStyle name="Comma 4 4" xfId="289"/>
    <cellStyle name="Comma 4 5" xfId="112"/>
    <cellStyle name="Comma 4 6" xfId="506"/>
    <cellStyle name="Comma 5" xfId="114"/>
    <cellStyle name="Comma 5 2" xfId="293"/>
    <cellStyle name="Comma 6" xfId="115"/>
    <cellStyle name="Comma 6 2" xfId="295"/>
    <cellStyle name="Comma 6 2 2" xfId="296"/>
    <cellStyle name="Comma 6 3" xfId="297"/>
    <cellStyle name="Comma 6 4" xfId="294"/>
    <cellStyle name="Comma 7" xfId="116"/>
    <cellStyle name="Comma 7 2" xfId="299"/>
    <cellStyle name="Comma 7 2 2" xfId="300"/>
    <cellStyle name="Comma 7 3" xfId="301"/>
    <cellStyle name="Comma 7 4" xfId="298"/>
    <cellStyle name="Comma 8" xfId="117"/>
    <cellStyle name="Comma 8 2" xfId="303"/>
    <cellStyle name="Comma 8 2 2" xfId="304"/>
    <cellStyle name="Comma 8 3" xfId="305"/>
    <cellStyle name="Comma 8 4" xfId="302"/>
    <cellStyle name="Comma 9" xfId="118"/>
    <cellStyle name="Comma 9 2" xfId="307"/>
    <cellStyle name="Comma 9 2 2" xfId="308"/>
    <cellStyle name="Comma 9 2 3" xfId="309"/>
    <cellStyle name="Comma 9 3" xfId="310"/>
    <cellStyle name="Comma 9 4" xfId="311"/>
    <cellStyle name="Comma 9 5" xfId="306"/>
    <cellStyle name="Comma0" xfId="8"/>
    <cellStyle name="Comma0 2" xfId="119"/>
    <cellStyle name="Comma0 2 2" xfId="312"/>
    <cellStyle name="Comma0 3" xfId="313"/>
    <cellStyle name="Currency 10" xfId="314"/>
    <cellStyle name="Currency 10 2" xfId="441"/>
    <cellStyle name="Currency 10 4" xfId="512"/>
    <cellStyle name="Currency 11" xfId="315"/>
    <cellStyle name="Currency 12" xfId="316"/>
    <cellStyle name="Currency 13" xfId="317"/>
    <cellStyle name="Currency 13 2" xfId="439"/>
    <cellStyle name="Currency 14" xfId="246"/>
    <cellStyle name="Currency 15" xfId="507"/>
    <cellStyle name="Currency 2" xfId="26"/>
    <cellStyle name="Currency 2 2" xfId="121"/>
    <cellStyle name="Currency 2 2 2" xfId="319"/>
    <cellStyle name="Currency 2 2 3" xfId="318"/>
    <cellStyle name="Currency 2 3" xfId="122"/>
    <cellStyle name="Currency 2 3 2" xfId="321"/>
    <cellStyle name="Currency 2 3 3" xfId="320"/>
    <cellStyle name="Currency 2 4" xfId="187"/>
    <cellStyle name="Currency 2 5" xfId="120"/>
    <cellStyle name="Currency 2 6" xfId="499"/>
    <cellStyle name="Currency 3" xfId="85"/>
    <cellStyle name="Currency 3 2" xfId="124"/>
    <cellStyle name="Currency 3 2 2" xfId="449"/>
    <cellStyle name="Currency 3 2 3" xfId="323"/>
    <cellStyle name="Currency 3 3" xfId="125"/>
    <cellStyle name="Currency 3 3 2" xfId="500"/>
    <cellStyle name="Currency 3 4" xfId="322"/>
    <cellStyle name="Currency 3 5" xfId="123"/>
    <cellStyle name="Currency 3 6" xfId="509"/>
    <cellStyle name="Currency 3_2.1556 Regulatory Reporting without PILs YTD March 11" xfId="450"/>
    <cellStyle name="Currency 4" xfId="126"/>
    <cellStyle name="Currency 4 2" xfId="127"/>
    <cellStyle name="Currency 4 2 2" xfId="326"/>
    <cellStyle name="Currency 4 2 3" xfId="325"/>
    <cellStyle name="Currency 4 3" xfId="128"/>
    <cellStyle name="Currency 4 3 2" xfId="327"/>
    <cellStyle name="Currency 4 4" xfId="324"/>
    <cellStyle name="Currency 5" xfId="129"/>
    <cellStyle name="Currency 5 2" xfId="328"/>
    <cellStyle name="Currency 6" xfId="130"/>
    <cellStyle name="Currency 6 2" xfId="330"/>
    <cellStyle name="Currency 6 3" xfId="329"/>
    <cellStyle name="Currency 7" xfId="131"/>
    <cellStyle name="Currency 8" xfId="132"/>
    <cellStyle name="Currency 8 2" xfId="331"/>
    <cellStyle name="Currency 9" xfId="332"/>
    <cellStyle name="Currency0" xfId="9"/>
    <cellStyle name="Currency0 2" xfId="133"/>
    <cellStyle name="Currency0 2 2" xfId="333"/>
    <cellStyle name="Currency0 3" xfId="334"/>
    <cellStyle name="custom" xfId="134"/>
    <cellStyle name="Date" xfId="10"/>
    <cellStyle name="Date 2" xfId="135"/>
    <cellStyle name="Date 2 2" xfId="335"/>
    <cellStyle name="Date 3" xfId="336"/>
    <cellStyle name="Euro" xfId="136"/>
    <cellStyle name="Euro 2" xfId="337"/>
    <cellStyle name="Explanatory Text 2" xfId="57"/>
    <cellStyle name="Explanatory Text 2 2" xfId="338"/>
    <cellStyle name="Explanatory Text 3" xfId="339"/>
    <cellStyle name="Fixed" xfId="11"/>
    <cellStyle name="Fixed 2" xfId="137"/>
    <cellStyle name="Fixed 2 2" xfId="340"/>
    <cellStyle name="Fixed 3" xfId="341"/>
    <cellStyle name="Good" xfId="3" builtinId="26"/>
    <cellStyle name="Good 2" xfId="58"/>
    <cellStyle name="Good 2 2" xfId="342"/>
    <cellStyle name="Good 3" xfId="343"/>
    <cellStyle name="Grey" xfId="12"/>
    <cellStyle name="Grey 2" xfId="344"/>
    <cellStyle name="header" xfId="138"/>
    <cellStyle name="Header1" xfId="139"/>
    <cellStyle name="Header2" xfId="140"/>
    <cellStyle name="Header2 2" xfId="345"/>
    <cellStyle name="Header2 3" xfId="346"/>
    <cellStyle name="Header2 3 2" xfId="347"/>
    <cellStyle name="Heading 1 10" xfId="451"/>
    <cellStyle name="Heading 1 11" xfId="452"/>
    <cellStyle name="Heading 1 12" xfId="453"/>
    <cellStyle name="Heading 1 13" xfId="454"/>
    <cellStyle name="Heading 1 14" xfId="455"/>
    <cellStyle name="Heading 1 15" xfId="456"/>
    <cellStyle name="Heading 1 2" xfId="59"/>
    <cellStyle name="Heading 1 2 2" xfId="349"/>
    <cellStyle name="Heading 1 2 3" xfId="350"/>
    <cellStyle name="Heading 1 2 4" xfId="348"/>
    <cellStyle name="Heading 1 3" xfId="351"/>
    <cellStyle name="Heading 1 4" xfId="457"/>
    <cellStyle name="Heading 1 5" xfId="458"/>
    <cellStyle name="Heading 1 6" xfId="459"/>
    <cellStyle name="Heading 1 7" xfId="460"/>
    <cellStyle name="Heading 1 8" xfId="461"/>
    <cellStyle name="Heading 1 9" xfId="462"/>
    <cellStyle name="Heading 2 10" xfId="463"/>
    <cellStyle name="Heading 2 11" xfId="464"/>
    <cellStyle name="Heading 2 12" xfId="465"/>
    <cellStyle name="Heading 2 13" xfId="466"/>
    <cellStyle name="Heading 2 14" xfId="467"/>
    <cellStyle name="Heading 2 15" xfId="468"/>
    <cellStyle name="Heading 2 2" xfId="60"/>
    <cellStyle name="Heading 2 2 2" xfId="353"/>
    <cellStyle name="Heading 2 2 3" xfId="352"/>
    <cellStyle name="Heading 2 3" xfId="354"/>
    <cellStyle name="Heading 2 3 2" xfId="355"/>
    <cellStyle name="Heading 2 4" xfId="356"/>
    <cellStyle name="Heading 2 5" xfId="469"/>
    <cellStyle name="Heading 2 6" xfId="470"/>
    <cellStyle name="Heading 2 7" xfId="471"/>
    <cellStyle name="Heading 2 8" xfId="472"/>
    <cellStyle name="Heading 2 9" xfId="473"/>
    <cellStyle name="Heading 3 2" xfId="61"/>
    <cellStyle name="Heading 3 2 2" xfId="357"/>
    <cellStyle name="Heading 3 3" xfId="358"/>
    <cellStyle name="Heading 4 2" xfId="62"/>
    <cellStyle name="Heading 4 2 2" xfId="359"/>
    <cellStyle name="Heading 4 3" xfId="360"/>
    <cellStyle name="Hyperlink" xfId="1" builtinId="8"/>
    <cellStyle name="Hyperlink 2" xfId="141"/>
    <cellStyle name="Hyperlink 3" xfId="361"/>
    <cellStyle name="Hyperlink 4" xfId="89"/>
    <cellStyle name="Hyperlink 5" xfId="83"/>
    <cellStyle name="Input [yellow]" xfId="13"/>
    <cellStyle name="Input [yellow] 2" xfId="362"/>
    <cellStyle name="Input [yellow] 2 2" xfId="363"/>
    <cellStyle name="Input [yellow] 2 3" xfId="364"/>
    <cellStyle name="Input 2" xfId="63"/>
    <cellStyle name="Input 2 2" xfId="366"/>
    <cellStyle name="Input 2 3" xfId="365"/>
    <cellStyle name="Input 3" xfId="367"/>
    <cellStyle name="Input 4" xfId="368"/>
    <cellStyle name="Input 5" xfId="369"/>
    <cellStyle name="Linked Cell 2" xfId="64"/>
    <cellStyle name="Linked Cell 2 2" xfId="370"/>
    <cellStyle name="Linked Cell 3" xfId="371"/>
    <cellStyle name="M" xfId="14"/>
    <cellStyle name="M 2" xfId="142"/>
    <cellStyle name="M 2 2" xfId="372"/>
    <cellStyle name="M.00" xfId="15"/>
    <cellStyle name="M.00 2" xfId="143"/>
    <cellStyle name="M.00 2 2" xfId="373"/>
    <cellStyle name="M_2. 2011-2014  Rev_ FCast_IRM 2012_COS2013_Ongoing Operations_with CDM" xfId="144"/>
    <cellStyle name="M_2. 2011-2014  Rev_ FCast_IRM 2012_COS2013_Ongoing Operations_with CDM_1. Creation and Assumptions Budget_Revised with CDM" xfId="145"/>
    <cellStyle name="M_9. Rev2Cost_GDPIPI" xfId="23"/>
    <cellStyle name="M_9. Rev2Cost_GDPIPI 2" xfId="79"/>
    <cellStyle name="M_CGAAP FA Budget Model v2 james" xfId="374"/>
    <cellStyle name="M_CGAAP FA Budget Model v2 james 2" xfId="375"/>
    <cellStyle name="M_lists" xfId="19"/>
    <cellStyle name="M_lists 2" xfId="77"/>
    <cellStyle name="M_lists_4. Current Monthly Fixed Charge" xfId="21"/>
    <cellStyle name="M_Oct 2010 SM PILs Recognition" xfId="146"/>
    <cellStyle name="M_Sheet4" xfId="25"/>
    <cellStyle name="M_Sheet4 2" xfId="81"/>
    <cellStyle name="M_Xl0000180" xfId="376"/>
    <cellStyle name="Neutral 2" xfId="65"/>
    <cellStyle name="Neutral 2 2" xfId="377"/>
    <cellStyle name="Neutral 3" xfId="378"/>
    <cellStyle name="Normal" xfId="0" builtinId="0"/>
    <cellStyle name="Normal - Style1" xfId="16"/>
    <cellStyle name="Normal - Style1 2" xfId="147"/>
    <cellStyle name="Normal - Style1 2 2" xfId="148"/>
    <cellStyle name="Normal - Style1 3" xfId="379"/>
    <cellStyle name="Normal - Style1 3 2" xfId="380"/>
    <cellStyle name="Normal - Style1 3 3" xfId="381"/>
    <cellStyle name="Normal - Style1 4" xfId="382"/>
    <cellStyle name="Normal - Style1_1595 FIT Support" xfId="149"/>
    <cellStyle name="Normal 10" xfId="383"/>
    <cellStyle name="Normal 10 2" xfId="384"/>
    <cellStyle name="Normal 10 2 2" xfId="474"/>
    <cellStyle name="Normal 10 2 3" xfId="475"/>
    <cellStyle name="Normal 10 3" xfId="476"/>
    <cellStyle name="Normal 10 4" xfId="477"/>
    <cellStyle name="Normal 11" xfId="385"/>
    <cellStyle name="Normal 11 2" xfId="386"/>
    <cellStyle name="Normal 11 3" xfId="478"/>
    <cellStyle name="Normal 12" xfId="203"/>
    <cellStyle name="Normal 12 2" xfId="387"/>
    <cellStyle name="Normal 13" xfId="388"/>
    <cellStyle name="Normal 14" xfId="389"/>
    <cellStyle name="Normal 15" xfId="390"/>
    <cellStyle name="Normal 16" xfId="391"/>
    <cellStyle name="Normal 17" xfId="392"/>
    <cellStyle name="Normal 18" xfId="393"/>
    <cellStyle name="Normal 19" xfId="394"/>
    <cellStyle name="Normal 19 2" xfId="501"/>
    <cellStyle name="Normal 2" xfId="2"/>
    <cellStyle name="Normal 2 2" xfId="150"/>
    <cellStyle name="Normal 2 2 2" xfId="151"/>
    <cellStyle name="Normal 2 2 3" xfId="395"/>
    <cellStyle name="Normal 2 3" xfId="396"/>
    <cellStyle name="Normal 20" xfId="397"/>
    <cellStyle name="Normal 20 2" xfId="511"/>
    <cellStyle name="Normal 21" xfId="398"/>
    <cellStyle name="Normal 22" xfId="399"/>
    <cellStyle name="Normal 23" xfId="400"/>
    <cellStyle name="Normal 25" xfId="152"/>
    <cellStyle name="Normal 3" xfId="66"/>
    <cellStyle name="Normal 3 2" xfId="154"/>
    <cellStyle name="Normal 3 3" xfId="190"/>
    <cellStyle name="Normal 3 3 2" xfId="401"/>
    <cellStyle name="Normal 3 4" xfId="153"/>
    <cellStyle name="Normal 4" xfId="67"/>
    <cellStyle name="Normal 4 2" xfId="402"/>
    <cellStyle name="Normal 4 3" xfId="403"/>
    <cellStyle name="Normal 5" xfId="68"/>
    <cellStyle name="Normal 5 2" xfId="86"/>
    <cellStyle name="Normal 5 2 2" xfId="405"/>
    <cellStyle name="Normal 5 3" xfId="404"/>
    <cellStyle name="Normal 5 4" xfId="155"/>
    <cellStyle name="Normal 6" xfId="82"/>
    <cellStyle name="Normal 6 2" xfId="479"/>
    <cellStyle name="Normal 6 3" xfId="480"/>
    <cellStyle name="Normal 6 4" xfId="406"/>
    <cellStyle name="Normal 6 5" xfId="170"/>
    <cellStyle name="Normal 6 6" xfId="508"/>
    <cellStyle name="Normal 7" xfId="156"/>
    <cellStyle name="Normal 7 2" xfId="408"/>
    <cellStyle name="Normal 7 3" xfId="407"/>
    <cellStyle name="Normal 8" xfId="409"/>
    <cellStyle name="Normal 8 2" xfId="410"/>
    <cellStyle name="Normal 8 3" xfId="481"/>
    <cellStyle name="Normal 9" xfId="157"/>
    <cellStyle name="Normal 9 2" xfId="411"/>
    <cellStyle name="Normal 9 2 2" xfId="482"/>
    <cellStyle name="Normal 9 2 3" xfId="483"/>
    <cellStyle name="Normal 9 3" xfId="484"/>
    <cellStyle name="Normal 9 4" xfId="485"/>
    <cellStyle name="Normal_Sheet1" xfId="513"/>
    <cellStyle name="Normal_Sheet2" xfId="514"/>
    <cellStyle name="Normal_Sheet3" xfId="515"/>
    <cellStyle name="Note 2" xfId="69"/>
    <cellStyle name="Note 2 2" xfId="413"/>
    <cellStyle name="Note 2 3" xfId="412"/>
    <cellStyle name="Note 3" xfId="414"/>
    <cellStyle name="Output 2" xfId="70"/>
    <cellStyle name="Output 2 2" xfId="416"/>
    <cellStyle name="Output 2 3" xfId="415"/>
    <cellStyle name="Output 3" xfId="417"/>
    <cellStyle name="Output Line Items" xfId="158"/>
    <cellStyle name="Percent [2]" xfId="17"/>
    <cellStyle name="Percent [2] 2" xfId="159"/>
    <cellStyle name="Percent [2] 2 2" xfId="418"/>
    <cellStyle name="Percent [2] 3" xfId="419"/>
    <cellStyle name="Percent 10" xfId="420"/>
    <cellStyle name="Percent 11" xfId="421"/>
    <cellStyle name="Percent 11 2" xfId="440"/>
    <cellStyle name="Percent 2" xfId="27"/>
    <cellStyle name="Percent 2 2" xfId="160"/>
    <cellStyle name="Percent 2 2 2" xfId="422"/>
    <cellStyle name="Percent 3" xfId="71"/>
    <cellStyle name="Percent 3 2" xfId="87"/>
    <cellStyle name="Percent 3 2 2" xfId="424"/>
    <cellStyle name="Percent 3 2 3" xfId="423"/>
    <cellStyle name="Percent 3 3" xfId="425"/>
    <cellStyle name="Percent 3 4" xfId="161"/>
    <cellStyle name="Percent 4" xfId="88"/>
    <cellStyle name="Percent 4 2" xfId="426"/>
    <cellStyle name="Percent 4 3" xfId="162"/>
    <cellStyle name="Percent 4 4" xfId="510"/>
    <cellStyle name="Percent 5" xfId="163"/>
    <cellStyle name="Percent 5 2" xfId="427"/>
    <cellStyle name="Percent 5 3" xfId="486"/>
    <cellStyle name="Percent 6" xfId="164"/>
    <cellStyle name="Percent 6 2" xfId="428"/>
    <cellStyle name="Percent 7" xfId="165"/>
    <cellStyle name="Percent 8" xfId="429"/>
    <cellStyle name="Percent 9" xfId="166"/>
    <cellStyle name="Percent 9 2" xfId="430"/>
    <cellStyle name="Style 23" xfId="167"/>
    <cellStyle name="Title 2" xfId="72"/>
    <cellStyle name="Title 2 2" xfId="431"/>
    <cellStyle name="Total 10" xfId="487"/>
    <cellStyle name="Total 11" xfId="488"/>
    <cellStyle name="Total 12" xfId="489"/>
    <cellStyle name="Total 13" xfId="490"/>
    <cellStyle name="Total 14" xfId="491"/>
    <cellStyle name="Total 15" xfId="492"/>
    <cellStyle name="Total 2" xfId="73"/>
    <cellStyle name="Total 2 2" xfId="433"/>
    <cellStyle name="Total 2 3" xfId="434"/>
    <cellStyle name="Total 2 4" xfId="435"/>
    <cellStyle name="Total 2 5" xfId="432"/>
    <cellStyle name="Total 3" xfId="436"/>
    <cellStyle name="Total 4" xfId="493"/>
    <cellStyle name="Total 5" xfId="494"/>
    <cellStyle name="Total 6" xfId="495"/>
    <cellStyle name="Total 7" xfId="496"/>
    <cellStyle name="Total 8" xfId="497"/>
    <cellStyle name="Total 9" xfId="498"/>
    <cellStyle name="Warning Text 2" xfId="74"/>
    <cellStyle name="Warning Text 2 2" xfId="437"/>
    <cellStyle name="Warning Text 3" xfId="4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ates/A.%20Financial%20Analysis/2014/12%20Dec%202014/8.%20Auditor%20Reconciliations/Variance%20&amp;%20Deferral%20Accounts/10.135169.CARRYCHG%20(1532%20-%20Renewable%20Connection%20OM&amp;A%20Deferral%20Accou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Rates/A.%20Financial%20Analysis/2014/12%20Dec%202014/8.%20Auditor%20Reconciliations/Variance%20&amp;%20Deferral%20Accounts/10.135170.CARRYCHG%20(1533%20-%20Renewable%20Generation%20Connection%20Funding%20Adder%20Deferral%20Accou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35169"/>
      <sheetName val="10.135169.CARRYCHG"/>
      <sheetName val="10.135169.REVREC"/>
      <sheetName val="BU"/>
    </sheetNames>
    <sheetDataSet>
      <sheetData sheetId="0"/>
      <sheetData sheetId="1"/>
      <sheetData sheetId="2"/>
      <sheetData sheetId="3">
        <row r="11">
          <cell r="B11">
            <v>66260.160000000003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35170 (OEB Reporting)"/>
      <sheetName val="10.135170.CARRYCHG"/>
      <sheetName val="10.135170 REVREC"/>
      <sheetName val="10.135170"/>
      <sheetName val="BU"/>
      <sheetName val="Funding Adder Calc"/>
      <sheetName val="Sheet4"/>
      <sheetName val="Sheet5"/>
    </sheetNames>
    <sheetDataSet>
      <sheetData sheetId="0"/>
      <sheetData sheetId="1"/>
      <sheetData sheetId="2"/>
      <sheetData sheetId="3"/>
      <sheetData sheetId="4">
        <row r="9">
          <cell r="B9">
            <v>-64272</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ntarioenergyboard.ca/OEB/_Documents/Regulatory/RRR_Electricity.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8"/>
  <sheetViews>
    <sheetView workbookViewId="0">
      <selection activeCell="D29" sqref="D29"/>
    </sheetView>
  </sheetViews>
  <sheetFormatPr defaultRowHeight="15" x14ac:dyDescent="0.25"/>
  <cols>
    <col min="1" max="1" width="16.5703125" bestFit="1" customWidth="1"/>
    <col min="2" max="2" width="43.85546875" customWidth="1"/>
    <col min="3" max="3" width="21.7109375" customWidth="1"/>
    <col min="4" max="15" width="12.42578125" customWidth="1"/>
  </cols>
  <sheetData>
    <row r="2" spans="1:16" ht="15.75" x14ac:dyDescent="0.25">
      <c r="A2" s="5" t="s">
        <v>23</v>
      </c>
      <c r="B2" s="5" t="s">
        <v>39</v>
      </c>
      <c r="C2" s="5" t="s">
        <v>40</v>
      </c>
      <c r="D2" s="4">
        <v>11324</v>
      </c>
      <c r="E2" s="4">
        <v>46784</v>
      </c>
      <c r="F2" s="4">
        <v>11383</v>
      </c>
      <c r="G2" s="9">
        <v>11049</v>
      </c>
      <c r="H2" s="4">
        <v>11444</v>
      </c>
      <c r="I2" s="4">
        <v>11110</v>
      </c>
      <c r="J2" s="4">
        <v>11505</v>
      </c>
      <c r="K2" s="4">
        <v>11536</v>
      </c>
      <c r="L2" s="4">
        <v>11202</v>
      </c>
      <c r="M2" s="4">
        <v>11597</v>
      </c>
      <c r="N2" s="4">
        <v>11263</v>
      </c>
      <c r="O2" s="4">
        <v>11658</v>
      </c>
    </row>
    <row r="3" spans="1:16" ht="15.75" customHeight="1" x14ac:dyDescent="0.25">
      <c r="A3" s="56" t="s">
        <v>0</v>
      </c>
      <c r="B3" s="56"/>
      <c r="C3" s="56"/>
      <c r="D3" s="56"/>
      <c r="E3" s="56"/>
      <c r="F3" s="56"/>
      <c r="G3" s="56"/>
      <c r="H3" s="56"/>
      <c r="I3" s="56"/>
      <c r="J3" s="56"/>
      <c r="K3" s="56"/>
      <c r="L3" s="56"/>
      <c r="M3" s="56"/>
      <c r="N3" s="56"/>
      <c r="O3" s="56"/>
    </row>
    <row r="4" spans="1:16" x14ac:dyDescent="0.25">
      <c r="A4" s="57" t="s">
        <v>1</v>
      </c>
      <c r="B4" s="57"/>
      <c r="C4" s="57"/>
      <c r="D4" s="57"/>
      <c r="E4" s="57"/>
      <c r="F4" s="57"/>
      <c r="G4" s="57"/>
      <c r="H4" s="57"/>
      <c r="I4" s="57"/>
      <c r="J4" s="57"/>
      <c r="K4" s="57"/>
      <c r="L4" s="57"/>
      <c r="M4" s="57"/>
      <c r="N4" s="57"/>
      <c r="O4" s="57"/>
    </row>
    <row r="5" spans="1:16" ht="15.75" x14ac:dyDescent="0.25">
      <c r="A5" s="2" t="s">
        <v>2</v>
      </c>
      <c r="B5" s="2" t="s">
        <v>24</v>
      </c>
      <c r="C5" s="2"/>
      <c r="D5" s="6"/>
      <c r="E5" s="6" t="s">
        <v>3</v>
      </c>
      <c r="F5" s="6"/>
      <c r="G5" s="6"/>
      <c r="H5" s="6" t="s">
        <v>3</v>
      </c>
      <c r="I5" s="6"/>
      <c r="J5" s="6"/>
      <c r="K5" s="6" t="s">
        <v>3</v>
      </c>
      <c r="L5" s="6"/>
      <c r="M5" s="6"/>
      <c r="N5" s="6" t="s">
        <v>3</v>
      </c>
      <c r="O5" s="6"/>
    </row>
    <row r="6" spans="1:16" ht="15.75" x14ac:dyDescent="0.25">
      <c r="A6" s="2" t="s">
        <v>4</v>
      </c>
      <c r="B6" s="2" t="s">
        <v>25</v>
      </c>
      <c r="C6" s="2"/>
      <c r="D6" s="6"/>
      <c r="E6" s="6" t="s">
        <v>3</v>
      </c>
      <c r="F6" s="6"/>
      <c r="G6" s="6"/>
      <c r="H6" s="6" t="s">
        <v>3</v>
      </c>
      <c r="I6" s="6"/>
      <c r="J6" s="6"/>
      <c r="K6" s="6" t="s">
        <v>3</v>
      </c>
      <c r="L6" s="6"/>
      <c r="M6" s="6"/>
      <c r="N6" s="6" t="s">
        <v>3</v>
      </c>
      <c r="O6" s="6"/>
    </row>
    <row r="7" spans="1:16" ht="15.75" x14ac:dyDescent="0.25">
      <c r="A7" s="2" t="s">
        <v>5</v>
      </c>
      <c r="B7" s="2" t="s">
        <v>26</v>
      </c>
      <c r="C7" s="2"/>
      <c r="D7" s="6"/>
      <c r="E7" s="6" t="s">
        <v>3</v>
      </c>
      <c r="F7" s="6"/>
      <c r="G7" s="6"/>
      <c r="H7" s="6" t="s">
        <v>3</v>
      </c>
      <c r="I7" s="6"/>
      <c r="J7" s="6"/>
      <c r="K7" s="6" t="s">
        <v>3</v>
      </c>
      <c r="L7" s="6"/>
      <c r="M7" s="6"/>
      <c r="N7" s="6" t="s">
        <v>3</v>
      </c>
      <c r="O7" s="6"/>
      <c r="P7" s="1"/>
    </row>
    <row r="8" spans="1:16" ht="15.75" x14ac:dyDescent="0.25">
      <c r="A8" s="8" t="s">
        <v>6</v>
      </c>
      <c r="B8" s="8" t="s">
        <v>27</v>
      </c>
      <c r="C8" s="8" t="s">
        <v>41</v>
      </c>
      <c r="D8" s="6"/>
      <c r="E8" s="6"/>
      <c r="F8" s="6"/>
      <c r="G8" s="10" t="s">
        <v>3</v>
      </c>
      <c r="H8" s="6"/>
      <c r="I8" s="6"/>
      <c r="J8" s="6"/>
      <c r="K8" s="6"/>
      <c r="L8" s="6"/>
      <c r="M8" s="6"/>
      <c r="N8" s="6"/>
      <c r="O8" s="6"/>
      <c r="P8" s="1"/>
    </row>
    <row r="9" spans="1:16" ht="15.75" x14ac:dyDescent="0.25">
      <c r="A9" s="16" t="s">
        <v>7</v>
      </c>
      <c r="B9" s="8" t="s">
        <v>28</v>
      </c>
      <c r="C9" s="8" t="s">
        <v>42</v>
      </c>
      <c r="D9" s="6"/>
      <c r="E9" s="6"/>
      <c r="F9" s="6"/>
      <c r="G9" s="10" t="s">
        <v>3</v>
      </c>
      <c r="H9" s="6"/>
      <c r="I9" s="6"/>
      <c r="J9" s="6"/>
      <c r="K9" s="6"/>
      <c r="L9" s="6"/>
      <c r="M9" s="6"/>
      <c r="N9" s="6"/>
      <c r="O9" s="6"/>
      <c r="P9" s="1"/>
    </row>
    <row r="10" spans="1:16" ht="15.75" x14ac:dyDescent="0.25">
      <c r="A10" s="16" t="s">
        <v>8</v>
      </c>
      <c r="B10" s="8" t="s">
        <v>29</v>
      </c>
      <c r="C10" s="8"/>
      <c r="D10" s="6"/>
      <c r="E10" s="6"/>
      <c r="F10" s="6"/>
      <c r="G10" s="10" t="s">
        <v>9</v>
      </c>
      <c r="H10" s="6"/>
      <c r="I10" s="6"/>
      <c r="J10" s="6"/>
      <c r="K10" s="6"/>
      <c r="L10" s="6"/>
      <c r="M10" s="6"/>
      <c r="N10" s="6"/>
      <c r="O10" s="6"/>
      <c r="P10" s="1"/>
    </row>
    <row r="11" spans="1:16" ht="15.75" x14ac:dyDescent="0.25">
      <c r="A11" s="16" t="s">
        <v>10</v>
      </c>
      <c r="B11" s="8" t="s">
        <v>30</v>
      </c>
      <c r="C11" s="8"/>
      <c r="D11" s="6"/>
      <c r="E11" s="6"/>
      <c r="F11" s="6"/>
      <c r="G11" s="10" t="s">
        <v>3</v>
      </c>
      <c r="H11" s="6"/>
      <c r="I11" s="6"/>
      <c r="J11" s="6"/>
      <c r="K11" s="6"/>
      <c r="L11" s="6"/>
      <c r="M11" s="6"/>
      <c r="N11" s="6"/>
      <c r="O11" s="6"/>
      <c r="P11" s="1"/>
    </row>
    <row r="12" spans="1:16" ht="15.75" x14ac:dyDescent="0.25">
      <c r="A12" s="2" t="s">
        <v>11</v>
      </c>
      <c r="B12" s="2" t="s">
        <v>31</v>
      </c>
      <c r="C12" s="2"/>
      <c r="D12" s="6"/>
      <c r="E12" s="6"/>
      <c r="F12" s="6"/>
      <c r="G12" s="6" t="s">
        <v>12</v>
      </c>
      <c r="H12" s="6"/>
      <c r="I12" s="6"/>
      <c r="J12" s="6"/>
      <c r="K12" s="6"/>
      <c r="L12" s="6"/>
      <c r="M12" s="6"/>
      <c r="N12" s="6"/>
      <c r="O12" s="6"/>
      <c r="P12" s="1"/>
    </row>
    <row r="13" spans="1:16" ht="15.75" x14ac:dyDescent="0.25">
      <c r="A13" s="16" t="s">
        <v>13</v>
      </c>
      <c r="B13" s="8" t="s">
        <v>32</v>
      </c>
      <c r="C13" s="8"/>
      <c r="D13" s="6"/>
      <c r="E13" s="6"/>
      <c r="F13" s="6"/>
      <c r="G13" s="10" t="s">
        <v>9</v>
      </c>
      <c r="H13" s="6"/>
      <c r="I13" s="6"/>
      <c r="J13" s="6"/>
      <c r="K13" s="6"/>
      <c r="L13" s="6"/>
      <c r="M13" s="6"/>
      <c r="N13" s="6"/>
      <c r="O13" s="6"/>
      <c r="P13" s="1"/>
    </row>
    <row r="14" spans="1:16" ht="15.75" x14ac:dyDescent="0.25">
      <c r="A14" s="16" t="s">
        <v>14</v>
      </c>
      <c r="B14" s="8" t="s">
        <v>33</v>
      </c>
      <c r="C14" s="8"/>
      <c r="D14" s="6"/>
      <c r="E14" s="6"/>
      <c r="F14" s="6"/>
      <c r="G14" s="10" t="s">
        <v>3</v>
      </c>
      <c r="H14" s="6"/>
      <c r="I14" s="6"/>
      <c r="J14" s="6"/>
      <c r="K14" s="6"/>
      <c r="L14" s="6"/>
      <c r="M14" s="6"/>
      <c r="N14" s="6"/>
      <c r="O14" s="6"/>
      <c r="P14" s="1"/>
    </row>
    <row r="15" spans="1:16" ht="15.75" x14ac:dyDescent="0.25">
      <c r="A15" s="8" t="s">
        <v>15</v>
      </c>
      <c r="B15" s="8" t="s">
        <v>34</v>
      </c>
      <c r="C15" s="8"/>
      <c r="D15" s="6"/>
      <c r="E15" s="6"/>
      <c r="F15" s="6"/>
      <c r="G15" s="10" t="s">
        <v>3</v>
      </c>
      <c r="H15" s="6"/>
      <c r="I15" s="6"/>
      <c r="J15" s="6"/>
      <c r="K15" s="6"/>
      <c r="L15" s="6"/>
      <c r="M15" s="6"/>
      <c r="N15" s="6"/>
      <c r="O15" s="6"/>
      <c r="P15" s="1"/>
    </row>
    <row r="16" spans="1:16" ht="15.75" x14ac:dyDescent="0.25">
      <c r="A16" s="8" t="s">
        <v>16</v>
      </c>
      <c r="B16" s="8" t="s">
        <v>35</v>
      </c>
      <c r="C16" s="8"/>
      <c r="D16" s="6"/>
      <c r="E16" s="6"/>
      <c r="F16" s="6"/>
      <c r="G16" s="10" t="s">
        <v>9</v>
      </c>
      <c r="H16" s="6"/>
      <c r="I16" s="6"/>
      <c r="J16" s="6"/>
      <c r="K16" s="6"/>
      <c r="L16" s="6"/>
      <c r="M16" s="6"/>
      <c r="N16" s="6"/>
      <c r="O16" s="6"/>
      <c r="P16" s="1"/>
    </row>
    <row r="17" spans="1:16" ht="31.5" x14ac:dyDescent="0.25">
      <c r="A17" s="16" t="s">
        <v>17</v>
      </c>
      <c r="B17" s="8" t="s">
        <v>36</v>
      </c>
      <c r="C17" s="8"/>
      <c r="D17" s="6"/>
      <c r="E17" s="6"/>
      <c r="F17" s="6"/>
      <c r="G17" s="10" t="s">
        <v>18</v>
      </c>
      <c r="H17" s="6"/>
      <c r="I17" s="6"/>
      <c r="J17" s="6"/>
      <c r="K17" s="6"/>
      <c r="L17" s="6"/>
      <c r="M17" s="6"/>
      <c r="N17" s="6"/>
      <c r="O17" s="6"/>
      <c r="P17" s="1"/>
    </row>
    <row r="18" spans="1:16" ht="15.75" x14ac:dyDescent="0.25">
      <c r="A18" s="8" t="s">
        <v>19</v>
      </c>
      <c r="B18" s="8" t="s">
        <v>37</v>
      </c>
      <c r="C18" s="8"/>
      <c r="D18" s="6"/>
      <c r="E18" s="6"/>
      <c r="F18" s="6"/>
      <c r="G18" s="10" t="s">
        <v>3</v>
      </c>
      <c r="H18" s="6"/>
      <c r="I18" s="6"/>
      <c r="J18" s="6"/>
      <c r="K18" s="6"/>
      <c r="L18" s="6"/>
      <c r="M18" s="6"/>
      <c r="N18" s="6"/>
      <c r="O18" s="6"/>
      <c r="P18" s="1"/>
    </row>
    <row r="19" spans="1:16" ht="31.5" x14ac:dyDescent="0.25">
      <c r="A19" s="2" t="s">
        <v>20</v>
      </c>
      <c r="B19" s="2" t="s">
        <v>38</v>
      </c>
      <c r="C19" s="2"/>
      <c r="D19" s="6"/>
      <c r="E19" s="6" t="s">
        <v>3</v>
      </c>
      <c r="F19" s="6"/>
      <c r="G19" s="6"/>
      <c r="H19" s="6" t="s">
        <v>3</v>
      </c>
      <c r="I19" s="6"/>
      <c r="J19" s="6"/>
      <c r="K19" s="6" t="s">
        <v>3</v>
      </c>
      <c r="L19" s="6"/>
      <c r="M19" s="6"/>
      <c r="N19" s="6" t="s">
        <v>3</v>
      </c>
      <c r="O19" s="6"/>
      <c r="P19" s="1"/>
    </row>
    <row r="20" spans="1:16" ht="15.75" x14ac:dyDescent="0.25">
      <c r="A20" s="8" t="s">
        <v>21</v>
      </c>
      <c r="B20" s="8"/>
      <c r="C20" s="8"/>
      <c r="D20" s="6"/>
      <c r="E20" s="6"/>
      <c r="F20" s="6"/>
      <c r="G20" s="10" t="s">
        <v>3</v>
      </c>
      <c r="H20" s="6"/>
      <c r="I20" s="6"/>
      <c r="J20" s="6"/>
      <c r="K20" s="6"/>
      <c r="L20" s="6"/>
      <c r="M20" s="6"/>
      <c r="N20" s="6"/>
      <c r="O20" s="6"/>
      <c r="P20" s="1"/>
    </row>
    <row r="21" spans="1:16" ht="15.75" x14ac:dyDescent="0.25">
      <c r="A21" s="8" t="s">
        <v>22</v>
      </c>
      <c r="B21" s="8"/>
      <c r="C21" s="8"/>
      <c r="D21" s="6"/>
      <c r="E21" s="6"/>
      <c r="F21" s="6"/>
      <c r="G21" s="10" t="s">
        <v>3</v>
      </c>
      <c r="H21" s="6"/>
      <c r="I21" s="6"/>
      <c r="J21" s="6"/>
      <c r="K21" s="6"/>
      <c r="L21" s="6"/>
      <c r="M21" s="6"/>
      <c r="N21" s="6"/>
      <c r="O21" s="6"/>
      <c r="P21" s="1"/>
    </row>
    <row r="22" spans="1:16" x14ac:dyDescent="0.25">
      <c r="A22" s="3"/>
      <c r="B22" s="3"/>
      <c r="C22" s="3"/>
      <c r="D22" s="7"/>
      <c r="E22" s="7"/>
      <c r="F22" s="7"/>
      <c r="G22" s="7"/>
      <c r="H22" s="7"/>
      <c r="I22" s="7"/>
      <c r="J22" s="7"/>
      <c r="K22" s="7"/>
      <c r="L22" s="7"/>
      <c r="M22" s="7"/>
      <c r="N22" s="7"/>
      <c r="O22" s="7"/>
      <c r="P22" s="1"/>
    </row>
    <row r="23" spans="1:16" x14ac:dyDescent="0.25">
      <c r="A23" s="1"/>
      <c r="B23" s="1"/>
      <c r="C23" s="1"/>
      <c r="D23" s="1"/>
      <c r="E23" s="1"/>
      <c r="F23" s="1"/>
      <c r="G23" s="1"/>
      <c r="H23" s="1"/>
      <c r="I23" s="1"/>
      <c r="J23" s="1"/>
      <c r="K23" s="1"/>
      <c r="L23" s="1"/>
      <c r="M23" s="1"/>
      <c r="N23" s="1"/>
      <c r="O23" s="1"/>
      <c r="P23" s="1"/>
    </row>
    <row r="24" spans="1:16" x14ac:dyDescent="0.25">
      <c r="C24" s="1"/>
      <c r="D24" s="1"/>
      <c r="E24" s="1"/>
      <c r="F24" s="1"/>
      <c r="G24" s="1"/>
      <c r="H24" s="1"/>
      <c r="I24" s="1"/>
      <c r="J24" s="1"/>
      <c r="K24" s="1"/>
      <c r="L24" s="1"/>
      <c r="M24" s="1"/>
      <c r="N24" s="1"/>
      <c r="O24" s="1"/>
      <c r="P24" s="1"/>
    </row>
    <row r="25" spans="1:16" x14ac:dyDescent="0.25">
      <c r="C25" s="1"/>
      <c r="D25" s="1"/>
      <c r="E25" s="1"/>
      <c r="F25" s="1"/>
      <c r="G25" s="1"/>
      <c r="H25" s="1"/>
      <c r="I25" s="1"/>
      <c r="J25" s="1"/>
      <c r="K25" s="1"/>
      <c r="L25" s="1"/>
      <c r="M25" s="1"/>
      <c r="N25" s="1"/>
      <c r="O25" s="1"/>
      <c r="P25" s="1"/>
    </row>
    <row r="26" spans="1:16" x14ac:dyDescent="0.25">
      <c r="C26" s="1"/>
      <c r="D26" s="1"/>
      <c r="E26" s="1"/>
      <c r="F26" s="1"/>
      <c r="G26" s="1"/>
      <c r="H26" s="1"/>
      <c r="I26" s="1"/>
      <c r="J26" s="1"/>
      <c r="K26" s="1"/>
      <c r="L26" s="1"/>
      <c r="M26" s="1"/>
      <c r="N26" s="1"/>
      <c r="O26" s="1"/>
      <c r="P26" s="1"/>
    </row>
    <row r="27" spans="1:16" x14ac:dyDescent="0.25">
      <c r="C27" s="1"/>
      <c r="D27" s="1"/>
      <c r="E27" s="1"/>
      <c r="F27" s="1"/>
      <c r="G27" s="1"/>
      <c r="H27" s="1"/>
      <c r="I27" s="1"/>
      <c r="J27" s="1"/>
      <c r="K27" s="1"/>
      <c r="L27" s="1"/>
      <c r="M27" s="1"/>
      <c r="N27" s="1"/>
      <c r="O27" s="1"/>
      <c r="P27" s="1"/>
    </row>
    <row r="28" spans="1:16" x14ac:dyDescent="0.25">
      <c r="C28" s="1"/>
      <c r="D28" s="1"/>
      <c r="E28" s="1"/>
      <c r="F28" s="1"/>
      <c r="G28" s="1"/>
      <c r="H28" s="1"/>
      <c r="I28" s="1"/>
      <c r="J28" s="1"/>
      <c r="K28" s="1"/>
      <c r="L28" s="1"/>
      <c r="M28" s="1"/>
      <c r="N28" s="1"/>
      <c r="O28" s="1"/>
      <c r="P28" s="1"/>
    </row>
  </sheetData>
  <mergeCells count="2">
    <mergeCell ref="A3:O3"/>
    <mergeCell ref="A4:O4"/>
  </mergeCells>
  <hyperlinks>
    <hyperlink ref="A4" r:id="rId1" location="page=6" display="page=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workbookViewId="0">
      <pane xSplit="1" ySplit="1" topLeftCell="B2" activePane="bottomRight" state="frozen"/>
      <selection activeCell="D12" sqref="B12:D12"/>
      <selection pane="topRight" activeCell="D12" sqref="B12:D12"/>
      <selection pane="bottomLeft" activeCell="D12" sqref="B12:D12"/>
      <selection pane="bottomRight" activeCell="D12" sqref="B12:D12"/>
    </sheetView>
  </sheetViews>
  <sheetFormatPr defaultRowHeight="15" x14ac:dyDescent="0.25"/>
  <cols>
    <col min="1" max="1" width="9.140625" style="22" customWidth="1"/>
    <col min="2" max="2" width="52.28515625" style="22" customWidth="1"/>
    <col min="3" max="3" width="85.42578125" style="22" customWidth="1"/>
    <col min="4" max="4" width="58.5703125" style="22" customWidth="1"/>
    <col min="5" max="5" width="19.42578125" style="23" customWidth="1"/>
    <col min="6" max="6" width="11.85546875" style="23" bestFit="1" customWidth="1"/>
    <col min="7" max="7" width="19.7109375" style="23" customWidth="1"/>
    <col min="8" max="8" width="11.85546875" style="23" bestFit="1" customWidth="1"/>
    <col min="9" max="16384" width="9.140625" style="22"/>
  </cols>
  <sheetData>
    <row r="1" spans="1:8" ht="23.25" x14ac:dyDescent="0.35">
      <c r="B1" s="13" t="s">
        <v>48</v>
      </c>
      <c r="C1" s="13"/>
      <c r="D1" s="13"/>
      <c r="E1" s="14" t="s">
        <v>40</v>
      </c>
      <c r="F1" s="14" t="s">
        <v>43</v>
      </c>
      <c r="G1" s="14" t="s">
        <v>44</v>
      </c>
      <c r="H1" s="14" t="s">
        <v>45</v>
      </c>
    </row>
    <row r="2" spans="1:8" ht="18.75" x14ac:dyDescent="0.3">
      <c r="A2" s="11"/>
      <c r="B2" s="12" t="s">
        <v>51</v>
      </c>
      <c r="C2" s="12" t="s">
        <v>53</v>
      </c>
      <c r="D2" s="12" t="s">
        <v>52</v>
      </c>
    </row>
    <row r="3" spans="1:8" ht="45" x14ac:dyDescent="0.25">
      <c r="A3" s="20">
        <v>1</v>
      </c>
      <c r="B3" s="15" t="s">
        <v>50</v>
      </c>
      <c r="C3" s="15" t="s">
        <v>54</v>
      </c>
      <c r="D3" s="15" t="s">
        <v>46</v>
      </c>
      <c r="E3" s="7" t="s">
        <v>47</v>
      </c>
      <c r="F3" s="17" t="s">
        <v>49</v>
      </c>
      <c r="G3" s="18"/>
      <c r="H3" s="7"/>
    </row>
    <row r="4" spans="1:8" ht="66" customHeight="1" x14ac:dyDescent="0.25">
      <c r="A4" s="20">
        <v>2</v>
      </c>
      <c r="B4" s="15" t="s">
        <v>50</v>
      </c>
      <c r="C4" s="15" t="s">
        <v>55</v>
      </c>
      <c r="D4" s="15" t="s">
        <v>56</v>
      </c>
      <c r="E4" s="7" t="s">
        <v>47</v>
      </c>
      <c r="F4" s="17" t="s">
        <v>49</v>
      </c>
      <c r="G4" s="18"/>
      <c r="H4" s="7"/>
    </row>
    <row r="5" spans="1:8" ht="45" x14ac:dyDescent="0.25">
      <c r="A5" s="20">
        <v>3</v>
      </c>
      <c r="B5" s="15" t="s">
        <v>58</v>
      </c>
      <c r="C5" s="15" t="s">
        <v>59</v>
      </c>
      <c r="D5" s="15" t="s">
        <v>60</v>
      </c>
      <c r="E5" s="7" t="s">
        <v>47</v>
      </c>
      <c r="F5" s="17" t="s">
        <v>49</v>
      </c>
      <c r="G5" s="18"/>
      <c r="H5" s="7"/>
    </row>
    <row r="6" spans="1:8" ht="30" x14ac:dyDescent="0.25">
      <c r="A6" s="20">
        <v>4</v>
      </c>
      <c r="B6" s="15" t="s">
        <v>61</v>
      </c>
      <c r="C6" s="15" t="s">
        <v>62</v>
      </c>
      <c r="D6" s="15" t="s">
        <v>46</v>
      </c>
      <c r="E6" s="7" t="s">
        <v>47</v>
      </c>
      <c r="F6" s="17" t="s">
        <v>49</v>
      </c>
      <c r="G6" s="18"/>
      <c r="H6" s="7"/>
    </row>
    <row r="7" spans="1:8" ht="30" x14ac:dyDescent="0.25">
      <c r="A7" s="20">
        <v>5</v>
      </c>
      <c r="B7" s="15" t="s">
        <v>61</v>
      </c>
      <c r="C7" s="15" t="s">
        <v>63</v>
      </c>
      <c r="D7" s="15" t="s">
        <v>64</v>
      </c>
      <c r="E7" s="7" t="s">
        <v>47</v>
      </c>
      <c r="F7" s="17" t="s">
        <v>49</v>
      </c>
      <c r="G7" s="18"/>
      <c r="H7" s="7"/>
    </row>
    <row r="8" spans="1:8" ht="75" x14ac:dyDescent="0.25">
      <c r="A8" s="21">
        <v>6</v>
      </c>
      <c r="B8" s="19" t="s">
        <v>65</v>
      </c>
      <c r="C8" s="19" t="s">
        <v>66</v>
      </c>
      <c r="D8" s="19" t="s">
        <v>67</v>
      </c>
      <c r="E8" s="7" t="s">
        <v>47</v>
      </c>
      <c r="F8" s="17" t="s">
        <v>49</v>
      </c>
      <c r="G8" s="18"/>
      <c r="H8" s="7"/>
    </row>
    <row r="9" spans="1:8" ht="45" x14ac:dyDescent="0.25">
      <c r="A9" s="21">
        <v>7</v>
      </c>
      <c r="B9" s="19" t="s">
        <v>68</v>
      </c>
      <c r="C9" s="19" t="s">
        <v>69</v>
      </c>
      <c r="D9" s="19" t="s">
        <v>70</v>
      </c>
      <c r="E9" s="7" t="s">
        <v>47</v>
      </c>
      <c r="F9" s="17" t="s">
        <v>49</v>
      </c>
      <c r="G9" s="18"/>
      <c r="H9" s="7"/>
    </row>
    <row r="10" spans="1:8" ht="60" x14ac:dyDescent="0.25">
      <c r="A10" s="21">
        <v>8</v>
      </c>
      <c r="B10" s="19" t="s">
        <v>71</v>
      </c>
      <c r="C10" s="19" t="s">
        <v>72</v>
      </c>
      <c r="D10" s="19" t="s">
        <v>73</v>
      </c>
      <c r="E10" s="7" t="s">
        <v>47</v>
      </c>
      <c r="F10" s="17" t="s">
        <v>49</v>
      </c>
      <c r="G10" s="18"/>
      <c r="H10" s="7"/>
    </row>
    <row r="11" spans="1:8" ht="45" x14ac:dyDescent="0.25">
      <c r="A11" s="21">
        <v>9</v>
      </c>
      <c r="B11" s="19" t="s">
        <v>74</v>
      </c>
      <c r="C11" s="19" t="s">
        <v>75</v>
      </c>
      <c r="D11" s="19" t="s">
        <v>46</v>
      </c>
      <c r="E11" s="7" t="s">
        <v>47</v>
      </c>
      <c r="F11" s="17" t="s">
        <v>49</v>
      </c>
      <c r="G11" s="18"/>
      <c r="H11" s="7"/>
    </row>
    <row r="12" spans="1:8" ht="45" x14ac:dyDescent="0.25">
      <c r="A12" s="21">
        <v>10</v>
      </c>
      <c r="B12" s="19" t="s">
        <v>57</v>
      </c>
      <c r="C12" s="19" t="s">
        <v>76</v>
      </c>
      <c r="D12" s="19" t="s">
        <v>77</v>
      </c>
      <c r="E12" s="7" t="s">
        <v>47</v>
      </c>
      <c r="F12" s="17" t="s">
        <v>49</v>
      </c>
      <c r="G12" s="18"/>
      <c r="H12" s="7"/>
    </row>
  </sheetData>
  <printOptions gridLines="1"/>
  <pageMargins left="0.19685039370078741" right="0.19685039370078741" top="0.19685039370078741" bottom="0.19685039370078741" header="0.31496062992125984" footer="0.31496062992125984"/>
  <pageSetup paperSize="5"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tabSelected="1" workbookViewId="0"/>
  </sheetViews>
  <sheetFormatPr defaultRowHeight="15" x14ac:dyDescent="0.25"/>
  <cols>
    <col min="1" max="1" width="60.5703125" style="22" customWidth="1"/>
    <col min="2" max="2" width="9.42578125" style="22" customWidth="1"/>
    <col min="3" max="5" width="17.140625" style="22" customWidth="1"/>
    <col min="6" max="16384" width="9.140625" style="22"/>
  </cols>
  <sheetData>
    <row r="1" spans="1:5" x14ac:dyDescent="0.25">
      <c r="A1" s="25" t="s">
        <v>78</v>
      </c>
    </row>
    <row r="2" spans="1:5" x14ac:dyDescent="0.25">
      <c r="A2" s="25" t="s">
        <v>79</v>
      </c>
    </row>
    <row r="3" spans="1:5" x14ac:dyDescent="0.25">
      <c r="A3" s="25" t="s">
        <v>80</v>
      </c>
    </row>
    <row r="4" spans="1:5" x14ac:dyDescent="0.25">
      <c r="A4" s="25"/>
    </row>
    <row r="5" spans="1:5" x14ac:dyDescent="0.25">
      <c r="A5" s="28" t="s">
        <v>219</v>
      </c>
      <c r="B5" s="29" t="s">
        <v>81</v>
      </c>
      <c r="C5" s="30">
        <v>2014</v>
      </c>
      <c r="D5" s="30">
        <v>2013</v>
      </c>
      <c r="E5" s="30">
        <v>2012</v>
      </c>
    </row>
    <row r="6" spans="1:5" x14ac:dyDescent="0.25">
      <c r="A6" s="22" t="s">
        <v>220</v>
      </c>
      <c r="B6" s="23">
        <v>1531</v>
      </c>
      <c r="C6" s="24">
        <v>531492.54</v>
      </c>
      <c r="D6" s="24">
        <v>471894.66</v>
      </c>
      <c r="E6" s="24">
        <v>380663.9</v>
      </c>
    </row>
    <row r="7" spans="1:5" x14ac:dyDescent="0.25">
      <c r="A7" s="22" t="s">
        <v>221</v>
      </c>
      <c r="B7" s="23">
        <v>1532</v>
      </c>
      <c r="C7" s="24">
        <v>126045.64</v>
      </c>
      <c r="D7" s="24">
        <v>66874.61</v>
      </c>
      <c r="E7" s="24">
        <v>18274.63</v>
      </c>
    </row>
    <row r="8" spans="1:5" x14ac:dyDescent="0.25">
      <c r="A8" s="22" t="s">
        <v>222</v>
      </c>
      <c r="B8" s="23">
        <v>1533</v>
      </c>
      <c r="C8" s="27">
        <v>-134729.68</v>
      </c>
      <c r="D8" s="27">
        <v>-64698.68</v>
      </c>
      <c r="E8" s="27">
        <v>0</v>
      </c>
    </row>
    <row r="9" spans="1:5" x14ac:dyDescent="0.25">
      <c r="D9" s="55"/>
    </row>
    <row r="10" spans="1:5" x14ac:dyDescent="0.25">
      <c r="D10" s="24"/>
    </row>
  </sheetData>
  <pageMargins left="0.70866141732283472" right="0.70866141732283472" top="1.1417322834645669" bottom="0.74803149606299213" header="0.31496062992125984" footer="0.31496062992125984"/>
  <pageSetup orientation="landscape" r:id="rId1"/>
  <headerFooter>
    <oddHeader>&amp;REnersource  Hydro Mississauga Inc.
Filed: September 23, 2015
2016 Price Cap IR Application
Supplementary Evidence
EB-2015-0065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D12" sqref="B12:D12"/>
    </sheetView>
  </sheetViews>
  <sheetFormatPr defaultRowHeight="15" x14ac:dyDescent="0.25"/>
  <cols>
    <col min="1" max="1" width="60.5703125" customWidth="1"/>
    <col min="2" max="2" width="9.42578125" customWidth="1"/>
    <col min="3" max="3" width="17.140625" customWidth="1"/>
    <col min="4" max="5" width="17.140625" style="22" customWidth="1"/>
  </cols>
  <sheetData>
    <row r="1" spans="1:5" x14ac:dyDescent="0.25">
      <c r="A1" s="25" t="s">
        <v>78</v>
      </c>
    </row>
    <row r="2" spans="1:5" x14ac:dyDescent="0.25">
      <c r="A2" s="25" t="s">
        <v>79</v>
      </c>
    </row>
    <row r="3" spans="1:5" x14ac:dyDescent="0.25">
      <c r="A3" s="25" t="s">
        <v>80</v>
      </c>
    </row>
    <row r="4" spans="1:5" x14ac:dyDescent="0.25">
      <c r="A4" s="25"/>
    </row>
    <row r="6" spans="1:5" x14ac:dyDescent="0.25">
      <c r="A6" s="28" t="s">
        <v>217</v>
      </c>
      <c r="B6" s="29" t="s">
        <v>81</v>
      </c>
      <c r="C6" s="30">
        <v>2014</v>
      </c>
      <c r="D6" s="30">
        <v>2013</v>
      </c>
      <c r="E6" s="30">
        <v>2012</v>
      </c>
    </row>
    <row r="7" spans="1:5" x14ac:dyDescent="0.25">
      <c r="A7" t="s">
        <v>220</v>
      </c>
      <c r="B7" s="23">
        <v>1531</v>
      </c>
      <c r="C7" s="26">
        <f>'1531'!J85</f>
        <v>518366.26999999967</v>
      </c>
      <c r="D7" s="26">
        <f>'1531'!I85+1.24</f>
        <v>465757.58999999979</v>
      </c>
      <c r="E7" s="26">
        <f>'1531'!H85</f>
        <v>380663.90000000008</v>
      </c>
    </row>
    <row r="8" spans="1:5" x14ac:dyDescent="0.25">
      <c r="A8" s="22" t="s">
        <v>221</v>
      </c>
      <c r="B8" s="23">
        <v>1532</v>
      </c>
      <c r="C8" s="26">
        <f>'1532'!J13</f>
        <v>124114.04</v>
      </c>
      <c r="D8" s="26">
        <f>[1]BU!$B$11+0.02</f>
        <v>66260.180000000008</v>
      </c>
      <c r="E8" s="26">
        <f>'1532'!H13</f>
        <v>18274.63</v>
      </c>
    </row>
    <row r="9" spans="1:5" x14ac:dyDescent="0.25">
      <c r="A9" s="22" t="s">
        <v>222</v>
      </c>
      <c r="B9" s="23">
        <v>1533</v>
      </c>
      <c r="C9" s="27">
        <f>'1533'!J11</f>
        <v>-132912</v>
      </c>
      <c r="D9" s="27">
        <f>[2]BU!$B$9-0.53</f>
        <v>-64272.53</v>
      </c>
      <c r="E9" s="27">
        <v>0</v>
      </c>
    </row>
    <row r="12" spans="1:5" x14ac:dyDescent="0.25">
      <c r="A12" s="28" t="s">
        <v>218</v>
      </c>
      <c r="B12" s="29" t="s">
        <v>81</v>
      </c>
      <c r="C12" s="30">
        <v>2014</v>
      </c>
      <c r="D12" s="30">
        <v>2013</v>
      </c>
      <c r="E12" s="30">
        <v>2012</v>
      </c>
    </row>
    <row r="13" spans="1:5" x14ac:dyDescent="0.25">
      <c r="A13" s="22" t="s">
        <v>220</v>
      </c>
      <c r="B13" s="23">
        <v>1531</v>
      </c>
      <c r="C13" s="26">
        <f>'1531'!J4</f>
        <v>13126.27</v>
      </c>
      <c r="D13" s="26">
        <f>'1531'!I4</f>
        <v>6138.31</v>
      </c>
      <c r="E13" s="26">
        <f>'1531'!H4</f>
        <v>0</v>
      </c>
    </row>
    <row r="14" spans="1:5" x14ac:dyDescent="0.25">
      <c r="A14" s="22" t="s">
        <v>221</v>
      </c>
      <c r="B14" s="23">
        <v>1532</v>
      </c>
      <c r="C14" s="26">
        <f>'1532'!J2</f>
        <v>1931.49</v>
      </c>
      <c r="D14" s="26">
        <f>'1532'!I2</f>
        <v>614.45000000000005</v>
      </c>
      <c r="E14" s="26">
        <f>'1532'!H2</f>
        <v>0</v>
      </c>
    </row>
    <row r="15" spans="1:5" x14ac:dyDescent="0.25">
      <c r="A15" s="22" t="s">
        <v>222</v>
      </c>
      <c r="B15" s="23">
        <v>1533</v>
      </c>
      <c r="C15" s="27">
        <f>'1533'!J3</f>
        <v>-1817.68</v>
      </c>
      <c r="D15" s="27">
        <f>'1533'!I3</f>
        <v>-426.47</v>
      </c>
      <c r="E15" s="27">
        <f>'1533'!H3</f>
        <v>0</v>
      </c>
    </row>
    <row r="18" spans="1:5" x14ac:dyDescent="0.25">
      <c r="A18" s="28" t="s">
        <v>219</v>
      </c>
      <c r="B18" s="29" t="s">
        <v>81</v>
      </c>
      <c r="C18" s="30">
        <v>2014</v>
      </c>
      <c r="D18" s="30">
        <v>2013</v>
      </c>
      <c r="E18" s="30">
        <v>2012</v>
      </c>
    </row>
    <row r="19" spans="1:5" x14ac:dyDescent="0.25">
      <c r="A19" s="22" t="s">
        <v>220</v>
      </c>
      <c r="B19" s="23">
        <v>1531</v>
      </c>
      <c r="C19" s="24">
        <f t="shared" ref="C19:E21" si="0">C7+C13</f>
        <v>531492.53999999969</v>
      </c>
      <c r="D19" s="24">
        <f t="shared" si="0"/>
        <v>471895.89999999979</v>
      </c>
      <c r="E19" s="24">
        <f t="shared" si="0"/>
        <v>380663.90000000008</v>
      </c>
    </row>
    <row r="20" spans="1:5" x14ac:dyDescent="0.25">
      <c r="A20" s="22" t="s">
        <v>221</v>
      </c>
      <c r="B20" s="23">
        <v>1532</v>
      </c>
      <c r="C20" s="24">
        <f t="shared" si="0"/>
        <v>126045.53</v>
      </c>
      <c r="D20" s="24">
        <f t="shared" si="0"/>
        <v>66874.63</v>
      </c>
      <c r="E20" s="24">
        <f t="shared" si="0"/>
        <v>18274.63</v>
      </c>
    </row>
    <row r="21" spans="1:5" x14ac:dyDescent="0.25">
      <c r="A21" s="22" t="s">
        <v>222</v>
      </c>
      <c r="B21" s="23">
        <v>1533</v>
      </c>
      <c r="C21" s="27">
        <f t="shared" si="0"/>
        <v>-134729.68</v>
      </c>
      <c r="D21" s="27">
        <f t="shared" si="0"/>
        <v>-64699</v>
      </c>
      <c r="E21" s="27">
        <f t="shared" si="0"/>
        <v>0</v>
      </c>
    </row>
    <row r="26" spans="1:5" x14ac:dyDescent="0.25">
      <c r="D26" s="55"/>
    </row>
    <row r="27" spans="1:5" x14ac:dyDescent="0.25">
      <c r="D27"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workbookViewId="0">
      <selection activeCell="D12" sqref="B12:D12"/>
    </sheetView>
  </sheetViews>
  <sheetFormatPr defaultRowHeight="15" x14ac:dyDescent="0.25"/>
  <cols>
    <col min="1" max="1" width="10.7109375" bestFit="1" customWidth="1"/>
    <col min="2" max="2" width="12" bestFit="1" customWidth="1"/>
    <col min="3" max="3" width="7.7109375" bestFit="1" customWidth="1"/>
    <col min="4" max="4" width="9.5703125" bestFit="1" customWidth="1"/>
    <col min="5" max="5" width="24.85546875" bestFit="1" customWidth="1"/>
    <col min="6" max="6" width="8.85546875" bestFit="1" customWidth="1"/>
    <col min="7" max="10" width="12" customWidth="1"/>
  </cols>
  <sheetData>
    <row r="1" spans="1:10" ht="42" x14ac:dyDescent="0.25">
      <c r="A1" s="31" t="s">
        <v>156</v>
      </c>
      <c r="B1" s="31" t="s">
        <v>194</v>
      </c>
      <c r="C1" s="31" t="s">
        <v>174</v>
      </c>
      <c r="D1" s="31" t="s">
        <v>177</v>
      </c>
      <c r="E1" s="31" t="s">
        <v>99</v>
      </c>
      <c r="F1" s="31" t="s">
        <v>199</v>
      </c>
      <c r="G1" s="31" t="s">
        <v>237</v>
      </c>
      <c r="H1" s="31" t="s">
        <v>239</v>
      </c>
      <c r="I1" s="31" t="s">
        <v>240</v>
      </c>
      <c r="J1" s="31" t="s">
        <v>206</v>
      </c>
    </row>
    <row r="2" spans="1:10" x14ac:dyDescent="0.25">
      <c r="A2" s="32" t="s">
        <v>193</v>
      </c>
      <c r="B2" s="32" t="s">
        <v>167</v>
      </c>
      <c r="C2" s="32" t="s">
        <v>123</v>
      </c>
      <c r="D2" s="32" t="s">
        <v>200</v>
      </c>
      <c r="E2" s="32" t="s">
        <v>213</v>
      </c>
      <c r="F2" s="32" t="s">
        <v>238</v>
      </c>
      <c r="G2" s="33">
        <v>110535.2</v>
      </c>
      <c r="H2" s="33">
        <v>283746.16000000003</v>
      </c>
      <c r="I2" s="33">
        <v>524940.5</v>
      </c>
      <c r="J2" s="33">
        <v>799832.57</v>
      </c>
    </row>
    <row r="3" spans="1:10" x14ac:dyDescent="0.25">
      <c r="A3" s="32" t="s">
        <v>193</v>
      </c>
      <c r="B3" s="32" t="s">
        <v>167</v>
      </c>
      <c r="C3" s="32" t="s">
        <v>210</v>
      </c>
      <c r="D3" s="32" t="s">
        <v>200</v>
      </c>
      <c r="E3" s="32" t="s">
        <v>192</v>
      </c>
      <c r="F3" s="32" t="s">
        <v>238</v>
      </c>
      <c r="G3" s="33">
        <v>-4476.28</v>
      </c>
      <c r="H3" s="33">
        <v>-17670.07</v>
      </c>
      <c r="I3" s="33">
        <v>-44677.37</v>
      </c>
      <c r="J3" s="33">
        <v>-88887.55</v>
      </c>
    </row>
    <row r="4" spans="1:10" x14ac:dyDescent="0.25">
      <c r="A4" s="32" t="s">
        <v>193</v>
      </c>
      <c r="B4" s="32" t="s">
        <v>167</v>
      </c>
      <c r="C4" s="32" t="s">
        <v>130</v>
      </c>
      <c r="D4" s="32" t="s">
        <v>114</v>
      </c>
      <c r="E4" s="32" t="s">
        <v>117</v>
      </c>
      <c r="F4" s="32" t="s">
        <v>238</v>
      </c>
      <c r="G4" s="33">
        <v>0</v>
      </c>
      <c r="H4" s="33">
        <v>0</v>
      </c>
      <c r="I4" s="33">
        <v>6138.31</v>
      </c>
      <c r="J4" s="33">
        <v>13126.27</v>
      </c>
    </row>
    <row r="5" spans="1:10" x14ac:dyDescent="0.25">
      <c r="A5" s="32" t="s">
        <v>193</v>
      </c>
      <c r="B5" s="32" t="s">
        <v>167</v>
      </c>
      <c r="C5" s="32" t="s">
        <v>176</v>
      </c>
      <c r="D5" s="32" t="s">
        <v>200</v>
      </c>
      <c r="E5" s="32" t="s">
        <v>90</v>
      </c>
      <c r="F5" s="32" t="s">
        <v>238</v>
      </c>
      <c r="G5" s="33" t="s">
        <v>200</v>
      </c>
      <c r="H5" s="33">
        <v>-4850</v>
      </c>
      <c r="I5" s="33">
        <v>-79800</v>
      </c>
      <c r="J5" s="33">
        <v>-214070</v>
      </c>
    </row>
    <row r="6" spans="1:10" x14ac:dyDescent="0.25">
      <c r="A6" s="32" t="s">
        <v>193</v>
      </c>
      <c r="B6" s="32" t="s">
        <v>167</v>
      </c>
      <c r="C6" s="32" t="s">
        <v>205</v>
      </c>
      <c r="D6" s="32" t="s">
        <v>200</v>
      </c>
      <c r="E6" s="32" t="s">
        <v>168</v>
      </c>
      <c r="F6" s="32" t="s">
        <v>238</v>
      </c>
      <c r="G6" s="33" t="s">
        <v>200</v>
      </c>
      <c r="H6" s="33">
        <v>161.67000000000002</v>
      </c>
      <c r="I6" s="33">
        <v>2983.33</v>
      </c>
      <c r="J6" s="33">
        <v>12779</v>
      </c>
    </row>
    <row r="7" spans="1:10" x14ac:dyDescent="0.25">
      <c r="A7" s="34" t="s">
        <v>200</v>
      </c>
      <c r="B7" s="34" t="s">
        <v>85</v>
      </c>
      <c r="C7" s="34" t="s">
        <v>200</v>
      </c>
      <c r="D7" s="34" t="s">
        <v>200</v>
      </c>
      <c r="E7" s="34" t="s">
        <v>200</v>
      </c>
      <c r="F7" s="34" t="s">
        <v>200</v>
      </c>
      <c r="G7" s="35">
        <v>106058.92</v>
      </c>
      <c r="H7" s="35">
        <v>261387.76000000004</v>
      </c>
      <c r="I7" s="35">
        <v>409584.77</v>
      </c>
      <c r="J7" s="35">
        <v>522780.29</v>
      </c>
    </row>
    <row r="8" spans="1:10" x14ac:dyDescent="0.25">
      <c r="A8" s="32" t="s">
        <v>193</v>
      </c>
      <c r="B8" s="32" t="s">
        <v>95</v>
      </c>
      <c r="C8" s="32" t="s">
        <v>131</v>
      </c>
      <c r="D8" s="32" t="s">
        <v>200</v>
      </c>
      <c r="E8" s="32" t="s">
        <v>184</v>
      </c>
      <c r="F8" s="32" t="s">
        <v>238</v>
      </c>
      <c r="G8" s="33">
        <v>263.60000000000002</v>
      </c>
      <c r="H8" s="33">
        <v>239.88</v>
      </c>
      <c r="I8" s="33">
        <v>301.05</v>
      </c>
      <c r="J8" s="33">
        <v>363.69</v>
      </c>
    </row>
    <row r="9" spans="1:10" x14ac:dyDescent="0.25">
      <c r="A9" s="32" t="s">
        <v>193</v>
      </c>
      <c r="B9" s="32" t="s">
        <v>95</v>
      </c>
      <c r="C9" s="32" t="s">
        <v>100</v>
      </c>
      <c r="D9" s="32" t="s">
        <v>162</v>
      </c>
      <c r="E9" s="32" t="s">
        <v>196</v>
      </c>
      <c r="F9" s="32" t="s">
        <v>238</v>
      </c>
      <c r="G9" s="33">
        <v>-230.57</v>
      </c>
      <c r="H9" s="33">
        <v>-239.88</v>
      </c>
      <c r="I9" s="33">
        <v>-239.88</v>
      </c>
      <c r="J9" s="33">
        <v>-239.88</v>
      </c>
    </row>
    <row r="10" spans="1:10" x14ac:dyDescent="0.25">
      <c r="A10" s="32" t="s">
        <v>193</v>
      </c>
      <c r="B10" s="32" t="s">
        <v>95</v>
      </c>
      <c r="C10" s="32" t="s">
        <v>113</v>
      </c>
      <c r="D10" s="32" t="s">
        <v>121</v>
      </c>
      <c r="E10" s="32" t="s">
        <v>202</v>
      </c>
      <c r="F10" s="32" t="s">
        <v>238</v>
      </c>
      <c r="G10" s="33">
        <v>427.19</v>
      </c>
      <c r="H10" s="33">
        <v>19902.11</v>
      </c>
      <c r="I10" s="33">
        <v>21224.99</v>
      </c>
      <c r="J10" s="33">
        <v>21923.97</v>
      </c>
    </row>
    <row r="11" spans="1:10" x14ac:dyDescent="0.25">
      <c r="A11" s="32" t="s">
        <v>193</v>
      </c>
      <c r="B11" s="32" t="s">
        <v>95</v>
      </c>
      <c r="C11" s="32" t="s">
        <v>113</v>
      </c>
      <c r="D11" s="32" t="s">
        <v>120</v>
      </c>
      <c r="E11" s="32" t="s">
        <v>170</v>
      </c>
      <c r="F11" s="32" t="s">
        <v>238</v>
      </c>
      <c r="G11" s="33">
        <v>2779</v>
      </c>
      <c r="H11" s="33">
        <v>18513.68</v>
      </c>
      <c r="I11" s="33">
        <v>55435.12</v>
      </c>
      <c r="J11" s="33">
        <v>90808.99</v>
      </c>
    </row>
    <row r="12" spans="1:10" x14ac:dyDescent="0.25">
      <c r="A12" s="32" t="s">
        <v>193</v>
      </c>
      <c r="B12" s="32" t="s">
        <v>95</v>
      </c>
      <c r="C12" s="32" t="s">
        <v>113</v>
      </c>
      <c r="D12" s="32" t="s">
        <v>154</v>
      </c>
      <c r="E12" s="32" t="s">
        <v>119</v>
      </c>
      <c r="F12" s="32" t="s">
        <v>238</v>
      </c>
      <c r="G12" s="33">
        <v>60330.58</v>
      </c>
      <c r="H12" s="33">
        <v>82403.47</v>
      </c>
      <c r="I12" s="33">
        <v>88814.01</v>
      </c>
      <c r="J12" s="33">
        <v>91773.86</v>
      </c>
    </row>
    <row r="13" spans="1:10" x14ac:dyDescent="0.25">
      <c r="A13" s="32" t="s">
        <v>193</v>
      </c>
      <c r="B13" s="32" t="s">
        <v>95</v>
      </c>
      <c r="C13" s="32" t="s">
        <v>187</v>
      </c>
      <c r="D13" s="32" t="s">
        <v>121</v>
      </c>
      <c r="E13" s="32" t="s">
        <v>158</v>
      </c>
      <c r="F13" s="32" t="s">
        <v>238</v>
      </c>
      <c r="G13" s="33">
        <v>200.78</v>
      </c>
      <c r="H13" s="33">
        <v>9909.130000000001</v>
      </c>
      <c r="I13" s="33">
        <v>10570.57</v>
      </c>
      <c r="J13" s="33">
        <v>10920.07</v>
      </c>
    </row>
    <row r="14" spans="1:10" x14ac:dyDescent="0.25">
      <c r="A14" s="32" t="s">
        <v>193</v>
      </c>
      <c r="B14" s="32" t="s">
        <v>95</v>
      </c>
      <c r="C14" s="32" t="s">
        <v>187</v>
      </c>
      <c r="D14" s="32" t="s">
        <v>120</v>
      </c>
      <c r="E14" s="32" t="s">
        <v>183</v>
      </c>
      <c r="F14" s="32" t="s">
        <v>238</v>
      </c>
      <c r="G14" s="33">
        <v>1306.1300000000001</v>
      </c>
      <c r="H14" s="33">
        <v>9191.630000000001</v>
      </c>
      <c r="I14" s="33">
        <v>27662.44</v>
      </c>
      <c r="J14" s="33">
        <v>45349.440000000002</v>
      </c>
    </row>
    <row r="15" spans="1:10" x14ac:dyDescent="0.25">
      <c r="A15" s="32" t="s">
        <v>193</v>
      </c>
      <c r="B15" s="32" t="s">
        <v>95</v>
      </c>
      <c r="C15" s="32" t="s">
        <v>187</v>
      </c>
      <c r="D15" s="32" t="s">
        <v>154</v>
      </c>
      <c r="E15" s="32" t="s">
        <v>163</v>
      </c>
      <c r="F15" s="32" t="s">
        <v>238</v>
      </c>
      <c r="G15" s="33">
        <v>21626.89</v>
      </c>
      <c r="H15" s="33">
        <v>32830.61</v>
      </c>
      <c r="I15" s="33">
        <v>36306.270000000004</v>
      </c>
      <c r="J15" s="33">
        <v>37814.93</v>
      </c>
    </row>
    <row r="16" spans="1:10" x14ac:dyDescent="0.25">
      <c r="A16" s="32" t="s">
        <v>193</v>
      </c>
      <c r="B16" s="32" t="s">
        <v>95</v>
      </c>
      <c r="C16" s="32" t="s">
        <v>191</v>
      </c>
      <c r="D16" s="32" t="s">
        <v>154</v>
      </c>
      <c r="E16" s="32" t="s">
        <v>201</v>
      </c>
      <c r="F16" s="32" t="s">
        <v>238</v>
      </c>
      <c r="G16" s="33">
        <v>2970.41</v>
      </c>
      <c r="H16" s="33">
        <v>2970.41</v>
      </c>
      <c r="I16" s="33">
        <v>2935.37</v>
      </c>
      <c r="J16" s="33">
        <v>2935.37</v>
      </c>
    </row>
    <row r="17" spans="1:10" x14ac:dyDescent="0.25">
      <c r="A17" s="32" t="s">
        <v>193</v>
      </c>
      <c r="B17" s="32" t="s">
        <v>95</v>
      </c>
      <c r="C17" s="32" t="s">
        <v>91</v>
      </c>
      <c r="D17" s="32" t="s">
        <v>120</v>
      </c>
      <c r="E17" s="32" t="s">
        <v>126</v>
      </c>
      <c r="F17" s="32" t="s">
        <v>238</v>
      </c>
      <c r="G17" s="33" t="s">
        <v>200</v>
      </c>
      <c r="H17" s="33" t="s">
        <v>200</v>
      </c>
      <c r="I17" s="33" t="s">
        <v>200</v>
      </c>
      <c r="J17" s="33">
        <v>142.92000000000002</v>
      </c>
    </row>
    <row r="18" spans="1:10" x14ac:dyDescent="0.25">
      <c r="A18" s="32" t="s">
        <v>193</v>
      </c>
      <c r="B18" s="32" t="s">
        <v>95</v>
      </c>
      <c r="C18" s="32" t="s">
        <v>91</v>
      </c>
      <c r="D18" s="32" t="s">
        <v>154</v>
      </c>
      <c r="E18" s="32" t="s">
        <v>171</v>
      </c>
      <c r="F18" s="32" t="s">
        <v>238</v>
      </c>
      <c r="G18" s="33" t="s">
        <v>200</v>
      </c>
      <c r="H18" s="33">
        <v>239.47</v>
      </c>
      <c r="I18" s="33">
        <v>239.47</v>
      </c>
      <c r="J18" s="33">
        <v>239.47</v>
      </c>
    </row>
    <row r="19" spans="1:10" x14ac:dyDescent="0.25">
      <c r="A19" s="32" t="s">
        <v>193</v>
      </c>
      <c r="B19" s="32" t="s">
        <v>95</v>
      </c>
      <c r="C19" s="32" t="s">
        <v>141</v>
      </c>
      <c r="D19" s="32" t="s">
        <v>121</v>
      </c>
      <c r="E19" s="32" t="s">
        <v>122</v>
      </c>
      <c r="F19" s="32" t="s">
        <v>238</v>
      </c>
      <c r="G19" s="33">
        <v>101.69</v>
      </c>
      <c r="H19" s="33">
        <v>101.69</v>
      </c>
      <c r="I19" s="33">
        <v>101.69</v>
      </c>
      <c r="J19" s="33">
        <v>101.69</v>
      </c>
    </row>
    <row r="20" spans="1:10" x14ac:dyDescent="0.25">
      <c r="A20" s="32" t="s">
        <v>193</v>
      </c>
      <c r="B20" s="32" t="s">
        <v>95</v>
      </c>
      <c r="C20" s="32" t="s">
        <v>141</v>
      </c>
      <c r="D20" s="32" t="s">
        <v>83</v>
      </c>
      <c r="E20" s="32" t="s">
        <v>188</v>
      </c>
      <c r="F20" s="32" t="s">
        <v>238</v>
      </c>
      <c r="G20" s="33" t="s">
        <v>200</v>
      </c>
      <c r="H20" s="33">
        <v>43.25</v>
      </c>
      <c r="I20" s="33">
        <v>43.25</v>
      </c>
      <c r="J20" s="33">
        <v>43.25</v>
      </c>
    </row>
    <row r="21" spans="1:10" x14ac:dyDescent="0.25">
      <c r="A21" s="32" t="s">
        <v>193</v>
      </c>
      <c r="B21" s="32" t="s">
        <v>95</v>
      </c>
      <c r="C21" s="32" t="s">
        <v>141</v>
      </c>
      <c r="D21" s="32" t="s">
        <v>111</v>
      </c>
      <c r="E21" s="32" t="s">
        <v>159</v>
      </c>
      <c r="F21" s="32" t="s">
        <v>238</v>
      </c>
      <c r="G21" s="33">
        <v>1742.93</v>
      </c>
      <c r="H21" s="33">
        <v>4802.66</v>
      </c>
      <c r="I21" s="33">
        <v>8503.77</v>
      </c>
      <c r="J21" s="33">
        <v>10853.14</v>
      </c>
    </row>
    <row r="22" spans="1:10" x14ac:dyDescent="0.25">
      <c r="A22" s="32" t="s">
        <v>193</v>
      </c>
      <c r="B22" s="32" t="s">
        <v>95</v>
      </c>
      <c r="C22" s="32" t="s">
        <v>141</v>
      </c>
      <c r="D22" s="32" t="s">
        <v>148</v>
      </c>
      <c r="E22" s="32" t="s">
        <v>208</v>
      </c>
      <c r="F22" s="32" t="s">
        <v>238</v>
      </c>
      <c r="G22" s="33">
        <v>1279.23</v>
      </c>
      <c r="H22" s="33">
        <v>3539.87</v>
      </c>
      <c r="I22" s="33">
        <v>4022.26</v>
      </c>
      <c r="J22" s="33">
        <v>4105.72</v>
      </c>
    </row>
    <row r="23" spans="1:10" x14ac:dyDescent="0.25">
      <c r="A23" s="32" t="s">
        <v>193</v>
      </c>
      <c r="B23" s="32" t="s">
        <v>95</v>
      </c>
      <c r="C23" s="32" t="s">
        <v>141</v>
      </c>
      <c r="D23" s="32" t="s">
        <v>169</v>
      </c>
      <c r="E23" s="32" t="s">
        <v>87</v>
      </c>
      <c r="F23" s="32" t="s">
        <v>238</v>
      </c>
      <c r="G23" s="33" t="s">
        <v>200</v>
      </c>
      <c r="H23" s="33" t="s">
        <v>200</v>
      </c>
      <c r="I23" s="33">
        <v>552.76</v>
      </c>
      <c r="J23" s="33">
        <v>830.12</v>
      </c>
    </row>
    <row r="24" spans="1:10" x14ac:dyDescent="0.25">
      <c r="A24" s="32" t="s">
        <v>193</v>
      </c>
      <c r="B24" s="32" t="s">
        <v>95</v>
      </c>
      <c r="C24" s="32" t="s">
        <v>141</v>
      </c>
      <c r="D24" s="32" t="s">
        <v>198</v>
      </c>
      <c r="E24" s="32" t="s">
        <v>104</v>
      </c>
      <c r="F24" s="32" t="s">
        <v>238</v>
      </c>
      <c r="G24" s="33">
        <v>2639.53</v>
      </c>
      <c r="H24" s="33">
        <v>4449.1000000000004</v>
      </c>
      <c r="I24" s="33">
        <v>7326.13</v>
      </c>
      <c r="J24" s="33">
        <v>8429.24</v>
      </c>
    </row>
    <row r="25" spans="1:10" x14ac:dyDescent="0.25">
      <c r="A25" s="32" t="s">
        <v>193</v>
      </c>
      <c r="B25" s="32" t="s">
        <v>95</v>
      </c>
      <c r="C25" s="32" t="s">
        <v>141</v>
      </c>
      <c r="D25" s="32" t="s">
        <v>96</v>
      </c>
      <c r="E25" s="32" t="s">
        <v>150</v>
      </c>
      <c r="F25" s="32" t="s">
        <v>238</v>
      </c>
      <c r="G25" s="33">
        <v>961.68</v>
      </c>
      <c r="H25" s="33">
        <v>2648.86</v>
      </c>
      <c r="I25" s="33">
        <v>6396.33</v>
      </c>
      <c r="J25" s="33">
        <v>6608.21</v>
      </c>
    </row>
    <row r="26" spans="1:10" x14ac:dyDescent="0.25">
      <c r="A26" s="32" t="s">
        <v>193</v>
      </c>
      <c r="B26" s="32" t="s">
        <v>95</v>
      </c>
      <c r="C26" s="32" t="s">
        <v>141</v>
      </c>
      <c r="D26" s="32" t="s">
        <v>212</v>
      </c>
      <c r="E26" s="32" t="s">
        <v>149</v>
      </c>
      <c r="F26" s="32" t="s">
        <v>238</v>
      </c>
      <c r="G26" s="33">
        <v>3436</v>
      </c>
      <c r="H26" s="33">
        <v>8002.21</v>
      </c>
      <c r="I26" s="33">
        <v>11229.46</v>
      </c>
      <c r="J26" s="33">
        <v>20084.16</v>
      </c>
    </row>
    <row r="27" spans="1:10" x14ac:dyDescent="0.25">
      <c r="A27" s="32" t="s">
        <v>193</v>
      </c>
      <c r="B27" s="32" t="s">
        <v>95</v>
      </c>
      <c r="C27" s="32" t="s">
        <v>141</v>
      </c>
      <c r="D27" s="32" t="s">
        <v>135</v>
      </c>
      <c r="E27" s="32" t="s">
        <v>103</v>
      </c>
      <c r="F27" s="32" t="s">
        <v>238</v>
      </c>
      <c r="G27" s="33">
        <v>518.91</v>
      </c>
      <c r="H27" s="33">
        <v>814.35</v>
      </c>
      <c r="I27" s="33">
        <v>1015.67</v>
      </c>
      <c r="J27" s="33">
        <v>4575.71</v>
      </c>
    </row>
    <row r="28" spans="1:10" x14ac:dyDescent="0.25">
      <c r="A28" s="32" t="s">
        <v>193</v>
      </c>
      <c r="B28" s="32" t="s">
        <v>95</v>
      </c>
      <c r="C28" s="32" t="s">
        <v>106</v>
      </c>
      <c r="D28" s="32" t="s">
        <v>121</v>
      </c>
      <c r="E28" s="32" t="s">
        <v>175</v>
      </c>
      <c r="F28" s="32" t="s">
        <v>238</v>
      </c>
      <c r="G28" s="33">
        <v>56.95</v>
      </c>
      <c r="H28" s="33">
        <v>56.95</v>
      </c>
      <c r="I28" s="33">
        <v>56.95</v>
      </c>
      <c r="J28" s="33">
        <v>56.95</v>
      </c>
    </row>
    <row r="29" spans="1:10" x14ac:dyDescent="0.25">
      <c r="A29" s="32" t="s">
        <v>193</v>
      </c>
      <c r="B29" s="32" t="s">
        <v>95</v>
      </c>
      <c r="C29" s="32" t="s">
        <v>106</v>
      </c>
      <c r="D29" s="32" t="s">
        <v>83</v>
      </c>
      <c r="E29" s="32" t="s">
        <v>151</v>
      </c>
      <c r="F29" s="32" t="s">
        <v>238</v>
      </c>
      <c r="G29" s="33" t="s">
        <v>200</v>
      </c>
      <c r="H29" s="33">
        <v>25.95</v>
      </c>
      <c r="I29" s="33">
        <v>25.95</v>
      </c>
      <c r="J29" s="33">
        <v>25.95</v>
      </c>
    </row>
    <row r="30" spans="1:10" x14ac:dyDescent="0.25">
      <c r="A30" s="32" t="s">
        <v>193</v>
      </c>
      <c r="B30" s="32" t="s">
        <v>95</v>
      </c>
      <c r="C30" s="32" t="s">
        <v>106</v>
      </c>
      <c r="D30" s="32" t="s">
        <v>111</v>
      </c>
      <c r="E30" s="32" t="s">
        <v>82</v>
      </c>
      <c r="F30" s="32" t="s">
        <v>238</v>
      </c>
      <c r="G30" s="33">
        <v>997.02</v>
      </c>
      <c r="H30" s="33">
        <v>2832.88</v>
      </c>
      <c r="I30" s="33">
        <v>5091.9000000000005</v>
      </c>
      <c r="J30" s="33">
        <v>6525</v>
      </c>
    </row>
    <row r="31" spans="1:10" x14ac:dyDescent="0.25">
      <c r="A31" s="32" t="s">
        <v>193</v>
      </c>
      <c r="B31" s="32" t="s">
        <v>95</v>
      </c>
      <c r="C31" s="32" t="s">
        <v>106</v>
      </c>
      <c r="D31" s="32" t="s">
        <v>148</v>
      </c>
      <c r="E31" s="32" t="s">
        <v>116</v>
      </c>
      <c r="F31" s="32" t="s">
        <v>238</v>
      </c>
      <c r="G31" s="33">
        <v>732.44</v>
      </c>
      <c r="H31" s="33">
        <v>2088.84</v>
      </c>
      <c r="I31" s="33">
        <v>2383.09</v>
      </c>
      <c r="J31" s="33">
        <v>2434</v>
      </c>
    </row>
    <row r="32" spans="1:10" x14ac:dyDescent="0.25">
      <c r="A32" s="32" t="s">
        <v>193</v>
      </c>
      <c r="B32" s="32" t="s">
        <v>95</v>
      </c>
      <c r="C32" s="32" t="s">
        <v>106</v>
      </c>
      <c r="D32" s="32" t="s">
        <v>169</v>
      </c>
      <c r="E32" s="32" t="s">
        <v>124</v>
      </c>
      <c r="F32" s="32" t="s">
        <v>238</v>
      </c>
      <c r="G32" s="33" t="s">
        <v>200</v>
      </c>
      <c r="H32" s="33" t="s">
        <v>200</v>
      </c>
      <c r="I32" s="33">
        <v>337.2</v>
      </c>
      <c r="J32" s="33">
        <v>506.39</v>
      </c>
    </row>
    <row r="33" spans="1:10" x14ac:dyDescent="0.25">
      <c r="A33" s="32" t="s">
        <v>193</v>
      </c>
      <c r="B33" s="32" t="s">
        <v>95</v>
      </c>
      <c r="C33" s="32" t="s">
        <v>106</v>
      </c>
      <c r="D33" s="32" t="s">
        <v>198</v>
      </c>
      <c r="E33" s="32" t="s">
        <v>132</v>
      </c>
      <c r="F33" s="32" t="s">
        <v>238</v>
      </c>
      <c r="G33" s="33">
        <v>1500.58</v>
      </c>
      <c r="H33" s="33">
        <v>2586.31</v>
      </c>
      <c r="I33" s="33">
        <v>4341.3900000000003</v>
      </c>
      <c r="J33" s="33">
        <v>5014.32</v>
      </c>
    </row>
    <row r="34" spans="1:10" x14ac:dyDescent="0.25">
      <c r="A34" s="32" t="s">
        <v>193</v>
      </c>
      <c r="B34" s="32" t="s">
        <v>95</v>
      </c>
      <c r="C34" s="32" t="s">
        <v>106</v>
      </c>
      <c r="D34" s="32" t="s">
        <v>96</v>
      </c>
      <c r="E34" s="32" t="s">
        <v>166</v>
      </c>
      <c r="F34" s="32" t="s">
        <v>238</v>
      </c>
      <c r="G34" s="33">
        <v>549.21</v>
      </c>
      <c r="H34" s="33">
        <v>1561.5</v>
      </c>
      <c r="I34" s="33">
        <v>3847.54</v>
      </c>
      <c r="J34" s="33">
        <v>3976.79</v>
      </c>
    </row>
    <row r="35" spans="1:10" x14ac:dyDescent="0.25">
      <c r="A35" s="32" t="s">
        <v>193</v>
      </c>
      <c r="B35" s="32" t="s">
        <v>95</v>
      </c>
      <c r="C35" s="32" t="s">
        <v>106</v>
      </c>
      <c r="D35" s="32" t="s">
        <v>212</v>
      </c>
      <c r="E35" s="32" t="s">
        <v>155</v>
      </c>
      <c r="F35" s="32" t="s">
        <v>238</v>
      </c>
      <c r="G35" s="33">
        <v>1975.82</v>
      </c>
      <c r="H35" s="33">
        <v>4715.5</v>
      </c>
      <c r="I35" s="33">
        <v>6684.1</v>
      </c>
      <c r="J35" s="33">
        <v>12085.55</v>
      </c>
    </row>
    <row r="36" spans="1:10" x14ac:dyDescent="0.25">
      <c r="A36" s="32" t="s">
        <v>193</v>
      </c>
      <c r="B36" s="32" t="s">
        <v>95</v>
      </c>
      <c r="C36" s="32" t="s">
        <v>106</v>
      </c>
      <c r="D36" s="32" t="s">
        <v>135</v>
      </c>
      <c r="E36" s="32" t="s">
        <v>215</v>
      </c>
      <c r="F36" s="32" t="s">
        <v>238</v>
      </c>
      <c r="G36" s="33">
        <v>290.81</v>
      </c>
      <c r="H36" s="33">
        <v>468.07</v>
      </c>
      <c r="I36" s="33">
        <v>596.66</v>
      </c>
      <c r="J36" s="33">
        <v>2768.25</v>
      </c>
    </row>
    <row r="37" spans="1:10" x14ac:dyDescent="0.25">
      <c r="A37" s="32" t="s">
        <v>193</v>
      </c>
      <c r="B37" s="32" t="s">
        <v>95</v>
      </c>
      <c r="C37" s="32" t="s">
        <v>211</v>
      </c>
      <c r="D37" s="32" t="s">
        <v>121</v>
      </c>
      <c r="E37" s="32" t="s">
        <v>195</v>
      </c>
      <c r="F37" s="32" t="s">
        <v>238</v>
      </c>
      <c r="G37" s="33">
        <v>34.9</v>
      </c>
      <c r="H37" s="33">
        <v>34.9</v>
      </c>
      <c r="I37" s="33">
        <v>34.9</v>
      </c>
      <c r="J37" s="33">
        <v>34.9</v>
      </c>
    </row>
    <row r="38" spans="1:10" x14ac:dyDescent="0.25">
      <c r="A38" s="32" t="s">
        <v>193</v>
      </c>
      <c r="B38" s="32" t="s">
        <v>95</v>
      </c>
      <c r="C38" s="32" t="s">
        <v>211</v>
      </c>
      <c r="D38" s="32" t="s">
        <v>111</v>
      </c>
      <c r="E38" s="32" t="s">
        <v>125</v>
      </c>
      <c r="F38" s="32" t="s">
        <v>238</v>
      </c>
      <c r="G38" s="33">
        <v>237.66</v>
      </c>
      <c r="H38" s="33">
        <v>237.66</v>
      </c>
      <c r="I38" s="33">
        <v>237.66</v>
      </c>
      <c r="J38" s="33">
        <v>237.66</v>
      </c>
    </row>
    <row r="39" spans="1:10" x14ac:dyDescent="0.25">
      <c r="A39" s="32" t="s">
        <v>193</v>
      </c>
      <c r="B39" s="32" t="s">
        <v>95</v>
      </c>
      <c r="C39" s="32" t="s">
        <v>211</v>
      </c>
      <c r="D39" s="32" t="s">
        <v>148</v>
      </c>
      <c r="E39" s="32" t="s">
        <v>133</v>
      </c>
      <c r="F39" s="32" t="s">
        <v>238</v>
      </c>
      <c r="G39" s="33">
        <v>163.49</v>
      </c>
      <c r="H39" s="33">
        <v>163.49</v>
      </c>
      <c r="I39" s="33">
        <v>163.49</v>
      </c>
      <c r="J39" s="33">
        <v>163.49</v>
      </c>
    </row>
    <row r="40" spans="1:10" x14ac:dyDescent="0.25">
      <c r="A40" s="32" t="s">
        <v>193</v>
      </c>
      <c r="B40" s="32" t="s">
        <v>95</v>
      </c>
      <c r="C40" s="32" t="s">
        <v>211</v>
      </c>
      <c r="D40" s="32" t="s">
        <v>198</v>
      </c>
      <c r="E40" s="32" t="s">
        <v>94</v>
      </c>
      <c r="F40" s="32" t="s">
        <v>238</v>
      </c>
      <c r="G40" s="33">
        <v>520.53</v>
      </c>
      <c r="H40" s="33">
        <v>520.53</v>
      </c>
      <c r="I40" s="33">
        <v>520.53</v>
      </c>
      <c r="J40" s="33">
        <v>520.53</v>
      </c>
    </row>
    <row r="41" spans="1:10" x14ac:dyDescent="0.25">
      <c r="A41" s="32" t="s">
        <v>193</v>
      </c>
      <c r="B41" s="32" t="s">
        <v>95</v>
      </c>
      <c r="C41" s="32" t="s">
        <v>211</v>
      </c>
      <c r="D41" s="32" t="s">
        <v>96</v>
      </c>
      <c r="E41" s="32" t="s">
        <v>115</v>
      </c>
      <c r="F41" s="32" t="s">
        <v>238</v>
      </c>
      <c r="G41" s="33">
        <v>146.69</v>
      </c>
      <c r="H41" s="33">
        <v>146.69</v>
      </c>
      <c r="I41" s="33">
        <v>146.69</v>
      </c>
      <c r="J41" s="33">
        <v>146.69</v>
      </c>
    </row>
    <row r="42" spans="1:10" x14ac:dyDescent="0.25">
      <c r="A42" s="32" t="s">
        <v>193</v>
      </c>
      <c r="B42" s="32" t="s">
        <v>95</v>
      </c>
      <c r="C42" s="32" t="s">
        <v>211</v>
      </c>
      <c r="D42" s="32" t="s">
        <v>212</v>
      </c>
      <c r="E42" s="32" t="s">
        <v>143</v>
      </c>
      <c r="F42" s="32" t="s">
        <v>238</v>
      </c>
      <c r="G42" s="33">
        <v>426.26</v>
      </c>
      <c r="H42" s="33">
        <v>426.26</v>
      </c>
      <c r="I42" s="33">
        <v>426.26</v>
      </c>
      <c r="J42" s="33">
        <v>426.26</v>
      </c>
    </row>
    <row r="43" spans="1:10" x14ac:dyDescent="0.25">
      <c r="A43" s="32" t="s">
        <v>193</v>
      </c>
      <c r="B43" s="32" t="s">
        <v>95</v>
      </c>
      <c r="C43" s="32" t="s">
        <v>211</v>
      </c>
      <c r="D43" s="32" t="s">
        <v>135</v>
      </c>
      <c r="E43" s="32" t="s">
        <v>180</v>
      </c>
      <c r="F43" s="32" t="s">
        <v>238</v>
      </c>
      <c r="G43" s="33">
        <v>74.100000000000009</v>
      </c>
      <c r="H43" s="33">
        <v>74.100000000000009</v>
      </c>
      <c r="I43" s="33">
        <v>74.100000000000009</v>
      </c>
      <c r="J43" s="33">
        <v>74.100000000000009</v>
      </c>
    </row>
    <row r="44" spans="1:10" x14ac:dyDescent="0.25">
      <c r="A44" s="32" t="s">
        <v>193</v>
      </c>
      <c r="B44" s="32" t="s">
        <v>95</v>
      </c>
      <c r="C44" s="32" t="s">
        <v>144</v>
      </c>
      <c r="D44" s="32" t="s">
        <v>111</v>
      </c>
      <c r="E44" s="32" t="s">
        <v>136</v>
      </c>
      <c r="F44" s="32" t="s">
        <v>238</v>
      </c>
      <c r="G44" s="33" t="s">
        <v>200</v>
      </c>
      <c r="H44" s="33" t="s">
        <v>200</v>
      </c>
      <c r="I44" s="33">
        <v>159.11000000000001</v>
      </c>
      <c r="J44" s="33">
        <v>430.26</v>
      </c>
    </row>
    <row r="45" spans="1:10" x14ac:dyDescent="0.25">
      <c r="A45" s="32" t="s">
        <v>193</v>
      </c>
      <c r="B45" s="32" t="s">
        <v>95</v>
      </c>
      <c r="C45" s="32" t="s">
        <v>144</v>
      </c>
      <c r="D45" s="32" t="s">
        <v>198</v>
      </c>
      <c r="E45" s="32" t="s">
        <v>102</v>
      </c>
      <c r="F45" s="32" t="s">
        <v>238</v>
      </c>
      <c r="G45" s="33">
        <v>282.95999999999998</v>
      </c>
      <c r="H45" s="33">
        <v>282.95999999999998</v>
      </c>
      <c r="I45" s="33">
        <v>657.41</v>
      </c>
      <c r="J45" s="33">
        <v>932.44</v>
      </c>
    </row>
    <row r="46" spans="1:10" x14ac:dyDescent="0.25">
      <c r="A46" s="32" t="s">
        <v>193</v>
      </c>
      <c r="B46" s="32" t="s">
        <v>95</v>
      </c>
      <c r="C46" s="32" t="s">
        <v>144</v>
      </c>
      <c r="D46" s="32" t="s">
        <v>96</v>
      </c>
      <c r="E46" s="32" t="s">
        <v>190</v>
      </c>
      <c r="F46" s="32" t="s">
        <v>238</v>
      </c>
      <c r="G46" s="33">
        <v>134.63</v>
      </c>
      <c r="H46" s="33">
        <v>273.65000000000003</v>
      </c>
      <c r="I46" s="33">
        <v>273.65000000000003</v>
      </c>
      <c r="J46" s="33">
        <v>273.65000000000003</v>
      </c>
    </row>
    <row r="47" spans="1:10" x14ac:dyDescent="0.25">
      <c r="A47" s="32" t="s">
        <v>193</v>
      </c>
      <c r="B47" s="32" t="s">
        <v>95</v>
      </c>
      <c r="C47" s="32" t="s">
        <v>144</v>
      </c>
      <c r="D47" s="32" t="s">
        <v>212</v>
      </c>
      <c r="E47" s="32" t="s">
        <v>160</v>
      </c>
      <c r="F47" s="32" t="s">
        <v>238</v>
      </c>
      <c r="G47" s="33">
        <v>607.9</v>
      </c>
      <c r="H47" s="33">
        <v>607.9</v>
      </c>
      <c r="I47" s="33">
        <v>607.9</v>
      </c>
      <c r="J47" s="33">
        <v>1275.8800000000001</v>
      </c>
    </row>
    <row r="48" spans="1:10" x14ac:dyDescent="0.25">
      <c r="A48" s="32" t="s">
        <v>193</v>
      </c>
      <c r="B48" s="32" t="s">
        <v>95</v>
      </c>
      <c r="C48" s="32" t="s">
        <v>144</v>
      </c>
      <c r="D48" s="32" t="s">
        <v>135</v>
      </c>
      <c r="E48" s="32" t="s">
        <v>165</v>
      </c>
      <c r="F48" s="32" t="s">
        <v>238</v>
      </c>
      <c r="G48" s="33">
        <v>226.32</v>
      </c>
      <c r="H48" s="33">
        <v>226.32</v>
      </c>
      <c r="I48" s="33">
        <v>226.32</v>
      </c>
      <c r="J48" s="33">
        <v>226.32</v>
      </c>
    </row>
    <row r="49" spans="1:10" x14ac:dyDescent="0.25">
      <c r="A49" s="32" t="s">
        <v>193</v>
      </c>
      <c r="B49" s="32" t="s">
        <v>95</v>
      </c>
      <c r="C49" s="32" t="s">
        <v>84</v>
      </c>
      <c r="D49" s="32" t="s">
        <v>121</v>
      </c>
      <c r="E49" s="32" t="s">
        <v>209</v>
      </c>
      <c r="F49" s="32" t="s">
        <v>238</v>
      </c>
      <c r="G49" s="33">
        <v>17</v>
      </c>
      <c r="H49" s="33">
        <v>17</v>
      </c>
      <c r="I49" s="33">
        <v>36.340000000000003</v>
      </c>
      <c r="J49" s="33">
        <v>80.45</v>
      </c>
    </row>
    <row r="50" spans="1:10" x14ac:dyDescent="0.25">
      <c r="A50" s="32" t="s">
        <v>193</v>
      </c>
      <c r="B50" s="32" t="s">
        <v>95</v>
      </c>
      <c r="C50" s="32" t="s">
        <v>84</v>
      </c>
      <c r="D50" s="32" t="s">
        <v>83</v>
      </c>
      <c r="E50" s="32" t="s">
        <v>118</v>
      </c>
      <c r="F50" s="32" t="s">
        <v>238</v>
      </c>
      <c r="G50" s="33" t="s">
        <v>200</v>
      </c>
      <c r="H50" s="33">
        <v>16</v>
      </c>
      <c r="I50" s="33">
        <v>16</v>
      </c>
      <c r="J50" s="33">
        <v>16</v>
      </c>
    </row>
    <row r="51" spans="1:10" x14ac:dyDescent="0.25">
      <c r="A51" s="32" t="s">
        <v>193</v>
      </c>
      <c r="B51" s="32" t="s">
        <v>95</v>
      </c>
      <c r="C51" s="32" t="s">
        <v>84</v>
      </c>
      <c r="D51" s="32" t="s">
        <v>111</v>
      </c>
      <c r="E51" s="32" t="s">
        <v>88</v>
      </c>
      <c r="F51" s="32" t="s">
        <v>238</v>
      </c>
      <c r="G51" s="33">
        <v>449.5</v>
      </c>
      <c r="H51" s="33">
        <v>1180</v>
      </c>
      <c r="I51" s="33">
        <v>2117.5</v>
      </c>
      <c r="J51" s="33">
        <v>2904.5</v>
      </c>
    </row>
    <row r="52" spans="1:10" x14ac:dyDescent="0.25">
      <c r="A52" s="32" t="s">
        <v>193</v>
      </c>
      <c r="B52" s="32" t="s">
        <v>95</v>
      </c>
      <c r="C52" s="32" t="s">
        <v>84</v>
      </c>
      <c r="D52" s="32" t="s">
        <v>148</v>
      </c>
      <c r="E52" s="32" t="s">
        <v>134</v>
      </c>
      <c r="F52" s="32" t="s">
        <v>238</v>
      </c>
      <c r="G52" s="33">
        <v>316</v>
      </c>
      <c r="H52" s="33">
        <v>880</v>
      </c>
      <c r="I52" s="33">
        <v>981</v>
      </c>
      <c r="J52" s="33">
        <v>1004</v>
      </c>
    </row>
    <row r="53" spans="1:10" x14ac:dyDescent="0.25">
      <c r="A53" s="32" t="s">
        <v>193</v>
      </c>
      <c r="B53" s="32" t="s">
        <v>95</v>
      </c>
      <c r="C53" s="32" t="s">
        <v>84</v>
      </c>
      <c r="D53" s="32" t="s">
        <v>169</v>
      </c>
      <c r="E53" s="32" t="s">
        <v>152</v>
      </c>
      <c r="F53" s="32" t="s">
        <v>238</v>
      </c>
      <c r="G53" s="33" t="s">
        <v>200</v>
      </c>
      <c r="H53" s="33" t="s">
        <v>200</v>
      </c>
      <c r="I53" s="33">
        <v>122</v>
      </c>
      <c r="J53" s="33">
        <v>179</v>
      </c>
    </row>
    <row r="54" spans="1:10" x14ac:dyDescent="0.25">
      <c r="A54" s="32" t="s">
        <v>193</v>
      </c>
      <c r="B54" s="32" t="s">
        <v>95</v>
      </c>
      <c r="C54" s="32" t="s">
        <v>84</v>
      </c>
      <c r="D54" s="32" t="s">
        <v>198</v>
      </c>
      <c r="E54" s="32" t="s">
        <v>109</v>
      </c>
      <c r="F54" s="32" t="s">
        <v>238</v>
      </c>
      <c r="G54" s="33">
        <v>669.5</v>
      </c>
      <c r="H54" s="33">
        <v>1107</v>
      </c>
      <c r="I54" s="33">
        <v>1800</v>
      </c>
      <c r="J54" s="33">
        <v>2185</v>
      </c>
    </row>
    <row r="55" spans="1:10" x14ac:dyDescent="0.25">
      <c r="A55" s="32" t="s">
        <v>193</v>
      </c>
      <c r="B55" s="32" t="s">
        <v>95</v>
      </c>
      <c r="C55" s="32" t="s">
        <v>84</v>
      </c>
      <c r="D55" s="32" t="s">
        <v>96</v>
      </c>
      <c r="E55" s="32" t="s">
        <v>147</v>
      </c>
      <c r="F55" s="32" t="s">
        <v>238</v>
      </c>
      <c r="G55" s="33">
        <v>223</v>
      </c>
      <c r="H55" s="33">
        <v>692.5</v>
      </c>
      <c r="I55" s="33">
        <v>1737.5</v>
      </c>
      <c r="J55" s="33">
        <v>1800.5</v>
      </c>
    </row>
    <row r="56" spans="1:10" x14ac:dyDescent="0.25">
      <c r="A56" s="32" t="s">
        <v>193</v>
      </c>
      <c r="B56" s="32" t="s">
        <v>95</v>
      </c>
      <c r="C56" s="32" t="s">
        <v>84</v>
      </c>
      <c r="D56" s="32" t="s">
        <v>212</v>
      </c>
      <c r="E56" s="32" t="s">
        <v>93</v>
      </c>
      <c r="F56" s="32" t="s">
        <v>238</v>
      </c>
      <c r="G56" s="33">
        <v>621</v>
      </c>
      <c r="H56" s="33">
        <v>1233</v>
      </c>
      <c r="I56" s="33">
        <v>1795.5</v>
      </c>
      <c r="J56" s="33">
        <v>3175.5</v>
      </c>
    </row>
    <row r="57" spans="1:10" x14ac:dyDescent="0.25">
      <c r="A57" s="32" t="s">
        <v>193</v>
      </c>
      <c r="B57" s="32" t="s">
        <v>95</v>
      </c>
      <c r="C57" s="32" t="s">
        <v>84</v>
      </c>
      <c r="D57" s="32" t="s">
        <v>135</v>
      </c>
      <c r="E57" s="32" t="s">
        <v>172</v>
      </c>
      <c r="F57" s="32" t="s">
        <v>238</v>
      </c>
      <c r="G57" s="33">
        <v>139.5</v>
      </c>
      <c r="H57" s="33">
        <v>223.5</v>
      </c>
      <c r="I57" s="33">
        <v>263</v>
      </c>
      <c r="J57" s="33">
        <v>1413</v>
      </c>
    </row>
    <row r="58" spans="1:10" x14ac:dyDescent="0.25">
      <c r="A58" s="32" t="s">
        <v>193</v>
      </c>
      <c r="B58" s="32" t="s">
        <v>95</v>
      </c>
      <c r="C58" s="32" t="s">
        <v>173</v>
      </c>
      <c r="D58" s="32" t="s">
        <v>121</v>
      </c>
      <c r="E58" s="32" t="s">
        <v>127</v>
      </c>
      <c r="F58" s="32" t="s">
        <v>238</v>
      </c>
      <c r="G58" s="33">
        <v>10457.5</v>
      </c>
      <c r="H58" s="33">
        <v>110648.22</v>
      </c>
      <c r="I58" s="33">
        <v>284331.02</v>
      </c>
      <c r="J58" s="33">
        <v>493500.02</v>
      </c>
    </row>
    <row r="59" spans="1:10" x14ac:dyDescent="0.25">
      <c r="A59" s="32" t="s">
        <v>193</v>
      </c>
      <c r="B59" s="32" t="s">
        <v>95</v>
      </c>
      <c r="C59" s="32" t="s">
        <v>140</v>
      </c>
      <c r="D59" s="32" t="s">
        <v>121</v>
      </c>
      <c r="E59" s="32" t="s">
        <v>197</v>
      </c>
      <c r="F59" s="32" t="s">
        <v>238</v>
      </c>
      <c r="G59" s="33">
        <v>18464.34</v>
      </c>
      <c r="H59" s="33">
        <v>29650.69</v>
      </c>
      <c r="I59" s="33">
        <v>36463.340000000004</v>
      </c>
      <c r="J59" s="33">
        <v>51720.450000000004</v>
      </c>
    </row>
    <row r="60" spans="1:10" x14ac:dyDescent="0.25">
      <c r="A60" s="32" t="s">
        <v>193</v>
      </c>
      <c r="B60" s="32" t="s">
        <v>95</v>
      </c>
      <c r="C60" s="32" t="s">
        <v>105</v>
      </c>
      <c r="D60" s="32" t="s">
        <v>121</v>
      </c>
      <c r="E60" s="32" t="s">
        <v>164</v>
      </c>
      <c r="F60" s="32" t="s">
        <v>238</v>
      </c>
      <c r="G60" s="33">
        <v>221.74</v>
      </c>
      <c r="H60" s="33">
        <v>221.74</v>
      </c>
      <c r="I60" s="33">
        <v>221.74</v>
      </c>
      <c r="J60" s="33">
        <v>221.74</v>
      </c>
    </row>
    <row r="61" spans="1:10" x14ac:dyDescent="0.25">
      <c r="A61" s="32" t="s">
        <v>193</v>
      </c>
      <c r="B61" s="32" t="s">
        <v>95</v>
      </c>
      <c r="C61" s="32" t="s">
        <v>185</v>
      </c>
      <c r="D61" s="32" t="s">
        <v>121</v>
      </c>
      <c r="E61" s="32" t="s">
        <v>145</v>
      </c>
      <c r="F61" s="32" t="s">
        <v>238</v>
      </c>
      <c r="G61" s="33">
        <v>108588.66</v>
      </c>
      <c r="H61" s="33">
        <v>92080.82</v>
      </c>
      <c r="I61" s="33">
        <v>78931.150000000009</v>
      </c>
      <c r="J61" s="33">
        <v>75063.600000000006</v>
      </c>
    </row>
    <row r="62" spans="1:10" x14ac:dyDescent="0.25">
      <c r="A62" s="32" t="s">
        <v>193</v>
      </c>
      <c r="B62" s="32" t="s">
        <v>95</v>
      </c>
      <c r="C62" s="32" t="s">
        <v>139</v>
      </c>
      <c r="D62" s="32" t="s">
        <v>121</v>
      </c>
      <c r="E62" s="32" t="s">
        <v>204</v>
      </c>
      <c r="F62" s="32" t="s">
        <v>238</v>
      </c>
      <c r="G62" s="33">
        <v>3484.5</v>
      </c>
      <c r="H62" s="33">
        <v>3482.58</v>
      </c>
      <c r="I62" s="33">
        <v>3482.58</v>
      </c>
      <c r="J62" s="33">
        <v>3482.58</v>
      </c>
    </row>
    <row r="63" spans="1:10" x14ac:dyDescent="0.25">
      <c r="A63" s="32" t="s">
        <v>193</v>
      </c>
      <c r="B63" s="32" t="s">
        <v>95</v>
      </c>
      <c r="C63" s="32" t="s">
        <v>139</v>
      </c>
      <c r="D63" s="32" t="s">
        <v>181</v>
      </c>
      <c r="E63" s="32" t="s">
        <v>128</v>
      </c>
      <c r="F63" s="32" t="s">
        <v>238</v>
      </c>
      <c r="G63" s="33">
        <v>793</v>
      </c>
      <c r="H63" s="33">
        <v>2224.5</v>
      </c>
      <c r="I63" s="33">
        <v>2425.5</v>
      </c>
      <c r="J63" s="33">
        <v>3497.5</v>
      </c>
    </row>
    <row r="64" spans="1:10" x14ac:dyDescent="0.25">
      <c r="A64" s="32" t="s">
        <v>193</v>
      </c>
      <c r="B64" s="32" t="s">
        <v>95</v>
      </c>
      <c r="C64" s="32" t="s">
        <v>139</v>
      </c>
      <c r="D64" s="32" t="s">
        <v>120</v>
      </c>
      <c r="E64" s="32" t="s">
        <v>186</v>
      </c>
      <c r="F64" s="32" t="s">
        <v>238</v>
      </c>
      <c r="G64" s="33">
        <v>672</v>
      </c>
      <c r="H64" s="33">
        <v>672</v>
      </c>
      <c r="I64" s="33">
        <v>2444</v>
      </c>
      <c r="J64" s="33">
        <v>2444</v>
      </c>
    </row>
    <row r="65" spans="1:10" x14ac:dyDescent="0.25">
      <c r="A65" s="32" t="s">
        <v>193</v>
      </c>
      <c r="B65" s="32" t="s">
        <v>95</v>
      </c>
      <c r="C65" s="32" t="s">
        <v>139</v>
      </c>
      <c r="D65" s="32" t="s">
        <v>135</v>
      </c>
      <c r="E65" s="32" t="s">
        <v>153</v>
      </c>
      <c r="F65" s="32" t="s">
        <v>238</v>
      </c>
      <c r="G65" s="33">
        <v>0</v>
      </c>
      <c r="H65" s="33">
        <v>2747</v>
      </c>
      <c r="I65" s="33">
        <v>3681</v>
      </c>
      <c r="J65" s="33">
        <v>4351</v>
      </c>
    </row>
    <row r="66" spans="1:10" x14ac:dyDescent="0.25">
      <c r="A66" s="32" t="s">
        <v>193</v>
      </c>
      <c r="B66" s="32" t="s">
        <v>95</v>
      </c>
      <c r="C66" s="32" t="s">
        <v>178</v>
      </c>
      <c r="D66" s="32" t="s">
        <v>121</v>
      </c>
      <c r="E66" s="32" t="s">
        <v>161</v>
      </c>
      <c r="F66" s="32" t="s">
        <v>238</v>
      </c>
      <c r="G66" s="33">
        <v>397</v>
      </c>
      <c r="H66" s="33">
        <v>397</v>
      </c>
      <c r="I66" s="33">
        <v>397</v>
      </c>
      <c r="J66" s="33">
        <v>397</v>
      </c>
    </row>
    <row r="67" spans="1:10" x14ac:dyDescent="0.25">
      <c r="A67" s="32" t="s">
        <v>193</v>
      </c>
      <c r="B67" s="32" t="s">
        <v>95</v>
      </c>
      <c r="C67" s="32" t="s">
        <v>178</v>
      </c>
      <c r="D67" s="32" t="s">
        <v>181</v>
      </c>
      <c r="E67" s="32" t="s">
        <v>107</v>
      </c>
      <c r="F67" s="32" t="s">
        <v>238</v>
      </c>
      <c r="G67" s="33">
        <v>82.94</v>
      </c>
      <c r="H67" s="33">
        <v>82.94</v>
      </c>
      <c r="I67" s="33">
        <v>82.94</v>
      </c>
      <c r="J67" s="33">
        <v>82.94</v>
      </c>
    </row>
    <row r="68" spans="1:10" x14ac:dyDescent="0.25">
      <c r="A68" s="32" t="s">
        <v>193</v>
      </c>
      <c r="B68" s="32" t="s">
        <v>95</v>
      </c>
      <c r="C68" s="32" t="s">
        <v>178</v>
      </c>
      <c r="D68" s="32" t="s">
        <v>120</v>
      </c>
      <c r="E68" s="32" t="s">
        <v>97</v>
      </c>
      <c r="F68" s="32" t="s">
        <v>238</v>
      </c>
      <c r="G68" s="33">
        <v>369.6</v>
      </c>
      <c r="H68" s="33">
        <v>369.6</v>
      </c>
      <c r="I68" s="33">
        <v>369.6</v>
      </c>
      <c r="J68" s="33">
        <v>369.6</v>
      </c>
    </row>
    <row r="69" spans="1:10" x14ac:dyDescent="0.25">
      <c r="A69" s="32" t="s">
        <v>193</v>
      </c>
      <c r="B69" s="32" t="s">
        <v>95</v>
      </c>
      <c r="C69" s="32" t="s">
        <v>138</v>
      </c>
      <c r="D69" s="32" t="s">
        <v>121</v>
      </c>
      <c r="E69" s="32" t="s">
        <v>101</v>
      </c>
      <c r="F69" s="32" t="s">
        <v>238</v>
      </c>
      <c r="G69" s="33" t="s">
        <v>200</v>
      </c>
      <c r="H69" s="33" t="s">
        <v>200</v>
      </c>
      <c r="I69" s="33" t="s">
        <v>200</v>
      </c>
      <c r="J69" s="33">
        <v>6191</v>
      </c>
    </row>
    <row r="70" spans="1:10" x14ac:dyDescent="0.25">
      <c r="A70" s="32" t="s">
        <v>193</v>
      </c>
      <c r="B70" s="32" t="s">
        <v>95</v>
      </c>
      <c r="C70" s="32" t="s">
        <v>138</v>
      </c>
      <c r="D70" s="32" t="s">
        <v>181</v>
      </c>
      <c r="E70" s="32" t="s">
        <v>146</v>
      </c>
      <c r="F70" s="32" t="s">
        <v>238</v>
      </c>
      <c r="G70" s="33">
        <v>192</v>
      </c>
      <c r="H70" s="33">
        <v>192</v>
      </c>
      <c r="I70" s="33">
        <v>192</v>
      </c>
      <c r="J70" s="33">
        <v>192</v>
      </c>
    </row>
    <row r="71" spans="1:10" x14ac:dyDescent="0.25">
      <c r="A71" s="32" t="s">
        <v>193</v>
      </c>
      <c r="B71" s="32" t="s">
        <v>95</v>
      </c>
      <c r="C71" s="32" t="s">
        <v>138</v>
      </c>
      <c r="D71" s="32" t="s">
        <v>120</v>
      </c>
      <c r="E71" s="32" t="s">
        <v>216</v>
      </c>
      <c r="F71" s="32" t="s">
        <v>238</v>
      </c>
      <c r="G71" s="33">
        <v>3008</v>
      </c>
      <c r="H71" s="33">
        <v>2624</v>
      </c>
      <c r="I71" s="33">
        <v>2496</v>
      </c>
      <c r="J71" s="33">
        <v>2496</v>
      </c>
    </row>
    <row r="72" spans="1:10" x14ac:dyDescent="0.25">
      <c r="A72" s="32" t="s">
        <v>193</v>
      </c>
      <c r="B72" s="32" t="s">
        <v>95</v>
      </c>
      <c r="C72" s="32" t="s">
        <v>137</v>
      </c>
      <c r="D72" s="32" t="s">
        <v>200</v>
      </c>
      <c r="E72" s="32" t="s">
        <v>112</v>
      </c>
      <c r="F72" s="32" t="s">
        <v>238</v>
      </c>
      <c r="G72" s="33">
        <v>-22894.51</v>
      </c>
      <c r="H72" s="33">
        <v>-22894.51</v>
      </c>
      <c r="I72" s="33">
        <v>-22894.51</v>
      </c>
      <c r="J72" s="33">
        <v>-22894.51</v>
      </c>
    </row>
    <row r="73" spans="1:10" x14ac:dyDescent="0.25">
      <c r="A73" s="32" t="s">
        <v>193</v>
      </c>
      <c r="B73" s="32" t="s">
        <v>95</v>
      </c>
      <c r="C73" s="32" t="s">
        <v>137</v>
      </c>
      <c r="D73" s="32" t="s">
        <v>86</v>
      </c>
      <c r="E73" s="32" t="s">
        <v>110</v>
      </c>
      <c r="F73" s="32" t="s">
        <v>238</v>
      </c>
      <c r="G73" s="33">
        <v>-43759.69</v>
      </c>
      <c r="H73" s="33">
        <v>-143539.65</v>
      </c>
      <c r="I73" s="33">
        <v>-259528.23</v>
      </c>
      <c r="J73" s="33">
        <v>-346151.76</v>
      </c>
    </row>
    <row r="74" spans="1:10" x14ac:dyDescent="0.25">
      <c r="A74" s="32" t="s">
        <v>193</v>
      </c>
      <c r="B74" s="32" t="s">
        <v>95</v>
      </c>
      <c r="C74" s="32" t="s">
        <v>137</v>
      </c>
      <c r="D74" s="32" t="s">
        <v>207</v>
      </c>
      <c r="E74" s="32" t="s">
        <v>110</v>
      </c>
      <c r="F74" s="32" t="s">
        <v>238</v>
      </c>
      <c r="G74" s="33">
        <v>-2161.33</v>
      </c>
      <c r="H74" s="33">
        <v>-2395.25</v>
      </c>
      <c r="I74" s="33">
        <v>-2454.73</v>
      </c>
      <c r="J74" s="33">
        <v>-2537.5700000000002</v>
      </c>
    </row>
    <row r="75" spans="1:10" x14ac:dyDescent="0.25">
      <c r="A75" s="32" t="s">
        <v>193</v>
      </c>
      <c r="B75" s="32" t="s">
        <v>95</v>
      </c>
      <c r="C75" s="32" t="s">
        <v>137</v>
      </c>
      <c r="D75" s="32" t="s">
        <v>89</v>
      </c>
      <c r="E75" s="32" t="s">
        <v>110</v>
      </c>
      <c r="F75" s="32" t="s">
        <v>238</v>
      </c>
      <c r="G75" s="33">
        <v>-13551.65</v>
      </c>
      <c r="H75" s="33">
        <v>-25264.080000000002</v>
      </c>
      <c r="I75" s="33">
        <v>-35369.870000000003</v>
      </c>
      <c r="J75" s="33">
        <v>-50617.87</v>
      </c>
    </row>
    <row r="76" spans="1:10" x14ac:dyDescent="0.25">
      <c r="A76" s="32" t="s">
        <v>193</v>
      </c>
      <c r="B76" s="32" t="s">
        <v>95</v>
      </c>
      <c r="C76" s="32" t="s">
        <v>137</v>
      </c>
      <c r="D76" s="32" t="s">
        <v>182</v>
      </c>
      <c r="E76" s="32" t="s">
        <v>110</v>
      </c>
      <c r="F76" s="32" t="s">
        <v>238</v>
      </c>
      <c r="G76" s="33">
        <v>-70.22</v>
      </c>
      <c r="H76" s="33">
        <v>-70.22</v>
      </c>
      <c r="I76" s="33">
        <v>-70.22</v>
      </c>
      <c r="J76" s="33">
        <v>-70.22</v>
      </c>
    </row>
    <row r="77" spans="1:10" x14ac:dyDescent="0.25">
      <c r="A77" s="32" t="s">
        <v>193</v>
      </c>
      <c r="B77" s="32" t="s">
        <v>95</v>
      </c>
      <c r="C77" s="32" t="s">
        <v>137</v>
      </c>
      <c r="D77" s="32" t="s">
        <v>108</v>
      </c>
      <c r="E77" s="32" t="s">
        <v>110</v>
      </c>
      <c r="F77" s="32" t="s">
        <v>238</v>
      </c>
      <c r="G77" s="33">
        <v>-28633.46</v>
      </c>
      <c r="H77" s="33">
        <v>-90115.199999999997</v>
      </c>
      <c r="I77" s="33">
        <v>-205155.69</v>
      </c>
      <c r="J77" s="33">
        <v>-378093.39</v>
      </c>
    </row>
    <row r="78" spans="1:10" x14ac:dyDescent="0.25">
      <c r="A78" s="34" t="s">
        <v>200</v>
      </c>
      <c r="B78" s="34" t="s">
        <v>92</v>
      </c>
      <c r="C78" s="34" t="s">
        <v>200</v>
      </c>
      <c r="D78" s="34" t="s">
        <v>200</v>
      </c>
      <c r="E78" s="34" t="s">
        <v>200</v>
      </c>
      <c r="F78" s="34" t="s">
        <v>200</v>
      </c>
      <c r="G78" s="35">
        <v>147408.17000000004</v>
      </c>
      <c r="H78" s="35">
        <v>184156.14</v>
      </c>
      <c r="I78" s="35">
        <v>208246.99000000005</v>
      </c>
      <c r="J78" s="35">
        <v>252201.50999999989</v>
      </c>
    </row>
    <row r="79" spans="1:10" x14ac:dyDescent="0.25">
      <c r="A79" s="32" t="s">
        <v>193</v>
      </c>
      <c r="B79" s="32" t="s">
        <v>189</v>
      </c>
      <c r="C79" s="32" t="s">
        <v>98</v>
      </c>
      <c r="D79" s="32" t="s">
        <v>200</v>
      </c>
      <c r="E79" s="32" t="s">
        <v>203</v>
      </c>
      <c r="F79" s="32" t="s">
        <v>238</v>
      </c>
      <c r="G79" s="33" t="s">
        <v>200</v>
      </c>
      <c r="H79" s="33">
        <v>-69730</v>
      </c>
      <c r="I79" s="33">
        <v>-225737.1</v>
      </c>
      <c r="J79" s="33">
        <v>-457559.26</v>
      </c>
    </row>
    <row r="80" spans="1:10" x14ac:dyDescent="0.25">
      <c r="A80" s="32" t="s">
        <v>193</v>
      </c>
      <c r="B80" s="32" t="s">
        <v>189</v>
      </c>
      <c r="C80" s="32" t="s">
        <v>214</v>
      </c>
      <c r="D80" s="32" t="s">
        <v>129</v>
      </c>
      <c r="E80" s="32" t="s">
        <v>203</v>
      </c>
      <c r="F80" s="32" t="s">
        <v>238</v>
      </c>
      <c r="G80" s="33" t="s">
        <v>200</v>
      </c>
      <c r="H80" s="33">
        <v>4850</v>
      </c>
      <c r="I80" s="33">
        <v>79800</v>
      </c>
      <c r="J80" s="33">
        <v>214070</v>
      </c>
    </row>
    <row r="81" spans="1:10" x14ac:dyDescent="0.25">
      <c r="A81" s="34" t="s">
        <v>200</v>
      </c>
      <c r="B81" s="34" t="s">
        <v>179</v>
      </c>
      <c r="C81" s="34" t="s">
        <v>200</v>
      </c>
      <c r="D81" s="34" t="s">
        <v>200</v>
      </c>
      <c r="E81" s="34" t="s">
        <v>200</v>
      </c>
      <c r="F81" s="34" t="s">
        <v>200</v>
      </c>
      <c r="G81" s="35" t="s">
        <v>200</v>
      </c>
      <c r="H81" s="35">
        <v>-64880</v>
      </c>
      <c r="I81" s="35">
        <v>-145937.1</v>
      </c>
      <c r="J81" s="35">
        <v>-243489.26</v>
      </c>
    </row>
    <row r="82" spans="1:10" x14ac:dyDescent="0.25">
      <c r="A82" s="34" t="s">
        <v>157</v>
      </c>
      <c r="B82" s="34" t="s">
        <v>200</v>
      </c>
      <c r="C82" s="34" t="s">
        <v>200</v>
      </c>
      <c r="D82" s="34" t="s">
        <v>200</v>
      </c>
      <c r="E82" s="34" t="s">
        <v>200</v>
      </c>
      <c r="F82" s="34" t="s">
        <v>200</v>
      </c>
      <c r="G82" s="35">
        <v>253467.09</v>
      </c>
      <c r="H82" s="35">
        <v>380663.90000000008</v>
      </c>
      <c r="I82" s="35">
        <v>471894.6599999998</v>
      </c>
      <c r="J82" s="35">
        <v>531492.53999999969</v>
      </c>
    </row>
    <row r="83" spans="1:10" x14ac:dyDescent="0.25">
      <c r="A83" s="36" t="s">
        <v>142</v>
      </c>
      <c r="B83" s="37" t="s">
        <v>200</v>
      </c>
      <c r="C83" s="37" t="s">
        <v>200</v>
      </c>
      <c r="D83" s="37" t="s">
        <v>200</v>
      </c>
      <c r="E83" s="37" t="s">
        <v>200</v>
      </c>
      <c r="F83" s="37" t="s">
        <v>200</v>
      </c>
      <c r="G83" s="38">
        <v>253467.09</v>
      </c>
      <c r="H83" s="38">
        <v>380663.90000000008</v>
      </c>
      <c r="I83" s="38">
        <v>471894.6599999998</v>
      </c>
      <c r="J83" s="38">
        <v>531492.53999999969</v>
      </c>
    </row>
    <row r="85" spans="1:10" x14ac:dyDescent="0.25">
      <c r="G85" s="24">
        <f>G83-G4</f>
        <v>253467.09</v>
      </c>
      <c r="H85" s="24">
        <f>H83-H4</f>
        <v>380663.90000000008</v>
      </c>
      <c r="I85" s="24">
        <f>I83-I4</f>
        <v>465756.3499999998</v>
      </c>
      <c r="J85" s="24">
        <f>J83-J4</f>
        <v>518366.26999999967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D12" sqref="B12:D12"/>
    </sheetView>
  </sheetViews>
  <sheetFormatPr defaultRowHeight="15" x14ac:dyDescent="0.25"/>
  <cols>
    <col min="1" max="1" width="10.7109375" bestFit="1" customWidth="1"/>
    <col min="2" max="2" width="8.140625" bestFit="1" customWidth="1"/>
    <col min="3" max="3" width="7.7109375" bestFit="1" customWidth="1"/>
    <col min="4" max="4" width="9.5703125" bestFit="1" customWidth="1"/>
    <col min="5" max="5" width="24.85546875" bestFit="1" customWidth="1"/>
    <col min="6" max="6" width="8.85546875" bestFit="1" customWidth="1"/>
    <col min="7" max="8" width="11.85546875" customWidth="1"/>
    <col min="9" max="9" width="13.5703125" customWidth="1"/>
    <col min="10" max="10" width="11.85546875" customWidth="1"/>
  </cols>
  <sheetData>
    <row r="1" spans="1:10" ht="42" x14ac:dyDescent="0.25">
      <c r="A1" s="39" t="s">
        <v>156</v>
      </c>
      <c r="B1" s="39" t="s">
        <v>194</v>
      </c>
      <c r="C1" s="39" t="s">
        <v>174</v>
      </c>
      <c r="D1" s="39" t="s">
        <v>177</v>
      </c>
      <c r="E1" s="39" t="s">
        <v>99</v>
      </c>
      <c r="F1" s="39" t="s">
        <v>199</v>
      </c>
      <c r="G1" s="39" t="s">
        <v>237</v>
      </c>
      <c r="H1" s="39" t="s">
        <v>239</v>
      </c>
      <c r="I1" s="39" t="s">
        <v>240</v>
      </c>
      <c r="J1" s="39" t="s">
        <v>206</v>
      </c>
    </row>
    <row r="2" spans="1:10" x14ac:dyDescent="0.25">
      <c r="A2" s="40" t="s">
        <v>193</v>
      </c>
      <c r="B2" s="40" t="s">
        <v>167</v>
      </c>
      <c r="C2" s="40" t="s">
        <v>228</v>
      </c>
      <c r="D2" s="40" t="s">
        <v>114</v>
      </c>
      <c r="E2" s="40" t="s">
        <v>224</v>
      </c>
      <c r="F2" s="40" t="s">
        <v>243</v>
      </c>
      <c r="G2" s="41">
        <v>0</v>
      </c>
      <c r="H2" s="41">
        <v>0</v>
      </c>
      <c r="I2" s="41">
        <v>614.45000000000005</v>
      </c>
      <c r="J2" s="41">
        <v>1931.49</v>
      </c>
    </row>
    <row r="3" spans="1:10" x14ac:dyDescent="0.25">
      <c r="A3" s="40" t="s">
        <v>193</v>
      </c>
      <c r="B3" s="40" t="s">
        <v>167</v>
      </c>
      <c r="C3" s="40" t="s">
        <v>228</v>
      </c>
      <c r="D3" s="40" t="s">
        <v>229</v>
      </c>
      <c r="E3" s="40" t="s">
        <v>224</v>
      </c>
      <c r="F3" s="40" t="s">
        <v>243</v>
      </c>
      <c r="G3" s="41" t="s">
        <v>200</v>
      </c>
      <c r="H3" s="41">
        <v>-161.67000000000002</v>
      </c>
      <c r="I3" s="41">
        <v>0</v>
      </c>
      <c r="J3" s="41">
        <v>-12779</v>
      </c>
    </row>
    <row r="4" spans="1:10" x14ac:dyDescent="0.25">
      <c r="A4" s="40" t="s">
        <v>193</v>
      </c>
      <c r="B4" s="40" t="s">
        <v>167</v>
      </c>
      <c r="C4" s="40" t="s">
        <v>228</v>
      </c>
      <c r="D4" s="40" t="s">
        <v>226</v>
      </c>
      <c r="E4" s="40" t="s">
        <v>224</v>
      </c>
      <c r="F4" s="40" t="s">
        <v>243</v>
      </c>
      <c r="G4" s="41" t="s">
        <v>200</v>
      </c>
      <c r="H4" s="41">
        <v>13193.79</v>
      </c>
      <c r="I4" s="41">
        <v>0</v>
      </c>
      <c r="J4" s="41">
        <v>89653.78</v>
      </c>
    </row>
    <row r="5" spans="1:10" x14ac:dyDescent="0.25">
      <c r="A5" s="40" t="s">
        <v>193</v>
      </c>
      <c r="B5" s="40" t="s">
        <v>167</v>
      </c>
      <c r="C5" s="40" t="s">
        <v>228</v>
      </c>
      <c r="D5" s="40" t="s">
        <v>227</v>
      </c>
      <c r="E5" s="40" t="s">
        <v>223</v>
      </c>
      <c r="F5" s="40" t="s">
        <v>243</v>
      </c>
      <c r="G5" s="41" t="s">
        <v>200</v>
      </c>
      <c r="H5" s="41" t="s">
        <v>200</v>
      </c>
      <c r="I5" s="41">
        <v>0</v>
      </c>
      <c r="J5" s="41">
        <v>47239.26</v>
      </c>
    </row>
    <row r="6" spans="1:10" x14ac:dyDescent="0.25">
      <c r="A6" s="40" t="s">
        <v>193</v>
      </c>
      <c r="B6" s="40" t="s">
        <v>167</v>
      </c>
      <c r="C6" s="40" t="s">
        <v>228</v>
      </c>
      <c r="D6" s="40" t="s">
        <v>225</v>
      </c>
      <c r="E6" s="40" t="s">
        <v>224</v>
      </c>
      <c r="F6" s="40" t="s">
        <v>243</v>
      </c>
      <c r="G6" s="41">
        <v>0</v>
      </c>
      <c r="H6" s="41">
        <v>0</v>
      </c>
      <c r="I6" s="41">
        <v>0</v>
      </c>
      <c r="J6" s="41">
        <v>-124114.04000000001</v>
      </c>
    </row>
    <row r="7" spans="1:10" x14ac:dyDescent="0.25">
      <c r="A7" s="40" t="s">
        <v>193</v>
      </c>
      <c r="B7" s="40" t="s">
        <v>167</v>
      </c>
      <c r="C7" s="40" t="s">
        <v>242</v>
      </c>
      <c r="D7" s="40" t="s">
        <v>241</v>
      </c>
      <c r="E7" s="40" t="s">
        <v>244</v>
      </c>
      <c r="F7" s="40" t="s">
        <v>243</v>
      </c>
      <c r="G7" s="41" t="s">
        <v>200</v>
      </c>
      <c r="H7" s="41">
        <v>5242.51</v>
      </c>
      <c r="I7" s="41">
        <v>0</v>
      </c>
      <c r="J7" s="41">
        <v>0</v>
      </c>
    </row>
    <row r="8" spans="1:10" x14ac:dyDescent="0.25">
      <c r="A8" s="40" t="s">
        <v>193</v>
      </c>
      <c r="B8" s="40" t="s">
        <v>167</v>
      </c>
      <c r="C8" s="40" t="s">
        <v>245</v>
      </c>
      <c r="D8" s="40" t="s">
        <v>200</v>
      </c>
      <c r="E8" s="40" t="s">
        <v>213</v>
      </c>
      <c r="F8" s="40" t="s">
        <v>243</v>
      </c>
      <c r="G8" s="41">
        <v>4476.28</v>
      </c>
      <c r="H8" s="41">
        <v>0</v>
      </c>
      <c r="I8" s="41">
        <v>0</v>
      </c>
      <c r="J8" s="41">
        <v>0</v>
      </c>
    </row>
    <row r="9" spans="1:10" x14ac:dyDescent="0.25">
      <c r="A9" s="42" t="s">
        <v>200</v>
      </c>
      <c r="B9" s="42" t="s">
        <v>85</v>
      </c>
      <c r="C9" s="42" t="s">
        <v>200</v>
      </c>
      <c r="D9" s="42" t="s">
        <v>200</v>
      </c>
      <c r="E9" s="42" t="s">
        <v>200</v>
      </c>
      <c r="F9" s="42" t="s">
        <v>200</v>
      </c>
      <c r="G9" s="43">
        <v>4476.28</v>
      </c>
      <c r="H9" s="43">
        <v>18274.63</v>
      </c>
      <c r="I9" s="43">
        <v>614.45000000000005</v>
      </c>
      <c r="J9" s="43">
        <v>1931.4899999999907</v>
      </c>
    </row>
    <row r="10" spans="1:10" x14ac:dyDescent="0.25">
      <c r="A10" s="42" t="s">
        <v>157</v>
      </c>
      <c r="B10" s="42" t="s">
        <v>200</v>
      </c>
      <c r="C10" s="42" t="s">
        <v>200</v>
      </c>
      <c r="D10" s="42" t="s">
        <v>200</v>
      </c>
      <c r="E10" s="42" t="s">
        <v>200</v>
      </c>
      <c r="F10" s="42" t="s">
        <v>200</v>
      </c>
      <c r="G10" s="43">
        <v>4476.28</v>
      </c>
      <c r="H10" s="43">
        <v>18274.63</v>
      </c>
      <c r="I10" s="43">
        <v>614.45000000000005</v>
      </c>
      <c r="J10" s="43">
        <v>1931.4899999999907</v>
      </c>
    </row>
    <row r="11" spans="1:10" x14ac:dyDescent="0.25">
      <c r="A11" s="44" t="s">
        <v>142</v>
      </c>
      <c r="B11" s="45" t="s">
        <v>200</v>
      </c>
      <c r="C11" s="45" t="s">
        <v>200</v>
      </c>
      <c r="D11" s="45" t="s">
        <v>200</v>
      </c>
      <c r="E11" s="45" t="s">
        <v>200</v>
      </c>
      <c r="F11" s="45" t="s">
        <v>200</v>
      </c>
      <c r="G11" s="46">
        <v>4476.28</v>
      </c>
      <c r="H11" s="46">
        <v>18274.63</v>
      </c>
      <c r="I11" s="46">
        <v>614.45000000000005</v>
      </c>
      <c r="J11" s="46">
        <v>1931.4899999999907</v>
      </c>
    </row>
    <row r="13" spans="1:10" x14ac:dyDescent="0.25">
      <c r="G13" s="24">
        <f t="shared" ref="G13:I13" si="0">G11-G6-G2</f>
        <v>4476.28</v>
      </c>
      <c r="H13" s="24">
        <f t="shared" si="0"/>
        <v>18274.63</v>
      </c>
      <c r="I13" s="24">
        <f t="shared" si="0"/>
        <v>0</v>
      </c>
      <c r="J13" s="24">
        <f>J11-J6-J2</f>
        <v>124114.04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D12" sqref="B12:D12"/>
    </sheetView>
  </sheetViews>
  <sheetFormatPr defaultRowHeight="15" x14ac:dyDescent="0.25"/>
  <cols>
    <col min="1" max="1" width="10.7109375" bestFit="1" customWidth="1"/>
    <col min="2" max="2" width="8.140625" bestFit="1" customWidth="1"/>
    <col min="3" max="3" width="7.7109375" bestFit="1" customWidth="1"/>
    <col min="4" max="4" width="9.5703125" bestFit="1" customWidth="1"/>
    <col min="5" max="5" width="24.140625" bestFit="1" customWidth="1"/>
    <col min="6" max="6" width="8.85546875" bestFit="1" customWidth="1"/>
    <col min="7" max="10" width="12.42578125" customWidth="1"/>
  </cols>
  <sheetData>
    <row r="1" spans="1:10" ht="42" x14ac:dyDescent="0.25">
      <c r="A1" s="47" t="s">
        <v>156</v>
      </c>
      <c r="B1" s="47" t="s">
        <v>194</v>
      </c>
      <c r="C1" s="47" t="s">
        <v>174</v>
      </c>
      <c r="D1" s="47" t="s">
        <v>177</v>
      </c>
      <c r="E1" s="47" t="s">
        <v>99</v>
      </c>
      <c r="F1" s="47" t="s">
        <v>199</v>
      </c>
      <c r="G1" s="47" t="s">
        <v>237</v>
      </c>
      <c r="H1" s="47" t="s">
        <v>239</v>
      </c>
      <c r="I1" s="47" t="s">
        <v>240</v>
      </c>
      <c r="J1" s="47" t="s">
        <v>206</v>
      </c>
    </row>
    <row r="2" spans="1:10" x14ac:dyDescent="0.25">
      <c r="A2" s="48" t="s">
        <v>193</v>
      </c>
      <c r="B2" s="48" t="s">
        <v>167</v>
      </c>
      <c r="C2" s="48" t="s">
        <v>231</v>
      </c>
      <c r="D2" s="48" t="s">
        <v>200</v>
      </c>
      <c r="E2" s="48" t="s">
        <v>232</v>
      </c>
      <c r="F2" s="48" t="s">
        <v>246</v>
      </c>
      <c r="G2" s="49">
        <v>0</v>
      </c>
      <c r="H2" s="49">
        <v>0</v>
      </c>
      <c r="I2" s="49">
        <v>38619.79</v>
      </c>
      <c r="J2" s="49">
        <v>-132912</v>
      </c>
    </row>
    <row r="3" spans="1:10" x14ac:dyDescent="0.25">
      <c r="A3" s="48" t="s">
        <v>193</v>
      </c>
      <c r="B3" s="48" t="s">
        <v>167</v>
      </c>
      <c r="C3" s="48" t="s">
        <v>231</v>
      </c>
      <c r="D3" s="48" t="s">
        <v>114</v>
      </c>
      <c r="E3" s="48" t="s">
        <v>232</v>
      </c>
      <c r="F3" s="48" t="s">
        <v>246</v>
      </c>
      <c r="G3" s="49">
        <v>0</v>
      </c>
      <c r="H3" s="49">
        <v>0</v>
      </c>
      <c r="I3" s="49">
        <v>-426.47</v>
      </c>
      <c r="J3" s="49">
        <v>-1817.68</v>
      </c>
    </row>
    <row r="4" spans="1:10" x14ac:dyDescent="0.25">
      <c r="A4" s="48" t="s">
        <v>193</v>
      </c>
      <c r="B4" s="48" t="s">
        <v>167</v>
      </c>
      <c r="C4" s="48" t="s">
        <v>231</v>
      </c>
      <c r="D4" s="48" t="s">
        <v>225</v>
      </c>
      <c r="E4" s="48" t="s">
        <v>232</v>
      </c>
      <c r="F4" s="48" t="s">
        <v>246</v>
      </c>
      <c r="G4" s="49">
        <v>0</v>
      </c>
      <c r="H4" s="49">
        <v>0</v>
      </c>
      <c r="I4" s="49">
        <v>0</v>
      </c>
      <c r="J4" s="49">
        <v>208981.31</v>
      </c>
    </row>
    <row r="5" spans="1:10" x14ac:dyDescent="0.25">
      <c r="A5" s="48" t="s">
        <v>193</v>
      </c>
      <c r="B5" s="48" t="s">
        <v>167</v>
      </c>
      <c r="C5" s="48" t="s">
        <v>233</v>
      </c>
      <c r="D5" s="48" t="s">
        <v>235</v>
      </c>
      <c r="E5" s="48" t="s">
        <v>234</v>
      </c>
      <c r="F5" s="48" t="s">
        <v>246</v>
      </c>
      <c r="G5" s="49">
        <v>0</v>
      </c>
      <c r="H5" s="49">
        <v>0</v>
      </c>
      <c r="I5" s="49">
        <v>58916</v>
      </c>
      <c r="J5" s="49">
        <v>67912</v>
      </c>
    </row>
    <row r="6" spans="1:10" x14ac:dyDescent="0.25">
      <c r="A6" s="48" t="s">
        <v>193</v>
      </c>
      <c r="B6" s="48" t="s">
        <v>167</v>
      </c>
      <c r="C6" s="48" t="s">
        <v>230</v>
      </c>
      <c r="D6" s="48" t="s">
        <v>236</v>
      </c>
      <c r="E6" s="48" t="s">
        <v>234</v>
      </c>
      <c r="F6" s="48" t="s">
        <v>246</v>
      </c>
      <c r="G6" s="49">
        <v>0</v>
      </c>
      <c r="H6" s="49">
        <v>0</v>
      </c>
      <c r="I6" s="49">
        <v>-58916</v>
      </c>
      <c r="J6" s="49">
        <v>-67912</v>
      </c>
    </row>
    <row r="7" spans="1:10" x14ac:dyDescent="0.25">
      <c r="A7" s="50" t="s">
        <v>200</v>
      </c>
      <c r="B7" s="50" t="s">
        <v>85</v>
      </c>
      <c r="C7" s="50" t="s">
        <v>200</v>
      </c>
      <c r="D7" s="50" t="s">
        <v>200</v>
      </c>
      <c r="E7" s="50" t="s">
        <v>200</v>
      </c>
      <c r="F7" s="50" t="s">
        <v>200</v>
      </c>
      <c r="G7" s="51">
        <v>0</v>
      </c>
      <c r="H7" s="51">
        <v>0</v>
      </c>
      <c r="I7" s="51">
        <v>38193.320000000007</v>
      </c>
      <c r="J7" s="51">
        <v>74251.63</v>
      </c>
    </row>
    <row r="8" spans="1:10" x14ac:dyDescent="0.25">
      <c r="A8" s="50" t="s">
        <v>157</v>
      </c>
      <c r="B8" s="50" t="s">
        <v>200</v>
      </c>
      <c r="C8" s="50" t="s">
        <v>200</v>
      </c>
      <c r="D8" s="50" t="s">
        <v>200</v>
      </c>
      <c r="E8" s="50" t="s">
        <v>200</v>
      </c>
      <c r="F8" s="50" t="s">
        <v>200</v>
      </c>
      <c r="G8" s="51">
        <v>0</v>
      </c>
      <c r="H8" s="51">
        <v>0</v>
      </c>
      <c r="I8" s="51">
        <v>38193.320000000007</v>
      </c>
      <c r="J8" s="51">
        <v>74251.63</v>
      </c>
    </row>
    <row r="9" spans="1:10" x14ac:dyDescent="0.25">
      <c r="A9" s="52" t="s">
        <v>142</v>
      </c>
      <c r="B9" s="53" t="s">
        <v>200</v>
      </c>
      <c r="C9" s="53" t="s">
        <v>200</v>
      </c>
      <c r="D9" s="53" t="s">
        <v>200</v>
      </c>
      <c r="E9" s="53" t="s">
        <v>200</v>
      </c>
      <c r="F9" s="53" t="s">
        <v>200</v>
      </c>
      <c r="G9" s="54">
        <v>0</v>
      </c>
      <c r="H9" s="54">
        <v>0</v>
      </c>
      <c r="I9" s="54">
        <v>38193.320000000007</v>
      </c>
      <c r="J9" s="54">
        <v>74251.63</v>
      </c>
    </row>
    <row r="11" spans="1:10" x14ac:dyDescent="0.25">
      <c r="G11" s="24">
        <f t="shared" ref="G11:I11" si="0">G9-G4-G3</f>
        <v>0</v>
      </c>
      <c r="H11" s="24">
        <f t="shared" si="0"/>
        <v>0</v>
      </c>
      <c r="I11" s="24">
        <f t="shared" si="0"/>
        <v>38619.790000000008</v>
      </c>
      <c r="J11" s="24">
        <f>J9-J4-J3</f>
        <v>-132912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26930AC81FE74A97DB69A7F7AEBEEA" ma:contentTypeVersion="0" ma:contentTypeDescription="Create a new document." ma:contentTypeScope="" ma:versionID="3827822f73c73d9cc1399aa38756262a">
  <xsd:schema xmlns:xsd="http://www.w3.org/2001/XMLSchema" xmlns:xs="http://www.w3.org/2001/XMLSchema" xmlns:p="http://schemas.microsoft.com/office/2006/metadata/properties" targetNamespace="http://schemas.microsoft.com/office/2006/metadata/properties" ma:root="true" ma:fieldsID="8022916f55ab85163ee9a5069dec31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3530B1-2BBE-4E5C-9469-6B159320CDF6}">
  <ds:schemaRef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A8F18BA1-57A1-4FCC-8032-D65CBDE82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8C38091-2CF2-49DA-8C88-C0D5BD86E1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April 30 Filing Requirements</vt:lpstr>
      <vt:lpstr>Call w OEB Sept 14</vt:lpstr>
      <vt:lpstr>Item # 5 FILING</vt:lpstr>
      <vt:lpstr>Item # 5</vt:lpstr>
      <vt:lpstr>1531</vt:lpstr>
      <vt:lpstr>1532</vt:lpstr>
      <vt:lpstr>1533</vt:lpstr>
      <vt:lpstr>'Call w OEB Sept 14'!Print_Titles</vt:lpstr>
    </vt:vector>
  </TitlesOfParts>
  <Company>Enersource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King</dc:creator>
  <cp:lastModifiedBy>Sharon du Quesnay</cp:lastModifiedBy>
  <cp:lastPrinted>2015-09-22T18:48:22Z</cp:lastPrinted>
  <dcterms:created xsi:type="dcterms:W3CDTF">2013-03-06T14:42:42Z</dcterms:created>
  <dcterms:modified xsi:type="dcterms:W3CDTF">2015-09-22T18:48:31Z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0x010100C526930AC81FE74A97DB69A7F7AEBEEA</vt:lpwstr>
  </property>
</Properties>
</file>