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960" yWindow="660" windowWidth="25440" windowHeight="11250" activeTab="1"/>
  </bookViews>
  <sheets>
    <sheet name="Energy Probe 14d - scenario" sheetId="3" r:id="rId1"/>
    <sheet name="Energy Probe 14d - base" sheetId="1" r:id="rId2"/>
  </sheets>
  <definedNames>
    <definedName name="_xlnm.Print_Area" localSheetId="0">'Energy Probe 14d - scenario'!$A$1:$AH$33</definedName>
    <definedName name="_xlnm.Print_Titles" localSheetId="1">'Energy Probe 14d - base'!$A:$C</definedName>
    <definedName name="_xlnm.Print_Titles" localSheetId="0">'Energy Probe 14d - scenario'!$A:$C</definedName>
    <definedName name="PrintSelection">1</definedName>
  </definedNames>
  <calcPr calcId="145621" iterate="1"/>
</workbook>
</file>

<file path=xl/calcChain.xml><?xml version="1.0" encoding="utf-8"?>
<calcChain xmlns="http://schemas.openxmlformats.org/spreadsheetml/2006/main">
  <c r="AH32" i="3" l="1"/>
  <c r="D33" i="3" s="1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AH27" i="3"/>
  <c r="D29" i="3" s="1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F8" i="3"/>
  <c r="G8" i="3" s="1"/>
  <c r="H8" i="3" s="1"/>
  <c r="I8" i="3" s="1"/>
  <c r="J8" i="3" s="1"/>
  <c r="K8" i="3" s="1"/>
  <c r="L8" i="3" s="1"/>
  <c r="M8" i="3" s="1"/>
  <c r="N8" i="3" s="1"/>
  <c r="O8" i="3" s="1"/>
  <c r="P8" i="3" s="1"/>
  <c r="Q8" i="3" s="1"/>
  <c r="R8" i="3" s="1"/>
  <c r="S8" i="3" s="1"/>
  <c r="T8" i="3" s="1"/>
  <c r="U8" i="3" s="1"/>
  <c r="V8" i="3" s="1"/>
  <c r="W8" i="3" s="1"/>
  <c r="X8" i="3" s="1"/>
  <c r="Y8" i="3" s="1"/>
  <c r="Z8" i="3" s="1"/>
  <c r="AA8" i="3" s="1"/>
  <c r="AB8" i="3" s="1"/>
  <c r="AC8" i="3" s="1"/>
  <c r="AD8" i="3" s="1"/>
  <c r="AE8" i="3" s="1"/>
  <c r="AF8" i="3" s="1"/>
  <c r="AG8" i="3" s="1"/>
  <c r="AH8" i="3" s="1"/>
  <c r="E8" i="3"/>
  <c r="AH32" i="1" l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E8" i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9" i="1" s="1"/>
  <c r="D33" i="1"/>
</calcChain>
</file>

<file path=xl/sharedStrings.xml><?xml version="1.0" encoding="utf-8"?>
<sst xmlns="http://schemas.openxmlformats.org/spreadsheetml/2006/main" count="42" uniqueCount="21">
  <si>
    <t xml:space="preserve">    Project PI</t>
  </si>
  <si>
    <t xml:space="preserve">    By Year PI</t>
  </si>
  <si>
    <t>Profitability Index</t>
  </si>
  <si>
    <t>Project NPV</t>
  </si>
  <si>
    <t xml:space="preserve">    NPV By Year</t>
  </si>
  <si>
    <t xml:space="preserve">    Cash Outflow</t>
  </si>
  <si>
    <t xml:space="preserve">    Cash Inflow</t>
  </si>
  <si>
    <t>Cumulative Net Present Value</t>
  </si>
  <si>
    <t xml:space="preserve">   Cash Outflow</t>
  </si>
  <si>
    <t xml:space="preserve">   Change in Working Capital</t>
  </si>
  <si>
    <t xml:space="preserve">   Incremental Capital - 2017 In-Service</t>
  </si>
  <si>
    <t xml:space="preserve">   Incremental Capital - 2016 In-Service</t>
  </si>
  <si>
    <t>Cash Outflow</t>
  </si>
  <si>
    <t xml:space="preserve">   Net Cash Inflow</t>
  </si>
  <si>
    <t xml:space="preserve">       Income Tax</t>
  </si>
  <si>
    <t xml:space="preserve">       Municipal  Tax</t>
  </si>
  <si>
    <t xml:space="preserve">       O &amp; M Expense</t>
  </si>
  <si>
    <t xml:space="preserve">   Expenses:</t>
  </si>
  <si>
    <t xml:space="preserve">   Revenue</t>
  </si>
  <si>
    <t>Cash Inflow</t>
  </si>
  <si>
    <r>
      <t>Project Year</t>
    </r>
    <r>
      <rPr>
        <b/>
        <sz val="10"/>
        <rFont val="Arial"/>
        <family val="2"/>
      </rPr>
      <t xml:space="preserve">           ($000's)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</si>
</sst>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$&quot;#,##0;[Red]\-&quot;$&quot;#,##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_);\(#,##0\);&quot;-  &quot;;&quot; &quot;@"/>
    <numFmt numFmtId="167" formatCode="#,##0.000_);\(#,##0.000\);&quot;-  &quot;;&quot; &quot;@"/>
    <numFmt numFmtId="168" formatCode="#,##0.00_);\(#,##0.00\);&quot;-  &quot;;&quot; &quot;@"/>
    <numFmt numFmtId="169" formatCode="_(* #,##0_);_(* \(#,##0\);_(* &quot;-&quot;??_);_(@_)"/>
    <numFmt numFmtId="170" formatCode="[Blue]General"/>
    <numFmt numFmtId="171" formatCode="dd\ mmm\ yyyy_);;&quot;-  &quot;;&quot; &quot;@"/>
    <numFmt numFmtId="172" formatCode="dd\ mmm\ yy_);;&quot;-  &quot;;&quot; &quot;@"/>
    <numFmt numFmtId="173" formatCode="#,##0.0000_);\(#,##0.0000\);&quot;-  &quot;;&quot; &quot;@"/>
    <numFmt numFmtId="174" formatCode="_-* #,##0.0_-;\-* #,##0.0_-;_-* &quot;-&quot;??_-;_-@_-"/>
    <numFmt numFmtId="175" formatCode="#,##0.00&quot; $&quot;;\-#,##0.00&quot; $&quot;"/>
    <numFmt numFmtId="176" formatCode="0.00_)"/>
    <numFmt numFmtId="177" formatCode="#,##0_ ;[Red]\(#,##0\)\ "/>
  </numFmts>
  <fonts count="22">
    <font>
      <sz val="12"/>
      <name val="Arial MT"/>
    </font>
    <font>
      <sz val="11"/>
      <color theme="1"/>
      <name val="Calibri"/>
      <family val="2"/>
      <scheme val="minor"/>
    </font>
    <font>
      <sz val="12"/>
      <name val="Arial MT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 val="doubleAccounting"/>
      <sz val="10"/>
      <name val="Arial"/>
      <family val="2"/>
    </font>
    <font>
      <u val="singleAccounting"/>
      <sz val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1"/>
      <color rgb="FF0070C0"/>
      <name val="Calibri"/>
      <family val="2"/>
      <scheme val="minor"/>
    </font>
    <font>
      <sz val="11"/>
      <name val="??"/>
      <family val="3"/>
      <charset val="129"/>
    </font>
    <font>
      <sz val="8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sz val="8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</borders>
  <cellStyleXfs count="40">
    <xf numFmtId="166" fontId="0" fillId="0" borderId="0" applyFont="0" applyFill="0" applyBorder="0" applyProtection="0"/>
    <xf numFmtId="170" fontId="3" fillId="2" borderId="2">
      <alignment horizontal="center" vertical="center"/>
    </xf>
    <xf numFmtId="0" fontId="9" fillId="3" borderId="3" applyNumberFormat="0" applyFont="0" applyFill="0" applyAlignment="0" applyProtection="0">
      <alignment horizontal="left"/>
    </xf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3" fillId="0" borderId="0"/>
    <xf numFmtId="0" fontId="10" fillId="4" borderId="0">
      <protection locked="0"/>
    </xf>
    <xf numFmtId="6" fontId="11" fillId="0" borderId="0">
      <protection locked="0"/>
    </xf>
    <xf numFmtId="171" fontId="1" fillId="0" borderId="0" applyFont="0" applyFill="0" applyBorder="0" applyProtection="0"/>
    <xf numFmtId="172" fontId="1" fillId="0" borderId="0" applyFont="0" applyFill="0" applyBorder="0" applyProtection="0"/>
    <xf numFmtId="173" fontId="1" fillId="0" borderId="0" applyFont="0" applyFill="0" applyBorder="0" applyProtection="0"/>
    <xf numFmtId="37" fontId="2" fillId="0" borderId="0"/>
    <xf numFmtId="174" fontId="3" fillId="0" borderId="0">
      <protection locked="0"/>
    </xf>
    <xf numFmtId="38" fontId="12" fillId="5" borderId="0" applyNumberFormat="0" applyBorder="0" applyAlignment="0" applyProtection="0"/>
    <xf numFmtId="0" fontId="13" fillId="0" borderId="0" applyNumberFormat="0" applyFill="0" applyBorder="0" applyAlignment="0" applyProtection="0"/>
    <xf numFmtId="0" fontId="8" fillId="0" borderId="4" applyNumberFormat="0" applyAlignment="0" applyProtection="0">
      <alignment horizontal="left" vertical="center"/>
    </xf>
    <xf numFmtId="0" fontId="8" fillId="0" borderId="5">
      <alignment horizontal="left" vertical="center"/>
    </xf>
    <xf numFmtId="175" fontId="3" fillId="0" borderId="0">
      <protection locked="0"/>
    </xf>
    <xf numFmtId="175" fontId="3" fillId="0" borderId="0">
      <protection locked="0"/>
    </xf>
    <xf numFmtId="0" fontId="14" fillId="0" borderId="6" applyNumberFormat="0" applyFill="0" applyAlignment="0" applyProtection="0"/>
    <xf numFmtId="10" fontId="12" fillId="6" borderId="3" applyNumberFormat="0" applyBorder="0" applyAlignment="0" applyProtection="0"/>
    <xf numFmtId="37" fontId="15" fillId="0" borderId="0"/>
    <xf numFmtId="176" fontId="16" fillId="0" borderId="0"/>
    <xf numFmtId="0" fontId="3" fillId="0" borderId="0"/>
    <xf numFmtId="0" fontId="17" fillId="0" borderId="0"/>
    <xf numFmtId="10" fontId="3" fillId="0" borderId="0" applyFont="0" applyFill="0" applyBorder="0" applyAlignment="0" applyProtection="0"/>
    <xf numFmtId="0" fontId="18" fillId="0" borderId="0" applyNumberFormat="0" applyFont="0" applyFill="0" applyBorder="0" applyAlignment="0" applyProtection="0">
      <alignment horizontal="left"/>
    </xf>
    <xf numFmtId="15" fontId="18" fillId="0" borderId="0" applyFont="0" applyFill="0" applyBorder="0" applyAlignment="0" applyProtection="0"/>
    <xf numFmtId="4" fontId="18" fillId="0" borderId="0" applyFont="0" applyFill="0" applyBorder="0" applyAlignment="0" applyProtection="0"/>
    <xf numFmtId="177" fontId="19" fillId="0" borderId="7"/>
    <xf numFmtId="0" fontId="20" fillId="0" borderId="8">
      <alignment horizontal="center"/>
    </xf>
    <xf numFmtId="3" fontId="18" fillId="0" borderId="0" applyFont="0" applyFill="0" applyBorder="0" applyAlignment="0" applyProtection="0"/>
    <xf numFmtId="0" fontId="18" fillId="7" borderId="0" applyNumberFormat="0" applyFont="0" applyBorder="0" applyAlignment="0" applyProtection="0"/>
    <xf numFmtId="9" fontId="3" fillId="0" borderId="0" applyFont="0" applyFill="0" applyBorder="0" applyAlignment="0" applyProtection="0"/>
    <xf numFmtId="37" fontId="12" fillId="8" borderId="0" applyNumberFormat="0" applyBorder="0" applyAlignment="0" applyProtection="0"/>
    <xf numFmtId="37" fontId="12" fillId="0" borderId="0"/>
    <xf numFmtId="3" fontId="21" fillId="0" borderId="6" applyProtection="0"/>
  </cellStyleXfs>
  <cellXfs count="28">
    <xf numFmtId="166" fontId="0" fillId="0" borderId="0" xfId="0"/>
    <xf numFmtId="166" fontId="3" fillId="0" borderId="0" xfId="0" applyFont="1"/>
    <xf numFmtId="167" fontId="3" fillId="0" borderId="0" xfId="0" applyNumberFormat="1" applyFont="1"/>
    <xf numFmtId="168" fontId="3" fillId="0" borderId="0" xfId="0" applyNumberFormat="1" applyFont="1" applyProtection="1"/>
    <xf numFmtId="168" fontId="3" fillId="0" borderId="1" xfId="0" applyNumberFormat="1" applyFont="1" applyBorder="1" applyProtection="1"/>
    <xf numFmtId="167" fontId="3" fillId="0" borderId="0" xfId="0" applyNumberFormat="1" applyFont="1" applyFill="1" applyProtection="1"/>
    <xf numFmtId="167" fontId="3" fillId="0" borderId="0" xfId="0" applyNumberFormat="1" applyFont="1" applyProtection="1"/>
    <xf numFmtId="37" fontId="3" fillId="0" borderId="0" xfId="0" applyNumberFormat="1" applyFont="1" applyProtection="1"/>
    <xf numFmtId="166" fontId="3" fillId="0" borderId="0" xfId="0" applyFont="1" applyProtection="1"/>
    <xf numFmtId="166" fontId="4" fillId="0" borderId="0" xfId="0" applyFont="1" applyProtection="1"/>
    <xf numFmtId="166" fontId="5" fillId="0" borderId="0" xfId="0" applyFont="1" applyProtection="1"/>
    <xf numFmtId="169" fontId="3" fillId="0" borderId="0" xfId="0" applyNumberFormat="1" applyFont="1" applyFill="1"/>
    <xf numFmtId="37" fontId="3" fillId="0" borderId="1" xfId="0" applyNumberFormat="1" applyFont="1" applyBorder="1" applyProtection="1"/>
    <xf numFmtId="169" fontId="6" fillId="0" borderId="0" xfId="0" applyNumberFormat="1" applyFont="1" applyFill="1"/>
    <xf numFmtId="169" fontId="7" fillId="0" borderId="0" xfId="0" applyNumberFormat="1" applyFont="1" applyFill="1"/>
    <xf numFmtId="166" fontId="3" fillId="0" borderId="0" xfId="0" applyFont="1" applyAlignment="1" applyProtection="1"/>
    <xf numFmtId="166" fontId="4" fillId="0" borderId="0" xfId="0" applyFont="1"/>
    <xf numFmtId="166" fontId="5" fillId="0" borderId="0" xfId="0" applyFont="1" applyFill="1" applyProtection="1"/>
    <xf numFmtId="166" fontId="5" fillId="0" borderId="0" xfId="0" applyFont="1"/>
    <xf numFmtId="1" fontId="4" fillId="0" borderId="0" xfId="0" applyNumberFormat="1" applyFont="1" applyAlignment="1" applyProtection="1">
      <alignment horizontal="right"/>
    </xf>
    <xf numFmtId="166" fontId="5" fillId="0" borderId="0" xfId="0" applyFont="1" applyFill="1" applyAlignment="1">
      <alignment horizontal="right"/>
    </xf>
    <xf numFmtId="166" fontId="3" fillId="0" borderId="0" xfId="0" applyFont="1" applyAlignment="1">
      <alignment horizontal="left"/>
    </xf>
    <xf numFmtId="166" fontId="3" fillId="0" borderId="0" xfId="0" applyFont="1" applyAlignment="1">
      <alignment horizontal="centerContinuous"/>
    </xf>
    <xf numFmtId="166" fontId="3" fillId="0" borderId="0" xfId="0" applyFont="1" applyAlignment="1" applyProtection="1">
      <alignment horizontal="left"/>
    </xf>
    <xf numFmtId="166" fontId="8" fillId="0" borderId="0" xfId="0" applyFont="1" applyAlignment="1" applyProtection="1">
      <alignment horizontal="left"/>
    </xf>
    <xf numFmtId="166" fontId="5" fillId="0" borderId="0" xfId="0" applyFont="1" applyAlignment="1" applyProtection="1">
      <alignment horizontal="left"/>
    </xf>
    <xf numFmtId="166" fontId="3" fillId="0" borderId="0" xfId="0" applyFont="1" applyAlignment="1" applyProtection="1">
      <alignment horizontal="centerContinuous"/>
    </xf>
    <xf numFmtId="166" fontId="4" fillId="0" borderId="0" xfId="0" applyFont="1" applyAlignment="1" applyProtection="1">
      <alignment horizontal="left"/>
    </xf>
  </cellXfs>
  <cellStyles count="40">
    <cellStyle name="Actual Date" xfId="1"/>
    <cellStyle name="Borders" xfId="2"/>
    <cellStyle name="Comma 2" xfId="3"/>
    <cellStyle name="Comma 3" xfId="4"/>
    <cellStyle name="Comma 6" xfId="5"/>
    <cellStyle name="Currency 2" xfId="6"/>
    <cellStyle name="Currency 3" xfId="7"/>
    <cellStyle name="Currency0" xfId="8"/>
    <cellStyle name="Data Entry" xfId="9"/>
    <cellStyle name="Date" xfId="10"/>
    <cellStyle name="DateLong" xfId="11"/>
    <cellStyle name="DateShort" xfId="12"/>
    <cellStyle name="Factor" xfId="13"/>
    <cellStyle name="ffactors" xfId="14"/>
    <cellStyle name="Fixed" xfId="15"/>
    <cellStyle name="Grey" xfId="16"/>
    <cellStyle name="HEADER" xfId="17"/>
    <cellStyle name="Header1" xfId="18"/>
    <cellStyle name="Header2" xfId="19"/>
    <cellStyle name="Heading1" xfId="20"/>
    <cellStyle name="Heading2" xfId="21"/>
    <cellStyle name="HIGHLIGHT" xfId="22"/>
    <cellStyle name="Input [yellow]" xfId="23"/>
    <cellStyle name="no dec" xfId="24"/>
    <cellStyle name="Normal" xfId="0" builtinId="0"/>
    <cellStyle name="Normal - Style1" xfId="25"/>
    <cellStyle name="Normal 2" xfId="26"/>
    <cellStyle name="Normal 3" xfId="27"/>
    <cellStyle name="Percent [2]" xfId="28"/>
    <cellStyle name="PSChar" xfId="29"/>
    <cellStyle name="PSDate" xfId="30"/>
    <cellStyle name="PSDec" xfId="31"/>
    <cellStyle name="PSDetail" xfId="32"/>
    <cellStyle name="PSHeading" xfId="33"/>
    <cellStyle name="PSInt" xfId="34"/>
    <cellStyle name="PSSpacer" xfId="35"/>
    <cellStyle name="Style 1" xfId="36"/>
    <cellStyle name="Unprot" xfId="37"/>
    <cellStyle name="Unprot$" xfId="38"/>
    <cellStyle name="Unprotect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Q33"/>
  <sheetViews>
    <sheetView zoomScale="80" zoomScaleNormal="80" workbookViewId="0">
      <selection activeCell="L15" sqref="L15:M15"/>
    </sheetView>
  </sheetViews>
  <sheetFormatPr defaultColWidth="0" defaultRowHeight="12.75"/>
  <cols>
    <col min="1" max="1" width="1.6640625" style="1" customWidth="1"/>
    <col min="2" max="2" width="26.88671875" style="1" customWidth="1"/>
    <col min="3" max="3" width="1.6640625" style="1" customWidth="1"/>
    <col min="4" max="33" width="9.5546875" style="1" customWidth="1"/>
    <col min="34" max="34" width="9.77734375" style="1" customWidth="1"/>
    <col min="35" max="43" width="0" style="1" hidden="1" customWidth="1"/>
    <col min="44" max="16384" width="9.77734375" style="1" hidden="1"/>
  </cols>
  <sheetData>
    <row r="1" spans="1:34">
      <c r="B1" s="27"/>
      <c r="C1" s="23"/>
      <c r="D1" s="23"/>
      <c r="E1" s="26"/>
      <c r="F1" s="26"/>
      <c r="G1" s="22"/>
      <c r="H1" s="22"/>
      <c r="I1" s="22"/>
      <c r="J1" s="22"/>
    </row>
    <row r="2" spans="1:34" ht="15.75">
      <c r="A2" s="25"/>
      <c r="B2" s="24"/>
      <c r="C2" s="23"/>
      <c r="D2" s="23"/>
      <c r="E2" s="23"/>
      <c r="F2" s="23"/>
      <c r="G2" s="21"/>
      <c r="H2" s="21"/>
      <c r="I2" s="21"/>
      <c r="J2" s="21"/>
      <c r="K2" s="21"/>
      <c r="L2" s="21"/>
      <c r="M2" s="22"/>
      <c r="N2" s="22"/>
      <c r="O2" s="22"/>
      <c r="P2" s="22"/>
      <c r="Q2" s="22"/>
      <c r="R2" s="22"/>
    </row>
    <row r="3" spans="1:34">
      <c r="A3" s="18"/>
      <c r="B3" s="18"/>
      <c r="G3" s="21"/>
      <c r="H3" s="21"/>
      <c r="I3" s="21"/>
      <c r="J3" s="21"/>
      <c r="K3" s="21"/>
      <c r="L3" s="21"/>
    </row>
    <row r="4" spans="1:34">
      <c r="A4" s="18"/>
      <c r="B4" s="16"/>
    </row>
    <row r="5" spans="1:34"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spans="1:34"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4"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1:34" s="18" customFormat="1">
      <c r="A8" s="10"/>
      <c r="B8" s="9" t="s">
        <v>20</v>
      </c>
      <c r="C8" s="10"/>
      <c r="D8" s="19">
        <v>1</v>
      </c>
      <c r="E8" s="19">
        <f t="shared" ref="E8:AH8" si="0">D8+1</f>
        <v>2</v>
      </c>
      <c r="F8" s="19">
        <f t="shared" si="0"/>
        <v>3</v>
      </c>
      <c r="G8" s="19">
        <f t="shared" si="0"/>
        <v>4</v>
      </c>
      <c r="H8" s="19">
        <f t="shared" si="0"/>
        <v>5</v>
      </c>
      <c r="I8" s="19">
        <f t="shared" si="0"/>
        <v>6</v>
      </c>
      <c r="J8" s="19">
        <f t="shared" si="0"/>
        <v>7</v>
      </c>
      <c r="K8" s="19">
        <f t="shared" si="0"/>
        <v>8</v>
      </c>
      <c r="L8" s="19">
        <f t="shared" si="0"/>
        <v>9</v>
      </c>
      <c r="M8" s="19">
        <f t="shared" si="0"/>
        <v>10</v>
      </c>
      <c r="N8" s="19">
        <f t="shared" si="0"/>
        <v>11</v>
      </c>
      <c r="O8" s="19">
        <f t="shared" si="0"/>
        <v>12</v>
      </c>
      <c r="P8" s="19">
        <f t="shared" si="0"/>
        <v>13</v>
      </c>
      <c r="Q8" s="19">
        <f t="shared" si="0"/>
        <v>14</v>
      </c>
      <c r="R8" s="19">
        <f t="shared" si="0"/>
        <v>15</v>
      </c>
      <c r="S8" s="19">
        <f t="shared" si="0"/>
        <v>16</v>
      </c>
      <c r="T8" s="19">
        <f t="shared" si="0"/>
        <v>17</v>
      </c>
      <c r="U8" s="19">
        <f t="shared" si="0"/>
        <v>18</v>
      </c>
      <c r="V8" s="19">
        <f t="shared" si="0"/>
        <v>19</v>
      </c>
      <c r="W8" s="19">
        <f t="shared" si="0"/>
        <v>20</v>
      </c>
      <c r="X8" s="19">
        <f t="shared" si="0"/>
        <v>21</v>
      </c>
      <c r="Y8" s="19">
        <f t="shared" si="0"/>
        <v>22</v>
      </c>
      <c r="Z8" s="19">
        <f t="shared" si="0"/>
        <v>23</v>
      </c>
      <c r="AA8" s="19">
        <f t="shared" si="0"/>
        <v>24</v>
      </c>
      <c r="AB8" s="19">
        <f t="shared" si="0"/>
        <v>25</v>
      </c>
      <c r="AC8" s="19">
        <f t="shared" si="0"/>
        <v>26</v>
      </c>
      <c r="AD8" s="19">
        <f t="shared" si="0"/>
        <v>27</v>
      </c>
      <c r="AE8" s="19">
        <f t="shared" si="0"/>
        <v>28</v>
      </c>
      <c r="AF8" s="19">
        <f t="shared" si="0"/>
        <v>29</v>
      </c>
      <c r="AG8" s="19">
        <f t="shared" si="0"/>
        <v>30</v>
      </c>
      <c r="AH8" s="19">
        <f t="shared" si="0"/>
        <v>31</v>
      </c>
    </row>
    <row r="9" spans="1:34">
      <c r="A9" s="8"/>
      <c r="B9" s="17"/>
    </row>
    <row r="10" spans="1:34">
      <c r="B10" s="16" t="s">
        <v>19</v>
      </c>
    </row>
    <row r="11" spans="1:34">
      <c r="A11" s="8"/>
      <c r="B11" s="8" t="s">
        <v>18</v>
      </c>
      <c r="C11" s="8"/>
      <c r="D11" s="11">
        <v>0</v>
      </c>
      <c r="E11" s="11">
        <v>17550.927229747198</v>
      </c>
      <c r="F11" s="11">
        <v>17550.927229747198</v>
      </c>
      <c r="G11" s="11">
        <v>17550.927229747198</v>
      </c>
      <c r="H11" s="11">
        <v>17550.927229747198</v>
      </c>
      <c r="I11" s="11">
        <v>17550.927229747198</v>
      </c>
      <c r="J11" s="11">
        <v>17550.927229747198</v>
      </c>
      <c r="K11" s="11">
        <v>17550.927229747198</v>
      </c>
      <c r="L11" s="11">
        <v>17550.927229747198</v>
      </c>
      <c r="M11" s="11">
        <v>17550.927229747198</v>
      </c>
      <c r="N11" s="11">
        <v>17550.927229747198</v>
      </c>
      <c r="O11" s="11">
        <v>17550.927229747198</v>
      </c>
      <c r="P11" s="11">
        <v>17550.927229747198</v>
      </c>
      <c r="Q11" s="11">
        <v>17550.927229747198</v>
      </c>
      <c r="R11" s="11">
        <v>17550.927229747198</v>
      </c>
      <c r="S11" s="11">
        <v>17550.927229747198</v>
      </c>
      <c r="T11" s="11">
        <v>17550.927229747198</v>
      </c>
      <c r="U11" s="11">
        <v>17550.927229747198</v>
      </c>
      <c r="V11" s="11">
        <v>17550.927229747198</v>
      </c>
      <c r="W11" s="11">
        <v>17550.927229747198</v>
      </c>
      <c r="X11" s="11">
        <v>17550.927229747198</v>
      </c>
      <c r="Y11" s="11">
        <v>17550.927229747198</v>
      </c>
      <c r="Z11" s="11">
        <v>17550.927229747198</v>
      </c>
      <c r="AA11" s="11">
        <v>17550.927229747198</v>
      </c>
      <c r="AB11" s="11">
        <v>17550.927229747198</v>
      </c>
      <c r="AC11" s="11">
        <v>17550.927229747198</v>
      </c>
      <c r="AD11" s="11">
        <v>17550.927229747198</v>
      </c>
      <c r="AE11" s="11">
        <v>17550.927229747198</v>
      </c>
      <c r="AF11" s="11">
        <v>17550.927229747198</v>
      </c>
      <c r="AG11" s="11">
        <v>17550.927229747198</v>
      </c>
      <c r="AH11" s="11">
        <v>17550.927229747198</v>
      </c>
    </row>
    <row r="12" spans="1:34">
      <c r="A12" s="8"/>
      <c r="B12" s="8" t="s">
        <v>17</v>
      </c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>
      <c r="A13" s="8"/>
      <c r="B13" s="8" t="s">
        <v>16</v>
      </c>
      <c r="C13" s="8"/>
      <c r="D13" s="11">
        <v>0</v>
      </c>
      <c r="E13" s="11">
        <v>-2576.12</v>
      </c>
      <c r="F13" s="11">
        <v>-2576.12</v>
      </c>
      <c r="G13" s="11">
        <v>-2576.12</v>
      </c>
      <c r="H13" s="11">
        <v>-2576.12</v>
      </c>
      <c r="I13" s="11">
        <v>-2576.12</v>
      </c>
      <c r="J13" s="11">
        <v>-2576.12</v>
      </c>
      <c r="K13" s="11">
        <v>-2576.12</v>
      </c>
      <c r="L13" s="11">
        <v>-2576.12</v>
      </c>
      <c r="M13" s="11">
        <v>-2576.12</v>
      </c>
      <c r="N13" s="11">
        <v>-2576.12</v>
      </c>
      <c r="O13" s="11">
        <v>-2576.12</v>
      </c>
      <c r="P13" s="11">
        <v>-2576.12</v>
      </c>
      <c r="Q13" s="11">
        <v>-2576.12</v>
      </c>
      <c r="R13" s="11">
        <v>-2576.12</v>
      </c>
      <c r="S13" s="11">
        <v>-2576.12</v>
      </c>
      <c r="T13" s="11">
        <v>-2576.12</v>
      </c>
      <c r="U13" s="11">
        <v>-2576.12</v>
      </c>
      <c r="V13" s="11">
        <v>-2576.12</v>
      </c>
      <c r="W13" s="11">
        <v>-2576.12</v>
      </c>
      <c r="X13" s="11">
        <v>-2576.12</v>
      </c>
      <c r="Y13" s="11">
        <v>-2576.12</v>
      </c>
      <c r="Z13" s="11">
        <v>-2576.12</v>
      </c>
      <c r="AA13" s="11">
        <v>-2576.12</v>
      </c>
      <c r="AB13" s="11">
        <v>-2576.12</v>
      </c>
      <c r="AC13" s="11">
        <v>-2576.12</v>
      </c>
      <c r="AD13" s="11">
        <v>-2576.12</v>
      </c>
      <c r="AE13" s="11">
        <v>-2576.12</v>
      </c>
      <c r="AF13" s="11">
        <v>-2576.12</v>
      </c>
      <c r="AG13" s="11">
        <v>-2576.12</v>
      </c>
      <c r="AH13" s="11">
        <v>-2576.12</v>
      </c>
    </row>
    <row r="14" spans="1:34">
      <c r="A14" s="8"/>
      <c r="B14" s="15" t="s">
        <v>15</v>
      </c>
      <c r="C14" s="8"/>
      <c r="D14" s="11">
        <v>0</v>
      </c>
      <c r="E14" s="11">
        <v>-814.4</v>
      </c>
      <c r="F14" s="11">
        <v>-814.4</v>
      </c>
      <c r="G14" s="11">
        <v>-814.4</v>
      </c>
      <c r="H14" s="11">
        <v>-814.4</v>
      </c>
      <c r="I14" s="11">
        <v>-814.4</v>
      </c>
      <c r="J14" s="11">
        <v>-814.4</v>
      </c>
      <c r="K14" s="11">
        <v>-814.4</v>
      </c>
      <c r="L14" s="11">
        <v>-814.4</v>
      </c>
      <c r="M14" s="11">
        <v>-814.4</v>
      </c>
      <c r="N14" s="11">
        <v>-814.4</v>
      </c>
      <c r="O14" s="11">
        <v>-814.4</v>
      </c>
      <c r="P14" s="11">
        <v>-814.4</v>
      </c>
      <c r="Q14" s="11">
        <v>-814.4</v>
      </c>
      <c r="R14" s="11">
        <v>-814.4</v>
      </c>
      <c r="S14" s="11">
        <v>-814.4</v>
      </c>
      <c r="T14" s="11">
        <v>-814.4</v>
      </c>
      <c r="U14" s="11">
        <v>-814.4</v>
      </c>
      <c r="V14" s="11">
        <v>-814.4</v>
      </c>
      <c r="W14" s="11">
        <v>-814.4</v>
      </c>
      <c r="X14" s="11">
        <v>-814.4</v>
      </c>
      <c r="Y14" s="11">
        <v>-814.4</v>
      </c>
      <c r="Z14" s="11">
        <v>-814.4</v>
      </c>
      <c r="AA14" s="11">
        <v>-814.4</v>
      </c>
      <c r="AB14" s="11">
        <v>-814.4</v>
      </c>
      <c r="AC14" s="11">
        <v>-814.4</v>
      </c>
      <c r="AD14" s="11">
        <v>-814.4</v>
      </c>
      <c r="AE14" s="11">
        <v>-814.4</v>
      </c>
      <c r="AF14" s="11">
        <v>-814.4</v>
      </c>
      <c r="AG14" s="11">
        <v>-814.4</v>
      </c>
      <c r="AH14" s="11">
        <v>-814.4</v>
      </c>
    </row>
    <row r="15" spans="1:34" ht="15">
      <c r="A15" s="8"/>
      <c r="B15" s="8" t="s">
        <v>14</v>
      </c>
      <c r="C15" s="8"/>
      <c r="D15" s="14">
        <v>1733.8792966626747</v>
      </c>
      <c r="E15" s="14">
        <v>9187.2402462561859</v>
      </c>
      <c r="F15" s="14">
        <v>11772.045018463785</v>
      </c>
      <c r="G15" s="14">
        <v>9636.5350253672168</v>
      </c>
      <c r="H15" s="14">
        <v>7646.0481403962731</v>
      </c>
      <c r="I15" s="14">
        <v>5954.2710717777809</v>
      </c>
      <c r="J15" s="14">
        <v>4516.1473486465011</v>
      </c>
      <c r="K15" s="14">
        <v>3293.4423289509186</v>
      </c>
      <c r="L15" s="14">
        <v>2253.7064519843047</v>
      </c>
      <c r="M15" s="14">
        <v>1369.3967457561032</v>
      </c>
      <c r="N15" s="14">
        <v>617.13229954816052</v>
      </c>
      <c r="O15" s="14">
        <v>-22.93683409235123</v>
      </c>
      <c r="P15" s="14">
        <v>-567.66467495242455</v>
      </c>
      <c r="Q15" s="14">
        <v>-1031.3629796441496</v>
      </c>
      <c r="R15" s="14">
        <v>-1426.1859660599084</v>
      </c>
      <c r="S15" s="14">
        <v>-1645.1941189872441</v>
      </c>
      <c r="T15" s="14">
        <v>-1832.0078587344362</v>
      </c>
      <c r="U15" s="14">
        <v>-2108.7002084157316</v>
      </c>
      <c r="V15" s="14">
        <v>-2344.505202065453</v>
      </c>
      <c r="W15" s="14">
        <v>-2545.5322459256668</v>
      </c>
      <c r="X15" s="14">
        <v>-2716.9730986073773</v>
      </c>
      <c r="Y15" s="14">
        <v>-2863.2401241417715</v>
      </c>
      <c r="Z15" s="14">
        <v>-2988.0836643784041</v>
      </c>
      <c r="AA15" s="14">
        <v>-3094.6916926581998</v>
      </c>
      <c r="AB15" s="14">
        <v>-3185.7744303565287</v>
      </c>
      <c r="AC15" s="14">
        <v>-3263.6362008222295</v>
      </c>
      <c r="AD15" s="14">
        <v>-3330.23645019987</v>
      </c>
      <c r="AE15" s="14">
        <v>-3387.2415721157527</v>
      </c>
      <c r="AF15" s="14">
        <v>-3436.0689251980466</v>
      </c>
      <c r="AG15" s="14">
        <v>-3477.9242220890442</v>
      </c>
      <c r="AH15" s="14">
        <v>-3396.5707902387599</v>
      </c>
    </row>
    <row r="16" spans="1:34" ht="15">
      <c r="A16" s="8"/>
      <c r="B16" s="8" t="s">
        <v>13</v>
      </c>
      <c r="C16" s="8"/>
      <c r="D16" s="14">
        <f>SUM(D11:D15)</f>
        <v>1733.8792966626747</v>
      </c>
      <c r="E16" s="14">
        <f>SUM(E11:E15)</f>
        <v>23347.647476003385</v>
      </c>
      <c r="F16" s="14">
        <f t="shared" ref="F16:AH16" si="1">SUM(F11:F15)</f>
        <v>25932.452248210982</v>
      </c>
      <c r="G16" s="14">
        <f t="shared" si="1"/>
        <v>23796.942255114416</v>
      </c>
      <c r="H16" s="14">
        <f t="shared" si="1"/>
        <v>21806.455370143471</v>
      </c>
      <c r="I16" s="14">
        <f t="shared" si="1"/>
        <v>20114.678301524982</v>
      </c>
      <c r="J16" s="14">
        <f t="shared" si="1"/>
        <v>18676.554578393701</v>
      </c>
      <c r="K16" s="14">
        <f t="shared" si="1"/>
        <v>17453.849558698119</v>
      </c>
      <c r="L16" s="14">
        <f t="shared" si="1"/>
        <v>16414.113681731505</v>
      </c>
      <c r="M16" s="14">
        <f t="shared" si="1"/>
        <v>15529.803975503302</v>
      </c>
      <c r="N16" s="14">
        <f t="shared" si="1"/>
        <v>14777.53952929536</v>
      </c>
      <c r="O16" s="14">
        <f t="shared" si="1"/>
        <v>14137.470395654847</v>
      </c>
      <c r="P16" s="14">
        <f t="shared" si="1"/>
        <v>13592.742554794775</v>
      </c>
      <c r="Q16" s="14">
        <f t="shared" si="1"/>
        <v>13129.04425010305</v>
      </c>
      <c r="R16" s="14">
        <f t="shared" si="1"/>
        <v>12734.22126368729</v>
      </c>
      <c r="S16" s="14">
        <f t="shared" si="1"/>
        <v>12515.213110759956</v>
      </c>
      <c r="T16" s="14">
        <f t="shared" si="1"/>
        <v>12328.399371012763</v>
      </c>
      <c r="U16" s="14">
        <f t="shared" si="1"/>
        <v>12051.707021331467</v>
      </c>
      <c r="V16" s="14">
        <f t="shared" si="1"/>
        <v>11815.902027681746</v>
      </c>
      <c r="W16" s="14">
        <f t="shared" si="1"/>
        <v>11614.874983821534</v>
      </c>
      <c r="X16" s="14">
        <f t="shared" si="1"/>
        <v>11443.434131139822</v>
      </c>
      <c r="Y16" s="14">
        <f t="shared" si="1"/>
        <v>11297.167105605427</v>
      </c>
      <c r="Z16" s="14">
        <f t="shared" si="1"/>
        <v>11172.323565368795</v>
      </c>
      <c r="AA16" s="14">
        <f t="shared" si="1"/>
        <v>11065.715537089</v>
      </c>
      <c r="AB16" s="14">
        <f t="shared" si="1"/>
        <v>10974.632799390671</v>
      </c>
      <c r="AC16" s="14">
        <f t="shared" si="1"/>
        <v>10896.77102892497</v>
      </c>
      <c r="AD16" s="14">
        <f t="shared" si="1"/>
        <v>10830.17077954733</v>
      </c>
      <c r="AE16" s="14">
        <f t="shared" si="1"/>
        <v>10773.165657631447</v>
      </c>
      <c r="AF16" s="14">
        <f t="shared" si="1"/>
        <v>10724.338304549154</v>
      </c>
      <c r="AG16" s="14">
        <f t="shared" si="1"/>
        <v>10682.483007658155</v>
      </c>
      <c r="AH16" s="14">
        <f t="shared" si="1"/>
        <v>10763.836439508439</v>
      </c>
    </row>
    <row r="17" spans="1:34">
      <c r="A17" s="8"/>
      <c r="B17" s="8"/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>
      <c r="A18" s="8"/>
      <c r="B18" s="9" t="s">
        <v>12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4">
      <c r="A19" s="8"/>
      <c r="B19" s="8" t="s">
        <v>11</v>
      </c>
      <c r="C19" s="8"/>
      <c r="D19" s="11">
        <v>77074.631001057453</v>
      </c>
      <c r="E19" s="11">
        <v>3951.7770086750843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</row>
    <row r="20" spans="1:34">
      <c r="A20" s="8"/>
      <c r="B20" s="8" t="s">
        <v>10</v>
      </c>
      <c r="C20" s="8"/>
      <c r="D20" s="11">
        <v>0</v>
      </c>
      <c r="E20" s="11">
        <v>370943.44052606123</v>
      </c>
      <c r="F20" s="11">
        <v>10643.795543438855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5900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5900</v>
      </c>
    </row>
    <row r="21" spans="1:34" ht="15">
      <c r="A21" s="8"/>
      <c r="B21" s="8" t="s">
        <v>9</v>
      </c>
      <c r="C21" s="8"/>
      <c r="D21" s="14">
        <v>0</v>
      </c>
      <c r="E21" s="14">
        <v>130.12703433599998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</row>
    <row r="22" spans="1:34" ht="15">
      <c r="A22" s="8"/>
      <c r="B22" s="8" t="s">
        <v>8</v>
      </c>
      <c r="C22" s="8"/>
      <c r="D22" s="14">
        <f>SUM(D19:D21)</f>
        <v>77074.631001057453</v>
      </c>
      <c r="E22" s="14">
        <f t="shared" ref="E22:AH22" si="2">SUM(E19:E21)</f>
        <v>375025.3445690723</v>
      </c>
      <c r="F22" s="14">
        <f t="shared" si="2"/>
        <v>10643.795543438855</v>
      </c>
      <c r="G22" s="14">
        <f t="shared" si="2"/>
        <v>0</v>
      </c>
      <c r="H22" s="14">
        <f t="shared" si="2"/>
        <v>0</v>
      </c>
      <c r="I22" s="14">
        <f t="shared" si="2"/>
        <v>0</v>
      </c>
      <c r="J22" s="14">
        <f t="shared" si="2"/>
        <v>0</v>
      </c>
      <c r="K22" s="14">
        <f t="shared" si="2"/>
        <v>0</v>
      </c>
      <c r="L22" s="14">
        <f t="shared" si="2"/>
        <v>0</v>
      </c>
      <c r="M22" s="14">
        <f t="shared" si="2"/>
        <v>0</v>
      </c>
      <c r="N22" s="14">
        <f t="shared" si="2"/>
        <v>0</v>
      </c>
      <c r="O22" s="14">
        <f t="shared" si="2"/>
        <v>0</v>
      </c>
      <c r="P22" s="14">
        <f t="shared" si="2"/>
        <v>0</v>
      </c>
      <c r="Q22" s="14">
        <f t="shared" si="2"/>
        <v>0</v>
      </c>
      <c r="R22" s="14">
        <f t="shared" si="2"/>
        <v>0</v>
      </c>
      <c r="S22" s="14">
        <f t="shared" si="2"/>
        <v>5900</v>
      </c>
      <c r="T22" s="14">
        <f t="shared" si="2"/>
        <v>0</v>
      </c>
      <c r="U22" s="14">
        <f t="shared" si="2"/>
        <v>0</v>
      </c>
      <c r="V22" s="14">
        <f t="shared" si="2"/>
        <v>0</v>
      </c>
      <c r="W22" s="14">
        <f t="shared" si="2"/>
        <v>0</v>
      </c>
      <c r="X22" s="14">
        <f t="shared" si="2"/>
        <v>0</v>
      </c>
      <c r="Y22" s="14">
        <f t="shared" si="2"/>
        <v>0</v>
      </c>
      <c r="Z22" s="14">
        <f t="shared" si="2"/>
        <v>0</v>
      </c>
      <c r="AA22" s="14">
        <f t="shared" si="2"/>
        <v>0</v>
      </c>
      <c r="AB22" s="14">
        <f t="shared" si="2"/>
        <v>0</v>
      </c>
      <c r="AC22" s="14">
        <f t="shared" si="2"/>
        <v>0</v>
      </c>
      <c r="AD22" s="14">
        <f t="shared" si="2"/>
        <v>0</v>
      </c>
      <c r="AE22" s="14">
        <f t="shared" si="2"/>
        <v>0</v>
      </c>
      <c r="AF22" s="14">
        <f t="shared" si="2"/>
        <v>0</v>
      </c>
      <c r="AG22" s="14">
        <f t="shared" si="2"/>
        <v>0</v>
      </c>
      <c r="AH22" s="14">
        <f t="shared" si="2"/>
        <v>5900</v>
      </c>
    </row>
    <row r="23" spans="1:34">
      <c r="A23" s="8"/>
      <c r="B23" s="8"/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34">
      <c r="A24" s="8"/>
      <c r="B24" s="9" t="s">
        <v>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 spans="1:34">
      <c r="A25" s="8"/>
      <c r="B25" s="8" t="s">
        <v>6</v>
      </c>
      <c r="C25" s="8"/>
      <c r="D25" s="11">
        <v>1691.2877486433767</v>
      </c>
      <c r="E25" s="11">
        <v>23360.296913935301</v>
      </c>
      <c r="F25" s="11">
        <v>46260.366224030367</v>
      </c>
      <c r="G25" s="11">
        <v>66254.916977760149</v>
      </c>
      <c r="H25" s="11">
        <v>83687.946065957221</v>
      </c>
      <c r="I25" s="11">
        <v>98988.182888683819</v>
      </c>
      <c r="J25" s="11">
        <v>112505.14533255278</v>
      </c>
      <c r="K25" s="11">
        <v>124524.21515377008</v>
      </c>
      <c r="L25" s="11">
        <v>135278.81734721211</v>
      </c>
      <c r="M25" s="11">
        <v>144960.26210286649</v>
      </c>
      <c r="N25" s="11">
        <v>153725.6998853095</v>
      </c>
      <c r="O25" s="11">
        <v>161704.55307540455</v>
      </c>
      <c r="P25" s="11">
        <v>169003.71740311777</v>
      </c>
      <c r="Q25" s="11">
        <v>175711.76979155862</v>
      </c>
      <c r="R25" s="11">
        <v>181902.37358179517</v>
      </c>
      <c r="S25" s="11">
        <v>187691.27495948851</v>
      </c>
      <c r="T25" s="11">
        <v>193117.05120907014</v>
      </c>
      <c r="U25" s="11">
        <v>198163.67621024759</v>
      </c>
      <c r="V25" s="11">
        <v>202871.46136202247</v>
      </c>
      <c r="W25" s="11">
        <v>207274.59206306917</v>
      </c>
      <c r="X25" s="11">
        <v>211402.22144793006</v>
      </c>
      <c r="Y25" s="11">
        <v>215279.35854588871</v>
      </c>
      <c r="Z25" s="11">
        <v>218927.59009175526</v>
      </c>
      <c r="AA25" s="11">
        <v>222365.66769388903</v>
      </c>
      <c r="AB25" s="11">
        <v>225609.98598746234</v>
      </c>
      <c r="AC25" s="11">
        <v>228674.97249157436</v>
      </c>
      <c r="AD25" s="11">
        <v>231573.40592247856</v>
      </c>
      <c r="AE25" s="11">
        <v>234316.67651040026</v>
      </c>
      <c r="AF25" s="11">
        <v>236914.99927768818</v>
      </c>
      <c r="AG25" s="11">
        <v>239377.58914310095</v>
      </c>
      <c r="AH25" s="11">
        <v>241738.52534198377</v>
      </c>
    </row>
    <row r="26" spans="1:34" ht="15">
      <c r="A26" s="8"/>
      <c r="B26" s="8" t="s">
        <v>5</v>
      </c>
      <c r="C26" s="8"/>
      <c r="D26" s="14">
        <v>77074.631001057438</v>
      </c>
      <c r="E26" s="14">
        <v>433901.79043880454</v>
      </c>
      <c r="F26" s="14">
        <v>443537.66397453268</v>
      </c>
      <c r="G26" s="14">
        <v>443537.66397453268</v>
      </c>
      <c r="H26" s="14">
        <v>443537.66397453268</v>
      </c>
      <c r="I26" s="14">
        <v>443537.66397453268</v>
      </c>
      <c r="J26" s="14">
        <v>443537.66397453268</v>
      </c>
      <c r="K26" s="14">
        <v>443537.66397453268</v>
      </c>
      <c r="L26" s="14">
        <v>443537.66397453268</v>
      </c>
      <c r="M26" s="14">
        <v>443537.66397453268</v>
      </c>
      <c r="N26" s="14">
        <v>443537.66397453268</v>
      </c>
      <c r="O26" s="14">
        <v>443537.66397453268</v>
      </c>
      <c r="P26" s="14">
        <v>443537.66397453268</v>
      </c>
      <c r="Q26" s="14">
        <v>443537.66397453268</v>
      </c>
      <c r="R26" s="14">
        <v>443537.66397453268</v>
      </c>
      <c r="S26" s="14">
        <v>446335.42922167794</v>
      </c>
      <c r="T26" s="14">
        <v>446335.42922167794</v>
      </c>
      <c r="U26" s="14">
        <v>446335.42922167794</v>
      </c>
      <c r="V26" s="14">
        <v>446335.42922167794</v>
      </c>
      <c r="W26" s="14">
        <v>446335.42922167794</v>
      </c>
      <c r="X26" s="14">
        <v>446335.42922167794</v>
      </c>
      <c r="Y26" s="14">
        <v>446335.42922167794</v>
      </c>
      <c r="Z26" s="14">
        <v>446335.42922167794</v>
      </c>
      <c r="AA26" s="14">
        <v>446335.42922167794</v>
      </c>
      <c r="AB26" s="14">
        <v>446335.42922167794</v>
      </c>
      <c r="AC26" s="14">
        <v>446335.42922167794</v>
      </c>
      <c r="AD26" s="14">
        <v>446335.42922167794</v>
      </c>
      <c r="AE26" s="14">
        <v>446335.42922167794</v>
      </c>
      <c r="AF26" s="14">
        <v>446335.42922167794</v>
      </c>
      <c r="AG26" s="14">
        <v>446335.42922167794</v>
      </c>
      <c r="AH26" s="14">
        <v>447662.12250610738</v>
      </c>
    </row>
    <row r="27" spans="1:34" ht="15">
      <c r="A27" s="8"/>
      <c r="B27" s="8" t="s">
        <v>4</v>
      </c>
      <c r="C27" s="8"/>
      <c r="D27" s="13">
        <f>D25-D26</f>
        <v>-75383.343252414066</v>
      </c>
      <c r="E27" s="13">
        <f t="shared" ref="E27:AH27" si="3">E25-E26</f>
        <v>-410541.49352486926</v>
      </c>
      <c r="F27" s="13">
        <f t="shared" si="3"/>
        <v>-397277.2977505023</v>
      </c>
      <c r="G27" s="13">
        <f t="shared" si="3"/>
        <v>-377282.74699677253</v>
      </c>
      <c r="H27" s="13">
        <f t="shared" si="3"/>
        <v>-359849.71790857543</v>
      </c>
      <c r="I27" s="13">
        <f t="shared" si="3"/>
        <v>-344549.48108584888</v>
      </c>
      <c r="J27" s="13">
        <f t="shared" si="3"/>
        <v>-331032.5186419799</v>
      </c>
      <c r="K27" s="13">
        <f t="shared" si="3"/>
        <v>-319013.44882076257</v>
      </c>
      <c r="L27" s="13">
        <f t="shared" si="3"/>
        <v>-308258.84662732057</v>
      </c>
      <c r="M27" s="13">
        <f t="shared" si="3"/>
        <v>-298577.4018716662</v>
      </c>
      <c r="N27" s="13">
        <f t="shared" si="3"/>
        <v>-289811.96408922318</v>
      </c>
      <c r="O27" s="13">
        <f t="shared" si="3"/>
        <v>-281833.11089912814</v>
      </c>
      <c r="P27" s="13">
        <f t="shared" si="3"/>
        <v>-274533.94657141494</v>
      </c>
      <c r="Q27" s="13">
        <f t="shared" si="3"/>
        <v>-267825.89418297407</v>
      </c>
      <c r="R27" s="13">
        <f t="shared" si="3"/>
        <v>-261635.29039273752</v>
      </c>
      <c r="S27" s="13">
        <f t="shared" si="3"/>
        <v>-258644.15426218943</v>
      </c>
      <c r="T27" s="13">
        <f t="shared" si="3"/>
        <v>-253218.37801260781</v>
      </c>
      <c r="U27" s="13">
        <f t="shared" si="3"/>
        <v>-248171.75301143035</v>
      </c>
      <c r="V27" s="13">
        <f t="shared" si="3"/>
        <v>-243463.96785965547</v>
      </c>
      <c r="W27" s="13">
        <f t="shared" si="3"/>
        <v>-239060.83715860877</v>
      </c>
      <c r="X27" s="13">
        <f t="shared" si="3"/>
        <v>-234933.20777374788</v>
      </c>
      <c r="Y27" s="13">
        <f t="shared" si="3"/>
        <v>-231056.07067578923</v>
      </c>
      <c r="Z27" s="13">
        <f t="shared" si="3"/>
        <v>-227407.83912992268</v>
      </c>
      <c r="AA27" s="13">
        <f t="shared" si="3"/>
        <v>-223969.76152778891</v>
      </c>
      <c r="AB27" s="13">
        <f t="shared" si="3"/>
        <v>-220725.44323421561</v>
      </c>
      <c r="AC27" s="13">
        <f t="shared" si="3"/>
        <v>-217660.45673010359</v>
      </c>
      <c r="AD27" s="13">
        <f t="shared" si="3"/>
        <v>-214762.02329919938</v>
      </c>
      <c r="AE27" s="13">
        <f t="shared" si="3"/>
        <v>-212018.75271127769</v>
      </c>
      <c r="AF27" s="13">
        <f t="shared" si="3"/>
        <v>-209420.42994398976</v>
      </c>
      <c r="AG27" s="13">
        <f t="shared" si="3"/>
        <v>-206957.84007857699</v>
      </c>
      <c r="AH27" s="13">
        <f t="shared" si="3"/>
        <v>-205923.59716412361</v>
      </c>
    </row>
    <row r="28" spans="1:34" ht="15">
      <c r="A28" s="8"/>
      <c r="B28" s="8"/>
      <c r="C28" s="8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</row>
    <row r="29" spans="1:34">
      <c r="A29" s="8"/>
      <c r="B29" s="9" t="s">
        <v>3</v>
      </c>
      <c r="C29" s="8"/>
      <c r="D29" s="12">
        <f>AH27</f>
        <v>-205923.59716412361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</row>
    <row r="30" spans="1:34">
      <c r="A30" s="8"/>
      <c r="B30" s="10"/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4">
      <c r="A31" s="8"/>
      <c r="B31" s="9" t="s">
        <v>2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 spans="1:34" s="2" customFormat="1">
      <c r="A32" s="6"/>
      <c r="B32" s="6" t="s">
        <v>1</v>
      </c>
      <c r="C32" s="6"/>
      <c r="D32" s="3">
        <f>D25/D26</f>
        <v>2.1943507567621996E-2</v>
      </c>
      <c r="E32" s="3">
        <f t="shared" ref="E32:AH32" si="4">E25/E26</f>
        <v>5.3837751833913962E-2</v>
      </c>
      <c r="F32" s="3">
        <f t="shared" si="4"/>
        <v>0.10429861989507744</v>
      </c>
      <c r="G32" s="3">
        <f t="shared" si="4"/>
        <v>0.14937833324920161</v>
      </c>
      <c r="H32" s="3">
        <f t="shared" si="4"/>
        <v>0.18868283995553187</v>
      </c>
      <c r="I32" s="3">
        <f t="shared" si="4"/>
        <v>0.22317875330282566</v>
      </c>
      <c r="J32" s="3">
        <f t="shared" si="4"/>
        <v>0.25365409630468871</v>
      </c>
      <c r="K32" s="3">
        <f t="shared" si="4"/>
        <v>0.2807522906575981</v>
      </c>
      <c r="L32" s="3">
        <f t="shared" si="4"/>
        <v>0.30499961634595169</v>
      </c>
      <c r="M32" s="3">
        <f t="shared" si="4"/>
        <v>0.32682740131667803</v>
      </c>
      <c r="N32" s="3">
        <f t="shared" si="4"/>
        <v>0.34658995700111778</v>
      </c>
      <c r="O32" s="3">
        <f t="shared" si="4"/>
        <v>0.36457907909414744</v>
      </c>
      <c r="P32" s="3">
        <f t="shared" si="4"/>
        <v>0.3810357747044042</v>
      </c>
      <c r="Q32" s="3">
        <f t="shared" si="4"/>
        <v>0.39615974935929621</v>
      </c>
      <c r="R32" s="3">
        <f t="shared" si="4"/>
        <v>0.41011708442473954</v>
      </c>
      <c r="S32" s="3">
        <f t="shared" si="4"/>
        <v>0.42051619179500388</v>
      </c>
      <c r="T32" s="3">
        <f t="shared" si="4"/>
        <v>0.43267246686159033</v>
      </c>
      <c r="U32" s="3">
        <f t="shared" si="4"/>
        <v>0.44397926589830983</v>
      </c>
      <c r="V32" s="3">
        <f t="shared" si="4"/>
        <v>0.45452690528240336</v>
      </c>
      <c r="W32" s="3">
        <f t="shared" si="4"/>
        <v>0.4643919762867933</v>
      </c>
      <c r="X32" s="3">
        <f t="shared" si="4"/>
        <v>0.47363979556042496</v>
      </c>
      <c r="Y32" s="3">
        <f t="shared" si="4"/>
        <v>0.48232639501931091</v>
      </c>
      <c r="Z32" s="3">
        <f t="shared" si="4"/>
        <v>0.49050013904009893</v>
      </c>
      <c r="AA32" s="3">
        <f t="shared" si="4"/>
        <v>0.4982030399909132</v>
      </c>
      <c r="AB32" s="3">
        <f t="shared" si="4"/>
        <v>0.50547182951817693</v>
      </c>
      <c r="AC32" s="3">
        <f t="shared" si="4"/>
        <v>0.51233883200878538</v>
      </c>
      <c r="AD32" s="3">
        <f t="shared" si="4"/>
        <v>0.51883267776052977</v>
      </c>
      <c r="AE32" s="3">
        <f t="shared" si="4"/>
        <v>0.52497888621345368</v>
      </c>
      <c r="AF32" s="3">
        <f t="shared" si="4"/>
        <v>0.53080034379260865</v>
      </c>
      <c r="AG32" s="3">
        <f t="shared" si="4"/>
        <v>0.536317696223508</v>
      </c>
      <c r="AH32" s="3">
        <f t="shared" si="4"/>
        <v>0.54000218733870153</v>
      </c>
    </row>
    <row r="33" spans="1:34" s="2" customFormat="1">
      <c r="A33" s="6"/>
      <c r="B33" s="5" t="s">
        <v>0</v>
      </c>
      <c r="C33" s="5"/>
      <c r="D33" s="4">
        <f>AH32</f>
        <v>0.54000218733870153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</sheetData>
  <pageMargins left="0.70866141732283472" right="0.70866141732283472" top="0.74803149606299213" bottom="0.74803149606299213" header="0.31496062992125984" footer="0.31496062992125984"/>
  <pageSetup scale="74" fitToWidth="3" orientation="landscape" r:id="rId1"/>
  <headerFooter>
    <oddHeader>&amp;RFiled: 2015-09-22
EB-2015-0200
Exhibit B.EnergyProbe.14
Attachment 1</oddHeader>
  </headerFooter>
  <colBreaks count="2" manualBreakCount="2">
    <brk id="13" max="34" man="1"/>
    <brk id="23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3"/>
  <sheetViews>
    <sheetView tabSelected="1" zoomScale="80" zoomScaleNormal="80" workbookViewId="0">
      <selection activeCell="L39" sqref="L39"/>
    </sheetView>
  </sheetViews>
  <sheetFormatPr defaultColWidth="0" defaultRowHeight="12.75"/>
  <cols>
    <col min="1" max="1" width="1.6640625" style="1" customWidth="1"/>
    <col min="2" max="2" width="26.88671875" style="1" customWidth="1"/>
    <col min="3" max="3" width="1.6640625" style="1" customWidth="1"/>
    <col min="4" max="33" width="9.5546875" style="1" customWidth="1"/>
    <col min="34" max="34" width="9.77734375" style="1" customWidth="1"/>
    <col min="35" max="43" width="0" style="1" hidden="1" customWidth="1"/>
    <col min="44" max="16384" width="9.77734375" style="1" hidden="1"/>
  </cols>
  <sheetData>
    <row r="1" spans="1:43">
      <c r="B1" s="27"/>
      <c r="C1" s="23"/>
      <c r="D1" s="23"/>
      <c r="E1" s="26"/>
      <c r="F1" s="26"/>
      <c r="G1" s="22"/>
      <c r="H1" s="22"/>
      <c r="I1" s="22"/>
      <c r="J1" s="22"/>
    </row>
    <row r="2" spans="1:43" ht="15.75">
      <c r="A2" s="25"/>
      <c r="B2" s="24"/>
      <c r="C2" s="23"/>
      <c r="D2" s="23"/>
      <c r="E2" s="23"/>
      <c r="F2" s="23"/>
      <c r="G2" s="21"/>
      <c r="H2" s="21"/>
      <c r="I2" s="21"/>
      <c r="J2" s="21"/>
      <c r="K2" s="21"/>
      <c r="L2" s="21"/>
      <c r="M2" s="22"/>
      <c r="N2" s="22"/>
      <c r="O2" s="22"/>
      <c r="P2" s="22"/>
      <c r="Q2" s="22"/>
      <c r="R2" s="22"/>
    </row>
    <row r="3" spans="1:43">
      <c r="A3" s="18"/>
      <c r="B3" s="18"/>
      <c r="G3" s="21"/>
      <c r="H3" s="21"/>
      <c r="I3" s="21"/>
      <c r="J3" s="21"/>
      <c r="K3" s="21"/>
      <c r="L3" s="21"/>
    </row>
    <row r="4" spans="1:43">
      <c r="A4" s="18"/>
      <c r="B4" s="16"/>
    </row>
    <row r="5" spans="1:43"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spans="1:43"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43"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1:43" s="18" customFormat="1">
      <c r="A8" s="10"/>
      <c r="B8" s="9" t="s">
        <v>20</v>
      </c>
      <c r="C8" s="10"/>
      <c r="D8" s="19">
        <v>1</v>
      </c>
      <c r="E8" s="19">
        <f t="shared" ref="E8:AH8" si="0">D8+1</f>
        <v>2</v>
      </c>
      <c r="F8" s="19">
        <f t="shared" si="0"/>
        <v>3</v>
      </c>
      <c r="G8" s="19">
        <f t="shared" si="0"/>
        <v>4</v>
      </c>
      <c r="H8" s="19">
        <f t="shared" si="0"/>
        <v>5</v>
      </c>
      <c r="I8" s="19">
        <f t="shared" si="0"/>
        <v>6</v>
      </c>
      <c r="J8" s="19">
        <f t="shared" si="0"/>
        <v>7</v>
      </c>
      <c r="K8" s="19">
        <f t="shared" si="0"/>
        <v>8</v>
      </c>
      <c r="L8" s="19">
        <f t="shared" si="0"/>
        <v>9</v>
      </c>
      <c r="M8" s="19">
        <f t="shared" si="0"/>
        <v>10</v>
      </c>
      <c r="N8" s="19">
        <f t="shared" si="0"/>
        <v>11</v>
      </c>
      <c r="O8" s="19">
        <f t="shared" si="0"/>
        <v>12</v>
      </c>
      <c r="P8" s="19">
        <f t="shared" si="0"/>
        <v>13</v>
      </c>
      <c r="Q8" s="19">
        <f t="shared" si="0"/>
        <v>14</v>
      </c>
      <c r="R8" s="19">
        <f t="shared" si="0"/>
        <v>15</v>
      </c>
      <c r="S8" s="19">
        <f t="shared" si="0"/>
        <v>16</v>
      </c>
      <c r="T8" s="19">
        <f t="shared" si="0"/>
        <v>17</v>
      </c>
      <c r="U8" s="19">
        <f t="shared" si="0"/>
        <v>18</v>
      </c>
      <c r="V8" s="19">
        <f t="shared" si="0"/>
        <v>19</v>
      </c>
      <c r="W8" s="19">
        <f t="shared" si="0"/>
        <v>20</v>
      </c>
      <c r="X8" s="19">
        <f t="shared" si="0"/>
        <v>21</v>
      </c>
      <c r="Y8" s="19">
        <f t="shared" si="0"/>
        <v>22</v>
      </c>
      <c r="Z8" s="19">
        <f t="shared" si="0"/>
        <v>23</v>
      </c>
      <c r="AA8" s="19">
        <f t="shared" si="0"/>
        <v>24</v>
      </c>
      <c r="AB8" s="19">
        <f t="shared" si="0"/>
        <v>25</v>
      </c>
      <c r="AC8" s="19">
        <f t="shared" si="0"/>
        <v>26</v>
      </c>
      <c r="AD8" s="19">
        <f t="shared" si="0"/>
        <v>27</v>
      </c>
      <c r="AE8" s="19">
        <f t="shared" si="0"/>
        <v>28</v>
      </c>
      <c r="AF8" s="19">
        <f t="shared" si="0"/>
        <v>29</v>
      </c>
      <c r="AG8" s="19">
        <f t="shared" si="0"/>
        <v>30</v>
      </c>
      <c r="AH8" s="19">
        <f t="shared" si="0"/>
        <v>31</v>
      </c>
    </row>
    <row r="9" spans="1:43">
      <c r="A9" s="8"/>
      <c r="B9" s="17"/>
    </row>
    <row r="10" spans="1:43">
      <c r="B10" s="16" t="s">
        <v>19</v>
      </c>
    </row>
    <row r="11" spans="1:43">
      <c r="A11" s="8"/>
      <c r="B11" s="8" t="s">
        <v>18</v>
      </c>
      <c r="C11" s="8"/>
      <c r="D11" s="11">
        <v>0</v>
      </c>
      <c r="E11" s="11">
        <v>17550.927229747198</v>
      </c>
      <c r="F11" s="11">
        <v>17550.927229747198</v>
      </c>
      <c r="G11" s="11">
        <v>17550.927229747198</v>
      </c>
      <c r="H11" s="11">
        <v>17550.927229747198</v>
      </c>
      <c r="I11" s="11">
        <v>17550.927229747198</v>
      </c>
      <c r="J11" s="11">
        <v>17550.927229747198</v>
      </c>
      <c r="K11" s="11">
        <v>17550.927229747198</v>
      </c>
      <c r="L11" s="11">
        <v>17550.927229747198</v>
      </c>
      <c r="M11" s="11">
        <v>17550.927229747198</v>
      </c>
      <c r="N11" s="11">
        <v>17550.927229747198</v>
      </c>
      <c r="O11" s="11">
        <v>17550.927229747198</v>
      </c>
      <c r="P11" s="11">
        <v>17550.927229747198</v>
      </c>
      <c r="Q11" s="11">
        <v>17550.927229747198</v>
      </c>
      <c r="R11" s="11">
        <v>17550.927229747198</v>
      </c>
      <c r="S11" s="11">
        <v>17550.927229747198</v>
      </c>
      <c r="T11" s="11">
        <v>17550.927229747198</v>
      </c>
      <c r="U11" s="11">
        <v>17550.927229747198</v>
      </c>
      <c r="V11" s="11">
        <v>17550.927229747198</v>
      </c>
      <c r="W11" s="11">
        <v>17550.927229747198</v>
      </c>
      <c r="X11" s="11">
        <v>17550.927229747198</v>
      </c>
      <c r="Y11" s="11">
        <v>17550.927229747198</v>
      </c>
      <c r="Z11" s="11">
        <v>17550.927229747198</v>
      </c>
      <c r="AA11" s="11">
        <v>17550.927229747198</v>
      </c>
      <c r="AB11" s="11">
        <v>17550.927229747198</v>
      </c>
      <c r="AC11" s="11">
        <v>17550.927229747198</v>
      </c>
      <c r="AD11" s="11">
        <v>17550.927229747198</v>
      </c>
      <c r="AE11" s="11">
        <v>17550.927229747198</v>
      </c>
      <c r="AF11" s="11">
        <v>17550.927229747198</v>
      </c>
      <c r="AG11" s="11">
        <v>17550.927229747198</v>
      </c>
      <c r="AH11" s="11">
        <v>17550.927229747198</v>
      </c>
      <c r="AI11" s="1">
        <v>17550.927229747198</v>
      </c>
      <c r="AJ11" s="1">
        <v>17550.927229747198</v>
      </c>
      <c r="AK11" s="1">
        <v>17550.927229747198</v>
      </c>
      <c r="AL11" s="1">
        <v>17550.927229747198</v>
      </c>
      <c r="AM11" s="1">
        <v>17550.927229747198</v>
      </c>
      <c r="AN11" s="1">
        <v>17550.927229747198</v>
      </c>
      <c r="AO11" s="1">
        <v>17550.927229747198</v>
      </c>
      <c r="AP11" s="1">
        <v>17550.927229747198</v>
      </c>
      <c r="AQ11" s="1">
        <v>17550.927229747198</v>
      </c>
    </row>
    <row r="12" spans="1:43">
      <c r="A12" s="8"/>
      <c r="B12" s="8" t="s">
        <v>17</v>
      </c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43">
      <c r="A13" s="8"/>
      <c r="B13" s="8" t="s">
        <v>16</v>
      </c>
      <c r="C13" s="8"/>
      <c r="D13" s="11">
        <v>0</v>
      </c>
      <c r="E13" s="11">
        <v>-3611</v>
      </c>
      <c r="F13" s="11">
        <v>-3611</v>
      </c>
      <c r="G13" s="11">
        <v>-3611</v>
      </c>
      <c r="H13" s="11">
        <v>-3611</v>
      </c>
      <c r="I13" s="11">
        <v>-3611</v>
      </c>
      <c r="J13" s="11">
        <v>-3611</v>
      </c>
      <c r="K13" s="11">
        <v>-3611</v>
      </c>
      <c r="L13" s="11">
        <v>-3611</v>
      </c>
      <c r="M13" s="11">
        <v>-3611</v>
      </c>
      <c r="N13" s="11">
        <v>-3611</v>
      </c>
      <c r="O13" s="11">
        <v>-3611</v>
      </c>
      <c r="P13" s="11">
        <v>-3611</v>
      </c>
      <c r="Q13" s="11">
        <v>-3611</v>
      </c>
      <c r="R13" s="11">
        <v>-3611</v>
      </c>
      <c r="S13" s="11">
        <v>-3611</v>
      </c>
      <c r="T13" s="11">
        <v>-3611</v>
      </c>
      <c r="U13" s="11">
        <v>-3611</v>
      </c>
      <c r="V13" s="11">
        <v>-3611</v>
      </c>
      <c r="W13" s="11">
        <v>-3611</v>
      </c>
      <c r="X13" s="11">
        <v>-3611</v>
      </c>
      <c r="Y13" s="11">
        <v>-3611</v>
      </c>
      <c r="Z13" s="11">
        <v>-3611</v>
      </c>
      <c r="AA13" s="11">
        <v>-3611</v>
      </c>
      <c r="AB13" s="11">
        <v>-3611</v>
      </c>
      <c r="AC13" s="11">
        <v>-3611</v>
      </c>
      <c r="AD13" s="11">
        <v>-3611</v>
      </c>
      <c r="AE13" s="11">
        <v>-3611</v>
      </c>
      <c r="AF13" s="11">
        <v>-3611</v>
      </c>
      <c r="AG13" s="11">
        <v>-3611</v>
      </c>
      <c r="AH13" s="11">
        <v>-3611</v>
      </c>
      <c r="AI13" s="1">
        <v>-3611</v>
      </c>
      <c r="AJ13" s="1">
        <v>-3611</v>
      </c>
      <c r="AK13" s="1">
        <v>-3611</v>
      </c>
      <c r="AL13" s="1">
        <v>-3611</v>
      </c>
      <c r="AM13" s="1">
        <v>-3611</v>
      </c>
      <c r="AN13" s="1">
        <v>-3611</v>
      </c>
      <c r="AO13" s="1">
        <v>-3611</v>
      </c>
      <c r="AP13" s="1">
        <v>-3611</v>
      </c>
      <c r="AQ13" s="1">
        <v>-3611</v>
      </c>
    </row>
    <row r="14" spans="1:43">
      <c r="A14" s="8"/>
      <c r="B14" s="15" t="s">
        <v>15</v>
      </c>
      <c r="C14" s="8"/>
      <c r="D14" s="11">
        <v>0</v>
      </c>
      <c r="E14" s="11">
        <v>-1048</v>
      </c>
      <c r="F14" s="11">
        <v>-1048</v>
      </c>
      <c r="G14" s="11">
        <v>-1048</v>
      </c>
      <c r="H14" s="11">
        <v>-1048</v>
      </c>
      <c r="I14" s="11">
        <v>-1048</v>
      </c>
      <c r="J14" s="11">
        <v>-1048</v>
      </c>
      <c r="K14" s="11">
        <v>-1048</v>
      </c>
      <c r="L14" s="11">
        <v>-1048</v>
      </c>
      <c r="M14" s="11">
        <v>-1048</v>
      </c>
      <c r="N14" s="11">
        <v>-1048</v>
      </c>
      <c r="O14" s="11">
        <v>-1048</v>
      </c>
      <c r="P14" s="11">
        <v>-1048</v>
      </c>
      <c r="Q14" s="11">
        <v>-1048</v>
      </c>
      <c r="R14" s="11">
        <v>-1048</v>
      </c>
      <c r="S14" s="11">
        <v>-1048</v>
      </c>
      <c r="T14" s="11">
        <v>-1048</v>
      </c>
      <c r="U14" s="11">
        <v>-1048</v>
      </c>
      <c r="V14" s="11">
        <v>-1048</v>
      </c>
      <c r="W14" s="11">
        <v>-1048</v>
      </c>
      <c r="X14" s="11">
        <v>-1048</v>
      </c>
      <c r="Y14" s="11">
        <v>-1048</v>
      </c>
      <c r="Z14" s="11">
        <v>-1048</v>
      </c>
      <c r="AA14" s="11">
        <v>-1048</v>
      </c>
      <c r="AB14" s="11">
        <v>-1048</v>
      </c>
      <c r="AC14" s="11">
        <v>-1048</v>
      </c>
      <c r="AD14" s="11">
        <v>-1048</v>
      </c>
      <c r="AE14" s="11">
        <v>-1048</v>
      </c>
      <c r="AF14" s="11">
        <v>-1048</v>
      </c>
      <c r="AG14" s="11">
        <v>-1048</v>
      </c>
      <c r="AH14" s="11">
        <v>-1048</v>
      </c>
      <c r="AI14" s="1">
        <v>-1048</v>
      </c>
      <c r="AJ14" s="1">
        <v>-1048</v>
      </c>
      <c r="AK14" s="1">
        <v>-1048</v>
      </c>
      <c r="AL14" s="1">
        <v>-1048</v>
      </c>
      <c r="AM14" s="1">
        <v>-1048</v>
      </c>
      <c r="AN14" s="1">
        <v>-1048</v>
      </c>
      <c r="AO14" s="1">
        <v>-1048</v>
      </c>
      <c r="AP14" s="1">
        <v>-1048</v>
      </c>
      <c r="AQ14" s="1">
        <v>-1048</v>
      </c>
    </row>
    <row r="15" spans="1:43" ht="15">
      <c r="A15" s="8"/>
      <c r="B15" s="8" t="s">
        <v>14</v>
      </c>
      <c r="C15" s="8"/>
      <c r="D15" s="14">
        <v>2466.0130358119172</v>
      </c>
      <c r="E15" s="14">
        <v>14105.626159457408</v>
      </c>
      <c r="F15" s="14">
        <v>18900.4664876141</v>
      </c>
      <c r="G15" s="14">
        <v>14612.186202598874</v>
      </c>
      <c r="H15" s="14">
        <v>11913.330602749653</v>
      </c>
      <c r="I15" s="14">
        <v>9622.3359704352242</v>
      </c>
      <c r="J15" s="14">
        <v>7677.1695601053707</v>
      </c>
      <c r="K15" s="14">
        <v>6025.2890826209104</v>
      </c>
      <c r="L15" s="14">
        <v>4622.1811384066796</v>
      </c>
      <c r="M15" s="14">
        <v>3430.1265386768182</v>
      </c>
      <c r="N15" s="14">
        <v>2417.156947710349</v>
      </c>
      <c r="O15" s="14">
        <v>1556.1729211627842</v>
      </c>
      <c r="P15" s="14">
        <v>824.19814970345612</v>
      </c>
      <c r="Q15" s="14">
        <v>201.74869230564408</v>
      </c>
      <c r="R15" s="14">
        <v>-327.70067699812921</v>
      </c>
      <c r="S15" s="14">
        <v>-629.10557795718739</v>
      </c>
      <c r="T15" s="14">
        <v>-885.78117169311065</v>
      </c>
      <c r="U15" s="14">
        <v>-1253.5281622884652</v>
      </c>
      <c r="V15" s="14">
        <v>-1566.6388809986186</v>
      </c>
      <c r="W15" s="14">
        <v>-1833.3141459556821</v>
      </c>
      <c r="X15" s="14">
        <v>-2060.5169451406746</v>
      </c>
      <c r="Y15" s="14">
        <v>-2254.1600503101272</v>
      </c>
      <c r="Z15" s="14">
        <v>-2419.265077077845</v>
      </c>
      <c r="AA15" s="14">
        <v>-2560.097358012235</v>
      </c>
      <c r="AB15" s="14">
        <v>-2680.2803237378375</v>
      </c>
      <c r="AC15" s="14">
        <v>-2782.8925193124519</v>
      </c>
      <c r="AD15" s="14">
        <v>-2870.5499032901448</v>
      </c>
      <c r="AE15" s="14">
        <v>-2945.4756711572099</v>
      </c>
      <c r="AF15" s="14">
        <v>-3009.5595016899688</v>
      </c>
      <c r="AG15" s="14">
        <v>-3064.4078344969344</v>
      </c>
      <c r="AH15" s="14">
        <v>-2962.3240413690173</v>
      </c>
      <c r="AI15" s="1">
        <v>-2875.891521151912</v>
      </c>
      <c r="AJ15" s="1">
        <v>-2951.8067905882044</v>
      </c>
      <c r="AK15" s="1">
        <v>-3016.6375804651989</v>
      </c>
      <c r="AL15" s="1">
        <v>-3072.0296932114725</v>
      </c>
      <c r="AM15" s="1">
        <v>-3119.3828132324247</v>
      </c>
      <c r="AN15" s="1">
        <v>-3159.8874314391296</v>
      </c>
      <c r="AO15" s="1">
        <v>-3194.5562202951687</v>
      </c>
      <c r="AP15" s="1">
        <v>-3224.250694530544</v>
      </c>
      <c r="AQ15" s="1">
        <v>-3249.7038668200689</v>
      </c>
    </row>
    <row r="16" spans="1:43" ht="15">
      <c r="A16" s="8"/>
      <c r="B16" s="8" t="s">
        <v>13</v>
      </c>
      <c r="C16" s="8"/>
      <c r="D16" s="14">
        <f t="shared" ref="D16:AH16" si="1">SUM(D11:D15)</f>
        <v>2466.0130358119172</v>
      </c>
      <c r="E16" s="14">
        <f t="shared" si="1"/>
        <v>26997.553389204608</v>
      </c>
      <c r="F16" s="14">
        <f t="shared" si="1"/>
        <v>31792.393717361298</v>
      </c>
      <c r="G16" s="14">
        <f t="shared" si="1"/>
        <v>27504.113432346072</v>
      </c>
      <c r="H16" s="14">
        <f t="shared" si="1"/>
        <v>24805.257832496849</v>
      </c>
      <c r="I16" s="14">
        <f t="shared" si="1"/>
        <v>22514.263200182424</v>
      </c>
      <c r="J16" s="14">
        <f t="shared" si="1"/>
        <v>20569.096789852571</v>
      </c>
      <c r="K16" s="14">
        <f t="shared" si="1"/>
        <v>18917.216312368109</v>
      </c>
      <c r="L16" s="14">
        <f t="shared" si="1"/>
        <v>17514.108368153877</v>
      </c>
      <c r="M16" s="14">
        <f t="shared" si="1"/>
        <v>16322.053768424015</v>
      </c>
      <c r="N16" s="14">
        <f t="shared" si="1"/>
        <v>15309.084177457547</v>
      </c>
      <c r="O16" s="14">
        <f t="shared" si="1"/>
        <v>14448.100150909982</v>
      </c>
      <c r="P16" s="14">
        <f t="shared" si="1"/>
        <v>13716.125379450654</v>
      </c>
      <c r="Q16" s="14">
        <f t="shared" si="1"/>
        <v>13093.675922052842</v>
      </c>
      <c r="R16" s="14">
        <f t="shared" si="1"/>
        <v>12564.226552749069</v>
      </c>
      <c r="S16" s="14">
        <f t="shared" si="1"/>
        <v>12262.821651790011</v>
      </c>
      <c r="T16" s="14">
        <f t="shared" si="1"/>
        <v>12006.146058054088</v>
      </c>
      <c r="U16" s="14">
        <f t="shared" si="1"/>
        <v>11638.399067458733</v>
      </c>
      <c r="V16" s="14">
        <f t="shared" si="1"/>
        <v>11325.28834874858</v>
      </c>
      <c r="W16" s="14">
        <f t="shared" si="1"/>
        <v>11058.613083791515</v>
      </c>
      <c r="X16" s="14">
        <f t="shared" si="1"/>
        <v>10831.410284606523</v>
      </c>
      <c r="Y16" s="14">
        <f t="shared" si="1"/>
        <v>10637.767179437071</v>
      </c>
      <c r="Z16" s="14">
        <f t="shared" si="1"/>
        <v>10472.662152669353</v>
      </c>
      <c r="AA16" s="14">
        <f t="shared" si="1"/>
        <v>10331.829871734963</v>
      </c>
      <c r="AB16" s="14">
        <f t="shared" si="1"/>
        <v>10211.64690600936</v>
      </c>
      <c r="AC16" s="14">
        <f t="shared" si="1"/>
        <v>10109.034710434746</v>
      </c>
      <c r="AD16" s="14">
        <f t="shared" si="1"/>
        <v>10021.377326457054</v>
      </c>
      <c r="AE16" s="14">
        <f t="shared" si="1"/>
        <v>9946.4515585899881</v>
      </c>
      <c r="AF16" s="14">
        <f t="shared" si="1"/>
        <v>9882.3677280572301</v>
      </c>
      <c r="AG16" s="14">
        <f t="shared" si="1"/>
        <v>9827.5193952502632</v>
      </c>
      <c r="AH16" s="14">
        <f t="shared" si="1"/>
        <v>9929.6031883781798</v>
      </c>
    </row>
    <row r="17" spans="1:43">
      <c r="A17" s="8"/>
      <c r="B17" s="8"/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43">
      <c r="A18" s="8"/>
      <c r="B18" s="9" t="s">
        <v>12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43">
      <c r="A19" s="8"/>
      <c r="B19" s="8" t="s">
        <v>11</v>
      </c>
      <c r="C19" s="8"/>
      <c r="D19" s="11">
        <v>107399.79634935458</v>
      </c>
      <c r="E19" s="11">
        <v>6723.3494255836831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</row>
    <row r="20" spans="1:43">
      <c r="A20" s="8"/>
      <c r="B20" s="8" t="s">
        <v>10</v>
      </c>
      <c r="C20" s="8"/>
      <c r="D20" s="11">
        <v>0</v>
      </c>
      <c r="E20" s="11">
        <v>494114.32271006127</v>
      </c>
      <c r="F20" s="11">
        <v>14267.255300238856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7500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7500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</row>
    <row r="21" spans="1:43" ht="15">
      <c r="A21" s="8"/>
      <c r="B21" s="8" t="s">
        <v>9</v>
      </c>
      <c r="C21" s="8"/>
      <c r="D21" s="14">
        <v>0</v>
      </c>
      <c r="E21" s="14">
        <v>182.40172079999999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</row>
    <row r="22" spans="1:43" ht="15">
      <c r="A22" s="8"/>
      <c r="B22" s="8" t="s">
        <v>8</v>
      </c>
      <c r="C22" s="8"/>
      <c r="D22" s="14">
        <f t="shared" ref="D22:AH22" si="2">SUM(D19:D21)</f>
        <v>107399.79634935458</v>
      </c>
      <c r="E22" s="14">
        <f t="shared" si="2"/>
        <v>501020.07385644491</v>
      </c>
      <c r="F22" s="14">
        <f t="shared" si="2"/>
        <v>14267.255300238856</v>
      </c>
      <c r="G22" s="14">
        <f t="shared" si="2"/>
        <v>0</v>
      </c>
      <c r="H22" s="14">
        <f t="shared" si="2"/>
        <v>0</v>
      </c>
      <c r="I22" s="14">
        <f t="shared" si="2"/>
        <v>0</v>
      </c>
      <c r="J22" s="14">
        <f t="shared" si="2"/>
        <v>0</v>
      </c>
      <c r="K22" s="14">
        <f t="shared" si="2"/>
        <v>0</v>
      </c>
      <c r="L22" s="14">
        <f t="shared" si="2"/>
        <v>0</v>
      </c>
      <c r="M22" s="14">
        <f t="shared" si="2"/>
        <v>0</v>
      </c>
      <c r="N22" s="14">
        <f t="shared" si="2"/>
        <v>0</v>
      </c>
      <c r="O22" s="14">
        <f t="shared" si="2"/>
        <v>0</v>
      </c>
      <c r="P22" s="14">
        <f t="shared" si="2"/>
        <v>0</v>
      </c>
      <c r="Q22" s="14">
        <f t="shared" si="2"/>
        <v>0</v>
      </c>
      <c r="R22" s="14">
        <f t="shared" si="2"/>
        <v>0</v>
      </c>
      <c r="S22" s="14">
        <f t="shared" si="2"/>
        <v>7500</v>
      </c>
      <c r="T22" s="14">
        <f t="shared" si="2"/>
        <v>0</v>
      </c>
      <c r="U22" s="14">
        <f t="shared" si="2"/>
        <v>0</v>
      </c>
      <c r="V22" s="14">
        <f t="shared" si="2"/>
        <v>0</v>
      </c>
      <c r="W22" s="14">
        <f t="shared" si="2"/>
        <v>0</v>
      </c>
      <c r="X22" s="14">
        <f t="shared" si="2"/>
        <v>0</v>
      </c>
      <c r="Y22" s="14">
        <f t="shared" si="2"/>
        <v>0</v>
      </c>
      <c r="Z22" s="14">
        <f t="shared" si="2"/>
        <v>0</v>
      </c>
      <c r="AA22" s="14">
        <f t="shared" si="2"/>
        <v>0</v>
      </c>
      <c r="AB22" s="14">
        <f t="shared" si="2"/>
        <v>0</v>
      </c>
      <c r="AC22" s="14">
        <f t="shared" si="2"/>
        <v>0</v>
      </c>
      <c r="AD22" s="14">
        <f t="shared" si="2"/>
        <v>0</v>
      </c>
      <c r="AE22" s="14">
        <f t="shared" si="2"/>
        <v>0</v>
      </c>
      <c r="AF22" s="14">
        <f t="shared" si="2"/>
        <v>0</v>
      </c>
      <c r="AG22" s="14">
        <f t="shared" si="2"/>
        <v>0</v>
      </c>
      <c r="AH22" s="14">
        <f t="shared" si="2"/>
        <v>7500</v>
      </c>
    </row>
    <row r="23" spans="1:43">
      <c r="A23" s="8"/>
      <c r="B23" s="8"/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43">
      <c r="A24" s="8"/>
      <c r="B24" s="9" t="s">
        <v>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 spans="1:43">
      <c r="A25" s="8"/>
      <c r="B25" s="8" t="s">
        <v>6</v>
      </c>
      <c r="C25" s="8"/>
      <c r="D25" s="11">
        <v>2405.4371278850163</v>
      </c>
      <c r="E25" s="11">
        <v>27461.932966808567</v>
      </c>
      <c r="F25" s="11">
        <v>55536.717900101212</v>
      </c>
      <c r="G25" s="11">
        <v>78646.089938905629</v>
      </c>
      <c r="H25" s="11">
        <v>98476.492175034873</v>
      </c>
      <c r="I25" s="11">
        <v>115601.97405887258</v>
      </c>
      <c r="J25" s="11">
        <v>130488.6442766433</v>
      </c>
      <c r="K25" s="11">
        <v>143515.41770658357</v>
      </c>
      <c r="L25" s="11">
        <v>154990.74143862072</v>
      </c>
      <c r="M25" s="11">
        <v>165166.08313044629</v>
      </c>
      <c r="N25" s="11">
        <v>174246.81166429076</v>
      </c>
      <c r="O25" s="11">
        <v>182400.9769253782</v>
      </c>
      <c r="P25" s="11">
        <v>189766.39657343976</v>
      </c>
      <c r="Q25" s="11">
        <v>196456.37814172549</v>
      </c>
      <c r="R25" s="11">
        <v>202564.34084382144</v>
      </c>
      <c r="S25" s="11">
        <v>208236.49876284422</v>
      </c>
      <c r="T25" s="11">
        <v>213520.45008291298</v>
      </c>
      <c r="U25" s="11">
        <v>218394.00331512795</v>
      </c>
      <c r="V25" s="11">
        <v>222906.31428410002</v>
      </c>
      <c r="W25" s="11">
        <v>227098.56937492653</v>
      </c>
      <c r="X25" s="11">
        <v>231005.44268392448</v>
      </c>
      <c r="Y25" s="11">
        <v>234656.27668374893</v>
      </c>
      <c r="Z25" s="11">
        <v>238076.03947624462</v>
      </c>
      <c r="AA25" s="11">
        <v>241286.10146925453</v>
      </c>
      <c r="AB25" s="11">
        <v>244304.86605758016</v>
      </c>
      <c r="AC25" s="11">
        <v>247148.28222874101</v>
      </c>
      <c r="AD25" s="11">
        <v>249830.26164143524</v>
      </c>
      <c r="AE25" s="11">
        <v>252363.0183892663</v>
      </c>
      <c r="AF25" s="11">
        <v>254757.34616346852</v>
      </c>
      <c r="AG25" s="11">
        <v>257022.84470416745</v>
      </c>
      <c r="AH25" s="11">
        <v>259200.80046740599</v>
      </c>
      <c r="AI25" s="1">
        <v>261291.10859549989</v>
      </c>
      <c r="AJ25" s="1">
        <v>263264.90964531194</v>
      </c>
      <c r="AK25" s="1">
        <v>265130.68286737252</v>
      </c>
      <c r="AL25" s="1">
        <v>266895.9614547072</v>
      </c>
      <c r="AM25" s="1">
        <v>268567.48013312556</v>
      </c>
      <c r="AN25" s="1">
        <v>270151.29618879809</v>
      </c>
      <c r="AO25" s="1">
        <v>271652.88893079449</v>
      </c>
      <c r="AP25" s="1">
        <v>273077.24163387972</v>
      </c>
      <c r="AQ25" s="1">
        <v>274428.90923670115</v>
      </c>
    </row>
    <row r="26" spans="1:43" ht="15">
      <c r="A26" s="8"/>
      <c r="B26" s="8" t="s">
        <v>5</v>
      </c>
      <c r="C26" s="8"/>
      <c r="D26" s="14">
        <v>107399.79634935457</v>
      </c>
      <c r="E26" s="14">
        <v>584107.7638626229</v>
      </c>
      <c r="F26" s="14">
        <v>597023.9709819709</v>
      </c>
      <c r="G26" s="14">
        <v>597023.9709819709</v>
      </c>
      <c r="H26" s="14">
        <v>597023.9709819709</v>
      </c>
      <c r="I26" s="14">
        <v>597023.9709819709</v>
      </c>
      <c r="J26" s="14">
        <v>597023.9709819709</v>
      </c>
      <c r="K26" s="14">
        <v>597023.9709819709</v>
      </c>
      <c r="L26" s="14">
        <v>597023.9709819709</v>
      </c>
      <c r="M26" s="14">
        <v>597023.9709819709</v>
      </c>
      <c r="N26" s="14">
        <v>597023.9709819709</v>
      </c>
      <c r="O26" s="14">
        <v>597023.9709819709</v>
      </c>
      <c r="P26" s="14">
        <v>597023.9709819709</v>
      </c>
      <c r="Q26" s="14">
        <v>597023.9709819709</v>
      </c>
      <c r="R26" s="14">
        <v>597023.9709819709</v>
      </c>
      <c r="S26" s="14">
        <v>600580.45222834195</v>
      </c>
      <c r="T26" s="14">
        <v>600580.45222834195</v>
      </c>
      <c r="U26" s="14">
        <v>600580.45222834195</v>
      </c>
      <c r="V26" s="14">
        <v>600580.45222834195</v>
      </c>
      <c r="W26" s="14">
        <v>600580.45222834195</v>
      </c>
      <c r="X26" s="14">
        <v>600580.45222834195</v>
      </c>
      <c r="Y26" s="14">
        <v>600580.45222834195</v>
      </c>
      <c r="Z26" s="14">
        <v>600580.45222834195</v>
      </c>
      <c r="AA26" s="14">
        <v>600580.45222834195</v>
      </c>
      <c r="AB26" s="14">
        <v>600580.45222834195</v>
      </c>
      <c r="AC26" s="14">
        <v>600580.45222834195</v>
      </c>
      <c r="AD26" s="14">
        <v>600580.45222834195</v>
      </c>
      <c r="AE26" s="14">
        <v>600580.45222834195</v>
      </c>
      <c r="AF26" s="14">
        <v>600580.45222834195</v>
      </c>
      <c r="AG26" s="14">
        <v>600580.45222834195</v>
      </c>
      <c r="AH26" s="14">
        <v>602266.92674244719</v>
      </c>
      <c r="AI26" s="1">
        <v>602266.92674244719</v>
      </c>
      <c r="AJ26" s="1">
        <v>602266.92674244719</v>
      </c>
      <c r="AK26" s="1">
        <v>602266.92674244719</v>
      </c>
      <c r="AL26" s="1">
        <v>602266.92674244719</v>
      </c>
      <c r="AM26" s="1">
        <v>602266.92674244719</v>
      </c>
      <c r="AN26" s="1">
        <v>602266.92674244719</v>
      </c>
      <c r="AO26" s="1">
        <v>602266.92674244719</v>
      </c>
      <c r="AP26" s="1">
        <v>602266.92674244719</v>
      </c>
      <c r="AQ26" s="1">
        <v>602266.92674244719</v>
      </c>
    </row>
    <row r="27" spans="1:43" ht="15">
      <c r="A27" s="8"/>
      <c r="B27" s="8" t="s">
        <v>4</v>
      </c>
      <c r="C27" s="8"/>
      <c r="D27" s="13">
        <f t="shared" ref="D27:AH27" si="3">D25-D26</f>
        <v>-104994.35922146955</v>
      </c>
      <c r="E27" s="13">
        <f t="shared" si="3"/>
        <v>-556645.83089581435</v>
      </c>
      <c r="F27" s="13">
        <f t="shared" si="3"/>
        <v>-541487.25308186968</v>
      </c>
      <c r="G27" s="13">
        <f t="shared" si="3"/>
        <v>-518377.88104306528</v>
      </c>
      <c r="H27" s="13">
        <f t="shared" si="3"/>
        <v>-498547.47880693601</v>
      </c>
      <c r="I27" s="13">
        <f t="shared" si="3"/>
        <v>-481421.99692309834</v>
      </c>
      <c r="J27" s="13">
        <f t="shared" si="3"/>
        <v>-466535.32670532761</v>
      </c>
      <c r="K27" s="13">
        <f t="shared" si="3"/>
        <v>-453508.55327538733</v>
      </c>
      <c r="L27" s="13">
        <f t="shared" si="3"/>
        <v>-442033.22954335017</v>
      </c>
      <c r="M27" s="13">
        <f t="shared" si="3"/>
        <v>-431857.88785152463</v>
      </c>
      <c r="N27" s="13">
        <f t="shared" si="3"/>
        <v>-422777.15931768017</v>
      </c>
      <c r="O27" s="13">
        <f t="shared" si="3"/>
        <v>-414622.9940565927</v>
      </c>
      <c r="P27" s="13">
        <f t="shared" si="3"/>
        <v>-407257.57440853113</v>
      </c>
      <c r="Q27" s="13">
        <f t="shared" si="3"/>
        <v>-400567.5928402454</v>
      </c>
      <c r="R27" s="13">
        <f t="shared" si="3"/>
        <v>-394459.63013814948</v>
      </c>
      <c r="S27" s="13">
        <f t="shared" si="3"/>
        <v>-392343.9534654977</v>
      </c>
      <c r="T27" s="13">
        <f t="shared" si="3"/>
        <v>-387060.00214542897</v>
      </c>
      <c r="U27" s="13">
        <f t="shared" si="3"/>
        <v>-382186.44891321403</v>
      </c>
      <c r="V27" s="13">
        <f t="shared" si="3"/>
        <v>-377674.13794424193</v>
      </c>
      <c r="W27" s="13">
        <f t="shared" si="3"/>
        <v>-373481.88285341545</v>
      </c>
      <c r="X27" s="13">
        <f t="shared" si="3"/>
        <v>-369575.00954441749</v>
      </c>
      <c r="Y27" s="13">
        <f t="shared" si="3"/>
        <v>-365924.17554459302</v>
      </c>
      <c r="Z27" s="13">
        <f t="shared" si="3"/>
        <v>-362504.41275209736</v>
      </c>
      <c r="AA27" s="13">
        <f t="shared" si="3"/>
        <v>-359294.35075908742</v>
      </c>
      <c r="AB27" s="13">
        <f t="shared" si="3"/>
        <v>-356275.58617076179</v>
      </c>
      <c r="AC27" s="13">
        <f t="shared" si="3"/>
        <v>-353432.16999960097</v>
      </c>
      <c r="AD27" s="13">
        <f t="shared" si="3"/>
        <v>-350750.19058690674</v>
      </c>
      <c r="AE27" s="13">
        <f t="shared" si="3"/>
        <v>-348217.43383907562</v>
      </c>
      <c r="AF27" s="13">
        <f t="shared" si="3"/>
        <v>-345823.1060648734</v>
      </c>
      <c r="AG27" s="13">
        <f t="shared" si="3"/>
        <v>-343557.6075241745</v>
      </c>
      <c r="AH27" s="13">
        <f t="shared" si="3"/>
        <v>-343066.1262750412</v>
      </c>
    </row>
    <row r="28" spans="1:43" ht="15">
      <c r="A28" s="8"/>
      <c r="B28" s="8"/>
      <c r="C28" s="8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</row>
    <row r="29" spans="1:43">
      <c r="A29" s="8"/>
      <c r="B29" s="9" t="s">
        <v>3</v>
      </c>
      <c r="C29" s="8"/>
      <c r="D29" s="12">
        <f>AH27</f>
        <v>-343066.1262750412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</row>
    <row r="30" spans="1:43">
      <c r="A30" s="8"/>
      <c r="B30" s="10"/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43">
      <c r="A31" s="8"/>
      <c r="B31" s="9" t="s">
        <v>2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 spans="1:43" s="2" customFormat="1">
      <c r="A32" s="6"/>
      <c r="B32" s="6" t="s">
        <v>1</v>
      </c>
      <c r="C32" s="6"/>
      <c r="D32" s="3">
        <f>D25/D26</f>
        <v>2.2397036210948757E-2</v>
      </c>
      <c r="E32" s="3">
        <f t="shared" ref="E32:AH32" si="4">E25/E26</f>
        <v>4.7015182241726503E-2</v>
      </c>
      <c r="F32" s="3">
        <f t="shared" si="4"/>
        <v>9.3022593060636635E-2</v>
      </c>
      <c r="G32" s="3">
        <f t="shared" si="4"/>
        <v>0.13173020475132749</v>
      </c>
      <c r="H32" s="3">
        <f t="shared" si="4"/>
        <v>0.16494562523689471</v>
      </c>
      <c r="I32" s="3">
        <f t="shared" si="4"/>
        <v>0.1936303727783881</v>
      </c>
      <c r="J32" s="3">
        <f t="shared" si="4"/>
        <v>0.21856516759623348</v>
      </c>
      <c r="K32" s="3">
        <f t="shared" si="4"/>
        <v>0.24038468249529882</v>
      </c>
      <c r="L32" s="3">
        <f t="shared" si="4"/>
        <v>0.25960555852337991</v>
      </c>
      <c r="M32" s="3">
        <f t="shared" si="4"/>
        <v>0.27664899762531314</v>
      </c>
      <c r="N32" s="3">
        <f t="shared" si="4"/>
        <v>0.29185898746694161</v>
      </c>
      <c r="O32" s="3">
        <f t="shared" si="4"/>
        <v>0.30551700734121179</v>
      </c>
      <c r="P32" s="3">
        <f t="shared" si="4"/>
        <v>0.3178538983306089</v>
      </c>
      <c r="Q32" s="3">
        <f t="shared" si="4"/>
        <v>0.32905944767778533</v>
      </c>
      <c r="R32" s="3">
        <f t="shared" si="4"/>
        <v>0.33929013019468618</v>
      </c>
      <c r="S32" s="3">
        <f t="shared" si="4"/>
        <v>0.34672540205100161</v>
      </c>
      <c r="T32" s="3">
        <f t="shared" si="4"/>
        <v>0.35552347614825808</v>
      </c>
      <c r="U32" s="3">
        <f t="shared" si="4"/>
        <v>0.36363821450534672</v>
      </c>
      <c r="V32" s="3">
        <f t="shared" si="4"/>
        <v>0.37115146431597573</v>
      </c>
      <c r="W32" s="3">
        <f t="shared" si="4"/>
        <v>0.3781318032119087</v>
      </c>
      <c r="X32" s="3">
        <f t="shared" si="4"/>
        <v>0.38463696550032855</v>
      </c>
      <c r="Y32" s="3">
        <f t="shared" si="4"/>
        <v>0.39071580803720884</v>
      </c>
      <c r="Z32" s="3">
        <f t="shared" si="4"/>
        <v>0.39640990410678173</v>
      </c>
      <c r="AA32" s="3">
        <f t="shared" si="4"/>
        <v>0.40175483663180739</v>
      </c>
      <c r="AB32" s="3">
        <f t="shared" si="4"/>
        <v>0.40678124829260165</v>
      </c>
      <c r="AC32" s="3">
        <f t="shared" si="4"/>
        <v>0.41151569504425811</v>
      </c>
      <c r="AD32" s="3">
        <f t="shared" si="4"/>
        <v>0.41598134057558245</v>
      </c>
      <c r="AE32" s="3">
        <f t="shared" si="4"/>
        <v>0.42019852203467545</v>
      </c>
      <c r="AF32" s="3">
        <f t="shared" si="4"/>
        <v>0.42418521152035304</v>
      </c>
      <c r="AG32" s="3">
        <f t="shared" si="4"/>
        <v>0.42795739313614362</v>
      </c>
      <c r="AH32" s="3">
        <f t="shared" si="4"/>
        <v>0.43037528537284325</v>
      </c>
    </row>
    <row r="33" spans="1:34" s="2" customFormat="1">
      <c r="A33" s="6"/>
      <c r="B33" s="5" t="s">
        <v>0</v>
      </c>
      <c r="C33" s="5"/>
      <c r="D33" s="4">
        <f>AH32</f>
        <v>0.43037528537284325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</sheetData>
  <pageMargins left="0.70866141732283472" right="0.70866141732283472" top="0.74803149606299213" bottom="0.74803149606299213" header="0.31496062992125984" footer="0.31496062992125984"/>
  <pageSetup scale="72" fitToWidth="3" orientation="landscape" r:id="rId1"/>
  <colBreaks count="2" manualBreakCount="2">
    <brk id="13" max="1048575" man="1"/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Energy Probe 14d - scenario</vt:lpstr>
      <vt:lpstr>Energy Probe 14d - base</vt:lpstr>
      <vt:lpstr>'Energy Probe 14d - scenario'!Print_Area</vt:lpstr>
      <vt:lpstr>'Energy Probe 14d - base'!Print_Titles</vt:lpstr>
      <vt:lpstr>'Energy Probe 14d - scenario'!Print_Titles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2015-09-22T14:43:40Z</dcterms:created>
  <dcterms:modified xsi:type="dcterms:W3CDTF">2015-09-22T14:48:20Z</dcterms:modified>
</cp:coreProperties>
</file>