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4370"/>
  </bookViews>
  <sheets>
    <sheet name="App.2-V_Rev_Reconciliation" sheetId="1" r:id="rId1"/>
  </sheets>
  <externalReferences>
    <externalReference r:id="rId2"/>
    <externalReference r:id="rId3"/>
    <externalReference r:id="rId4"/>
    <externalReference r:id="rId5"/>
    <externalReference r:id="rId6"/>
    <externalReference r:id="rId7"/>
  </externalReferences>
  <definedNames>
    <definedName name="BI_LDCLIST">'[1]3. Rate Class Selection'!$B$19:$B$21</definedName>
    <definedName name="BridgeYear">'[2]LDC Info'!$E$26</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#REF!</definedName>
    <definedName name="LDC_LIST">[4]lists!$AM$1:$AM$80</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NonPayment">[2]lists!$AA$1:$AA$71</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'App.2-V_Rev_Reconciliation'!$A$1:$P$129</definedName>
    <definedName name="print_end">#REF!</definedName>
    <definedName name="ratedescription">[5]hidden1!$D$1:$D$122</definedName>
    <definedName name="RebaseYear">'[2]LDC Info'!$E$28</definedName>
    <definedName name="SALBENF">#REF!</definedName>
    <definedName name="salreg">#REF!</definedName>
    <definedName name="SALREGF">#REF!</definedName>
    <definedName name="TEMPA">#REF!</definedName>
    <definedName name="TestYear">'[2]LDC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[6]Financials!$A$1</definedName>
    <definedName name="WAGBENF">#REF!</definedName>
    <definedName name="wagdob">#REF!</definedName>
    <definedName name="wagdobf">#REF!</definedName>
    <definedName name="wagreg">#REF!</definedName>
    <definedName name="wagregf">#REF!</definedName>
  </definedNames>
  <calcPr calcId="145621"/>
</workbook>
</file>

<file path=xl/calcChain.xml><?xml version="1.0" encoding="utf-8"?>
<calcChain xmlns="http://schemas.openxmlformats.org/spreadsheetml/2006/main">
  <c r="O114" i="1" l="1"/>
  <c r="E114" i="1"/>
  <c r="K114" i="1" s="1"/>
  <c r="O113" i="1"/>
  <c r="E113" i="1"/>
  <c r="K113" i="1" s="1"/>
  <c r="O112" i="1"/>
  <c r="E112" i="1"/>
  <c r="K112" i="1" s="1"/>
  <c r="O111" i="1"/>
  <c r="E111" i="1"/>
  <c r="K111" i="1" s="1"/>
  <c r="O110" i="1"/>
  <c r="E110" i="1"/>
  <c r="K110" i="1" s="1"/>
  <c r="O109" i="1"/>
  <c r="E109" i="1"/>
  <c r="K109" i="1" s="1"/>
  <c r="O108" i="1"/>
  <c r="E108" i="1"/>
  <c r="K108" i="1" s="1"/>
  <c r="O91" i="1"/>
  <c r="E91" i="1"/>
  <c r="K91" i="1" s="1"/>
  <c r="O90" i="1"/>
  <c r="E90" i="1"/>
  <c r="K90" i="1" s="1"/>
  <c r="O89" i="1"/>
  <c r="E89" i="1"/>
  <c r="K89" i="1" s="1"/>
  <c r="O88" i="1"/>
  <c r="E88" i="1"/>
  <c r="K88" i="1" s="1"/>
  <c r="O87" i="1"/>
  <c r="E87" i="1"/>
  <c r="K87" i="1" s="1"/>
  <c r="O86" i="1"/>
  <c r="E86" i="1"/>
  <c r="K86" i="1" s="1"/>
  <c r="O85" i="1"/>
  <c r="E85" i="1"/>
  <c r="K85" i="1" s="1"/>
  <c r="O67" i="1"/>
  <c r="E67" i="1"/>
  <c r="K67" i="1" s="1"/>
  <c r="P67" i="1" s="1"/>
  <c r="O66" i="1"/>
  <c r="E66" i="1"/>
  <c r="K66" i="1" s="1"/>
  <c r="O65" i="1"/>
  <c r="E65" i="1"/>
  <c r="K65" i="1" s="1"/>
  <c r="O64" i="1"/>
  <c r="E64" i="1"/>
  <c r="K64" i="1" s="1"/>
  <c r="O63" i="1"/>
  <c r="E63" i="1"/>
  <c r="K63" i="1" s="1"/>
  <c r="O62" i="1"/>
  <c r="E62" i="1"/>
  <c r="K62" i="1" s="1"/>
  <c r="O61" i="1"/>
  <c r="E61" i="1"/>
  <c r="K61" i="1" s="1"/>
  <c r="O44" i="1"/>
  <c r="P44" i="1" s="1"/>
  <c r="E44" i="1"/>
  <c r="K44" i="1" s="1"/>
  <c r="O43" i="1"/>
  <c r="E43" i="1"/>
  <c r="K43" i="1" s="1"/>
  <c r="O42" i="1"/>
  <c r="E42" i="1"/>
  <c r="K42" i="1" s="1"/>
  <c r="O41" i="1"/>
  <c r="E41" i="1"/>
  <c r="K41" i="1" s="1"/>
  <c r="O40" i="1"/>
  <c r="E40" i="1"/>
  <c r="K40" i="1" s="1"/>
  <c r="O39" i="1"/>
  <c r="E39" i="1"/>
  <c r="K39" i="1" s="1"/>
  <c r="O38" i="1"/>
  <c r="E38" i="1"/>
  <c r="K38" i="1" s="1"/>
  <c r="O14" i="1"/>
  <c r="E14" i="1"/>
  <c r="K14" i="1" s="1"/>
  <c r="O13" i="1"/>
  <c r="E13" i="1"/>
  <c r="K13" i="1" s="1"/>
  <c r="O12" i="1"/>
  <c r="E12" i="1"/>
  <c r="K12" i="1" s="1"/>
  <c r="O11" i="1"/>
  <c r="E11" i="1"/>
  <c r="K11" i="1" s="1"/>
  <c r="O10" i="1"/>
  <c r="E10" i="1"/>
  <c r="K10" i="1" s="1"/>
  <c r="O9" i="1"/>
  <c r="E9" i="1"/>
  <c r="K9" i="1" s="1"/>
  <c r="O8" i="1"/>
  <c r="P8" i="1" s="1"/>
  <c r="E8" i="1"/>
  <c r="K8" i="1" s="1"/>
  <c r="P62" i="1" l="1"/>
  <c r="P64" i="1"/>
  <c r="P66" i="1"/>
  <c r="P61" i="1"/>
  <c r="P63" i="1"/>
  <c r="P65" i="1"/>
  <c r="P109" i="1"/>
  <c r="P111" i="1"/>
  <c r="P113" i="1"/>
  <c r="P38" i="1"/>
  <c r="P40" i="1"/>
  <c r="P42" i="1"/>
  <c r="P10" i="1"/>
  <c r="P14" i="1"/>
  <c r="P12" i="1"/>
  <c r="P112" i="1"/>
  <c r="P108" i="1"/>
  <c r="P110" i="1"/>
  <c r="P114" i="1"/>
  <c r="P85" i="1"/>
  <c r="P87" i="1"/>
  <c r="P89" i="1"/>
  <c r="P91" i="1"/>
  <c r="P86" i="1"/>
  <c r="P88" i="1"/>
  <c r="P90" i="1"/>
  <c r="P39" i="1"/>
  <c r="P41" i="1"/>
  <c r="P43" i="1"/>
  <c r="P9" i="1"/>
  <c r="P11" i="1"/>
  <c r="P13" i="1"/>
  <c r="N122" i="1"/>
  <c r="M122" i="1"/>
  <c r="O120" i="1"/>
  <c r="E120" i="1"/>
  <c r="K120" i="1" s="1"/>
  <c r="O119" i="1"/>
  <c r="E119" i="1"/>
  <c r="K119" i="1" s="1"/>
  <c r="O118" i="1"/>
  <c r="E118" i="1"/>
  <c r="K118" i="1" s="1"/>
  <c r="O117" i="1"/>
  <c r="E117" i="1"/>
  <c r="K117" i="1" s="1"/>
  <c r="O116" i="1"/>
  <c r="E116" i="1"/>
  <c r="K116" i="1" s="1"/>
  <c r="O115" i="1"/>
  <c r="E115" i="1"/>
  <c r="K115" i="1" s="1"/>
  <c r="N99" i="1"/>
  <c r="M99" i="1"/>
  <c r="O97" i="1"/>
  <c r="E97" i="1"/>
  <c r="K97" i="1" s="1"/>
  <c r="O96" i="1"/>
  <c r="E96" i="1"/>
  <c r="K96" i="1" s="1"/>
  <c r="O95" i="1"/>
  <c r="E95" i="1"/>
  <c r="K95" i="1" s="1"/>
  <c r="O94" i="1"/>
  <c r="E94" i="1"/>
  <c r="K94" i="1" s="1"/>
  <c r="O93" i="1"/>
  <c r="E93" i="1"/>
  <c r="K93" i="1" s="1"/>
  <c r="O92" i="1"/>
  <c r="E92" i="1"/>
  <c r="K92" i="1" s="1"/>
  <c r="N75" i="1"/>
  <c r="M75" i="1"/>
  <c r="O73" i="1"/>
  <c r="E73" i="1"/>
  <c r="K73" i="1" s="1"/>
  <c r="O72" i="1"/>
  <c r="E72" i="1"/>
  <c r="K72" i="1" s="1"/>
  <c r="P72" i="1" s="1"/>
  <c r="O71" i="1"/>
  <c r="E71" i="1"/>
  <c r="K71" i="1" s="1"/>
  <c r="O70" i="1"/>
  <c r="E70" i="1"/>
  <c r="K70" i="1" s="1"/>
  <c r="O69" i="1"/>
  <c r="E69" i="1"/>
  <c r="K69" i="1" s="1"/>
  <c r="O68" i="1"/>
  <c r="E68" i="1"/>
  <c r="K68" i="1" s="1"/>
  <c r="N52" i="1"/>
  <c r="M52" i="1"/>
  <c r="O50" i="1"/>
  <c r="E50" i="1"/>
  <c r="K50" i="1" s="1"/>
  <c r="O49" i="1"/>
  <c r="E49" i="1"/>
  <c r="K49" i="1" s="1"/>
  <c r="O48" i="1"/>
  <c r="E48" i="1"/>
  <c r="K48" i="1" s="1"/>
  <c r="O47" i="1"/>
  <c r="E47" i="1"/>
  <c r="K47" i="1" s="1"/>
  <c r="O46" i="1"/>
  <c r="E46" i="1"/>
  <c r="K46" i="1" s="1"/>
  <c r="O45" i="1"/>
  <c r="E45" i="1"/>
  <c r="K45" i="1" s="1"/>
  <c r="N22" i="1"/>
  <c r="M22" i="1"/>
  <c r="O20" i="1"/>
  <c r="E20" i="1"/>
  <c r="K20" i="1" s="1"/>
  <c r="P20" i="1" s="1"/>
  <c r="O19" i="1"/>
  <c r="E19" i="1"/>
  <c r="K19" i="1" s="1"/>
  <c r="O18" i="1"/>
  <c r="E18" i="1"/>
  <c r="K18" i="1" s="1"/>
  <c r="P18" i="1" s="1"/>
  <c r="O17" i="1"/>
  <c r="E17" i="1"/>
  <c r="K17" i="1" s="1"/>
  <c r="O16" i="1"/>
  <c r="E16" i="1"/>
  <c r="K16" i="1" s="1"/>
  <c r="P16" i="1" s="1"/>
  <c r="O15" i="1"/>
  <c r="E15" i="1"/>
  <c r="K15" i="1" s="1"/>
  <c r="P69" i="1" l="1"/>
  <c r="P71" i="1"/>
  <c r="O75" i="1"/>
  <c r="P116" i="1"/>
  <c r="P118" i="1"/>
  <c r="P120" i="1"/>
  <c r="P47" i="1"/>
  <c r="P49" i="1"/>
  <c r="K52" i="1"/>
  <c r="P73" i="1"/>
  <c r="P115" i="1"/>
  <c r="P117" i="1"/>
  <c r="P119" i="1"/>
  <c r="O122" i="1"/>
  <c r="P45" i="1"/>
  <c r="P15" i="1"/>
  <c r="P17" i="1"/>
  <c r="P19" i="1"/>
  <c r="O22" i="1"/>
  <c r="P68" i="1"/>
  <c r="P70" i="1"/>
  <c r="K99" i="1"/>
  <c r="K22" i="1"/>
  <c r="K122" i="1"/>
  <c r="K75" i="1"/>
  <c r="O52" i="1"/>
  <c r="P92" i="1"/>
  <c r="P94" i="1"/>
  <c r="P96" i="1"/>
  <c r="O99" i="1"/>
  <c r="P46" i="1"/>
  <c r="P48" i="1"/>
  <c r="P50" i="1"/>
  <c r="P93" i="1"/>
  <c r="P95" i="1"/>
  <c r="P97" i="1"/>
  <c r="P75" i="1" l="1"/>
  <c r="P122" i="1"/>
  <c r="P52" i="1"/>
  <c r="P99" i="1"/>
  <c r="P22" i="1"/>
</calcChain>
</file>

<file path=xl/sharedStrings.xml><?xml version="1.0" encoding="utf-8"?>
<sst xmlns="http://schemas.openxmlformats.org/spreadsheetml/2006/main" count="181" uniqueCount="35">
  <si>
    <t>Appendix 2-V</t>
  </si>
  <si>
    <t>Revenue Reconciliation - 2016</t>
  </si>
  <si>
    <t>Rate Class</t>
  </si>
  <si>
    <t>Customers/ Connections</t>
  </si>
  <si>
    <t>Number of Customers/Connections</t>
  </si>
  <si>
    <t>Test Year Consumption</t>
  </si>
  <si>
    <t>Proposed Rates</t>
  </si>
  <si>
    <t>Revenues at Proposed Rates</t>
  </si>
  <si>
    <t>Class Specific Revenue Requirement</t>
  </si>
  <si>
    <t>Transformer Allowance Credit</t>
  </si>
  <si>
    <t>Total</t>
  </si>
  <si>
    <t>Difference</t>
  </si>
  <si>
    <t>Start of Test Year</t>
  </si>
  <si>
    <t>End of Test Year</t>
  </si>
  <si>
    <t>Average</t>
  </si>
  <si>
    <t>kWh</t>
  </si>
  <si>
    <t>kW</t>
  </si>
  <si>
    <t>Monthly Service Charge</t>
  </si>
  <si>
    <t>Volumetric</t>
  </si>
  <si>
    <t>Residential</t>
  </si>
  <si>
    <t>Customers</t>
  </si>
  <si>
    <t>GS &lt; 50 kW</t>
  </si>
  <si>
    <t>GS &gt; 50 to 4,999 kW</t>
  </si>
  <si>
    <t>Large Use</t>
  </si>
  <si>
    <t>Unmetered Scattered Load</t>
  </si>
  <si>
    <t>Street Lighting</t>
  </si>
  <si>
    <t>Connections</t>
  </si>
  <si>
    <t>Note</t>
  </si>
  <si>
    <t>1       The class specific revenue requirements in column N must be the amounts used in the final rate design process.  The total of column N should equate to the proposed base revenue requirement.</t>
  </si>
  <si>
    <t>2       Rates should be entered with the number of decimal places that will show on the Tariff of Rates and Charges.</t>
  </si>
  <si>
    <t>Revenue Reconciliation - 2017</t>
  </si>
  <si>
    <t>Revenue Reconciliation - 2018</t>
  </si>
  <si>
    <t>Revenue Reconciliation - 2019</t>
  </si>
  <si>
    <t>Revenue Reconciliation - 2020</t>
  </si>
  <si>
    <t>Standby Approved on a Final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</si>
</sst>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5" formatCode="&quot;$&quot;#,##0_);\(&quot;$&quot;#,##0\)"/>
    <numFmt numFmtId="44" formatCode="_(&quot;$&quot;* #,##0.00_);_(&quot;$&quot;* \(#,##0.00\);_(&quot;$&quot;* &quot;-&quot;??_);_(@_)"/>
    <numFmt numFmtId="43" formatCode="_(* #,##0.00_);_(* \(#,##0.00\);_(* &quot;-&quot;??_);_(@_)"/>
    <numFmt numFmtId="164" formatCode="_-* #,##0.00_-;\-* #,##0.00_-;_-* &quot;-&quot;??_-;_-@_-"/>
    <numFmt numFmtId="165" formatCode="_-* #,##0_-;\-* #,##0_-;_-* &quot;-&quot;??_-;_-@_-"/>
    <numFmt numFmtId="166" formatCode="_-&quot;$&quot;* #,##0.00_-;\-&quot;$&quot;* #,##0.00_-;_-&quot;$&quot;* &quot;-&quot;??_-;_-@_-"/>
    <numFmt numFmtId="167" formatCode="_-&quot;$&quot;* #,##0.0000_-;\-&quot;$&quot;* #,##0.0000_-;_-&quot;$&quot;* &quot;-&quot;??_-;_-@_-"/>
    <numFmt numFmtId="168" formatCode="_-&quot;$&quot;* #,##0_-;\-&quot;$&quot;* #,##0_-;_-&quot;$&quot;* &quot;-&quot;??_-;_-@_-"/>
    <numFmt numFmtId="169" formatCode="_(* #,##0.0_);_(* \(#,##0.0\);_(* &quot;-&quot;??_);_(@_)"/>
    <numFmt numFmtId="170" formatCode="#,##0.0"/>
    <numFmt numFmtId="171" formatCode="mm/dd/yyyy"/>
    <numFmt numFmtId="172" formatCode="0\-0"/>
    <numFmt numFmtId="173" formatCode="##\-#"/>
    <numFmt numFmtId="174" formatCode="_(* #,##0_);_(* \(#,##0\);_(* &quot;-&quot;??_);_(@_)"/>
    <numFmt numFmtId="175" formatCode="&quot;£ &quot;#,##0.00;[Red]\-&quot;£ &quot;#,##0.00"/>
  </numFmts>
  <fonts count="56">
    <font>
      <sz val="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rgb="FF000000"/>
      <name val="Times New Roman"/>
      <family val="1"/>
    </font>
    <font>
      <sz val="10"/>
      <name val="Times New Roman"/>
      <family val="1"/>
    </font>
    <font>
      <sz val="9"/>
      <color indexed="8"/>
      <name val="Times New Roman"/>
      <family val="1"/>
    </font>
    <font>
      <b/>
      <sz val="10"/>
      <name val="Arial Unicode MS"/>
      <family val="2"/>
    </font>
    <font>
      <sz val="10"/>
      <name val="MS Sans Serif"/>
      <family val="2"/>
    </font>
    <font>
      <i/>
      <sz val="11"/>
      <color indexed="23"/>
      <name val="Calibri"/>
      <family val="2"/>
    </font>
    <font>
      <sz val="11"/>
      <color indexed="17"/>
      <name val="Calibri"/>
      <family val="2"/>
    </font>
    <font>
      <b/>
      <sz val="18"/>
      <name val="Arial"/>
      <family val="2"/>
    </font>
    <font>
      <b/>
      <sz val="15"/>
      <color indexed="56"/>
      <name val="Calibri"/>
      <family val="2"/>
    </font>
    <font>
      <b/>
      <sz val="12"/>
      <name val="Arial"/>
      <family val="2"/>
    </font>
    <font>
      <b/>
      <sz val="13"/>
      <color indexed="56"/>
      <name val="Calibri"/>
      <family val="2"/>
    </font>
    <font>
      <b/>
      <sz val="11"/>
      <color indexed="56"/>
      <name val="Calibri"/>
      <family val="2"/>
    </font>
    <font>
      <u/>
      <sz val="11"/>
      <color theme="10"/>
      <name val="Calibri"/>
      <family val="2"/>
      <scheme val="minor"/>
    </font>
    <font>
      <u/>
      <sz val="10"/>
      <color indexed="12"/>
      <name val="Arial"/>
      <family val="2"/>
    </font>
    <font>
      <u/>
      <sz val="7.5"/>
      <color indexed="12"/>
      <name val="Arial"/>
      <family val="2"/>
    </font>
    <font>
      <sz val="11"/>
      <color indexed="62"/>
      <name val="Calibri"/>
      <family val="2"/>
    </font>
    <font>
      <sz val="11"/>
      <color indexed="52"/>
      <name val="Calibri"/>
      <family val="2"/>
    </font>
    <font>
      <sz val="11"/>
      <color indexed="60"/>
      <name val="Calibri"/>
      <family val="2"/>
    </font>
    <font>
      <sz val="10"/>
      <name val="Arial Unicode MS"/>
      <family val="2"/>
    </font>
    <font>
      <sz val="10"/>
      <color indexed="8"/>
      <name val="匠牥晩††††††††††"/>
    </font>
    <font>
      <sz val="10"/>
      <color indexed="8"/>
      <name val="Arial"/>
      <family val="2"/>
    </font>
    <font>
      <sz val="10"/>
      <color indexed="8"/>
      <name val="MS Sans Serif"/>
      <family val="2"/>
    </font>
    <font>
      <sz val="10"/>
      <color theme="1"/>
      <name val="Courier"/>
      <family val="2"/>
    </font>
    <font>
      <sz val="10"/>
      <color rgb="FF000000"/>
      <name val="Arial"/>
      <family val="2"/>
    </font>
    <font>
      <sz val="12"/>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indexed="8"/>
        <bgColor indexed="64"/>
      </patternFill>
    </fill>
    <fill>
      <patternFill patternType="solid">
        <fgColor theme="4"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patternFill>
    </fill>
    <fill>
      <patternFill patternType="solid">
        <fgColor indexed="26"/>
      </patternFill>
    </fill>
    <fill>
      <patternFill patternType="mediumGray">
        <fgColor indexed="22"/>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double">
        <color indexed="0"/>
      </top>
      <bottom/>
      <diagonal/>
    </border>
    <border>
      <left/>
      <right/>
      <top style="thin">
        <color indexed="62"/>
      </top>
      <bottom style="double">
        <color indexed="62"/>
      </bottom>
      <diagonal/>
    </border>
  </borders>
  <cellStyleXfs count="1040">
    <xf numFmtId="0" fontId="0" fillId="0" borderId="0"/>
    <xf numFmtId="164" fontId="18" fillId="0" borderId="0" applyFont="0" applyFill="0" applyBorder="0" applyAlignment="0" applyProtection="0"/>
    <xf numFmtId="166" fontId="18" fillId="0" borderId="0" applyFont="0" applyFill="0" applyBorder="0" applyAlignment="0" applyProtection="0"/>
    <xf numFmtId="0" fontId="18" fillId="0" borderId="0"/>
    <xf numFmtId="169" fontId="18" fillId="0" borderId="0"/>
    <xf numFmtId="170" fontId="18" fillId="0" borderId="0"/>
    <xf numFmtId="169" fontId="18" fillId="0" borderId="0"/>
    <xf numFmtId="169" fontId="18" fillId="0" borderId="0"/>
    <xf numFmtId="169" fontId="18" fillId="0" borderId="0"/>
    <xf numFmtId="169" fontId="18" fillId="0" borderId="0"/>
    <xf numFmtId="171" fontId="18" fillId="0" borderId="0"/>
    <xf numFmtId="172" fontId="18" fillId="0" borderId="0"/>
    <xf numFmtId="171" fontId="18"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4"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9"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2"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5" borderId="0" applyNumberFormat="0" applyBorder="0" applyAlignment="0" applyProtection="0"/>
    <xf numFmtId="0" fontId="17" fillId="12" borderId="0" applyNumberFormat="0" applyBorder="0" applyAlignment="0" applyProtection="0"/>
    <xf numFmtId="0" fontId="17" fillId="12"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17" fillId="16" borderId="0" applyNumberFormat="0" applyBorder="0" applyAlignment="0" applyProtection="0"/>
    <xf numFmtId="0" fontId="17" fillId="16"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17" fillId="20" borderId="0" applyNumberFormat="0" applyBorder="0" applyAlignment="0" applyProtection="0"/>
    <xf numFmtId="0" fontId="17" fillId="20"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3" fillId="51" borderId="0" applyNumberFormat="0" applyBorder="0" applyAlignment="0" applyProtection="0"/>
    <xf numFmtId="0" fontId="23" fillId="51"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23" fillId="52" borderId="0" applyNumberFormat="0" applyBorder="0" applyAlignment="0" applyProtection="0"/>
    <xf numFmtId="0" fontId="23" fillId="52"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23" fillId="53" borderId="0" applyNumberFormat="0" applyBorder="0" applyAlignment="0" applyProtection="0"/>
    <xf numFmtId="0" fontId="23" fillId="5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24" fillId="37" borderId="0" applyNumberFormat="0" applyBorder="0" applyAlignment="0" applyProtection="0"/>
    <xf numFmtId="0" fontId="24" fillId="37" borderId="0" applyNumberFormat="0" applyBorder="0" applyAlignment="0" applyProtection="0"/>
    <xf numFmtId="0" fontId="11" fillId="6" borderId="4" applyNumberFormat="0" applyAlignment="0" applyProtection="0"/>
    <xf numFmtId="0" fontId="11" fillId="6" borderId="4" applyNumberFormat="0" applyAlignment="0" applyProtection="0"/>
    <xf numFmtId="0" fontId="25" fillId="54" borderId="24" applyNumberFormat="0" applyAlignment="0" applyProtection="0"/>
    <xf numFmtId="0" fontId="25" fillId="54" borderId="24" applyNumberFormat="0" applyAlignment="0" applyProtection="0"/>
    <xf numFmtId="0" fontId="13" fillId="7" borderId="7" applyNumberFormat="0" applyAlignment="0" applyProtection="0"/>
    <xf numFmtId="0" fontId="13" fillId="7" borderId="7" applyNumberFormat="0" applyAlignment="0" applyProtection="0"/>
    <xf numFmtId="0" fontId="26" fillId="55" borderId="25" applyNumberFormat="0" applyAlignment="0" applyProtection="0"/>
    <xf numFmtId="0" fontId="26" fillId="55" borderId="25"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7" fillId="0" borderId="0" applyFont="0" applyFill="0" applyBorder="0" applyAlignment="0" applyProtection="0"/>
    <xf numFmtId="43" fontId="28" fillId="0" borderId="0" applyFont="0" applyFill="0" applyBorder="0" applyAlignment="0" applyProtection="0"/>
    <xf numFmtId="164" fontId="1" fillId="0" borderId="0" applyFont="0" applyFill="0" applyBorder="0" applyAlignment="0" applyProtection="0"/>
    <xf numFmtId="43" fontId="29"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0"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8"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3" fontId="18"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2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6" fontId="18" fillId="0" borderId="0" applyFont="0" applyFill="0" applyBorder="0" applyAlignment="0" applyProtection="0"/>
    <xf numFmtId="44" fontId="1" fillId="0" borderId="0" applyFont="0" applyFill="0" applyBorder="0" applyAlignment="0" applyProtection="0"/>
    <xf numFmtId="44" fontId="2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14" fontId="18"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2" fontId="18" fillId="0" borderId="0" applyFont="0" applyFill="0" applyBorder="0" applyAlignment="0" applyProtection="0"/>
    <xf numFmtId="0" fontId="6" fillId="2" borderId="0" applyNumberFormat="0" applyBorder="0" applyAlignment="0" applyProtection="0"/>
    <xf numFmtId="0" fontId="6" fillId="2"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38" fontId="20" fillId="56" borderId="0" applyNumberFormat="0" applyBorder="0" applyAlignment="0" applyProtection="0"/>
    <xf numFmtId="0" fontId="3" fillId="0" borderId="1" applyNumberFormat="0" applyFill="0" applyAlignment="0" applyProtection="0"/>
    <xf numFmtId="0" fontId="3" fillId="0" borderId="1" applyNumberFormat="0" applyFill="0" applyAlignment="0" applyProtection="0"/>
    <xf numFmtId="0" fontId="34" fillId="0" borderId="0" applyNumberFormat="0" applyFont="0" applyFill="0" applyAlignment="0" applyProtection="0"/>
    <xf numFmtId="0" fontId="35" fillId="0" borderId="26" applyNumberFormat="0" applyFill="0" applyAlignment="0" applyProtection="0"/>
    <xf numFmtId="0" fontId="34" fillId="0" borderId="0" applyNumberFormat="0" applyFont="0" applyFill="0" applyAlignment="0" applyProtection="0"/>
    <xf numFmtId="0" fontId="4" fillId="0" borderId="2" applyNumberFormat="0" applyFill="0" applyAlignment="0" applyProtection="0"/>
    <xf numFmtId="0" fontId="4" fillId="0" borderId="2" applyNumberFormat="0" applyFill="0" applyAlignment="0" applyProtection="0"/>
    <xf numFmtId="0" fontId="36" fillId="0" borderId="0" applyNumberFormat="0" applyFont="0" applyFill="0" applyAlignment="0" applyProtection="0"/>
    <xf numFmtId="0" fontId="37" fillId="0" borderId="27" applyNumberFormat="0" applyFill="0" applyAlignment="0" applyProtection="0"/>
    <xf numFmtId="0" fontId="36" fillId="0" borderId="0" applyNumberFormat="0" applyFont="0" applyFill="0" applyAlignment="0" applyProtection="0"/>
    <xf numFmtId="0" fontId="5" fillId="0" borderId="3" applyNumberFormat="0" applyFill="0" applyAlignment="0" applyProtection="0"/>
    <xf numFmtId="0" fontId="5" fillId="0" borderId="3"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0" fontId="20" fillId="57" borderId="29" applyNumberFormat="0" applyBorder="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9" fillId="5" borderId="4" applyNumberFormat="0" applyAlignment="0" applyProtection="0"/>
    <xf numFmtId="0" fontId="9" fillId="5" borderId="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42" fillId="41" borderId="24" applyNumberFormat="0" applyAlignment="0" applyProtection="0"/>
    <xf numFmtId="0" fontId="12" fillId="0" borderId="6" applyNumberFormat="0" applyFill="0" applyAlignment="0" applyProtection="0"/>
    <xf numFmtId="0" fontId="12" fillId="0" borderId="6" applyNumberFormat="0" applyFill="0" applyAlignment="0" applyProtection="0"/>
    <xf numFmtId="0" fontId="43" fillId="0" borderId="30" applyNumberFormat="0" applyFill="0" applyAlignment="0" applyProtection="0"/>
    <xf numFmtId="0" fontId="43" fillId="0" borderId="30" applyNumberFormat="0" applyFill="0" applyAlignment="0" applyProtection="0"/>
    <xf numFmtId="173" fontId="18" fillId="0" borderId="0"/>
    <xf numFmtId="174" fontId="18" fillId="0" borderId="0"/>
    <xf numFmtId="173" fontId="18" fillId="0" borderId="0"/>
    <xf numFmtId="173" fontId="18" fillId="0" borderId="0"/>
    <xf numFmtId="173" fontId="18" fillId="0" borderId="0"/>
    <xf numFmtId="173" fontId="18" fillId="0" borderId="0"/>
    <xf numFmtId="0" fontId="8" fillId="4" borderId="0" applyNumberFormat="0" applyBorder="0" applyAlignment="0" applyProtection="0"/>
    <xf numFmtId="0" fontId="8" fillId="4" borderId="0" applyNumberFormat="0" applyBorder="0" applyAlignment="0" applyProtection="0"/>
    <xf numFmtId="0" fontId="44" fillId="58" borderId="0" applyNumberFormat="0" applyBorder="0" applyAlignment="0" applyProtection="0"/>
    <xf numFmtId="0" fontId="44" fillId="58" borderId="0" applyNumberFormat="0" applyBorder="0" applyAlignment="0" applyProtection="0"/>
    <xf numFmtId="175"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45" fillId="0" borderId="0"/>
    <xf numFmtId="0" fontId="18" fillId="0" borderId="0"/>
    <xf numFmtId="0" fontId="18"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18" fillId="0" borderId="0"/>
    <xf numFmtId="0" fontId="1" fillId="0" borderId="0"/>
    <xf numFmtId="0" fontId="1" fillId="0" borderId="0"/>
    <xf numFmtId="0" fontId="45" fillId="0" borderId="0"/>
    <xf numFmtId="0" fontId="45" fillId="0" borderId="0"/>
    <xf numFmtId="0" fontId="18"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45" fillId="0" borderId="0"/>
    <xf numFmtId="0" fontId="45" fillId="0" borderId="0"/>
    <xf numFmtId="0" fontId="18"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46" fillId="0" borderId="0"/>
    <xf numFmtId="49"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8" fillId="0" borderId="0"/>
    <xf numFmtId="49" fontId="18" fillId="0" borderId="0"/>
    <xf numFmtId="0" fontId="18" fillId="0" borderId="0"/>
    <xf numFmtId="0" fontId="1" fillId="0" borderId="0"/>
    <xf numFmtId="0" fontId="1" fillId="0" borderId="0"/>
    <xf numFmtId="49"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49" fontId="18" fillId="0" borderId="0"/>
    <xf numFmtId="0" fontId="46" fillId="0" borderId="0"/>
    <xf numFmtId="0" fontId="47" fillId="0" borderId="0">
      <alignment vertical="top"/>
    </xf>
    <xf numFmtId="49" fontId="18" fillId="0" borderId="0"/>
    <xf numFmtId="0" fontId="46" fillId="0" borderId="0"/>
    <xf numFmtId="49" fontId="18" fillId="0" borderId="0"/>
    <xf numFmtId="49" fontId="18" fillId="0" borderId="0"/>
    <xf numFmtId="49" fontId="18" fillId="0" borderId="0"/>
    <xf numFmtId="0" fontId="45" fillId="0" borderId="0"/>
    <xf numFmtId="0" fontId="45" fillId="0" borderId="0"/>
    <xf numFmtId="0" fontId="1" fillId="0" borderId="0"/>
    <xf numFmtId="0" fontId="18" fillId="0" borderId="0"/>
    <xf numFmtId="0" fontId="1" fillId="0" borderId="0"/>
    <xf numFmtId="0" fontId="1" fillId="0" borderId="0"/>
    <xf numFmtId="0" fontId="18" fillId="0" borderId="0"/>
    <xf numFmtId="0" fontId="1" fillId="0" borderId="0"/>
    <xf numFmtId="0" fontId="1" fillId="0" borderId="0"/>
    <xf numFmtId="49" fontId="18" fillId="0" borderId="0"/>
    <xf numFmtId="0" fontId="18" fillId="0" borderId="0"/>
    <xf numFmtId="0" fontId="1" fillId="0" borderId="0"/>
    <xf numFmtId="49" fontId="18" fillId="0" borderId="0"/>
    <xf numFmtId="0" fontId="18" fillId="0" borderId="0"/>
    <xf numFmtId="0" fontId="18" fillId="0" borderId="0"/>
    <xf numFmtId="0" fontId="45" fillId="0" borderId="0"/>
    <xf numFmtId="0" fontId="45" fillId="0" borderId="0"/>
    <xf numFmtId="0" fontId="45" fillId="0" borderId="0"/>
    <xf numFmtId="0" fontId="45" fillId="0" borderId="0"/>
    <xf numFmtId="0" fontId="18" fillId="0" borderId="0"/>
    <xf numFmtId="0" fontId="18" fillId="0" borderId="0"/>
    <xf numFmtId="49"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45" fillId="0" borderId="0"/>
    <xf numFmtId="0" fontId="18" fillId="0" borderId="0"/>
    <xf numFmtId="0" fontId="45" fillId="0" borderId="0"/>
    <xf numFmtId="0" fontId="18" fillId="0" borderId="0"/>
    <xf numFmtId="0" fontId="1" fillId="0" borderId="0"/>
    <xf numFmtId="0" fontId="48" fillId="0" borderId="0"/>
    <xf numFmtId="0" fontId="18" fillId="0" borderId="0"/>
    <xf numFmtId="0" fontId="49" fillId="0" borderId="0"/>
    <xf numFmtId="0" fontId="18" fillId="0" borderId="0"/>
    <xf numFmtId="0" fontId="1" fillId="0" borderId="0"/>
    <xf numFmtId="0" fontId="1" fillId="0" borderId="0"/>
    <xf numFmtId="0" fontId="45" fillId="0" borderId="0"/>
    <xf numFmtId="0" fontId="47" fillId="0" borderId="0">
      <alignment vertical="top"/>
    </xf>
    <xf numFmtId="0" fontId="28" fillId="0" borderId="0"/>
    <xf numFmtId="0" fontId="1" fillId="0" borderId="0"/>
    <xf numFmtId="0" fontId="1" fillId="0" borderId="0"/>
    <xf numFmtId="0" fontId="1" fillId="0" borderId="0"/>
    <xf numFmtId="0" fontId="1" fillId="0" borderId="0"/>
    <xf numFmtId="0" fontId="1" fillId="0" borderId="0"/>
    <xf numFmtId="49" fontId="1" fillId="0" borderId="0"/>
    <xf numFmtId="0" fontId="18" fillId="0" borderId="0"/>
    <xf numFmtId="4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49" fontId="1" fillId="0" borderId="0"/>
    <xf numFmtId="49" fontId="1" fillId="0" borderId="0"/>
    <xf numFmtId="49" fontId="1" fillId="0" borderId="0"/>
    <xf numFmtId="49" fontId="1" fillId="0" borderId="0"/>
    <xf numFmtId="0" fontId="48" fillId="0" borderId="0"/>
    <xf numFmtId="49" fontId="1" fillId="0" borderId="0"/>
    <xf numFmtId="49" fontId="1" fillId="0" borderId="0"/>
    <xf numFmtId="0" fontId="18" fillId="0" borderId="0"/>
    <xf numFmtId="0" fontId="1" fillId="0" borderId="0"/>
    <xf numFmtId="0" fontId="1" fillId="0" borderId="0"/>
    <xf numFmtId="0" fontId="18"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49" fontId="1" fillId="0" borderId="0"/>
    <xf numFmtId="49" fontId="1" fillId="0" borderId="0"/>
    <xf numFmtId="0" fontId="1" fillId="0" borderId="0"/>
    <xf numFmtId="0" fontId="1" fillId="0" borderId="0"/>
    <xf numFmtId="49" fontId="1" fillId="0" borderId="0"/>
    <xf numFmtId="0" fontId="1" fillId="0" borderId="0"/>
    <xf numFmtId="0" fontId="1" fillId="0" borderId="0"/>
    <xf numFmtId="49" fontId="1" fillId="0" borderId="0"/>
    <xf numFmtId="49" fontId="1" fillId="0" borderId="0"/>
    <xf numFmtId="49" fontId="1" fillId="0" borderId="0"/>
    <xf numFmtId="49" fontId="1" fillId="0" borderId="0"/>
    <xf numFmtId="49" fontId="1" fillId="0" borderId="0"/>
    <xf numFmtId="49" fontId="1" fillId="0" borderId="0"/>
    <xf numFmtId="49" fontId="1" fillId="0" borderId="0"/>
    <xf numFmtId="0" fontId="45" fillId="0" borderId="0"/>
    <xf numFmtId="0" fontId="45" fillId="0" borderId="0"/>
    <xf numFmtId="0" fontId="27"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45" fillId="0" borderId="0"/>
    <xf numFmtId="0" fontId="1"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39" fontId="51" fillId="59"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45" fillId="0" borderId="0"/>
    <xf numFmtId="0" fontId="1" fillId="0" borderId="0"/>
    <xf numFmtId="0" fontId="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39" fontId="51" fillId="59" borderId="0"/>
    <xf numFmtId="39" fontId="51" fillId="59" borderId="0"/>
    <xf numFmtId="0" fontId="45" fillId="0" borderId="0"/>
    <xf numFmtId="0" fontId="45" fillId="0" borderId="0"/>
    <xf numFmtId="0" fontId="45" fillId="0" borderId="0"/>
    <xf numFmtId="0" fontId="1" fillId="0" borderId="0"/>
    <xf numFmtId="0" fontId="1" fillId="0" borderId="0"/>
    <xf numFmtId="0" fontId="1" fillId="0" borderId="0"/>
    <xf numFmtId="0" fontId="1" fillId="0" borderId="0"/>
    <xf numFmtId="0" fontId="1" fillId="0" borderId="0"/>
    <xf numFmtId="0" fontId="18" fillId="0" borderId="0"/>
    <xf numFmtId="0" fontId="45" fillId="0" borderId="0"/>
    <xf numFmtId="0" fontId="45" fillId="0" borderId="0"/>
    <xf numFmtId="0" fontId="45" fillId="0" borderId="0"/>
    <xf numFmtId="39" fontId="51" fillId="59"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45" fillId="0" borderId="0"/>
    <xf numFmtId="0" fontId="45" fillId="0" borderId="0"/>
    <xf numFmtId="0" fontId="1" fillId="0" borderId="0"/>
    <xf numFmtId="0" fontId="1"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45" fillId="0" borderId="0"/>
    <xf numFmtId="0" fontId="45" fillId="0" borderId="0"/>
    <xf numFmtId="0" fontId="18" fillId="0" borderId="0"/>
    <xf numFmtId="0" fontId="18" fillId="0" borderId="0"/>
    <xf numFmtId="0" fontId="45" fillId="0" borderId="0"/>
    <xf numFmtId="0" fontId="45" fillId="0" borderId="0"/>
    <xf numFmtId="0" fontId="45" fillId="0" borderId="0"/>
    <xf numFmtId="0" fontId="1" fillId="0" borderId="0"/>
    <xf numFmtId="0" fontId="1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8" fillId="60" borderId="31" applyNumberFormat="0" applyFont="0" applyAlignment="0" applyProtection="0"/>
    <xf numFmtId="0" fontId="10" fillId="6" borderId="5" applyNumberFormat="0" applyAlignment="0" applyProtection="0"/>
    <xf numFmtId="0" fontId="10" fillId="6" borderId="5" applyNumberFormat="0" applyAlignment="0" applyProtection="0"/>
    <xf numFmtId="0" fontId="52" fillId="54" borderId="32" applyNumberFormat="0" applyAlignment="0" applyProtection="0"/>
    <xf numFmtId="0" fontId="52" fillId="54" borderId="32" applyNumberFormat="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0" fontId="31" fillId="0" borderId="0" applyNumberFormat="0" applyFont="0" applyFill="0" applyBorder="0" applyAlignment="0" applyProtection="0">
      <alignment horizontal="left"/>
    </xf>
    <xf numFmtId="0" fontId="31" fillId="61" borderId="0" applyNumberFormat="0" applyFont="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16" fillId="0" borderId="9" applyNumberFormat="0" applyFill="0" applyAlignment="0" applyProtection="0"/>
    <xf numFmtId="0" fontId="18" fillId="0" borderId="33" applyNumberFormat="0" applyFont="0" applyBorder="0" applyAlignment="0" applyProtection="0"/>
    <xf numFmtId="0" fontId="16" fillId="0" borderId="9" applyNumberFormat="0" applyFill="0" applyAlignment="0" applyProtection="0"/>
    <xf numFmtId="0" fontId="18" fillId="0" borderId="33" applyNumberFormat="0" applyFont="0" applyBorder="0" applyAlignment="0" applyProtection="0"/>
    <xf numFmtId="0" fontId="18" fillId="0" borderId="33" applyNumberFormat="0" applyFont="0" applyBorder="0" applyAlignment="0" applyProtection="0"/>
    <xf numFmtId="0" fontId="54" fillId="0" borderId="34" applyNumberFormat="0" applyFill="0" applyAlignment="0" applyProtection="0"/>
    <xf numFmtId="0" fontId="54" fillId="0" borderId="34" applyNumberFormat="0" applyFill="0" applyAlignment="0" applyProtection="0"/>
    <xf numFmtId="0" fontId="18" fillId="0" borderId="33" applyNumberFormat="0" applyFont="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55">
    <xf numFmtId="0" fontId="0" fillId="0" borderId="0" xfId="0"/>
    <xf numFmtId="0" fontId="19" fillId="0" borderId="10" xfId="0" applyFont="1" applyFill="1" applyBorder="1" applyAlignment="1">
      <alignment horizontal="center" vertical="center"/>
    </xf>
    <xf numFmtId="0" fontId="19" fillId="34" borderId="11" xfId="0" applyFont="1" applyFill="1" applyBorder="1"/>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34" borderId="20" xfId="0" applyFont="1" applyFill="1" applyBorder="1"/>
    <xf numFmtId="0" fontId="0" fillId="0" borderId="20" xfId="0" applyBorder="1"/>
    <xf numFmtId="0" fontId="0" fillId="0" borderId="21" xfId="0" applyBorder="1"/>
    <xf numFmtId="0" fontId="0" fillId="0" borderId="11" xfId="0" applyBorder="1" applyAlignment="1">
      <alignment horizontal="center"/>
    </xf>
    <xf numFmtId="0" fontId="0" fillId="0" borderId="11" xfId="0" applyBorder="1"/>
    <xf numFmtId="0" fontId="0" fillId="34" borderId="20" xfId="0" applyFill="1" applyBorder="1"/>
    <xf numFmtId="0" fontId="0" fillId="33" borderId="20" xfId="0" applyFill="1" applyBorder="1"/>
    <xf numFmtId="0" fontId="0" fillId="35" borderId="20" xfId="0" applyFill="1" applyBorder="1" applyAlignment="1">
      <alignment vertical="center"/>
    </xf>
    <xf numFmtId="165" fontId="18" fillId="33" borderId="20" xfId="1" applyNumberFormat="1" applyFill="1" applyBorder="1"/>
    <xf numFmtId="165" fontId="18" fillId="33" borderId="21" xfId="1" applyNumberFormat="1" applyFill="1" applyBorder="1"/>
    <xf numFmtId="164" fontId="18" fillId="0" borderId="20" xfId="1" applyBorder="1"/>
    <xf numFmtId="166" fontId="18" fillId="33" borderId="20" xfId="2" applyFill="1" applyBorder="1"/>
    <xf numFmtId="167" fontId="18" fillId="33" borderId="20" xfId="2" applyNumberFormat="1" applyFill="1" applyBorder="1"/>
    <xf numFmtId="166" fontId="18" fillId="0" borderId="20" xfId="2" applyNumberFormat="1" applyBorder="1"/>
    <xf numFmtId="168" fontId="18" fillId="33" borderId="20" xfId="2" applyNumberFormat="1" applyFill="1" applyBorder="1"/>
    <xf numFmtId="168" fontId="18" fillId="0" borderId="20" xfId="2" applyNumberFormat="1" applyBorder="1"/>
    <xf numFmtId="168" fontId="18" fillId="0" borderId="21" xfId="2" applyNumberFormat="1" applyBorder="1"/>
    <xf numFmtId="0" fontId="18" fillId="33" borderId="20" xfId="0" applyFont="1" applyFill="1" applyBorder="1"/>
    <xf numFmtId="164" fontId="18" fillId="33" borderId="20" xfId="1" applyFill="1" applyBorder="1"/>
    <xf numFmtId="166" fontId="18" fillId="0" borderId="22" xfId="2" applyNumberFormat="1" applyBorder="1"/>
    <xf numFmtId="168" fontId="18" fillId="0" borderId="22" xfId="2" applyNumberFormat="1" applyBorder="1"/>
    <xf numFmtId="166" fontId="0" fillId="0" borderId="20" xfId="0" applyNumberFormat="1" applyBorder="1"/>
    <xf numFmtId="0" fontId="0" fillId="0" borderId="23" xfId="0" applyBorder="1"/>
    <xf numFmtId="0" fontId="19" fillId="0" borderId="17" xfId="0" applyFont="1" applyBorder="1"/>
    <xf numFmtId="0" fontId="0" fillId="0" borderId="17" xfId="0" applyBorder="1"/>
    <xf numFmtId="0" fontId="0" fillId="0" borderId="18" xfId="0" applyBorder="1"/>
    <xf numFmtId="166" fontId="0" fillId="0" borderId="17" xfId="0" applyNumberFormat="1" applyBorder="1"/>
    <xf numFmtId="0" fontId="0" fillId="34" borderId="17" xfId="0" applyFill="1" applyBorder="1"/>
    <xf numFmtId="168" fontId="0" fillId="0" borderId="17" xfId="0" applyNumberFormat="1" applyBorder="1"/>
    <xf numFmtId="168" fontId="0" fillId="0" borderId="18" xfId="0" applyNumberFormat="1" applyBorder="1"/>
    <xf numFmtId="0" fontId="19" fillId="0" borderId="0" xfId="0" applyFont="1" applyAlignment="1">
      <alignment horizontal="left" vertical="center" wrapText="1"/>
    </xf>
    <xf numFmtId="0" fontId="0" fillId="0" borderId="0" xfId="0" applyAlignment="1">
      <alignment horizontal="left" vertical="center" wrapText="1"/>
    </xf>
    <xf numFmtId="0" fontId="21" fillId="0" borderId="0" xfId="0" applyFont="1" applyAlignment="1">
      <alignment horizontal="center"/>
    </xf>
    <xf numFmtId="0" fontId="19" fillId="0" borderId="1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18" xfId="0" applyFont="1" applyFill="1" applyBorder="1" applyAlignment="1">
      <alignment horizontal="center" vertical="center"/>
    </xf>
    <xf numFmtId="0" fontId="18" fillId="0" borderId="0" xfId="0" applyFont="1" applyAlignment="1">
      <alignment horizontal="left" vertical="center" wrapText="1"/>
    </xf>
    <xf numFmtId="0" fontId="0" fillId="33" borderId="20" xfId="0" applyFont="1" applyFill="1" applyBorder="1" applyAlignment="1">
      <alignment wrapText="1"/>
    </xf>
    <xf numFmtId="164" fontId="0" fillId="0" borderId="0" xfId="1" applyFont="1"/>
  </cellXfs>
  <cellStyles count="1040">
    <cellStyle name="$" xfId="4"/>
    <cellStyle name="$.00" xfId="5"/>
    <cellStyle name="$_9. Rev2Cost_GDPIPI" xfId="6"/>
    <cellStyle name="$_lists" xfId="7"/>
    <cellStyle name="$_lists_4. Current Monthly Fixed Charge" xfId="8"/>
    <cellStyle name="$_Sheet4" xfId="9"/>
    <cellStyle name="$M" xfId="10"/>
    <cellStyle name="$M.00" xfId="11"/>
    <cellStyle name="$M_9. Rev2Cost_GDPIPI" xfId="12"/>
    <cellStyle name="20% - Accent1 2" xfId="13"/>
    <cellStyle name="20% - Accent1 2 2" xfId="14"/>
    <cellStyle name="20% - Accent1 2 2 2" xfId="15"/>
    <cellStyle name="20% - Accent1 2 2 2 2" xfId="16"/>
    <cellStyle name="20% - Accent1 2 2 3" xfId="17"/>
    <cellStyle name="20% - Accent1 2 3" xfId="18"/>
    <cellStyle name="20% - Accent1 2 4" xfId="19"/>
    <cellStyle name="20% - Accent1 2 5" xfId="20"/>
    <cellStyle name="20% - Accent1 2 6" xfId="21"/>
    <cellStyle name="20% - Accent1 3" xfId="22"/>
    <cellStyle name="20% - Accent2 2" xfId="23"/>
    <cellStyle name="20% - Accent2 2 2" xfId="24"/>
    <cellStyle name="20% - Accent2 2 2 2" xfId="25"/>
    <cellStyle name="20% - Accent2 2 2 2 2" xfId="26"/>
    <cellStyle name="20% - Accent2 2 2 3" xfId="27"/>
    <cellStyle name="20% - Accent2 2 3" xfId="28"/>
    <cellStyle name="20% - Accent2 2 4" xfId="29"/>
    <cellStyle name="20% - Accent2 2 5" xfId="30"/>
    <cellStyle name="20% - Accent2 2 6" xfId="31"/>
    <cellStyle name="20% - Accent2 3" xfId="32"/>
    <cellStyle name="20% - Accent3 2" xfId="33"/>
    <cellStyle name="20% - Accent3 2 2" xfId="34"/>
    <cellStyle name="20% - Accent3 2 2 2" xfId="35"/>
    <cellStyle name="20% - Accent3 2 2 2 2" xfId="36"/>
    <cellStyle name="20% - Accent3 2 2 3" xfId="37"/>
    <cellStyle name="20% - Accent3 2 3" xfId="38"/>
    <cellStyle name="20% - Accent3 2 4" xfId="39"/>
    <cellStyle name="20% - Accent3 2 5" xfId="40"/>
    <cellStyle name="20% - Accent3 2 6" xfId="41"/>
    <cellStyle name="20% - Accent3 3" xfId="42"/>
    <cellStyle name="20% - Accent4 2" xfId="43"/>
    <cellStyle name="20% - Accent4 2 2" xfId="44"/>
    <cellStyle name="20% - Accent4 2 2 2" xfId="45"/>
    <cellStyle name="20% - Accent4 2 2 2 2" xfId="46"/>
    <cellStyle name="20% - Accent4 2 2 3" xfId="47"/>
    <cellStyle name="20% - Accent4 2 3" xfId="48"/>
    <cellStyle name="20% - Accent4 2 4" xfId="49"/>
    <cellStyle name="20% - Accent4 2 5" xfId="50"/>
    <cellStyle name="20% - Accent4 2 6" xfId="51"/>
    <cellStyle name="20% - Accent4 3" xfId="52"/>
    <cellStyle name="20% - Accent5 2" xfId="53"/>
    <cellStyle name="20% - Accent5 2 2" xfId="54"/>
    <cellStyle name="20% - Accent5 2 2 2" xfId="55"/>
    <cellStyle name="20% - Accent5 2 2 2 2" xfId="56"/>
    <cellStyle name="20% - Accent5 2 2 3" xfId="57"/>
    <cellStyle name="20% - Accent5 2 3" xfId="58"/>
    <cellStyle name="20% - Accent5 2 4" xfId="59"/>
    <cellStyle name="20% - Accent5 2 5" xfId="60"/>
    <cellStyle name="20% - Accent5 2 6" xfId="61"/>
    <cellStyle name="20% - Accent5 3" xfId="62"/>
    <cellStyle name="20% - Accent6 2" xfId="63"/>
    <cellStyle name="20% - Accent6 2 2" xfId="64"/>
    <cellStyle name="20% - Accent6 2 2 2" xfId="65"/>
    <cellStyle name="20% - Accent6 2 2 2 2" xfId="66"/>
    <cellStyle name="20% - Accent6 2 2 3" xfId="67"/>
    <cellStyle name="20% - Accent6 2 3" xfId="68"/>
    <cellStyle name="20% - Accent6 2 4" xfId="69"/>
    <cellStyle name="20% - Accent6 2 5" xfId="70"/>
    <cellStyle name="20% - Accent6 2 6" xfId="71"/>
    <cellStyle name="20% - Accent6 3" xfId="72"/>
    <cellStyle name="40% - Accent1 2" xfId="73"/>
    <cellStyle name="40% - Accent1 2 2" xfId="74"/>
    <cellStyle name="40% - Accent1 2 2 2" xfId="75"/>
    <cellStyle name="40% - Accent1 2 2 2 2" xfId="76"/>
    <cellStyle name="40% - Accent1 2 2 3" xfId="77"/>
    <cellStyle name="40% - Accent1 2 3" xfId="78"/>
    <cellStyle name="40% - Accent1 2 4" xfId="79"/>
    <cellStyle name="40% - Accent1 2 5" xfId="80"/>
    <cellStyle name="40% - Accent1 2 6" xfId="81"/>
    <cellStyle name="40% - Accent1 3" xfId="82"/>
    <cellStyle name="40% - Accent2 2" xfId="83"/>
    <cellStyle name="40% - Accent2 2 2" xfId="84"/>
    <cellStyle name="40% - Accent2 2 2 2" xfId="85"/>
    <cellStyle name="40% - Accent2 2 2 2 2" xfId="86"/>
    <cellStyle name="40% - Accent2 2 2 3" xfId="87"/>
    <cellStyle name="40% - Accent2 2 3" xfId="88"/>
    <cellStyle name="40% - Accent2 2 4" xfId="89"/>
    <cellStyle name="40% - Accent2 2 5" xfId="90"/>
    <cellStyle name="40% - Accent2 2 6" xfId="91"/>
    <cellStyle name="40% - Accent2 3" xfId="92"/>
    <cellStyle name="40% - Accent3 2" xfId="93"/>
    <cellStyle name="40% - Accent3 2 2" xfId="94"/>
    <cellStyle name="40% - Accent3 2 2 2" xfId="95"/>
    <cellStyle name="40% - Accent3 2 2 2 2" xfId="96"/>
    <cellStyle name="40% - Accent3 2 2 3" xfId="97"/>
    <cellStyle name="40% - Accent3 2 3" xfId="98"/>
    <cellStyle name="40% - Accent3 2 4" xfId="99"/>
    <cellStyle name="40% - Accent3 2 5" xfId="100"/>
    <cellStyle name="40% - Accent3 2 6" xfId="101"/>
    <cellStyle name="40% - Accent3 3" xfId="102"/>
    <cellStyle name="40% - Accent4 2" xfId="103"/>
    <cellStyle name="40% - Accent4 2 2" xfId="104"/>
    <cellStyle name="40% - Accent4 2 2 2" xfId="105"/>
    <cellStyle name="40% - Accent4 2 2 2 2" xfId="106"/>
    <cellStyle name="40% - Accent4 2 2 3" xfId="107"/>
    <cellStyle name="40% - Accent4 2 3" xfId="108"/>
    <cellStyle name="40% - Accent4 2 4" xfId="109"/>
    <cellStyle name="40% - Accent4 2 5" xfId="110"/>
    <cellStyle name="40% - Accent4 2 6" xfId="111"/>
    <cellStyle name="40% - Accent4 3" xfId="112"/>
    <cellStyle name="40% - Accent5 2" xfId="113"/>
    <cellStyle name="40% - Accent5 2 2" xfId="114"/>
    <cellStyle name="40% - Accent5 2 2 2" xfId="115"/>
    <cellStyle name="40% - Accent5 2 2 2 2" xfId="116"/>
    <cellStyle name="40% - Accent5 2 2 3" xfId="117"/>
    <cellStyle name="40% - Accent5 2 3" xfId="118"/>
    <cellStyle name="40% - Accent5 2 4" xfId="119"/>
    <cellStyle name="40% - Accent5 2 5" xfId="120"/>
    <cellStyle name="40% - Accent5 2 6" xfId="121"/>
    <cellStyle name="40% - Accent5 3" xfId="122"/>
    <cellStyle name="40% - Accent6 2" xfId="123"/>
    <cellStyle name="40% - Accent6 2 2" xfId="124"/>
    <cellStyle name="40% - Accent6 2 2 2" xfId="125"/>
    <cellStyle name="40% - Accent6 2 2 2 2" xfId="126"/>
    <cellStyle name="40% - Accent6 2 2 3" xfId="127"/>
    <cellStyle name="40% - Accent6 2 3" xfId="128"/>
    <cellStyle name="40% - Accent6 2 4" xfId="129"/>
    <cellStyle name="40% - Accent6 2 5" xfId="130"/>
    <cellStyle name="40% - Accent6 2 6" xfId="131"/>
    <cellStyle name="40% - Accent6 3" xfId="132"/>
    <cellStyle name="60% - Accent1 2" xfId="133"/>
    <cellStyle name="60% - Accent1 2 2" xfId="134"/>
    <cellStyle name="60% - Accent1 2 3" xfId="135"/>
    <cellStyle name="60% - Accent1 3" xfId="136"/>
    <cellStyle name="60% - Accent2 2" xfId="137"/>
    <cellStyle name="60% - Accent2 2 2" xfId="138"/>
    <cellStyle name="60% - Accent2 2 3" xfId="139"/>
    <cellStyle name="60% - Accent2 3" xfId="140"/>
    <cellStyle name="60% - Accent3 2" xfId="141"/>
    <cellStyle name="60% - Accent3 2 2" xfId="142"/>
    <cellStyle name="60% - Accent3 2 3" xfId="143"/>
    <cellStyle name="60% - Accent3 3" xfId="144"/>
    <cellStyle name="60% - Accent4 2" xfId="145"/>
    <cellStyle name="60% - Accent4 2 2" xfId="146"/>
    <cellStyle name="60% - Accent4 2 3" xfId="147"/>
    <cellStyle name="60% - Accent4 3" xfId="148"/>
    <cellStyle name="60% - Accent5 2" xfId="149"/>
    <cellStyle name="60% - Accent5 2 2" xfId="150"/>
    <cellStyle name="60% - Accent5 2 3" xfId="151"/>
    <cellStyle name="60% - Accent5 3" xfId="152"/>
    <cellStyle name="60% - Accent6 2" xfId="153"/>
    <cellStyle name="60% - Accent6 2 2" xfId="154"/>
    <cellStyle name="60% - Accent6 2 3" xfId="155"/>
    <cellStyle name="60% - Accent6 3" xfId="156"/>
    <cellStyle name="Accent1 2" xfId="157"/>
    <cellStyle name="Accent1 2 2" xfId="158"/>
    <cellStyle name="Accent1 2 3" xfId="159"/>
    <cellStyle name="Accent1 3" xfId="160"/>
    <cellStyle name="Accent2 2" xfId="161"/>
    <cellStyle name="Accent2 2 2" xfId="162"/>
    <cellStyle name="Accent2 2 3" xfId="163"/>
    <cellStyle name="Accent2 3" xfId="164"/>
    <cellStyle name="Accent3 2" xfId="165"/>
    <cellStyle name="Accent3 2 2" xfId="166"/>
    <cellStyle name="Accent3 2 3" xfId="167"/>
    <cellStyle name="Accent3 3" xfId="168"/>
    <cellStyle name="Accent4 2" xfId="169"/>
    <cellStyle name="Accent4 2 2" xfId="170"/>
    <cellStyle name="Accent4 2 3" xfId="171"/>
    <cellStyle name="Accent4 3" xfId="172"/>
    <cellStyle name="Accent5 2" xfId="173"/>
    <cellStyle name="Accent5 2 2" xfId="174"/>
    <cellStyle name="Accent5 2 3" xfId="175"/>
    <cellStyle name="Accent5 3" xfId="176"/>
    <cellStyle name="Accent6 2" xfId="177"/>
    <cellStyle name="Accent6 2 2" xfId="178"/>
    <cellStyle name="Accent6 2 3" xfId="179"/>
    <cellStyle name="Accent6 3" xfId="180"/>
    <cellStyle name="Bad 2" xfId="181"/>
    <cellStyle name="Bad 2 2" xfId="182"/>
    <cellStyle name="Bad 2 3" xfId="183"/>
    <cellStyle name="Bad 3" xfId="184"/>
    <cellStyle name="Calculation 2" xfId="185"/>
    <cellStyle name="Calculation 2 2" xfId="186"/>
    <cellStyle name="Calculation 2 3" xfId="187"/>
    <cellStyle name="Calculation 3" xfId="188"/>
    <cellStyle name="Check Cell 2" xfId="189"/>
    <cellStyle name="Check Cell 2 2" xfId="190"/>
    <cellStyle name="Check Cell 2 3" xfId="191"/>
    <cellStyle name="Check Cell 3" xfId="192"/>
    <cellStyle name="Comma" xfId="1" builtinId="3"/>
    <cellStyle name="Comma 10" xfId="193"/>
    <cellStyle name="Comma 10 2" xfId="194"/>
    <cellStyle name="Comma 10 2 2" xfId="195"/>
    <cellStyle name="Comma 10 3" xfId="196"/>
    <cellStyle name="Comma 11" xfId="197"/>
    <cellStyle name="Comma 12" xfId="198"/>
    <cellStyle name="Comma 2" xfId="199"/>
    <cellStyle name="Comma 2 2" xfId="200"/>
    <cellStyle name="Comma 2 2 2" xfId="201"/>
    <cellStyle name="Comma 2 2 3" xfId="202"/>
    <cellStyle name="Comma 2 2 4" xfId="203"/>
    <cellStyle name="Comma 2 2 4 2" xfId="204"/>
    <cellStyle name="Comma 2 2 5" xfId="205"/>
    <cellStyle name="Comma 2 2 6" xfId="206"/>
    <cellStyle name="Comma 2 2 7" xfId="207"/>
    <cellStyle name="Comma 2 3" xfId="208"/>
    <cellStyle name="Comma 2 3 2" xfId="209"/>
    <cellStyle name="Comma 2 3 3" xfId="210"/>
    <cellStyle name="Comma 2 3 3 2" xfId="211"/>
    <cellStyle name="Comma 2 4" xfId="212"/>
    <cellStyle name="Comma 2 4 2" xfId="213"/>
    <cellStyle name="Comma 2 5" xfId="214"/>
    <cellStyle name="Comma 2 5 2" xfId="215"/>
    <cellStyle name="Comma 2 6" xfId="216"/>
    <cellStyle name="Comma 2 7" xfId="217"/>
    <cellStyle name="Comma 3" xfId="218"/>
    <cellStyle name="Comma 3 10" xfId="219"/>
    <cellStyle name="Comma 3 10 2" xfId="220"/>
    <cellStyle name="Comma 3 11" xfId="221"/>
    <cellStyle name="Comma 3 12" xfId="222"/>
    <cellStyle name="Comma 3 13" xfId="223"/>
    <cellStyle name="Comma 3 14" xfId="224"/>
    <cellStyle name="Comma 3 2" xfId="225"/>
    <cellStyle name="Comma 3 2 2" xfId="226"/>
    <cellStyle name="Comma 3 2 2 2" xfId="227"/>
    <cellStyle name="Comma 3 2 2 2 2" xfId="228"/>
    <cellStyle name="Comma 3 2 3" xfId="229"/>
    <cellStyle name="Comma 3 2 3 2" xfId="230"/>
    <cellStyle name="Comma 3 2 4" xfId="231"/>
    <cellStyle name="Comma 3 2 4 2" xfId="232"/>
    <cellStyle name="Comma 3 2 5" xfId="233"/>
    <cellStyle name="Comma 3 2 6" xfId="234"/>
    <cellStyle name="Comma 3 2 7" xfId="235"/>
    <cellStyle name="Comma 3 2 8" xfId="236"/>
    <cellStyle name="Comma 3 3" xfId="237"/>
    <cellStyle name="Comma 3 3 2" xfId="238"/>
    <cellStyle name="Comma 3 3 2 2" xfId="239"/>
    <cellStyle name="Comma 3 3 3" xfId="240"/>
    <cellStyle name="Comma 3 3 3 2" xfId="241"/>
    <cellStyle name="Comma 3 4" xfId="242"/>
    <cellStyle name="Comma 3 4 2" xfId="243"/>
    <cellStyle name="Comma 3 4 2 2" xfId="244"/>
    <cellStyle name="Comma 3 5" xfId="245"/>
    <cellStyle name="Comma 3 5 2" xfId="246"/>
    <cellStyle name="Comma 3 6" xfId="247"/>
    <cellStyle name="Comma 3 6 2" xfId="248"/>
    <cellStyle name="Comma 3 7" xfId="249"/>
    <cellStyle name="Comma 3 7 2" xfId="250"/>
    <cellStyle name="Comma 3 8" xfId="251"/>
    <cellStyle name="Comma 3 9" xfId="252"/>
    <cellStyle name="Comma 3 9 2" xfId="253"/>
    <cellStyle name="Comma 4" xfId="254"/>
    <cellStyle name="Comma 4 2" xfId="255"/>
    <cellStyle name="Comma 4 2 2" xfId="256"/>
    <cellStyle name="Comma 4 2 2 2" xfId="257"/>
    <cellStyle name="Comma 4 3" xfId="258"/>
    <cellStyle name="Comma 4 3 2" xfId="259"/>
    <cellStyle name="Comma 4 4" xfId="260"/>
    <cellStyle name="Comma 4 4 2" xfId="261"/>
    <cellStyle name="Comma 4 5" xfId="262"/>
    <cellStyle name="Comma 4 6" xfId="263"/>
    <cellStyle name="Comma 4 7" xfId="264"/>
    <cellStyle name="Comma 5" xfId="265"/>
    <cellStyle name="Comma 5 2" xfId="266"/>
    <cellStyle name="Comma 5 2 2" xfId="267"/>
    <cellStyle name="Comma 5 2 3" xfId="268"/>
    <cellStyle name="Comma 5 2 4" xfId="269"/>
    <cellStyle name="Comma 5 3" xfId="270"/>
    <cellStyle name="Comma 5 4" xfId="271"/>
    <cellStyle name="Comma 5 5" xfId="272"/>
    <cellStyle name="Comma 6" xfId="273"/>
    <cellStyle name="Comma 6 2" xfId="274"/>
    <cellStyle name="Comma 6 3" xfId="275"/>
    <cellStyle name="Comma 6 3 2" xfId="276"/>
    <cellStyle name="Comma 6 4" xfId="277"/>
    <cellStyle name="Comma 6 4 2" xfId="278"/>
    <cellStyle name="Comma 7" xfId="279"/>
    <cellStyle name="Comma 7 2" xfId="280"/>
    <cellStyle name="Comma 7 2 2" xfId="281"/>
    <cellStyle name="Comma 7 3" xfId="282"/>
    <cellStyle name="Comma 8" xfId="283"/>
    <cellStyle name="Comma 8 2" xfId="284"/>
    <cellStyle name="Comma 8 2 2" xfId="285"/>
    <cellStyle name="Comma 8 3" xfId="286"/>
    <cellStyle name="Comma 8 3 2" xfId="287"/>
    <cellStyle name="Comma 9" xfId="288"/>
    <cellStyle name="Comma 9 2" xfId="289"/>
    <cellStyle name="Comma 9 3" xfId="290"/>
    <cellStyle name="Comma0" xfId="291"/>
    <cellStyle name="Comma0 2" xfId="292"/>
    <cellStyle name="Comma0 2 2" xfId="293"/>
    <cellStyle name="Currency" xfId="2" builtinId="4"/>
    <cellStyle name="Currency 2" xfId="294"/>
    <cellStyle name="Currency 2 10" xfId="295"/>
    <cellStyle name="Currency 2 10 2" xfId="296"/>
    <cellStyle name="Currency 2 11" xfId="297"/>
    <cellStyle name="Currency 2 11 2" xfId="298"/>
    <cellStyle name="Currency 2 12" xfId="299"/>
    <cellStyle name="Currency 2 12 2" xfId="300"/>
    <cellStyle name="Currency 2 13" xfId="301"/>
    <cellStyle name="Currency 2 13 2" xfId="302"/>
    <cellStyle name="Currency 2 14" xfId="303"/>
    <cellStyle name="Currency 2 15" xfId="304"/>
    <cellStyle name="Currency 2 16" xfId="305"/>
    <cellStyle name="Currency 2 17" xfId="306"/>
    <cellStyle name="Currency 2 2" xfId="307"/>
    <cellStyle name="Currency 2 2 2" xfId="308"/>
    <cellStyle name="Currency 2 2 3" xfId="309"/>
    <cellStyle name="Currency 2 2 3 2" xfId="310"/>
    <cellStyle name="Currency 2 2 4" xfId="311"/>
    <cellStyle name="Currency 2 3" xfId="312"/>
    <cellStyle name="Currency 2 3 2" xfId="313"/>
    <cellStyle name="Currency 2 3 2 2" xfId="314"/>
    <cellStyle name="Currency 2 3 3" xfId="315"/>
    <cellStyle name="Currency 2 3 3 2" xfId="316"/>
    <cellStyle name="Currency 2 3 4" xfId="317"/>
    <cellStyle name="Currency 2 4" xfId="318"/>
    <cellStyle name="Currency 2 4 2" xfId="319"/>
    <cellStyle name="Currency 2 4 3" xfId="320"/>
    <cellStyle name="Currency 2 5" xfId="321"/>
    <cellStyle name="Currency 2 5 2" xfId="322"/>
    <cellStyle name="Currency 2 6" xfId="323"/>
    <cellStyle name="Currency 2 6 2" xfId="324"/>
    <cellStyle name="Currency 2 7" xfId="325"/>
    <cellStyle name="Currency 2 7 2" xfId="326"/>
    <cellStyle name="Currency 2 8" xfId="327"/>
    <cellStyle name="Currency 2 9" xfId="328"/>
    <cellStyle name="Currency 2 9 2" xfId="329"/>
    <cellStyle name="Currency 3" xfId="330"/>
    <cellStyle name="Currency 3 2" xfId="331"/>
    <cellStyle name="Currency 3 2 2" xfId="332"/>
    <cellStyle name="Currency 3 3" xfId="333"/>
    <cellStyle name="Currency 3 3 2" xfId="334"/>
    <cellStyle name="Currency 4" xfId="335"/>
    <cellStyle name="Currency 4 2" xfId="336"/>
    <cellStyle name="Currency 4 2 2" xfId="337"/>
    <cellStyle name="Currency 4 3" xfId="338"/>
    <cellStyle name="Currency 4 3 2" xfId="339"/>
    <cellStyle name="Currency 4 4" xfId="340"/>
    <cellStyle name="Currency 4 4 2" xfId="341"/>
    <cellStyle name="Currency 4 5" xfId="342"/>
    <cellStyle name="Currency 4 5 2" xfId="343"/>
    <cellStyle name="Currency 4 6" xfId="344"/>
    <cellStyle name="Currency 4 7" xfId="345"/>
    <cellStyle name="Currency 4 8" xfId="346"/>
    <cellStyle name="Currency 5" xfId="347"/>
    <cellStyle name="Currency 5 2" xfId="348"/>
    <cellStyle name="Currency 5 2 2" xfId="349"/>
    <cellStyle name="Currency 5 3" xfId="350"/>
    <cellStyle name="Currency 5 3 2" xfId="351"/>
    <cellStyle name="Currency 5 4" xfId="352"/>
    <cellStyle name="Currency 5 4 2" xfId="353"/>
    <cellStyle name="Currency 5 5" xfId="354"/>
    <cellStyle name="Currency 5 6" xfId="355"/>
    <cellStyle name="Currency 6" xfId="356"/>
    <cellStyle name="Currency 6 2" xfId="357"/>
    <cellStyle name="Currency 6 2 2" xfId="358"/>
    <cellStyle name="Currency 6 3" xfId="359"/>
    <cellStyle name="Currency 6 3 2" xfId="360"/>
    <cellStyle name="Currency 8" xfId="361"/>
    <cellStyle name="Currency0" xfId="362"/>
    <cellStyle name="Currency0 2" xfId="363"/>
    <cellStyle name="Currency0 2 2" xfId="364"/>
    <cellStyle name="Date" xfId="365"/>
    <cellStyle name="Date 2" xfId="366"/>
    <cellStyle name="Date 2 2" xfId="367"/>
    <cellStyle name="Explanatory Text 2" xfId="368"/>
    <cellStyle name="Explanatory Text 2 2" xfId="369"/>
    <cellStyle name="Explanatory Text 2 3" xfId="370"/>
    <cellStyle name="Explanatory Text 3" xfId="371"/>
    <cellStyle name="Fixed" xfId="372"/>
    <cellStyle name="Fixed 2" xfId="373"/>
    <cellStyle name="Fixed 2 2" xfId="374"/>
    <cellStyle name="Good 2" xfId="375"/>
    <cellStyle name="Good 2 2" xfId="376"/>
    <cellStyle name="Good 2 3" xfId="377"/>
    <cellStyle name="Good 3" xfId="378"/>
    <cellStyle name="Grey" xfId="379"/>
    <cellStyle name="Heading 1 2" xfId="380"/>
    <cellStyle name="Heading 1 2 2" xfId="381"/>
    <cellStyle name="Heading 1 2 3" xfId="382"/>
    <cellStyle name="Heading 1 3" xfId="383"/>
    <cellStyle name="Heading 1 4" xfId="384"/>
    <cellStyle name="Heading 2 2" xfId="385"/>
    <cellStyle name="Heading 2 2 2" xfId="386"/>
    <cellStyle name="Heading 2 2 3" xfId="387"/>
    <cellStyle name="Heading 2 3" xfId="388"/>
    <cellStyle name="Heading 2 4" xfId="389"/>
    <cellStyle name="Heading 3 2" xfId="390"/>
    <cellStyle name="Heading 3 2 2" xfId="391"/>
    <cellStyle name="Heading 3 2 3" xfId="392"/>
    <cellStyle name="Heading 3 3" xfId="393"/>
    <cellStyle name="Heading 4 2" xfId="394"/>
    <cellStyle name="Heading 4 2 2" xfId="395"/>
    <cellStyle name="Heading 4 2 3" xfId="396"/>
    <cellStyle name="Heading 4 3" xfId="397"/>
    <cellStyle name="Hyperlink 2" xfId="398"/>
    <cellStyle name="Hyperlink 2 2" xfId="399"/>
    <cellStyle name="Hyperlink 3" xfId="400"/>
    <cellStyle name="Input [yellow]" xfId="401"/>
    <cellStyle name="Input 10" xfId="402"/>
    <cellStyle name="Input 11" xfId="403"/>
    <cellStyle name="Input 12" xfId="404"/>
    <cellStyle name="Input 13" xfId="405"/>
    <cellStyle name="Input 14" xfId="406"/>
    <cellStyle name="Input 15" xfId="407"/>
    <cellStyle name="Input 16" xfId="408"/>
    <cellStyle name="Input 17" xfId="409"/>
    <cellStyle name="Input 18" xfId="410"/>
    <cellStyle name="Input 19" xfId="411"/>
    <cellStyle name="Input 2" xfId="412"/>
    <cellStyle name="Input 2 2" xfId="413"/>
    <cellStyle name="Input 2 3" xfId="414"/>
    <cellStyle name="Input 20" xfId="415"/>
    <cellStyle name="Input 21" xfId="416"/>
    <cellStyle name="Input 22" xfId="417"/>
    <cellStyle name="Input 3" xfId="418"/>
    <cellStyle name="Input 4" xfId="419"/>
    <cellStyle name="Input 5" xfId="420"/>
    <cellStyle name="Input 6" xfId="421"/>
    <cellStyle name="Input 7" xfId="422"/>
    <cellStyle name="Input 8" xfId="423"/>
    <cellStyle name="Input 9" xfId="424"/>
    <cellStyle name="Linked Cell 2" xfId="425"/>
    <cellStyle name="Linked Cell 2 2" xfId="426"/>
    <cellStyle name="Linked Cell 2 3" xfId="427"/>
    <cellStyle name="Linked Cell 3" xfId="428"/>
    <cellStyle name="M" xfId="429"/>
    <cellStyle name="M.00" xfId="430"/>
    <cellStyle name="M_9. Rev2Cost_GDPIPI" xfId="431"/>
    <cellStyle name="M_lists" xfId="432"/>
    <cellStyle name="M_lists_4. Current Monthly Fixed Charge" xfId="433"/>
    <cellStyle name="M_Sheet4" xfId="434"/>
    <cellStyle name="Neutral 2" xfId="435"/>
    <cellStyle name="Neutral 2 2" xfId="436"/>
    <cellStyle name="Neutral 2 3" xfId="437"/>
    <cellStyle name="Neutral 3" xfId="438"/>
    <cellStyle name="Normal" xfId="0" builtinId="0"/>
    <cellStyle name="Normal - Style1" xfId="439"/>
    <cellStyle name="Normal 10" xfId="440"/>
    <cellStyle name="Normal 10 10" xfId="441"/>
    <cellStyle name="Normal 10 11" xfId="442"/>
    <cellStyle name="Normal 10 12" xfId="443"/>
    <cellStyle name="Normal 10 13" xfId="444"/>
    <cellStyle name="Normal 10 14" xfId="445"/>
    <cellStyle name="Normal 10 15" xfId="446"/>
    <cellStyle name="Normal 10 2" xfId="447"/>
    <cellStyle name="Normal 10 2 2" xfId="448"/>
    <cellStyle name="Normal 10 2 3" xfId="449"/>
    <cellStyle name="Normal 10 2 4" xfId="450"/>
    <cellStyle name="Normal 10 3" xfId="451"/>
    <cellStyle name="Normal 10 4" xfId="452"/>
    <cellStyle name="Normal 10 5" xfId="453"/>
    <cellStyle name="Normal 10 6" xfId="454"/>
    <cellStyle name="Normal 10 7" xfId="455"/>
    <cellStyle name="Normal 10 8" xfId="456"/>
    <cellStyle name="Normal 10 9" xfId="457"/>
    <cellStyle name="Normal 11" xfId="458"/>
    <cellStyle name="Normal 11 10" xfId="459"/>
    <cellStyle name="Normal 11 11" xfId="460"/>
    <cellStyle name="Normal 11 12" xfId="461"/>
    <cellStyle name="Normal 11 13" xfId="462"/>
    <cellStyle name="Normal 11 14" xfId="463"/>
    <cellStyle name="Normal 11 15" xfId="464"/>
    <cellStyle name="Normal 11 2" xfId="465"/>
    <cellStyle name="Normal 11 2 2" xfId="466"/>
    <cellStyle name="Normal 11 2 3" xfId="467"/>
    <cellStyle name="Normal 11 2 4" xfId="468"/>
    <cellStyle name="Normal 11 3" xfId="469"/>
    <cellStyle name="Normal 11 4" xfId="470"/>
    <cellStyle name="Normal 11 5" xfId="471"/>
    <cellStyle name="Normal 11 6" xfId="472"/>
    <cellStyle name="Normal 11 7" xfId="473"/>
    <cellStyle name="Normal 11 8" xfId="474"/>
    <cellStyle name="Normal 11 9" xfId="475"/>
    <cellStyle name="Normal 12" xfId="476"/>
    <cellStyle name="Normal 12 2" xfId="477"/>
    <cellStyle name="Normal 12 3" xfId="478"/>
    <cellStyle name="Normal 12 4" xfId="479"/>
    <cellStyle name="Normal 13" xfId="480"/>
    <cellStyle name="Normal 13 2" xfId="481"/>
    <cellStyle name="Normal 13 3" xfId="482"/>
    <cellStyle name="Normal 13 4" xfId="483"/>
    <cellStyle name="Normal 14" xfId="484"/>
    <cellStyle name="Normal 14 2" xfId="485"/>
    <cellStyle name="Normal 14 3" xfId="486"/>
    <cellStyle name="Normal 14 4" xfId="487"/>
    <cellStyle name="Normal 15" xfId="488"/>
    <cellStyle name="Normal 15 2" xfId="489"/>
    <cellStyle name="Normal 15 3" xfId="490"/>
    <cellStyle name="Normal 15 4" xfId="491"/>
    <cellStyle name="Normal 16" xfId="492"/>
    <cellStyle name="Normal 16 2" xfId="493"/>
    <cellStyle name="Normal 16 3" xfId="494"/>
    <cellStyle name="Normal 16 4" xfId="495"/>
    <cellStyle name="Normal 17" xfId="496"/>
    <cellStyle name="Normal 17 2" xfId="497"/>
    <cellStyle name="Normal 17 3" xfId="498"/>
    <cellStyle name="Normal 17 4" xfId="499"/>
    <cellStyle name="Normal 18" xfId="500"/>
    <cellStyle name="Normal 18 10" xfId="501"/>
    <cellStyle name="Normal 18 11" xfId="502"/>
    <cellStyle name="Normal 18 12" xfId="503"/>
    <cellStyle name="Normal 18 13" xfId="504"/>
    <cellStyle name="Normal 18 2" xfId="505"/>
    <cellStyle name="Normal 18 3" xfId="506"/>
    <cellStyle name="Normal 18 4" xfId="507"/>
    <cellStyle name="Normal 18 5" xfId="508"/>
    <cellStyle name="Normal 18 6" xfId="509"/>
    <cellStyle name="Normal 18 7" xfId="510"/>
    <cellStyle name="Normal 18 8" xfId="511"/>
    <cellStyle name="Normal 18 9" xfId="512"/>
    <cellStyle name="Normal 19" xfId="513"/>
    <cellStyle name="Normal 19 10" xfId="514"/>
    <cellStyle name="Normal 19 11" xfId="515"/>
    <cellStyle name="Normal 19 12" xfId="516"/>
    <cellStyle name="Normal 19 13" xfId="517"/>
    <cellStyle name="Normal 19 2" xfId="518"/>
    <cellStyle name="Normal 19 3" xfId="519"/>
    <cellStyle name="Normal 19 4" xfId="520"/>
    <cellStyle name="Normal 19 5" xfId="521"/>
    <cellStyle name="Normal 19 6" xfId="522"/>
    <cellStyle name="Normal 19 7" xfId="523"/>
    <cellStyle name="Normal 19 8" xfId="524"/>
    <cellStyle name="Normal 19 9" xfId="525"/>
    <cellStyle name="Normal 2" xfId="3"/>
    <cellStyle name="Normal 2 10" xfId="526"/>
    <cellStyle name="Normal 2 11" xfId="527"/>
    <cellStyle name="Normal 2 12" xfId="528"/>
    <cellStyle name="Normal 2 13" xfId="529"/>
    <cellStyle name="Normal 2 14" xfId="530"/>
    <cellStyle name="Normal 2 15" xfId="531"/>
    <cellStyle name="Normal 2 16" xfId="532"/>
    <cellStyle name="Normal 2 17" xfId="533"/>
    <cellStyle name="Normal 2 18" xfId="534"/>
    <cellStyle name="Normal 2 18 2" xfId="535"/>
    <cellStyle name="Normal 2 19" xfId="536"/>
    <cellStyle name="Normal 2 19 2" xfId="537"/>
    <cellStyle name="Normal 2 2" xfId="538"/>
    <cellStyle name="Normal 2 2 10" xfId="539"/>
    <cellStyle name="Normal 2 2 11" xfId="540"/>
    <cellStyle name="Normal 2 2 11 2" xfId="541"/>
    <cellStyle name="Normal 2 2 12" xfId="542"/>
    <cellStyle name="Normal 2 2 2" xfId="543"/>
    <cellStyle name="Normal 2 2 2 2" xfId="544"/>
    <cellStyle name="Normal 2 2 2 2 2" xfId="545"/>
    <cellStyle name="Normal 2 2 2 3" xfId="546"/>
    <cellStyle name="Normal 2 2 2 3 2" xfId="547"/>
    <cellStyle name="Normal 2 2 2 4" xfId="548"/>
    <cellStyle name="Normal 2 2 2 4 2" xfId="549"/>
    <cellStyle name="Normal 2 2 3" xfId="550"/>
    <cellStyle name="Normal 2 2 3 2" xfId="551"/>
    <cellStyle name="Normal 2 2 4" xfId="552"/>
    <cellStyle name="Normal 2 2 4 2" xfId="553"/>
    <cellStyle name="Normal 2 2 5" xfId="554"/>
    <cellStyle name="Normal 2 2 5 2" xfId="555"/>
    <cellStyle name="Normal 2 2 6" xfId="556"/>
    <cellStyle name="Normal 2 2 6 2" xfId="557"/>
    <cellStyle name="Normal 2 2 7" xfId="558"/>
    <cellStyle name="Normal 2 2 7 2" xfId="559"/>
    <cellStyle name="Normal 2 2 8" xfId="560"/>
    <cellStyle name="Normal 2 2 9" xfId="561"/>
    <cellStyle name="Normal 2 20" xfId="562"/>
    <cellStyle name="Normal 2 21" xfId="563"/>
    <cellStyle name="Normal 2 21 2" xfId="564"/>
    <cellStyle name="Normal 2 22" xfId="565"/>
    <cellStyle name="Normal 2 23" xfId="566"/>
    <cellStyle name="Normal 2 23 2" xfId="567"/>
    <cellStyle name="Normal 2 24" xfId="568"/>
    <cellStyle name="Normal 2 24 2" xfId="569"/>
    <cellStyle name="Normal 2 25" xfId="570"/>
    <cellStyle name="Normal 2 26" xfId="571"/>
    <cellStyle name="Normal 2 3" xfId="572"/>
    <cellStyle name="Normal 2 3 2" xfId="573"/>
    <cellStyle name="Normal 2 3 3" xfId="574"/>
    <cellStyle name="Normal 2 3 4" xfId="575"/>
    <cellStyle name="Normal 2 3 5" xfId="576"/>
    <cellStyle name="Normal 2 4" xfId="577"/>
    <cellStyle name="Normal 2 4 2" xfId="578"/>
    <cellStyle name="Normal 2 5" xfId="579"/>
    <cellStyle name="Normal 2 6" xfId="580"/>
    <cellStyle name="Normal 2 7" xfId="581"/>
    <cellStyle name="Normal 2 8" xfId="582"/>
    <cellStyle name="Normal 2 9" xfId="583"/>
    <cellStyle name="Normal 20" xfId="584"/>
    <cellStyle name="Normal 20 2" xfId="585"/>
    <cellStyle name="Normal 20 3" xfId="586"/>
    <cellStyle name="Normal 21" xfId="587"/>
    <cellStyle name="Normal 21 2" xfId="588"/>
    <cellStyle name="Normal 21 3" xfId="589"/>
    <cellStyle name="Normal 22" xfId="590"/>
    <cellStyle name="Normal 22 2" xfId="591"/>
    <cellStyle name="Normal 22 3" xfId="592"/>
    <cellStyle name="Normal 22 4" xfId="593"/>
    <cellStyle name="Normal 23" xfId="594"/>
    <cellStyle name="Normal 23 2" xfId="595"/>
    <cellStyle name="Normal 24" xfId="596"/>
    <cellStyle name="Normal 24 2" xfId="597"/>
    <cellStyle name="Normal 24 2 2" xfId="598"/>
    <cellStyle name="Normal 24 2 3" xfId="599"/>
    <cellStyle name="Normal 24 3" xfId="600"/>
    <cellStyle name="Normal 24 4" xfId="601"/>
    <cellStyle name="Normal 24 5" xfId="602"/>
    <cellStyle name="Normal 25" xfId="603"/>
    <cellStyle name="Normal 25 2" xfId="604"/>
    <cellStyle name="Normal 26" xfId="605"/>
    <cellStyle name="Normal 26 2" xfId="606"/>
    <cellStyle name="Normal 27" xfId="607"/>
    <cellStyle name="Normal 27 2" xfId="608"/>
    <cellStyle name="Normal 27 3" xfId="609"/>
    <cellStyle name="Normal 28" xfId="610"/>
    <cellStyle name="Normal 28 2" xfId="611"/>
    <cellStyle name="Normal 29" xfId="612"/>
    <cellStyle name="Normal 29 2" xfId="613"/>
    <cellStyle name="Normal 3" xfId="614"/>
    <cellStyle name="Normal 3 2" xfId="615"/>
    <cellStyle name="Normal 3 2 2" xfId="616"/>
    <cellStyle name="Normal 3 2 3" xfId="617"/>
    <cellStyle name="Normal 3 3" xfId="618"/>
    <cellStyle name="Normal 3 3 2" xfId="619"/>
    <cellStyle name="Normal 3 3 2 2" xfId="620"/>
    <cellStyle name="Normal 3 4" xfId="621"/>
    <cellStyle name="Normal 3 4 2" xfId="622"/>
    <cellStyle name="Normal 3 5" xfId="623"/>
    <cellStyle name="Normal 3 6" xfId="624"/>
    <cellStyle name="Normal 3 6 2" xfId="625"/>
    <cellStyle name="Normal 3 7" xfId="626"/>
    <cellStyle name="Normal 3 8" xfId="627"/>
    <cellStyle name="Normal 3 9" xfId="628"/>
    <cellStyle name="Normal 30" xfId="629"/>
    <cellStyle name="Normal 30 2" xfId="630"/>
    <cellStyle name="Normal 30 3" xfId="631"/>
    <cellStyle name="Normal 31" xfId="632"/>
    <cellStyle name="Normal 31 2" xfId="633"/>
    <cellStyle name="Normal 31 2 2" xfId="634"/>
    <cellStyle name="Normal 31 3" xfId="635"/>
    <cellStyle name="Normal 31 3 2" xfId="636"/>
    <cellStyle name="Normal 31 4" xfId="637"/>
    <cellStyle name="Normal 32" xfId="638"/>
    <cellStyle name="Normal 32 2" xfId="639"/>
    <cellStyle name="Normal 32 3" xfId="640"/>
    <cellStyle name="Normal 33" xfId="641"/>
    <cellStyle name="Normal 33 2" xfId="642"/>
    <cellStyle name="Normal 33 2 2" xfId="643"/>
    <cellStyle name="Normal 34" xfId="644"/>
    <cellStyle name="Normal 34 2" xfId="645"/>
    <cellStyle name="Normal 34 2 2" xfId="646"/>
    <cellStyle name="Normal 35" xfId="647"/>
    <cellStyle name="Normal 35 2" xfId="648"/>
    <cellStyle name="Normal 35 2 2" xfId="649"/>
    <cellStyle name="Normal 36" xfId="650"/>
    <cellStyle name="Normal 36 2" xfId="651"/>
    <cellStyle name="Normal 36 2 2" xfId="652"/>
    <cellStyle name="Normal 37" xfId="653"/>
    <cellStyle name="Normal 37 2" xfId="654"/>
    <cellStyle name="Normal 37 2 2" xfId="655"/>
    <cellStyle name="Normal 38" xfId="656"/>
    <cellStyle name="Normal 38 2" xfId="657"/>
    <cellStyle name="Normal 38 2 2" xfId="658"/>
    <cellStyle name="Normal 39" xfId="659"/>
    <cellStyle name="Normal 39 2" xfId="660"/>
    <cellStyle name="Normal 39 2 2" xfId="661"/>
    <cellStyle name="Normal 4" xfId="662"/>
    <cellStyle name="Normal 4 10" xfId="663"/>
    <cellStyle name="Normal 4 11" xfId="664"/>
    <cellStyle name="Normal 4 12" xfId="665"/>
    <cellStyle name="Normal 4 13" xfId="666"/>
    <cellStyle name="Normal 4 14" xfId="667"/>
    <cellStyle name="Normal 4 15" xfId="668"/>
    <cellStyle name="Normal 4 16" xfId="669"/>
    <cellStyle name="Normal 4 17" xfId="670"/>
    <cellStyle name="Normal 4 18" xfId="671"/>
    <cellStyle name="Normal 4 18 2" xfId="672"/>
    <cellStyle name="Normal 4 19" xfId="673"/>
    <cellStyle name="Normal 4 19 2" xfId="674"/>
    <cellStyle name="Normal 4 2" xfId="675"/>
    <cellStyle name="Normal 4 2 2" xfId="676"/>
    <cellStyle name="Normal 4 2 2 2" xfId="677"/>
    <cellStyle name="Normal 4 2 3" xfId="678"/>
    <cellStyle name="Normal 4 20" xfId="679"/>
    <cellStyle name="Normal 4 20 2" xfId="680"/>
    <cellStyle name="Normal 4 21" xfId="681"/>
    <cellStyle name="Normal 4 22" xfId="682"/>
    <cellStyle name="Normal 4 23" xfId="683"/>
    <cellStyle name="Normal 4 23 2" xfId="684"/>
    <cellStyle name="Normal 4 24" xfId="685"/>
    <cellStyle name="Normal 4 24 2" xfId="686"/>
    <cellStyle name="Normal 4 25" xfId="687"/>
    <cellStyle name="Normal 4 25 2" xfId="688"/>
    <cellStyle name="Normal 4 26" xfId="689"/>
    <cellStyle name="Normal 4 27" xfId="690"/>
    <cellStyle name="Normal 4 28" xfId="691"/>
    <cellStyle name="Normal 4 3" xfId="692"/>
    <cellStyle name="Normal 4 3 2" xfId="693"/>
    <cellStyle name="Normal 4 3 2 2" xfId="694"/>
    <cellStyle name="Normal 4 3 3" xfId="695"/>
    <cellStyle name="Normal 4 3 3 2" xfId="696"/>
    <cellStyle name="Normal 4 4" xfId="697"/>
    <cellStyle name="Normal 4 4 2" xfId="698"/>
    <cellStyle name="Normal 4 4 2 2" xfId="699"/>
    <cellStyle name="Normal 4 4 3" xfId="700"/>
    <cellStyle name="Normal 4 5" xfId="701"/>
    <cellStyle name="Normal 4 5 2" xfId="702"/>
    <cellStyle name="Normal 4 6" xfId="703"/>
    <cellStyle name="Normal 4 6 2" xfId="704"/>
    <cellStyle name="Normal 4 7" xfId="705"/>
    <cellStyle name="Normal 4 7 2" xfId="706"/>
    <cellStyle name="Normal 4 8" xfId="707"/>
    <cellStyle name="Normal 4 9" xfId="708"/>
    <cellStyle name="Normal 40" xfId="709"/>
    <cellStyle name="Normal 40 2" xfId="710"/>
    <cellStyle name="Normal 40 2 2" xfId="711"/>
    <cellStyle name="Normal 41" xfId="712"/>
    <cellStyle name="Normal 41 2" xfId="713"/>
    <cellStyle name="Normal 41 2 2" xfId="714"/>
    <cellStyle name="Normal 42" xfId="715"/>
    <cellStyle name="Normal 42 2" xfId="716"/>
    <cellStyle name="Normal 42 2 2" xfId="717"/>
    <cellStyle name="Normal 42 3" xfId="718"/>
    <cellStyle name="Normal 43" xfId="719"/>
    <cellStyle name="Normal 43 2" xfId="720"/>
    <cellStyle name="Normal 43 2 2" xfId="721"/>
    <cellStyle name="Normal 44" xfId="722"/>
    <cellStyle name="Normal 44 2" xfId="723"/>
    <cellStyle name="Normal 45" xfId="724"/>
    <cellStyle name="Normal 46" xfId="725"/>
    <cellStyle name="Normal 47" xfId="726"/>
    <cellStyle name="Normal 48" xfId="727"/>
    <cellStyle name="Normal 49" xfId="728"/>
    <cellStyle name="Normal 5" xfId="729"/>
    <cellStyle name="Normal 5 10" xfId="730"/>
    <cellStyle name="Normal 5 11" xfId="731"/>
    <cellStyle name="Normal 5 12" xfId="732"/>
    <cellStyle name="Normal 5 13" xfId="733"/>
    <cellStyle name="Normal 5 13 2" xfId="734"/>
    <cellStyle name="Normal 5 14" xfId="735"/>
    <cellStyle name="Normal 5 14 2" xfId="736"/>
    <cellStyle name="Normal 5 15" xfId="737"/>
    <cellStyle name="Normal 5 16" xfId="738"/>
    <cellStyle name="Normal 5 17" xfId="739"/>
    <cellStyle name="Normal 5 2" xfId="740"/>
    <cellStyle name="Normal 5 2 2" xfId="741"/>
    <cellStyle name="Normal 5 2 3" xfId="742"/>
    <cellStyle name="Normal 5 2 3 2" xfId="743"/>
    <cellStyle name="Normal 5 2 4" xfId="744"/>
    <cellStyle name="Normal 5 2 4 2" xfId="745"/>
    <cellStyle name="Normal 5 2 5" xfId="746"/>
    <cellStyle name="Normal 5 2 6" xfId="747"/>
    <cellStyle name="Normal 5 2 7" xfId="748"/>
    <cellStyle name="Normal 5 3" xfId="749"/>
    <cellStyle name="Normal 5 3 2" xfId="750"/>
    <cellStyle name="Normal 5 3 3" xfId="751"/>
    <cellStyle name="Normal 5 3 3 2" xfId="752"/>
    <cellStyle name="Normal 5 4" xfId="753"/>
    <cellStyle name="Normal 5 4 2" xfId="754"/>
    <cellStyle name="Normal 5 5" xfId="755"/>
    <cellStyle name="Normal 5 6" xfId="756"/>
    <cellStyle name="Normal 5 7" xfId="757"/>
    <cellStyle name="Normal 5 8" xfId="758"/>
    <cellStyle name="Normal 5 9" xfId="759"/>
    <cellStyle name="Normal 50" xfId="760"/>
    <cellStyle name="Normal 51" xfId="761"/>
    <cellStyle name="Normal 52" xfId="762"/>
    <cellStyle name="Normal 53" xfId="763"/>
    <cellStyle name="Normal 54" xfId="764"/>
    <cellStyle name="Normal 55" xfId="765"/>
    <cellStyle name="Normal 56" xfId="766"/>
    <cellStyle name="Normal 57" xfId="767"/>
    <cellStyle name="Normal 58" xfId="768"/>
    <cellStyle name="Normal 59" xfId="769"/>
    <cellStyle name="Normal 6" xfId="770"/>
    <cellStyle name="Normal 6 10" xfId="771"/>
    <cellStyle name="Normal 6 11" xfId="772"/>
    <cellStyle name="Normal 6 12" xfId="773"/>
    <cellStyle name="Normal 6 13" xfId="774"/>
    <cellStyle name="Normal 6 14" xfId="775"/>
    <cellStyle name="Normal 6 14 2" xfId="776"/>
    <cellStyle name="Normal 6 15" xfId="777"/>
    <cellStyle name="Normal 6 15 2" xfId="778"/>
    <cellStyle name="Normal 6 16" xfId="779"/>
    <cellStyle name="Normal 6 17" xfId="780"/>
    <cellStyle name="Normal 6 18" xfId="781"/>
    <cellStyle name="Normal 6 2" xfId="782"/>
    <cellStyle name="Normal 6 2 2" xfId="783"/>
    <cellStyle name="Normal 6 2 3" xfId="784"/>
    <cellStyle name="Normal 6 2 3 2" xfId="785"/>
    <cellStyle name="Normal 6 3" xfId="786"/>
    <cellStyle name="Normal 6 4" xfId="787"/>
    <cellStyle name="Normal 6 5" xfId="788"/>
    <cellStyle name="Normal 6 6" xfId="789"/>
    <cellStyle name="Normal 6 7" xfId="790"/>
    <cellStyle name="Normal 6 8" xfId="791"/>
    <cellStyle name="Normal 6 9" xfId="792"/>
    <cellStyle name="Normal 60" xfId="793"/>
    <cellStyle name="Normal 61" xfId="794"/>
    <cellStyle name="Normal 62" xfId="795"/>
    <cellStyle name="Normal 63" xfId="796"/>
    <cellStyle name="Normal 64" xfId="797"/>
    <cellStyle name="Normal 65" xfId="798"/>
    <cellStyle name="Normal 66" xfId="799"/>
    <cellStyle name="Normal 67" xfId="800"/>
    <cellStyle name="Normal 68" xfId="801"/>
    <cellStyle name="Normal 69" xfId="802"/>
    <cellStyle name="Normal 7" xfId="803"/>
    <cellStyle name="Normal 7 10" xfId="804"/>
    <cellStyle name="Normal 7 11" xfId="805"/>
    <cellStyle name="Normal 7 12" xfId="806"/>
    <cellStyle name="Normal 7 13" xfId="807"/>
    <cellStyle name="Normal 7 14" xfId="808"/>
    <cellStyle name="Normal 7 15" xfId="809"/>
    <cellStyle name="Normal 7 16" xfId="810"/>
    <cellStyle name="Normal 7 17" xfId="811"/>
    <cellStyle name="Normal 7 17 2" xfId="812"/>
    <cellStyle name="Normal 7 18" xfId="813"/>
    <cellStyle name="Normal 7 18 2" xfId="814"/>
    <cellStyle name="Normal 7 19" xfId="815"/>
    <cellStyle name="Normal 7 2" xfId="816"/>
    <cellStyle name="Normal 7 2 2" xfId="817"/>
    <cellStyle name="Normal 7 2 3" xfId="818"/>
    <cellStyle name="Normal 7 2 4" xfId="819"/>
    <cellStyle name="Normal 7 2 5" xfId="820"/>
    <cellStyle name="Normal 7 3" xfId="821"/>
    <cellStyle name="Normal 7 4" xfId="822"/>
    <cellStyle name="Normal 7 5" xfId="823"/>
    <cellStyle name="Normal 7 6" xfId="824"/>
    <cellStyle name="Normal 7 7" xfId="825"/>
    <cellStyle name="Normal 7 8" xfId="826"/>
    <cellStyle name="Normal 7 9" xfId="827"/>
    <cellStyle name="Normal 70" xfId="828"/>
    <cellStyle name="Normal 71" xfId="829"/>
    <cellStyle name="Normal 72" xfId="830"/>
    <cellStyle name="Normal 73" xfId="831"/>
    <cellStyle name="Normal 74" xfId="832"/>
    <cellStyle name="Normal 75" xfId="833"/>
    <cellStyle name="Normal 76" xfId="834"/>
    <cellStyle name="Normal 77" xfId="835"/>
    <cellStyle name="Normal 78" xfId="836"/>
    <cellStyle name="Normal 79" xfId="837"/>
    <cellStyle name="Normal 8" xfId="838"/>
    <cellStyle name="Normal 8 10" xfId="839"/>
    <cellStyle name="Normal 8 11" xfId="840"/>
    <cellStyle name="Normal 8 12" xfId="841"/>
    <cellStyle name="Normal 8 13" xfId="842"/>
    <cellStyle name="Normal 8 14" xfId="843"/>
    <cellStyle name="Normal 8 15" xfId="844"/>
    <cellStyle name="Normal 8 16" xfId="845"/>
    <cellStyle name="Normal 8 17" xfId="846"/>
    <cellStyle name="Normal 8 17 2" xfId="847"/>
    <cellStyle name="Normal 8 18" xfId="848"/>
    <cellStyle name="Normal 8 2" xfId="849"/>
    <cellStyle name="Normal 8 2 2" xfId="850"/>
    <cellStyle name="Normal 8 2 3" xfId="851"/>
    <cellStyle name="Normal 8 2 4" xfId="852"/>
    <cellStyle name="Normal 8 3" xfId="853"/>
    <cellStyle name="Normal 8 4" xfId="854"/>
    <cellStyle name="Normal 8 5" xfId="855"/>
    <cellStyle name="Normal 8 6" xfId="856"/>
    <cellStyle name="Normal 8 7" xfId="857"/>
    <cellStyle name="Normal 8 8" xfId="858"/>
    <cellStyle name="Normal 8 9" xfId="859"/>
    <cellStyle name="Normal 80" xfId="860"/>
    <cellStyle name="Normal 81" xfId="861"/>
    <cellStyle name="Normal 82" xfId="862"/>
    <cellStyle name="Normal 83" xfId="863"/>
    <cellStyle name="Normal 84" xfId="864"/>
    <cellStyle name="Normal 85" xfId="865"/>
    <cellStyle name="Normal 86" xfId="866"/>
    <cellStyle name="Normal 87" xfId="867"/>
    <cellStyle name="Normal 88" xfId="868"/>
    <cellStyle name="Normal 89" xfId="869"/>
    <cellStyle name="Normal 9" xfId="870"/>
    <cellStyle name="Normal 9 10" xfId="871"/>
    <cellStyle name="Normal 9 11" xfId="872"/>
    <cellStyle name="Normal 9 12" xfId="873"/>
    <cellStyle name="Normal 9 13" xfId="874"/>
    <cellStyle name="Normal 9 14" xfId="875"/>
    <cellStyle name="Normal 9 15" xfId="876"/>
    <cellStyle name="Normal 9 16" xfId="877"/>
    <cellStyle name="Normal 9 17" xfId="878"/>
    <cellStyle name="Normal 9 2" xfId="879"/>
    <cellStyle name="Normal 9 2 2" xfId="880"/>
    <cellStyle name="Normal 9 2 3" xfId="881"/>
    <cellStyle name="Normal 9 2 4" xfId="882"/>
    <cellStyle name="Normal 9 3" xfId="883"/>
    <cellStyle name="Normal 9 4" xfId="884"/>
    <cellStyle name="Normal 9 5" xfId="885"/>
    <cellStyle name="Normal 9 6" xfId="886"/>
    <cellStyle name="Normal 9 7" xfId="887"/>
    <cellStyle name="Normal 9 8" xfId="888"/>
    <cellStyle name="Normal 9 9" xfId="889"/>
    <cellStyle name="Normal 90" xfId="890"/>
    <cellStyle name="Normal 91" xfId="891"/>
    <cellStyle name="Normal 92" xfId="892"/>
    <cellStyle name="Normal 93" xfId="893"/>
    <cellStyle name="Normal 94" xfId="894"/>
    <cellStyle name="Normal 95" xfId="895"/>
    <cellStyle name="Normal 96" xfId="896"/>
    <cellStyle name="Normal 97" xfId="897"/>
    <cellStyle name="Note 2" xfId="898"/>
    <cellStyle name="Note 2 2" xfId="899"/>
    <cellStyle name="Note 2 2 2" xfId="900"/>
    <cellStyle name="Note 2 2 3" xfId="901"/>
    <cellStyle name="Note 2 3" xfId="902"/>
    <cellStyle name="Note 2 3 2" xfId="903"/>
    <cellStyle name="Note 2 4" xfId="904"/>
    <cellStyle name="Note 2 5" xfId="905"/>
    <cellStyle name="Note 2 6" xfId="906"/>
    <cellStyle name="Note 2 7" xfId="907"/>
    <cellStyle name="Note 3" xfId="908"/>
    <cellStyle name="Output 2" xfId="909"/>
    <cellStyle name="Output 2 2" xfId="910"/>
    <cellStyle name="Output 2 3" xfId="911"/>
    <cellStyle name="Output 3" xfId="912"/>
    <cellStyle name="Percent [2]" xfId="913"/>
    <cellStyle name="Percent 10" xfId="914"/>
    <cellStyle name="Percent 10 2" xfId="915"/>
    <cellStyle name="Percent 11" xfId="916"/>
    <cellStyle name="Percent 11 2" xfId="917"/>
    <cellStyle name="Percent 12" xfId="918"/>
    <cellStyle name="Percent 12 2" xfId="919"/>
    <cellStyle name="Percent 13" xfId="920"/>
    <cellStyle name="Percent 13 2" xfId="921"/>
    <cellStyle name="Percent 14" xfId="922"/>
    <cellStyle name="Percent 14 2" xfId="923"/>
    <cellStyle name="Percent 15" xfId="924"/>
    <cellStyle name="Percent 15 2" xfId="925"/>
    <cellStyle name="Percent 16" xfId="926"/>
    <cellStyle name="Percent 16 2" xfId="927"/>
    <cellStyle name="Percent 17" xfId="928"/>
    <cellStyle name="Percent 17 2" xfId="929"/>
    <cellStyle name="Percent 18" xfId="930"/>
    <cellStyle name="Percent 18 2" xfId="931"/>
    <cellStyle name="Percent 19" xfId="932"/>
    <cellStyle name="Percent 19 2" xfId="933"/>
    <cellStyle name="Percent 2" xfId="934"/>
    <cellStyle name="Percent 2 10" xfId="935"/>
    <cellStyle name="Percent 2 10 2" xfId="936"/>
    <cellStyle name="Percent 2 11" xfId="937"/>
    <cellStyle name="Percent 2 12" xfId="938"/>
    <cellStyle name="Percent 2 13" xfId="939"/>
    <cellStyle name="Percent 2 2" xfId="940"/>
    <cellStyle name="Percent 2 2 2" xfId="941"/>
    <cellStyle name="Percent 2 2 2 2" xfId="942"/>
    <cellStyle name="Percent 2 2 3" xfId="943"/>
    <cellStyle name="Percent 2 2 3 2" xfId="944"/>
    <cellStyle name="Percent 2 3" xfId="945"/>
    <cellStyle name="Percent 2 3 2" xfId="946"/>
    <cellStyle name="Percent 2 4" xfId="947"/>
    <cellStyle name="Percent 2 4 2" xfId="948"/>
    <cellStyle name="Percent 2 5" xfId="949"/>
    <cellStyle name="Percent 2 5 2" xfId="950"/>
    <cellStyle name="Percent 2 6" xfId="951"/>
    <cellStyle name="Percent 2 6 2" xfId="952"/>
    <cellStyle name="Percent 2 7" xfId="953"/>
    <cellStyle name="Percent 2 7 2" xfId="954"/>
    <cellStyle name="Percent 2 8" xfId="955"/>
    <cellStyle name="Percent 2 9" xfId="956"/>
    <cellStyle name="Percent 2 9 2" xfId="957"/>
    <cellStyle name="Percent 20" xfId="958"/>
    <cellStyle name="Percent 20 2" xfId="959"/>
    <cellStyle name="Percent 21" xfId="960"/>
    <cellStyle name="Percent 22" xfId="961"/>
    <cellStyle name="Percent 23" xfId="962"/>
    <cellStyle name="Percent 24" xfId="963"/>
    <cellStyle name="Percent 25" xfId="964"/>
    <cellStyle name="Percent 26" xfId="965"/>
    <cellStyle name="Percent 27" xfId="966"/>
    <cellStyle name="Percent 28" xfId="967"/>
    <cellStyle name="Percent 3" xfId="968"/>
    <cellStyle name="Percent 3 10" xfId="969"/>
    <cellStyle name="Percent 3 2" xfId="970"/>
    <cellStyle name="Percent 3 2 2" xfId="971"/>
    <cellStyle name="Percent 3 2 2 2" xfId="972"/>
    <cellStyle name="Percent 3 2 3" xfId="973"/>
    <cellStyle name="Percent 3 2 3 2" xfId="974"/>
    <cellStyle name="Percent 3 2 4" xfId="975"/>
    <cellStyle name="Percent 3 2 5" xfId="976"/>
    <cellStyle name="Percent 3 2 6" xfId="977"/>
    <cellStyle name="Percent 3 3" xfId="978"/>
    <cellStyle name="Percent 3 3 2" xfId="979"/>
    <cellStyle name="Percent 3 3 2 2" xfId="980"/>
    <cellStyle name="Percent 3 4" xfId="981"/>
    <cellStyle name="Percent 3 4 2" xfId="982"/>
    <cellStyle name="Percent 3 5" xfId="983"/>
    <cellStyle name="Percent 3 5 2" xfId="984"/>
    <cellStyle name="Percent 3 6" xfId="985"/>
    <cellStyle name="Percent 3 6 2" xfId="986"/>
    <cellStyle name="Percent 3 7" xfId="987"/>
    <cellStyle name="Percent 3 8" xfId="988"/>
    <cellStyle name="Percent 3 9" xfId="989"/>
    <cellStyle name="Percent 4" xfId="990"/>
    <cellStyle name="Percent 4 2" xfId="991"/>
    <cellStyle name="Percent 4 2 2" xfId="992"/>
    <cellStyle name="Percent 4 2 3" xfId="993"/>
    <cellStyle name="Percent 4 3" xfId="994"/>
    <cellStyle name="Percent 4 3 2" xfId="995"/>
    <cellStyle name="Percent 4 3 2 2" xfId="996"/>
    <cellStyle name="Percent 4 3 3" xfId="997"/>
    <cellStyle name="Percent 4 4" xfId="998"/>
    <cellStyle name="Percent 4 5" xfId="999"/>
    <cellStyle name="Percent 4 6" xfId="1000"/>
    <cellStyle name="Percent 4 7" xfId="1001"/>
    <cellStyle name="Percent 5" xfId="1002"/>
    <cellStyle name="Percent 5 2" xfId="1003"/>
    <cellStyle name="Percent 5 2 2" xfId="1004"/>
    <cellStyle name="Percent 5 2 3" xfId="1005"/>
    <cellStyle name="Percent 5 3" xfId="1006"/>
    <cellStyle name="Percent 5 4" xfId="1007"/>
    <cellStyle name="Percent 6" xfId="1008"/>
    <cellStyle name="Percent 6 2" xfId="1009"/>
    <cellStyle name="Percent 6 3" xfId="1010"/>
    <cellStyle name="Percent 7" xfId="1011"/>
    <cellStyle name="Percent 7 2" xfId="1012"/>
    <cellStyle name="Percent 7 2 2" xfId="1013"/>
    <cellStyle name="Percent 7 3" xfId="1014"/>
    <cellStyle name="Percent 7 3 2" xfId="1015"/>
    <cellStyle name="Percent 7 4" xfId="1016"/>
    <cellStyle name="Percent 8" xfId="1017"/>
    <cellStyle name="Percent 8 2" xfId="1018"/>
    <cellStyle name="Percent 9" xfId="1019"/>
    <cellStyle name="Percent 9 2" xfId="1020"/>
    <cellStyle name="Percent 9 3" xfId="1021"/>
    <cellStyle name="PSChar" xfId="1022"/>
    <cellStyle name="PSSpacer" xfId="1023"/>
    <cellStyle name="Title 2" xfId="1024"/>
    <cellStyle name="Title 2 2" xfId="1025"/>
    <cellStyle name="Title 2 3" xfId="1026"/>
    <cellStyle name="Title 3" xfId="1027"/>
    <cellStyle name="Total 2" xfId="1028"/>
    <cellStyle name="Total 2 2" xfId="1029"/>
    <cellStyle name="Total 2 3" xfId="1030"/>
    <cellStyle name="Total 2 4" xfId="1031"/>
    <cellStyle name="Total 3" xfId="1032"/>
    <cellStyle name="Total 3 2" xfId="1033"/>
    <cellStyle name="Total 4" xfId="1034"/>
    <cellStyle name="Total 5" xfId="1035"/>
    <cellStyle name="Warning Text 2" xfId="1036"/>
    <cellStyle name="Warning Text 2 2" xfId="1037"/>
    <cellStyle name="Warning Text 2 3" xfId="1038"/>
    <cellStyle name="Warning Text 3" xfId="10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4">
          <cell r="E24">
            <v>2016</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P129"/>
  <sheetViews>
    <sheetView showGridLines="0" tabSelected="1" view="pageBreakPreview" zoomScale="83" zoomScaleNormal="100" zoomScaleSheetLayoutView="83" workbookViewId="0">
      <selection activeCell="S9" sqref="S9"/>
    </sheetView>
  </sheetViews>
  <sheetFormatPr defaultRowHeight="12.75"/>
  <cols>
    <col min="1" max="1" width="23.85546875" customWidth="1"/>
    <col min="2" max="2" width="12.5703125" customWidth="1"/>
    <col min="3" max="4" width="11.5703125" customWidth="1"/>
    <col min="5" max="5" width="13.5703125" customWidth="1"/>
    <col min="6" max="7" width="12.5703125" customWidth="1"/>
    <col min="8" max="10" width="10.5703125" customWidth="1"/>
    <col min="11" max="11" width="15.5703125" customWidth="1"/>
    <col min="12" max="12" width="0.85546875" customWidth="1"/>
    <col min="13" max="16" width="13.5703125" customWidth="1"/>
  </cols>
  <sheetData>
    <row r="1" spans="1:16" ht="18">
      <c r="A1" s="39" t="s">
        <v>0</v>
      </c>
      <c r="B1" s="39"/>
      <c r="C1" s="39"/>
      <c r="D1" s="39"/>
      <c r="E1" s="39"/>
      <c r="F1" s="39"/>
      <c r="G1" s="39"/>
      <c r="H1" s="39"/>
      <c r="I1" s="39"/>
      <c r="J1" s="39"/>
      <c r="K1" s="39"/>
      <c r="L1" s="39"/>
      <c r="M1" s="39"/>
      <c r="N1" s="39"/>
      <c r="O1" s="39"/>
      <c r="P1" s="39"/>
    </row>
    <row r="2" spans="1:16" ht="18">
      <c r="A2" s="39" t="s">
        <v>1</v>
      </c>
      <c r="B2" s="39"/>
      <c r="C2" s="39"/>
      <c r="D2" s="39"/>
      <c r="E2" s="39"/>
      <c r="F2" s="39"/>
      <c r="G2" s="39"/>
      <c r="H2" s="39"/>
      <c r="I2" s="39"/>
      <c r="J2" s="39"/>
      <c r="K2" s="39"/>
      <c r="L2" s="39"/>
      <c r="M2" s="39"/>
      <c r="N2" s="39"/>
      <c r="O2" s="39"/>
      <c r="P2" s="39"/>
    </row>
    <row r="3" spans="1:16" ht="13.5" thickBot="1"/>
    <row r="4" spans="1:16" ht="13.5" customHeight="1" thickBot="1">
      <c r="A4" s="1" t="s">
        <v>2</v>
      </c>
      <c r="B4" s="40" t="s">
        <v>3</v>
      </c>
      <c r="C4" s="42" t="s">
        <v>4</v>
      </c>
      <c r="D4" s="43"/>
      <c r="E4" s="44"/>
      <c r="F4" s="45" t="s">
        <v>5</v>
      </c>
      <c r="G4" s="46"/>
      <c r="H4" s="47" t="s">
        <v>6</v>
      </c>
      <c r="I4" s="45"/>
      <c r="J4" s="46"/>
      <c r="K4" s="40" t="s">
        <v>7</v>
      </c>
      <c r="L4" s="2"/>
      <c r="M4" s="40" t="s">
        <v>8</v>
      </c>
      <c r="N4" s="40" t="s">
        <v>9</v>
      </c>
      <c r="O4" s="40" t="s">
        <v>10</v>
      </c>
      <c r="P4" s="48" t="s">
        <v>11</v>
      </c>
    </row>
    <row r="5" spans="1:16" ht="39" thickBot="1">
      <c r="A5" s="3"/>
      <c r="B5" s="41"/>
      <c r="C5" s="4" t="s">
        <v>12</v>
      </c>
      <c r="D5" s="4" t="s">
        <v>13</v>
      </c>
      <c r="E5" s="5" t="s">
        <v>14</v>
      </c>
      <c r="F5" s="5" t="s">
        <v>15</v>
      </c>
      <c r="G5" s="6" t="s">
        <v>16</v>
      </c>
      <c r="H5" s="4" t="s">
        <v>17</v>
      </c>
      <c r="I5" s="50" t="s">
        <v>18</v>
      </c>
      <c r="J5" s="51"/>
      <c r="K5" s="41"/>
      <c r="L5" s="7"/>
      <c r="M5" s="41"/>
      <c r="N5" s="41"/>
      <c r="O5" s="41"/>
      <c r="P5" s="49"/>
    </row>
    <row r="6" spans="1:16">
      <c r="A6" s="8"/>
      <c r="B6" s="8"/>
      <c r="C6" s="8"/>
      <c r="D6" s="8"/>
      <c r="E6" s="8"/>
      <c r="F6" s="8"/>
      <c r="G6" s="9"/>
      <c r="H6" s="8"/>
      <c r="I6" s="10" t="s">
        <v>15</v>
      </c>
      <c r="J6" s="10" t="s">
        <v>16</v>
      </c>
      <c r="K6" s="11"/>
      <c r="L6" s="12"/>
      <c r="M6" s="11"/>
      <c r="N6" s="11"/>
      <c r="O6" s="11"/>
      <c r="P6" s="9"/>
    </row>
    <row r="7" spans="1:16">
      <c r="A7" s="8"/>
      <c r="B7" s="8"/>
      <c r="C7" s="8"/>
      <c r="D7" s="8"/>
      <c r="E7" s="8"/>
      <c r="F7" s="8"/>
      <c r="G7" s="9"/>
      <c r="H7" s="8"/>
      <c r="I7" s="8"/>
      <c r="J7" s="8"/>
      <c r="K7" s="8"/>
      <c r="L7" s="12"/>
      <c r="M7" s="8"/>
      <c r="N7" s="8"/>
      <c r="O7" s="8"/>
      <c r="P7" s="9"/>
    </row>
    <row r="8" spans="1:16">
      <c r="A8" s="13" t="s">
        <v>19</v>
      </c>
      <c r="B8" s="14" t="s">
        <v>20</v>
      </c>
      <c r="C8" s="15">
        <v>24157</v>
      </c>
      <c r="D8" s="16">
        <v>24157</v>
      </c>
      <c r="E8" s="17">
        <f>IF(SUM(C8:D8)=0,0,AVERAGE(C8:D8))</f>
        <v>24157</v>
      </c>
      <c r="F8" s="15">
        <v>188126171.85838541</v>
      </c>
      <c r="G8" s="16"/>
      <c r="H8" s="18">
        <v>13.98</v>
      </c>
      <c r="I8" s="19">
        <v>1.3899999999999999E-2</v>
      </c>
      <c r="J8" s="19"/>
      <c r="K8" s="20">
        <f t="shared" ref="K8:K14" si="0">H8*E8*12+I8*F8+J8*G8</f>
        <v>6667532.1088315565</v>
      </c>
      <c r="L8" s="12"/>
      <c r="M8" s="21">
        <v>6669193.1836440824</v>
      </c>
      <c r="N8" s="21"/>
      <c r="O8" s="22">
        <f t="shared" ref="O8:O14" si="1">SUM(M8:N8)</f>
        <v>6669193.1836440824</v>
      </c>
      <c r="P8" s="23">
        <f>O8-K8</f>
        <v>1661.0748125258833</v>
      </c>
    </row>
    <row r="9" spans="1:16">
      <c r="A9" s="24" t="s">
        <v>21</v>
      </c>
      <c r="B9" s="14" t="s">
        <v>20</v>
      </c>
      <c r="C9" s="15">
        <v>2950</v>
      </c>
      <c r="D9" s="16">
        <v>2950</v>
      </c>
      <c r="E9" s="17">
        <f t="shared" ref="E9:E14" si="2">IF(SUM(C9:D9)=0,0,AVERAGE(C9:D9))</f>
        <v>2950</v>
      </c>
      <c r="F9" s="15">
        <v>87064278.142881781</v>
      </c>
      <c r="G9" s="16"/>
      <c r="H9" s="18">
        <v>14.27</v>
      </c>
      <c r="I9" s="19">
        <v>1.46E-2</v>
      </c>
      <c r="J9" s="19"/>
      <c r="K9" s="20">
        <f t="shared" si="0"/>
        <v>1776296.460886074</v>
      </c>
      <c r="L9" s="12"/>
      <c r="M9" s="21">
        <v>1774391.750800801</v>
      </c>
      <c r="N9" s="21"/>
      <c r="O9" s="22">
        <f t="shared" si="1"/>
        <v>1774391.750800801</v>
      </c>
      <c r="P9" s="23">
        <f t="shared" ref="P8:P14" si="3">O9-K9</f>
        <v>-1904.7100852730218</v>
      </c>
    </row>
    <row r="10" spans="1:16">
      <c r="A10" s="13" t="s">
        <v>22</v>
      </c>
      <c r="B10" s="14" t="s">
        <v>20</v>
      </c>
      <c r="C10" s="15">
        <v>337</v>
      </c>
      <c r="D10" s="16">
        <v>337</v>
      </c>
      <c r="E10" s="17">
        <f t="shared" si="2"/>
        <v>337</v>
      </c>
      <c r="F10" s="15">
        <v>274466438.02355784</v>
      </c>
      <c r="G10" s="16">
        <v>749278.38110612088</v>
      </c>
      <c r="H10" s="18">
        <v>105.62</v>
      </c>
      <c r="I10" s="19"/>
      <c r="J10" s="19">
        <v>2.9849000000000001</v>
      </c>
      <c r="K10" s="20">
        <f t="shared" si="0"/>
        <v>2663648.3197636604</v>
      </c>
      <c r="L10" s="12"/>
      <c r="M10" s="21">
        <v>2492851.9726580526</v>
      </c>
      <c r="N10" s="21">
        <v>170823.46626047627</v>
      </c>
      <c r="O10" s="22">
        <f t="shared" si="1"/>
        <v>2663675.4389185291</v>
      </c>
      <c r="P10" s="23">
        <f t="shared" si="3"/>
        <v>27.119154868647456</v>
      </c>
    </row>
    <row r="11" spans="1:16">
      <c r="A11" s="13" t="s">
        <v>23</v>
      </c>
      <c r="B11" s="14" t="s">
        <v>20</v>
      </c>
      <c r="C11" s="15">
        <v>3</v>
      </c>
      <c r="D11" s="16">
        <v>3</v>
      </c>
      <c r="E11" s="17">
        <f t="shared" si="2"/>
        <v>3</v>
      </c>
      <c r="F11" s="15">
        <v>151904395.50539833</v>
      </c>
      <c r="G11" s="16">
        <v>287182.13240786531</v>
      </c>
      <c r="H11" s="18">
        <v>5164</v>
      </c>
      <c r="I11" s="19"/>
      <c r="J11" s="19">
        <v>1.1548</v>
      </c>
      <c r="K11" s="20">
        <f t="shared" si="0"/>
        <v>517541.92650460289</v>
      </c>
      <c r="L11" s="12"/>
      <c r="M11" s="21">
        <v>459273.81602070353</v>
      </c>
      <c r="N11" s="21">
        <v>58276.991195513903</v>
      </c>
      <c r="O11" s="22">
        <f t="shared" si="1"/>
        <v>517550.80721621745</v>
      </c>
      <c r="P11" s="23">
        <f t="shared" si="3"/>
        <v>8.8807116145617329</v>
      </c>
    </row>
    <row r="12" spans="1:16">
      <c r="A12" s="24" t="s">
        <v>24</v>
      </c>
      <c r="B12" s="14" t="s">
        <v>20</v>
      </c>
      <c r="C12" s="15">
        <v>141</v>
      </c>
      <c r="D12" s="16">
        <v>141</v>
      </c>
      <c r="E12" s="17">
        <f t="shared" si="2"/>
        <v>141</v>
      </c>
      <c r="F12" s="15">
        <v>1196144.8585880077</v>
      </c>
      <c r="G12" s="16"/>
      <c r="H12" s="18">
        <v>5.78</v>
      </c>
      <c r="I12" s="19">
        <v>1.15E-2</v>
      </c>
      <c r="J12" s="19"/>
      <c r="K12" s="20">
        <f t="shared" si="0"/>
        <v>23535.425873762091</v>
      </c>
      <c r="L12" s="12"/>
      <c r="M12" s="21">
        <v>23520.700686875971</v>
      </c>
      <c r="N12" s="21"/>
      <c r="O12" s="22">
        <f t="shared" si="1"/>
        <v>23520.700686875971</v>
      </c>
      <c r="P12" s="23">
        <f t="shared" si="3"/>
        <v>-14.725186886120355</v>
      </c>
    </row>
    <row r="13" spans="1:16">
      <c r="A13" s="24" t="s">
        <v>25</v>
      </c>
      <c r="B13" s="14" t="s">
        <v>26</v>
      </c>
      <c r="C13" s="15">
        <v>5349</v>
      </c>
      <c r="D13" s="16">
        <v>5349</v>
      </c>
      <c r="E13" s="17">
        <f t="shared" si="2"/>
        <v>5349</v>
      </c>
      <c r="F13" s="15">
        <v>1818158.4601505373</v>
      </c>
      <c r="G13" s="16">
        <v>4751.6699999999992</v>
      </c>
      <c r="H13" s="18">
        <v>0.88</v>
      </c>
      <c r="I13" s="19"/>
      <c r="J13" s="19">
        <v>9.952</v>
      </c>
      <c r="K13" s="20">
        <f t="shared" si="0"/>
        <v>103774.05984</v>
      </c>
      <c r="L13" s="12"/>
      <c r="M13" s="21">
        <v>104000.02607203725</v>
      </c>
      <c r="N13" s="21"/>
      <c r="O13" s="22">
        <f t="shared" si="1"/>
        <v>104000.02607203725</v>
      </c>
      <c r="P13" s="23">
        <f t="shared" si="3"/>
        <v>225.96623203724448</v>
      </c>
    </row>
    <row r="14" spans="1:16" ht="25.5">
      <c r="A14" s="53" t="s">
        <v>34</v>
      </c>
      <c r="B14" s="14"/>
      <c r="C14" s="15">
        <v>0</v>
      </c>
      <c r="D14" s="16">
        <v>0</v>
      </c>
      <c r="E14" s="17">
        <f t="shared" si="2"/>
        <v>0</v>
      </c>
      <c r="F14" s="15"/>
      <c r="G14" s="16">
        <v>0</v>
      </c>
      <c r="H14" s="18"/>
      <c r="I14" s="19"/>
      <c r="J14" s="19"/>
      <c r="K14" s="20">
        <f t="shared" si="0"/>
        <v>0</v>
      </c>
      <c r="L14" s="12"/>
      <c r="M14" s="21"/>
      <c r="N14" s="21"/>
      <c r="O14" s="22">
        <f t="shared" si="1"/>
        <v>0</v>
      </c>
      <c r="P14" s="23">
        <f t="shared" si="3"/>
        <v>0</v>
      </c>
    </row>
    <row r="15" spans="1:16">
      <c r="A15" s="13"/>
      <c r="B15" s="14"/>
      <c r="C15" s="25"/>
      <c r="D15" s="25"/>
      <c r="E15" s="17">
        <f t="shared" ref="E15:E20" si="4">IF(SUM(C15:D15)=0,0,AVERAGE(C15:D15))</f>
        <v>0</v>
      </c>
      <c r="F15" s="15"/>
      <c r="G15" s="16"/>
      <c r="H15" s="18"/>
      <c r="I15" s="19"/>
      <c r="J15" s="19"/>
      <c r="K15" s="20">
        <f t="shared" ref="K15:K20" si="5">H15*E15*12+I15*F15+J15*G15</f>
        <v>0</v>
      </c>
      <c r="L15" s="12"/>
      <c r="M15" s="21"/>
      <c r="N15" s="21"/>
      <c r="O15" s="22">
        <f t="shared" ref="O15:O20" si="6">SUM(M15:N15)</f>
        <v>0</v>
      </c>
      <c r="P15" s="23">
        <f t="shared" ref="P15:P20" si="7">O15-K15</f>
        <v>0</v>
      </c>
    </row>
    <row r="16" spans="1:16">
      <c r="A16" s="13"/>
      <c r="B16" s="14"/>
      <c r="C16" s="25"/>
      <c r="D16" s="25"/>
      <c r="E16" s="17">
        <f t="shared" si="4"/>
        <v>0</v>
      </c>
      <c r="F16" s="15"/>
      <c r="G16" s="16"/>
      <c r="H16" s="18"/>
      <c r="I16" s="19"/>
      <c r="J16" s="19"/>
      <c r="K16" s="20">
        <f t="shared" si="5"/>
        <v>0</v>
      </c>
      <c r="L16" s="12"/>
      <c r="M16" s="21"/>
      <c r="N16" s="21"/>
      <c r="O16" s="22">
        <f t="shared" si="6"/>
        <v>0</v>
      </c>
      <c r="P16" s="23">
        <f t="shared" si="7"/>
        <v>0</v>
      </c>
    </row>
    <row r="17" spans="1:16">
      <c r="A17" s="13"/>
      <c r="B17" s="14"/>
      <c r="C17" s="25"/>
      <c r="D17" s="25"/>
      <c r="E17" s="17">
        <f t="shared" si="4"/>
        <v>0</v>
      </c>
      <c r="F17" s="15"/>
      <c r="G17" s="16"/>
      <c r="H17" s="18"/>
      <c r="I17" s="19"/>
      <c r="J17" s="19"/>
      <c r="K17" s="20">
        <f t="shared" si="5"/>
        <v>0</v>
      </c>
      <c r="L17" s="12"/>
      <c r="M17" s="21"/>
      <c r="N17" s="21"/>
      <c r="O17" s="22">
        <f t="shared" si="6"/>
        <v>0</v>
      </c>
      <c r="P17" s="23">
        <f t="shared" si="7"/>
        <v>0</v>
      </c>
    </row>
    <row r="18" spans="1:16">
      <c r="A18" s="13"/>
      <c r="B18" s="14"/>
      <c r="C18" s="25"/>
      <c r="D18" s="25"/>
      <c r="E18" s="17">
        <f t="shared" si="4"/>
        <v>0</v>
      </c>
      <c r="F18" s="15"/>
      <c r="G18" s="16"/>
      <c r="H18" s="18"/>
      <c r="I18" s="19"/>
      <c r="J18" s="19"/>
      <c r="K18" s="20">
        <f t="shared" si="5"/>
        <v>0</v>
      </c>
      <c r="L18" s="12"/>
      <c r="M18" s="21"/>
      <c r="N18" s="21"/>
      <c r="O18" s="22">
        <f t="shared" si="6"/>
        <v>0</v>
      </c>
      <c r="P18" s="23">
        <f t="shared" si="7"/>
        <v>0</v>
      </c>
    </row>
    <row r="19" spans="1:16">
      <c r="A19" s="13"/>
      <c r="B19" s="14"/>
      <c r="C19" s="25"/>
      <c r="D19" s="25"/>
      <c r="E19" s="17">
        <f t="shared" si="4"/>
        <v>0</v>
      </c>
      <c r="F19" s="15"/>
      <c r="G19" s="16"/>
      <c r="H19" s="18"/>
      <c r="I19" s="19"/>
      <c r="J19" s="19"/>
      <c r="K19" s="20">
        <f t="shared" si="5"/>
        <v>0</v>
      </c>
      <c r="L19" s="12"/>
      <c r="M19" s="21"/>
      <c r="N19" s="21"/>
      <c r="O19" s="22">
        <f t="shared" si="6"/>
        <v>0</v>
      </c>
      <c r="P19" s="23">
        <f t="shared" si="7"/>
        <v>0</v>
      </c>
    </row>
    <row r="20" spans="1:16" ht="13.5" thickBot="1">
      <c r="A20" s="13"/>
      <c r="B20" s="14"/>
      <c r="C20" s="25"/>
      <c r="D20" s="25"/>
      <c r="E20" s="17">
        <f t="shared" si="4"/>
        <v>0</v>
      </c>
      <c r="F20" s="15"/>
      <c r="G20" s="16"/>
      <c r="H20" s="18"/>
      <c r="I20" s="19"/>
      <c r="J20" s="19"/>
      <c r="K20" s="26">
        <f t="shared" si="5"/>
        <v>0</v>
      </c>
      <c r="L20" s="12"/>
      <c r="M20" s="21"/>
      <c r="N20" s="21"/>
      <c r="O20" s="27">
        <f t="shared" si="6"/>
        <v>0</v>
      </c>
      <c r="P20" s="27">
        <f t="shared" si="7"/>
        <v>0</v>
      </c>
    </row>
    <row r="21" spans="1:16" ht="13.5" thickTop="1">
      <c r="A21" s="8"/>
      <c r="B21" s="8"/>
      <c r="C21" s="8"/>
      <c r="D21" s="8"/>
      <c r="E21" s="8"/>
      <c r="F21" s="8"/>
      <c r="G21" s="9"/>
      <c r="H21" s="8"/>
      <c r="I21" s="8"/>
      <c r="J21" s="8"/>
      <c r="K21" s="28"/>
      <c r="L21" s="12"/>
      <c r="M21" s="29"/>
      <c r="N21" s="29"/>
      <c r="O21" s="8"/>
      <c r="P21" s="9"/>
    </row>
    <row r="22" spans="1:16" ht="13.5" thickBot="1">
      <c r="A22" s="30" t="s">
        <v>10</v>
      </c>
      <c r="B22" s="31"/>
      <c r="C22" s="31"/>
      <c r="D22" s="31"/>
      <c r="E22" s="31"/>
      <c r="F22" s="31"/>
      <c r="G22" s="32"/>
      <c r="H22" s="31"/>
      <c r="I22" s="31"/>
      <c r="J22" s="31"/>
      <c r="K22" s="33">
        <f>SUM(K8:K20)</f>
        <v>11752328.301699655</v>
      </c>
      <c r="L22" s="34"/>
      <c r="M22" s="35">
        <f>SUM(M8:M20)</f>
        <v>11523231.449882552</v>
      </c>
      <c r="N22" s="35">
        <f>SUM(N8:N20)</f>
        <v>229100.45745599017</v>
      </c>
      <c r="O22" s="35">
        <f>M22+N22</f>
        <v>11752331.907338543</v>
      </c>
      <c r="P22" s="36">
        <f>O22-K22</f>
        <v>3.6056388877332211</v>
      </c>
    </row>
    <row r="23" spans="1:16">
      <c r="K23" s="54"/>
    </row>
    <row r="24" spans="1:16">
      <c r="A24" s="37" t="s">
        <v>27</v>
      </c>
      <c r="B24" s="38"/>
      <c r="C24" s="38"/>
      <c r="D24" s="38"/>
      <c r="E24" s="38"/>
      <c r="F24" s="38"/>
      <c r="G24" s="38"/>
      <c r="H24" s="38"/>
      <c r="I24" s="38"/>
      <c r="J24" s="38"/>
      <c r="K24" s="38"/>
    </row>
    <row r="25" spans="1:16">
      <c r="A25" s="38"/>
      <c r="B25" s="38"/>
      <c r="C25" s="38"/>
      <c r="D25" s="38"/>
      <c r="E25" s="38"/>
      <c r="F25" s="38"/>
      <c r="G25" s="38"/>
      <c r="H25" s="38"/>
      <c r="I25" s="38"/>
      <c r="J25" s="38"/>
      <c r="K25" s="38"/>
    </row>
    <row r="26" spans="1:16">
      <c r="A26" s="52" t="s">
        <v>28</v>
      </c>
      <c r="B26" s="52"/>
      <c r="C26" s="52"/>
      <c r="D26" s="52"/>
      <c r="E26" s="52"/>
      <c r="F26" s="52"/>
      <c r="G26" s="52"/>
      <c r="H26" s="52"/>
      <c r="I26" s="52"/>
      <c r="J26" s="52"/>
      <c r="K26" s="52"/>
      <c r="L26" s="52"/>
      <c r="M26" s="52"/>
      <c r="N26" s="52"/>
    </row>
    <row r="27" spans="1:16">
      <c r="A27" s="52"/>
      <c r="B27" s="52"/>
      <c r="C27" s="52"/>
      <c r="D27" s="52"/>
      <c r="E27" s="52"/>
      <c r="F27" s="52"/>
      <c r="G27" s="52"/>
      <c r="H27" s="52"/>
      <c r="I27" s="52"/>
      <c r="J27" s="52"/>
      <c r="K27" s="52"/>
      <c r="L27" s="52"/>
      <c r="M27" s="52"/>
      <c r="N27" s="52"/>
    </row>
    <row r="28" spans="1:16">
      <c r="A28" s="52" t="s">
        <v>29</v>
      </c>
      <c r="B28" s="52"/>
      <c r="C28" s="52"/>
      <c r="D28" s="52"/>
      <c r="E28" s="52"/>
      <c r="F28" s="52"/>
      <c r="G28" s="52"/>
      <c r="H28" s="52"/>
      <c r="I28" s="52"/>
      <c r="J28" s="52"/>
      <c r="K28" s="52"/>
      <c r="L28" s="52"/>
      <c r="M28" s="52"/>
      <c r="N28" s="52"/>
    </row>
    <row r="29" spans="1:16">
      <c r="A29" s="52"/>
      <c r="B29" s="52"/>
      <c r="C29" s="52"/>
      <c r="D29" s="52"/>
      <c r="E29" s="52"/>
      <c r="F29" s="52"/>
      <c r="G29" s="52"/>
      <c r="H29" s="52"/>
      <c r="I29" s="52"/>
      <c r="J29" s="52"/>
      <c r="K29" s="52"/>
      <c r="L29" s="52"/>
      <c r="M29" s="52"/>
      <c r="N29" s="52"/>
    </row>
    <row r="31" spans="1:16" ht="18">
      <c r="A31" s="39" t="s">
        <v>0</v>
      </c>
      <c r="B31" s="39"/>
      <c r="C31" s="39"/>
      <c r="D31" s="39"/>
      <c r="E31" s="39"/>
      <c r="F31" s="39"/>
      <c r="G31" s="39"/>
      <c r="H31" s="39"/>
      <c r="I31" s="39"/>
      <c r="J31" s="39"/>
      <c r="K31" s="39"/>
      <c r="L31" s="39"/>
      <c r="M31" s="39"/>
      <c r="N31" s="39"/>
      <c r="O31" s="39"/>
      <c r="P31" s="39"/>
    </row>
    <row r="32" spans="1:16" ht="18">
      <c r="A32" s="39" t="s">
        <v>30</v>
      </c>
      <c r="B32" s="39"/>
      <c r="C32" s="39"/>
      <c r="D32" s="39"/>
      <c r="E32" s="39"/>
      <c r="F32" s="39"/>
      <c r="G32" s="39"/>
      <c r="H32" s="39"/>
      <c r="I32" s="39"/>
      <c r="J32" s="39"/>
      <c r="K32" s="39"/>
      <c r="L32" s="39"/>
      <c r="M32" s="39"/>
      <c r="N32" s="39"/>
      <c r="O32" s="39"/>
      <c r="P32" s="39"/>
    </row>
    <row r="33" spans="1:16" ht="13.5" thickBot="1"/>
    <row r="34" spans="1:16" ht="13.5" thickBot="1">
      <c r="A34" s="1" t="s">
        <v>2</v>
      </c>
      <c r="B34" s="40" t="s">
        <v>3</v>
      </c>
      <c r="C34" s="42" t="s">
        <v>4</v>
      </c>
      <c r="D34" s="43"/>
      <c r="E34" s="44"/>
      <c r="F34" s="45" t="s">
        <v>5</v>
      </c>
      <c r="G34" s="46"/>
      <c r="H34" s="47" t="s">
        <v>6</v>
      </c>
      <c r="I34" s="45"/>
      <c r="J34" s="46"/>
      <c r="K34" s="40" t="s">
        <v>7</v>
      </c>
      <c r="L34" s="2"/>
      <c r="M34" s="40" t="s">
        <v>8</v>
      </c>
      <c r="N34" s="40" t="s">
        <v>9</v>
      </c>
      <c r="O34" s="40" t="s">
        <v>10</v>
      </c>
      <c r="P34" s="48" t="s">
        <v>11</v>
      </c>
    </row>
    <row r="35" spans="1:16" ht="39" thickBot="1">
      <c r="A35" s="3"/>
      <c r="B35" s="41"/>
      <c r="C35" s="4" t="s">
        <v>12</v>
      </c>
      <c r="D35" s="4" t="s">
        <v>13</v>
      </c>
      <c r="E35" s="5" t="s">
        <v>14</v>
      </c>
      <c r="F35" s="5" t="s">
        <v>15</v>
      </c>
      <c r="G35" s="6" t="s">
        <v>16</v>
      </c>
      <c r="H35" s="4" t="s">
        <v>17</v>
      </c>
      <c r="I35" s="50" t="s">
        <v>18</v>
      </c>
      <c r="J35" s="51"/>
      <c r="K35" s="41"/>
      <c r="L35" s="7"/>
      <c r="M35" s="41"/>
      <c r="N35" s="41"/>
      <c r="O35" s="41"/>
      <c r="P35" s="49"/>
    </row>
    <row r="36" spans="1:16">
      <c r="A36" s="8"/>
      <c r="B36" s="8"/>
      <c r="C36" s="8"/>
      <c r="D36" s="8"/>
      <c r="E36" s="8"/>
      <c r="F36" s="8"/>
      <c r="G36" s="9"/>
      <c r="H36" s="8"/>
      <c r="I36" s="10" t="s">
        <v>15</v>
      </c>
      <c r="J36" s="10" t="s">
        <v>16</v>
      </c>
      <c r="K36" s="11"/>
      <c r="L36" s="12"/>
      <c r="M36" s="11"/>
      <c r="N36" s="11"/>
      <c r="O36" s="11"/>
      <c r="P36" s="9"/>
    </row>
    <row r="37" spans="1:16">
      <c r="A37" s="8"/>
      <c r="B37" s="8"/>
      <c r="C37" s="8"/>
      <c r="D37" s="8"/>
      <c r="E37" s="8"/>
      <c r="F37" s="8"/>
      <c r="G37" s="9"/>
      <c r="H37" s="8"/>
      <c r="I37" s="8"/>
      <c r="J37" s="8"/>
      <c r="K37" s="8"/>
      <c r="L37" s="12"/>
      <c r="M37" s="8"/>
      <c r="N37" s="8"/>
      <c r="O37" s="8"/>
      <c r="P37" s="9"/>
    </row>
    <row r="38" spans="1:16">
      <c r="A38" s="13" t="s">
        <v>19</v>
      </c>
      <c r="B38" s="14" t="s">
        <v>20</v>
      </c>
      <c r="C38" s="15">
        <v>24311</v>
      </c>
      <c r="D38" s="16">
        <v>24311</v>
      </c>
      <c r="E38" s="17">
        <f>IF(SUM(C38:D38)=0,0,AVERAGE(C38:D38))</f>
        <v>24311</v>
      </c>
      <c r="F38" s="15">
        <v>187248352.69867456</v>
      </c>
      <c r="G38" s="16"/>
      <c r="H38" s="18">
        <v>18.54</v>
      </c>
      <c r="I38" s="19">
        <v>8.2000000000000007E-3</v>
      </c>
      <c r="J38" s="19"/>
      <c r="K38" s="20">
        <f t="shared" ref="K38:K44" si="8">H38*E38*12+I38*F38+J38*G38</f>
        <v>6944147.7721291315</v>
      </c>
      <c r="L38" s="12"/>
      <c r="M38" s="21">
        <v>6934570.2350657452</v>
      </c>
      <c r="N38" s="21"/>
      <c r="O38" s="22">
        <f t="shared" ref="O38:O44" si="9">SUM(M38:N38)</f>
        <v>6934570.2350657452</v>
      </c>
      <c r="P38" s="23">
        <f t="shared" ref="P38:P44" si="10">O38-K38</f>
        <v>-9577.5370633862913</v>
      </c>
    </row>
    <row r="39" spans="1:16">
      <c r="A39" s="24" t="s">
        <v>21</v>
      </c>
      <c r="B39" s="14" t="s">
        <v>20</v>
      </c>
      <c r="C39" s="15">
        <v>2901</v>
      </c>
      <c r="D39" s="16">
        <v>2901</v>
      </c>
      <c r="E39" s="17">
        <f t="shared" ref="E39:E44" si="11">IF(SUM(C39:D39)=0,0,AVERAGE(C39:D39))</f>
        <v>2901</v>
      </c>
      <c r="F39" s="15">
        <v>85127653.331967831</v>
      </c>
      <c r="G39" s="16"/>
      <c r="H39" s="18">
        <v>14.59</v>
      </c>
      <c r="I39" s="19">
        <v>1.5100000000000001E-2</v>
      </c>
      <c r="J39" s="19"/>
      <c r="K39" s="20">
        <f t="shared" si="8"/>
        <v>1793334.6453127144</v>
      </c>
      <c r="L39" s="12"/>
      <c r="M39" s="21">
        <v>1789857.8935341744</v>
      </c>
      <c r="N39" s="21"/>
      <c r="O39" s="22">
        <f t="shared" si="9"/>
        <v>1789857.8935341744</v>
      </c>
      <c r="P39" s="23">
        <f t="shared" si="10"/>
        <v>-3476.7517785399687</v>
      </c>
    </row>
    <row r="40" spans="1:16">
      <c r="A40" s="13" t="s">
        <v>22</v>
      </c>
      <c r="B40" s="14" t="s">
        <v>20</v>
      </c>
      <c r="C40" s="15">
        <v>343</v>
      </c>
      <c r="D40" s="16">
        <v>343</v>
      </c>
      <c r="E40" s="17">
        <f t="shared" si="11"/>
        <v>343</v>
      </c>
      <c r="F40" s="15">
        <v>276008398.96579403</v>
      </c>
      <c r="G40" s="16">
        <v>753487.85023774719</v>
      </c>
      <c r="H40" s="18">
        <v>107.49</v>
      </c>
      <c r="I40" s="19"/>
      <c r="J40" s="19">
        <v>3.101</v>
      </c>
      <c r="K40" s="20">
        <f t="shared" si="8"/>
        <v>2778994.663587254</v>
      </c>
      <c r="L40" s="12"/>
      <c r="M40" s="21">
        <v>2607237.2798930514</v>
      </c>
      <c r="N40" s="21">
        <v>171783.15778009457</v>
      </c>
      <c r="O40" s="22">
        <f t="shared" si="9"/>
        <v>2779020.4376731459</v>
      </c>
      <c r="P40" s="23">
        <f t="shared" si="10"/>
        <v>25.774085891898721</v>
      </c>
    </row>
    <row r="41" spans="1:16">
      <c r="A41" s="13" t="s">
        <v>23</v>
      </c>
      <c r="B41" s="14" t="s">
        <v>20</v>
      </c>
      <c r="C41" s="15">
        <v>3</v>
      </c>
      <c r="D41" s="16">
        <v>3</v>
      </c>
      <c r="E41" s="17">
        <f t="shared" si="11"/>
        <v>3</v>
      </c>
      <c r="F41" s="15">
        <v>148182653.36253205</v>
      </c>
      <c r="G41" s="16">
        <v>280146.01050168532</v>
      </c>
      <c r="H41" s="18">
        <v>5164</v>
      </c>
      <c r="I41" s="19"/>
      <c r="J41" s="19">
        <v>1.216</v>
      </c>
      <c r="K41" s="20">
        <f t="shared" si="8"/>
        <v>526561.54877004935</v>
      </c>
      <c r="L41" s="12"/>
      <c r="M41" s="21">
        <v>469723.86549048545</v>
      </c>
      <c r="N41" s="21">
        <v>56849.1725114648</v>
      </c>
      <c r="O41" s="22">
        <f t="shared" si="9"/>
        <v>526573.03800195025</v>
      </c>
      <c r="P41" s="23">
        <f t="shared" si="10"/>
        <v>11.489231900894083</v>
      </c>
    </row>
    <row r="42" spans="1:16">
      <c r="A42" s="24" t="s">
        <v>24</v>
      </c>
      <c r="B42" s="14" t="s">
        <v>20</v>
      </c>
      <c r="C42" s="15">
        <v>138</v>
      </c>
      <c r="D42" s="16">
        <v>138</v>
      </c>
      <c r="E42" s="17">
        <f t="shared" si="11"/>
        <v>138</v>
      </c>
      <c r="F42" s="15">
        <v>1171483.2898121688</v>
      </c>
      <c r="G42" s="16"/>
      <c r="H42" s="18">
        <v>5.95</v>
      </c>
      <c r="I42" s="19">
        <v>1.18E-2</v>
      </c>
      <c r="J42" s="19"/>
      <c r="K42" s="20">
        <f t="shared" si="8"/>
        <v>23676.70281978359</v>
      </c>
      <c r="L42" s="12"/>
      <c r="M42" s="21">
        <v>23705.535227018609</v>
      </c>
      <c r="N42" s="21"/>
      <c r="O42" s="22">
        <f t="shared" si="9"/>
        <v>23705.535227018609</v>
      </c>
      <c r="P42" s="23">
        <f t="shared" si="10"/>
        <v>28.832407235018763</v>
      </c>
    </row>
    <row r="43" spans="1:16">
      <c r="A43" s="24" t="s">
        <v>25</v>
      </c>
      <c r="B43" s="14" t="s">
        <v>26</v>
      </c>
      <c r="C43" s="15">
        <v>5361</v>
      </c>
      <c r="D43" s="16">
        <v>5361</v>
      </c>
      <c r="E43" s="17">
        <f t="shared" si="11"/>
        <v>5361</v>
      </c>
      <c r="F43" s="15">
        <v>1821739.8429457126</v>
      </c>
      <c r="G43" s="16">
        <v>4761.0299999999988</v>
      </c>
      <c r="H43" s="18">
        <v>1.05</v>
      </c>
      <c r="I43" s="19"/>
      <c r="J43" s="19">
        <v>11.891</v>
      </c>
      <c r="K43" s="20">
        <f t="shared" si="8"/>
        <v>124162.00772999998</v>
      </c>
      <c r="L43" s="12"/>
      <c r="M43" s="21">
        <v>124255.50363774734</v>
      </c>
      <c r="N43" s="21"/>
      <c r="O43" s="22">
        <f t="shared" si="9"/>
        <v>124255.50363774734</v>
      </c>
      <c r="P43" s="23">
        <f t="shared" si="10"/>
        <v>93.495907747361343</v>
      </c>
    </row>
    <row r="44" spans="1:16" ht="25.5">
      <c r="A44" s="53" t="s">
        <v>34</v>
      </c>
      <c r="B44" s="14"/>
      <c r="C44" s="15"/>
      <c r="D44" s="16"/>
      <c r="E44" s="17">
        <f t="shared" si="11"/>
        <v>0</v>
      </c>
      <c r="F44" s="15"/>
      <c r="G44" s="16"/>
      <c r="H44" s="18"/>
      <c r="I44" s="19"/>
      <c r="J44" s="19"/>
      <c r="K44" s="20">
        <f t="shared" si="8"/>
        <v>0</v>
      </c>
      <c r="L44" s="12"/>
      <c r="M44" s="21"/>
      <c r="N44" s="21"/>
      <c r="O44" s="22">
        <f t="shared" si="9"/>
        <v>0</v>
      </c>
      <c r="P44" s="23">
        <f t="shared" si="10"/>
        <v>0</v>
      </c>
    </row>
    <row r="45" spans="1:16">
      <c r="A45" s="13"/>
      <c r="B45" s="14"/>
      <c r="C45" s="25"/>
      <c r="D45" s="25"/>
      <c r="E45" s="17">
        <f t="shared" ref="E45:E50" si="12">IF(SUM(C45:D45)=0,0,AVERAGE(C45:D45))</f>
        <v>0</v>
      </c>
      <c r="F45" s="15"/>
      <c r="G45" s="16"/>
      <c r="H45" s="18"/>
      <c r="I45" s="19"/>
      <c r="J45" s="19"/>
      <c r="K45" s="20">
        <f t="shared" ref="K45:K50" si="13">H45*E45*12+I45*F45+J45*G45</f>
        <v>0</v>
      </c>
      <c r="L45" s="12"/>
      <c r="M45" s="21"/>
      <c r="N45" s="21"/>
      <c r="O45" s="22">
        <f t="shared" ref="O45:O50" si="14">SUM(M45:N45)</f>
        <v>0</v>
      </c>
      <c r="P45" s="23">
        <f t="shared" ref="P45:P50" si="15">O45-K45</f>
        <v>0</v>
      </c>
    </row>
    <row r="46" spans="1:16">
      <c r="A46" s="13"/>
      <c r="B46" s="14"/>
      <c r="C46" s="25"/>
      <c r="D46" s="25"/>
      <c r="E46" s="17">
        <f t="shared" si="12"/>
        <v>0</v>
      </c>
      <c r="F46" s="15"/>
      <c r="G46" s="16"/>
      <c r="H46" s="18"/>
      <c r="I46" s="19"/>
      <c r="J46" s="19"/>
      <c r="K46" s="20">
        <f t="shared" si="13"/>
        <v>0</v>
      </c>
      <c r="L46" s="12"/>
      <c r="M46" s="21"/>
      <c r="N46" s="21"/>
      <c r="O46" s="22">
        <f t="shared" si="14"/>
        <v>0</v>
      </c>
      <c r="P46" s="23">
        <f t="shared" si="15"/>
        <v>0</v>
      </c>
    </row>
    <row r="47" spans="1:16">
      <c r="A47" s="13"/>
      <c r="B47" s="14"/>
      <c r="C47" s="25"/>
      <c r="D47" s="25"/>
      <c r="E47" s="17">
        <f t="shared" si="12"/>
        <v>0</v>
      </c>
      <c r="F47" s="15"/>
      <c r="G47" s="16"/>
      <c r="H47" s="18"/>
      <c r="I47" s="19"/>
      <c r="J47" s="19"/>
      <c r="K47" s="20">
        <f t="shared" si="13"/>
        <v>0</v>
      </c>
      <c r="L47" s="12"/>
      <c r="M47" s="21"/>
      <c r="N47" s="21"/>
      <c r="O47" s="22">
        <f t="shared" si="14"/>
        <v>0</v>
      </c>
      <c r="P47" s="23">
        <f t="shared" si="15"/>
        <v>0</v>
      </c>
    </row>
    <row r="48" spans="1:16">
      <c r="A48" s="13"/>
      <c r="B48" s="14"/>
      <c r="C48" s="25"/>
      <c r="D48" s="25"/>
      <c r="E48" s="17">
        <f t="shared" si="12"/>
        <v>0</v>
      </c>
      <c r="F48" s="15"/>
      <c r="G48" s="16"/>
      <c r="H48" s="18"/>
      <c r="I48" s="19"/>
      <c r="J48" s="19"/>
      <c r="K48" s="20">
        <f t="shared" si="13"/>
        <v>0</v>
      </c>
      <c r="L48" s="12"/>
      <c r="M48" s="21"/>
      <c r="N48" s="21"/>
      <c r="O48" s="22">
        <f t="shared" si="14"/>
        <v>0</v>
      </c>
      <c r="P48" s="23">
        <f t="shared" si="15"/>
        <v>0</v>
      </c>
    </row>
    <row r="49" spans="1:16">
      <c r="A49" s="13"/>
      <c r="B49" s="14"/>
      <c r="C49" s="25"/>
      <c r="D49" s="25"/>
      <c r="E49" s="17">
        <f t="shared" si="12"/>
        <v>0</v>
      </c>
      <c r="F49" s="15"/>
      <c r="G49" s="16"/>
      <c r="H49" s="18"/>
      <c r="I49" s="19"/>
      <c r="J49" s="19"/>
      <c r="K49" s="20">
        <f t="shared" si="13"/>
        <v>0</v>
      </c>
      <c r="L49" s="12"/>
      <c r="M49" s="21"/>
      <c r="N49" s="21"/>
      <c r="O49" s="22">
        <f t="shared" si="14"/>
        <v>0</v>
      </c>
      <c r="P49" s="23">
        <f t="shared" si="15"/>
        <v>0</v>
      </c>
    </row>
    <row r="50" spans="1:16" ht="13.5" thickBot="1">
      <c r="A50" s="13"/>
      <c r="B50" s="14"/>
      <c r="C50" s="25"/>
      <c r="D50" s="25"/>
      <c r="E50" s="17">
        <f t="shared" si="12"/>
        <v>0</v>
      </c>
      <c r="F50" s="15"/>
      <c r="G50" s="16"/>
      <c r="H50" s="18"/>
      <c r="I50" s="19"/>
      <c r="J50" s="19"/>
      <c r="K50" s="26">
        <f t="shared" si="13"/>
        <v>0</v>
      </c>
      <c r="L50" s="12"/>
      <c r="M50" s="21"/>
      <c r="N50" s="21"/>
      <c r="O50" s="27">
        <f t="shared" si="14"/>
        <v>0</v>
      </c>
      <c r="P50" s="27">
        <f t="shared" si="15"/>
        <v>0</v>
      </c>
    </row>
    <row r="51" spans="1:16" ht="13.5" thickTop="1">
      <c r="A51" s="8"/>
      <c r="B51" s="8"/>
      <c r="C51" s="8"/>
      <c r="D51" s="8"/>
      <c r="E51" s="8"/>
      <c r="F51" s="8"/>
      <c r="G51" s="9"/>
      <c r="H51" s="8"/>
      <c r="I51" s="8"/>
      <c r="J51" s="8"/>
      <c r="K51" s="28"/>
      <c r="L51" s="12"/>
      <c r="M51" s="29"/>
      <c r="N51" s="29"/>
      <c r="O51" s="8"/>
      <c r="P51" s="9"/>
    </row>
    <row r="52" spans="1:16" ht="13.5" thickBot="1">
      <c r="A52" s="30" t="s">
        <v>10</v>
      </c>
      <c r="B52" s="31"/>
      <c r="C52" s="31"/>
      <c r="D52" s="31"/>
      <c r="E52" s="31"/>
      <c r="F52" s="31"/>
      <c r="G52" s="32"/>
      <c r="H52" s="31"/>
      <c r="I52" s="31"/>
      <c r="J52" s="31"/>
      <c r="K52" s="33">
        <f>SUM(K38:K50)</f>
        <v>12190877.340348931</v>
      </c>
      <c r="L52" s="34"/>
      <c r="M52" s="35">
        <f>SUM(M38:M50)</f>
        <v>11949350.312848223</v>
      </c>
      <c r="N52" s="35">
        <f>SUM(N38:N50)</f>
        <v>228632.33029155937</v>
      </c>
      <c r="O52" s="35">
        <f>M52+N52</f>
        <v>12177982.643139783</v>
      </c>
      <c r="P52" s="36">
        <f>O52-K52</f>
        <v>-12894.697209147736</v>
      </c>
    </row>
    <row r="54" spans="1:16" ht="18">
      <c r="A54" s="39" t="s">
        <v>0</v>
      </c>
      <c r="B54" s="39"/>
      <c r="C54" s="39"/>
      <c r="D54" s="39"/>
      <c r="E54" s="39"/>
      <c r="F54" s="39"/>
      <c r="G54" s="39"/>
      <c r="H54" s="39"/>
      <c r="I54" s="39"/>
      <c r="J54" s="39"/>
      <c r="K54" s="39"/>
      <c r="L54" s="39"/>
      <c r="M54" s="39"/>
      <c r="N54" s="39"/>
      <c r="O54" s="39"/>
      <c r="P54" s="39"/>
    </row>
    <row r="55" spans="1:16" ht="18">
      <c r="A55" s="39" t="s">
        <v>31</v>
      </c>
      <c r="B55" s="39"/>
      <c r="C55" s="39"/>
      <c r="D55" s="39"/>
      <c r="E55" s="39"/>
      <c r="F55" s="39"/>
      <c r="G55" s="39"/>
      <c r="H55" s="39"/>
      <c r="I55" s="39"/>
      <c r="J55" s="39"/>
      <c r="K55" s="39"/>
      <c r="L55" s="39"/>
      <c r="M55" s="39"/>
      <c r="N55" s="39"/>
      <c r="O55" s="39"/>
      <c r="P55" s="39"/>
    </row>
    <row r="56" spans="1:16" ht="13.5" thickBot="1"/>
    <row r="57" spans="1:16" ht="13.5" thickBot="1">
      <c r="A57" s="1" t="s">
        <v>2</v>
      </c>
      <c r="B57" s="40" t="s">
        <v>3</v>
      </c>
      <c r="C57" s="42" t="s">
        <v>4</v>
      </c>
      <c r="D57" s="43"/>
      <c r="E57" s="44"/>
      <c r="F57" s="45" t="s">
        <v>5</v>
      </c>
      <c r="G57" s="46"/>
      <c r="H57" s="47" t="s">
        <v>6</v>
      </c>
      <c r="I57" s="45"/>
      <c r="J57" s="46"/>
      <c r="K57" s="40" t="s">
        <v>7</v>
      </c>
      <c r="L57" s="2"/>
      <c r="M57" s="40" t="s">
        <v>8</v>
      </c>
      <c r="N57" s="40" t="s">
        <v>9</v>
      </c>
      <c r="O57" s="40" t="s">
        <v>10</v>
      </c>
      <c r="P57" s="48" t="s">
        <v>11</v>
      </c>
    </row>
    <row r="58" spans="1:16" ht="39" thickBot="1">
      <c r="A58" s="3"/>
      <c r="B58" s="41"/>
      <c r="C58" s="4" t="s">
        <v>12</v>
      </c>
      <c r="D58" s="4" t="s">
        <v>13</v>
      </c>
      <c r="E58" s="5" t="s">
        <v>14</v>
      </c>
      <c r="F58" s="5" t="s">
        <v>15</v>
      </c>
      <c r="G58" s="6" t="s">
        <v>16</v>
      </c>
      <c r="H58" s="4" t="s">
        <v>17</v>
      </c>
      <c r="I58" s="50" t="s">
        <v>18</v>
      </c>
      <c r="J58" s="51"/>
      <c r="K58" s="41"/>
      <c r="L58" s="7"/>
      <c r="M58" s="41"/>
      <c r="N58" s="41"/>
      <c r="O58" s="41"/>
      <c r="P58" s="49"/>
    </row>
    <row r="59" spans="1:16">
      <c r="A59" s="8"/>
      <c r="B59" s="8"/>
      <c r="C59" s="8"/>
      <c r="D59" s="8"/>
      <c r="E59" s="8"/>
      <c r="F59" s="8"/>
      <c r="G59" s="9"/>
      <c r="H59" s="8"/>
      <c r="I59" s="10" t="s">
        <v>15</v>
      </c>
      <c r="J59" s="10" t="s">
        <v>16</v>
      </c>
      <c r="K59" s="11"/>
      <c r="L59" s="12"/>
      <c r="M59" s="11"/>
      <c r="N59" s="11"/>
      <c r="O59" s="11"/>
      <c r="P59" s="9"/>
    </row>
    <row r="60" spans="1:16">
      <c r="A60" s="8"/>
      <c r="B60" s="8"/>
      <c r="C60" s="8"/>
      <c r="D60" s="8"/>
      <c r="E60" s="8"/>
      <c r="F60" s="8"/>
      <c r="G60" s="9"/>
      <c r="H60" s="8"/>
      <c r="I60" s="8"/>
      <c r="J60" s="8"/>
      <c r="K60" s="8"/>
      <c r="L60" s="12"/>
      <c r="M60" s="8"/>
      <c r="N60" s="8"/>
      <c r="O60" s="8"/>
      <c r="P60" s="9"/>
    </row>
    <row r="61" spans="1:16">
      <c r="A61" s="13" t="s">
        <v>19</v>
      </c>
      <c r="B61" s="14" t="s">
        <v>20</v>
      </c>
      <c r="C61" s="15">
        <v>24466</v>
      </c>
      <c r="D61" s="15">
        <v>24466</v>
      </c>
      <c r="E61" s="17">
        <f>IF(SUM(C61:D61)=0,0,AVERAGE(C61:D61))</f>
        <v>24466</v>
      </c>
      <c r="F61" s="15">
        <v>186210870.92553759</v>
      </c>
      <c r="G61" s="16"/>
      <c r="H61" s="18">
        <v>21.88</v>
      </c>
      <c r="I61" s="19">
        <v>4.1999999999999997E-3</v>
      </c>
      <c r="J61" s="19"/>
      <c r="K61" s="20">
        <f>H61*E61*12+I61*F61+J61*G61</f>
        <v>7205878.6178872567</v>
      </c>
      <c r="L61" s="12"/>
      <c r="M61" s="21">
        <v>7214518.236765516</v>
      </c>
      <c r="N61" s="21"/>
      <c r="O61" s="22">
        <f t="shared" ref="O61:O67" si="16">SUM(M61:N61)</f>
        <v>7214518.236765516</v>
      </c>
      <c r="P61" s="23">
        <f>O61-K61</f>
        <v>8639.6188782593235</v>
      </c>
    </row>
    <row r="62" spans="1:16">
      <c r="A62" s="24" t="s">
        <v>21</v>
      </c>
      <c r="B62" s="14" t="s">
        <v>20</v>
      </c>
      <c r="C62" s="15">
        <v>2853</v>
      </c>
      <c r="D62" s="16">
        <v>2853</v>
      </c>
      <c r="E62" s="17">
        <f t="shared" ref="E62:E67" si="17">IF(SUM(C62:D62)=0,0,AVERAGE(C62:D62))</f>
        <v>2853</v>
      </c>
      <c r="F62" s="15">
        <v>82620793.873968139</v>
      </c>
      <c r="G62" s="16"/>
      <c r="H62" s="18">
        <v>14.94</v>
      </c>
      <c r="I62" s="19">
        <v>1.55E-2</v>
      </c>
      <c r="J62" s="19"/>
      <c r="K62" s="20">
        <f t="shared" ref="K62:K67" si="18">H62*E62*12+I62*F62+J62*G62</f>
        <v>1792108.1450465061</v>
      </c>
      <c r="L62" s="12"/>
      <c r="M62" s="21">
        <v>1790529.1224679695</v>
      </c>
      <c r="N62" s="21"/>
      <c r="O62" s="22">
        <f t="shared" si="16"/>
        <v>1790529.1224679695</v>
      </c>
      <c r="P62" s="23">
        <f t="shared" ref="P62:P67" si="19">O62-K62</f>
        <v>-1579.0225785365328</v>
      </c>
    </row>
    <row r="63" spans="1:16">
      <c r="A63" s="13" t="s">
        <v>22</v>
      </c>
      <c r="B63" s="14" t="s">
        <v>20</v>
      </c>
      <c r="C63" s="15">
        <v>350</v>
      </c>
      <c r="D63" s="16">
        <v>350</v>
      </c>
      <c r="E63" s="17">
        <f t="shared" si="17"/>
        <v>350</v>
      </c>
      <c r="F63" s="15">
        <v>276684266.07350218</v>
      </c>
      <c r="G63" s="16">
        <v>755332.93051770097</v>
      </c>
      <c r="H63" s="18">
        <v>109.29</v>
      </c>
      <c r="I63" s="19"/>
      <c r="J63" s="19">
        <v>3.2130000000000001</v>
      </c>
      <c r="K63" s="20">
        <f t="shared" si="18"/>
        <v>2885902.7057533734</v>
      </c>
      <c r="L63" s="12"/>
      <c r="M63" s="21">
        <v>2713656.8529575989</v>
      </c>
      <c r="N63" s="21">
        <v>172203.80652280254</v>
      </c>
      <c r="O63" s="22">
        <f t="shared" si="16"/>
        <v>2885860.6594804013</v>
      </c>
      <c r="P63" s="23">
        <f t="shared" si="19"/>
        <v>-42.046272972133011</v>
      </c>
    </row>
    <row r="64" spans="1:16">
      <c r="A64" s="13" t="s">
        <v>23</v>
      </c>
      <c r="B64" s="14" t="s">
        <v>20</v>
      </c>
      <c r="C64" s="15">
        <v>3</v>
      </c>
      <c r="D64" s="16">
        <v>3</v>
      </c>
      <c r="E64" s="17">
        <f t="shared" si="17"/>
        <v>3</v>
      </c>
      <c r="F64" s="15">
        <v>147665995.24737543</v>
      </c>
      <c r="G64" s="16">
        <v>279169.24495949777</v>
      </c>
      <c r="H64" s="18">
        <v>5164</v>
      </c>
      <c r="I64" s="19"/>
      <c r="J64" s="19">
        <v>1.2749999999999999</v>
      </c>
      <c r="K64" s="20">
        <f t="shared" si="18"/>
        <v>541844.78732335963</v>
      </c>
      <c r="L64" s="12"/>
      <c r="M64" s="21">
        <v>485206.93973236688</v>
      </c>
      <c r="N64" s="21">
        <v>56650.960469424172</v>
      </c>
      <c r="O64" s="22">
        <f t="shared" si="16"/>
        <v>541857.90020179108</v>
      </c>
      <c r="P64" s="23">
        <f t="shared" si="19"/>
        <v>13.112878431449644</v>
      </c>
    </row>
    <row r="65" spans="1:16">
      <c r="A65" s="24" t="s">
        <v>24</v>
      </c>
      <c r="B65" s="14" t="s">
        <v>20</v>
      </c>
      <c r="C65" s="15">
        <v>135</v>
      </c>
      <c r="D65" s="16">
        <v>135</v>
      </c>
      <c r="E65" s="17">
        <f t="shared" si="17"/>
        <v>135</v>
      </c>
      <c r="F65" s="15">
        <v>1147330.1820058511</v>
      </c>
      <c r="G65" s="16"/>
      <c r="H65" s="18">
        <v>6.1</v>
      </c>
      <c r="I65" s="19">
        <v>1.21E-2</v>
      </c>
      <c r="J65" s="19"/>
      <c r="K65" s="20">
        <f t="shared" si="18"/>
        <v>23764.695202270799</v>
      </c>
      <c r="L65" s="12"/>
      <c r="M65" s="21">
        <v>23752.523015165774</v>
      </c>
      <c r="N65" s="21"/>
      <c r="O65" s="22">
        <f t="shared" si="16"/>
        <v>23752.523015165774</v>
      </c>
      <c r="P65" s="23">
        <f t="shared" si="19"/>
        <v>-12.172187105024932</v>
      </c>
    </row>
    <row r="66" spans="1:16">
      <c r="A66" s="24" t="s">
        <v>25</v>
      </c>
      <c r="B66" s="14" t="s">
        <v>26</v>
      </c>
      <c r="C66" s="15">
        <v>5373</v>
      </c>
      <c r="D66" s="16">
        <v>5373</v>
      </c>
      <c r="E66" s="17">
        <f t="shared" si="17"/>
        <v>5373</v>
      </c>
      <c r="F66" s="15">
        <v>1825321.2257408875</v>
      </c>
      <c r="G66" s="16">
        <v>4770.3899999999994</v>
      </c>
      <c r="H66" s="18">
        <v>1.24</v>
      </c>
      <c r="I66" s="19"/>
      <c r="J66" s="19">
        <v>14.041700000000001</v>
      </c>
      <c r="K66" s="20">
        <f t="shared" si="18"/>
        <v>146934.62526299997</v>
      </c>
      <c r="L66" s="12"/>
      <c r="M66" s="21">
        <v>146928.67591814918</v>
      </c>
      <c r="N66" s="21"/>
      <c r="O66" s="22">
        <f t="shared" si="16"/>
        <v>146928.67591814918</v>
      </c>
      <c r="P66" s="23">
        <f t="shared" si="19"/>
        <v>-5.9493448507855646</v>
      </c>
    </row>
    <row r="67" spans="1:16" ht="25.5">
      <c r="A67" s="53" t="s">
        <v>34</v>
      </c>
      <c r="B67" s="14"/>
      <c r="C67" s="15"/>
      <c r="D67" s="16"/>
      <c r="E67" s="17">
        <f t="shared" si="17"/>
        <v>0</v>
      </c>
      <c r="F67" s="15"/>
      <c r="G67" s="16"/>
      <c r="H67" s="18"/>
      <c r="I67" s="19"/>
      <c r="J67" s="19"/>
      <c r="K67" s="20">
        <f t="shared" si="18"/>
        <v>0</v>
      </c>
      <c r="L67" s="12"/>
      <c r="M67" s="21"/>
      <c r="N67" s="21"/>
      <c r="O67" s="22">
        <f t="shared" si="16"/>
        <v>0</v>
      </c>
      <c r="P67" s="23">
        <f t="shared" si="19"/>
        <v>0</v>
      </c>
    </row>
    <row r="68" spans="1:16">
      <c r="A68" s="13"/>
      <c r="B68" s="14"/>
      <c r="C68" s="25"/>
      <c r="D68" s="25"/>
      <c r="E68" s="17">
        <f t="shared" ref="E68:E73" si="20">IF(SUM(C68:D68)=0,0,AVERAGE(C68:D68))</f>
        <v>0</v>
      </c>
      <c r="F68" s="15"/>
      <c r="G68" s="16"/>
      <c r="H68" s="18"/>
      <c r="I68" s="19"/>
      <c r="J68" s="19"/>
      <c r="K68" s="20">
        <f t="shared" ref="K68:K73" si="21">H68*E68*12+I68*F68+J68*G68</f>
        <v>0</v>
      </c>
      <c r="L68" s="12"/>
      <c r="M68" s="21"/>
      <c r="N68" s="21"/>
      <c r="O68" s="22">
        <f t="shared" ref="O68:O73" si="22">SUM(M68:N68)</f>
        <v>0</v>
      </c>
      <c r="P68" s="23">
        <f t="shared" ref="P68:P73" si="23">O68-K68</f>
        <v>0</v>
      </c>
    </row>
    <row r="69" spans="1:16">
      <c r="A69" s="13"/>
      <c r="B69" s="14"/>
      <c r="C69" s="25"/>
      <c r="D69" s="25"/>
      <c r="E69" s="17">
        <f t="shared" si="20"/>
        <v>0</v>
      </c>
      <c r="F69" s="15"/>
      <c r="G69" s="16"/>
      <c r="H69" s="18"/>
      <c r="I69" s="19"/>
      <c r="J69" s="19"/>
      <c r="K69" s="20">
        <f t="shared" si="21"/>
        <v>0</v>
      </c>
      <c r="L69" s="12"/>
      <c r="M69" s="21"/>
      <c r="N69" s="21"/>
      <c r="O69" s="22">
        <f t="shared" si="22"/>
        <v>0</v>
      </c>
      <c r="P69" s="23">
        <f t="shared" si="23"/>
        <v>0</v>
      </c>
    </row>
    <row r="70" spans="1:16">
      <c r="A70" s="13"/>
      <c r="B70" s="14"/>
      <c r="C70" s="25"/>
      <c r="D70" s="25"/>
      <c r="E70" s="17">
        <f t="shared" si="20"/>
        <v>0</v>
      </c>
      <c r="F70" s="15"/>
      <c r="G70" s="16"/>
      <c r="H70" s="18"/>
      <c r="I70" s="19"/>
      <c r="J70" s="19"/>
      <c r="K70" s="20">
        <f t="shared" si="21"/>
        <v>0</v>
      </c>
      <c r="L70" s="12"/>
      <c r="M70" s="21"/>
      <c r="N70" s="21"/>
      <c r="O70" s="22">
        <f t="shared" si="22"/>
        <v>0</v>
      </c>
      <c r="P70" s="23">
        <f t="shared" si="23"/>
        <v>0</v>
      </c>
    </row>
    <row r="71" spans="1:16">
      <c r="A71" s="13"/>
      <c r="B71" s="14"/>
      <c r="C71" s="25"/>
      <c r="D71" s="25"/>
      <c r="E71" s="17">
        <f t="shared" si="20"/>
        <v>0</v>
      </c>
      <c r="F71" s="15"/>
      <c r="G71" s="16"/>
      <c r="H71" s="18"/>
      <c r="I71" s="19"/>
      <c r="J71" s="19"/>
      <c r="K71" s="20">
        <f t="shared" si="21"/>
        <v>0</v>
      </c>
      <c r="L71" s="12"/>
      <c r="M71" s="21"/>
      <c r="N71" s="21"/>
      <c r="O71" s="22">
        <f t="shared" si="22"/>
        <v>0</v>
      </c>
      <c r="P71" s="23">
        <f t="shared" si="23"/>
        <v>0</v>
      </c>
    </row>
    <row r="72" spans="1:16">
      <c r="A72" s="13"/>
      <c r="B72" s="14"/>
      <c r="C72" s="25"/>
      <c r="D72" s="25"/>
      <c r="E72" s="17">
        <f t="shared" si="20"/>
        <v>0</v>
      </c>
      <c r="F72" s="15"/>
      <c r="G72" s="16"/>
      <c r="H72" s="18"/>
      <c r="I72" s="19"/>
      <c r="J72" s="19"/>
      <c r="K72" s="20">
        <f t="shared" si="21"/>
        <v>0</v>
      </c>
      <c r="L72" s="12"/>
      <c r="M72" s="21"/>
      <c r="N72" s="21"/>
      <c r="O72" s="22">
        <f t="shared" si="22"/>
        <v>0</v>
      </c>
      <c r="P72" s="23">
        <f t="shared" si="23"/>
        <v>0</v>
      </c>
    </row>
    <row r="73" spans="1:16" ht="13.5" thickBot="1">
      <c r="A73" s="13"/>
      <c r="B73" s="14"/>
      <c r="C73" s="25"/>
      <c r="D73" s="25"/>
      <c r="E73" s="17">
        <f t="shared" si="20"/>
        <v>0</v>
      </c>
      <c r="F73" s="15"/>
      <c r="G73" s="16"/>
      <c r="H73" s="18"/>
      <c r="I73" s="19"/>
      <c r="J73" s="19"/>
      <c r="K73" s="26">
        <f t="shared" si="21"/>
        <v>0</v>
      </c>
      <c r="L73" s="12"/>
      <c r="M73" s="21"/>
      <c r="N73" s="21"/>
      <c r="O73" s="27">
        <f t="shared" si="22"/>
        <v>0</v>
      </c>
      <c r="P73" s="27">
        <f t="shared" si="23"/>
        <v>0</v>
      </c>
    </row>
    <row r="74" spans="1:16" ht="13.5" thickTop="1">
      <c r="A74" s="8"/>
      <c r="B74" s="8"/>
      <c r="C74" s="8"/>
      <c r="D74" s="8"/>
      <c r="E74" s="8"/>
      <c r="F74" s="8"/>
      <c r="G74" s="9"/>
      <c r="H74" s="8"/>
      <c r="I74" s="8"/>
      <c r="J74" s="8"/>
      <c r="K74" s="28"/>
      <c r="L74" s="12"/>
      <c r="M74" s="29"/>
      <c r="N74" s="29"/>
      <c r="O74" s="8"/>
      <c r="P74" s="9"/>
    </row>
    <row r="75" spans="1:16" ht="13.5" thickBot="1">
      <c r="A75" s="30" t="s">
        <v>10</v>
      </c>
      <c r="B75" s="31"/>
      <c r="C75" s="31"/>
      <c r="D75" s="31"/>
      <c r="E75" s="31"/>
      <c r="F75" s="31"/>
      <c r="G75" s="32"/>
      <c r="H75" s="31"/>
      <c r="I75" s="31"/>
      <c r="J75" s="31"/>
      <c r="K75" s="33">
        <f>SUM(K61:K73)</f>
        <v>12596433.576475766</v>
      </c>
      <c r="L75" s="34"/>
      <c r="M75" s="35">
        <f>SUM(M61:M73)</f>
        <v>12374592.350856766</v>
      </c>
      <c r="N75" s="35">
        <f>SUM(N61:N73)</f>
        <v>228854.76699222671</v>
      </c>
      <c r="O75" s="35">
        <f>M75+N75</f>
        <v>12603447.117848992</v>
      </c>
      <c r="P75" s="36">
        <f>O75-K75</f>
        <v>7013.5413732267916</v>
      </c>
    </row>
    <row r="78" spans="1:16" ht="18">
      <c r="A78" s="39" t="s">
        <v>0</v>
      </c>
      <c r="B78" s="39"/>
      <c r="C78" s="39"/>
      <c r="D78" s="39"/>
      <c r="E78" s="39"/>
      <c r="F78" s="39"/>
      <c r="G78" s="39"/>
      <c r="H78" s="39"/>
      <c r="I78" s="39"/>
      <c r="J78" s="39"/>
      <c r="K78" s="39"/>
      <c r="L78" s="39"/>
      <c r="M78" s="39"/>
      <c r="N78" s="39"/>
      <c r="O78" s="39"/>
      <c r="P78" s="39"/>
    </row>
    <row r="79" spans="1:16" ht="18">
      <c r="A79" s="39" t="s">
        <v>32</v>
      </c>
      <c r="B79" s="39"/>
      <c r="C79" s="39"/>
      <c r="D79" s="39"/>
      <c r="E79" s="39"/>
      <c r="F79" s="39"/>
      <c r="G79" s="39"/>
      <c r="H79" s="39"/>
      <c r="I79" s="39"/>
      <c r="J79" s="39"/>
      <c r="K79" s="39"/>
      <c r="L79" s="39"/>
      <c r="M79" s="39"/>
      <c r="N79" s="39"/>
      <c r="O79" s="39"/>
      <c r="P79" s="39"/>
    </row>
    <row r="80" spans="1:16" ht="13.5" thickBot="1"/>
    <row r="81" spans="1:16" ht="13.5" thickBot="1">
      <c r="A81" s="1" t="s">
        <v>2</v>
      </c>
      <c r="B81" s="40" t="s">
        <v>3</v>
      </c>
      <c r="C81" s="42" t="s">
        <v>4</v>
      </c>
      <c r="D81" s="43"/>
      <c r="E81" s="44"/>
      <c r="F81" s="45" t="s">
        <v>5</v>
      </c>
      <c r="G81" s="46"/>
      <c r="H81" s="47" t="s">
        <v>6</v>
      </c>
      <c r="I81" s="45"/>
      <c r="J81" s="46"/>
      <c r="K81" s="40" t="s">
        <v>7</v>
      </c>
      <c r="L81" s="2"/>
      <c r="M81" s="40" t="s">
        <v>8</v>
      </c>
      <c r="N81" s="40" t="s">
        <v>9</v>
      </c>
      <c r="O81" s="40" t="s">
        <v>10</v>
      </c>
      <c r="P81" s="48" t="s">
        <v>11</v>
      </c>
    </row>
    <row r="82" spans="1:16" ht="39" thickBot="1">
      <c r="A82" s="3"/>
      <c r="B82" s="41"/>
      <c r="C82" s="4" t="s">
        <v>12</v>
      </c>
      <c r="D82" s="4" t="s">
        <v>13</v>
      </c>
      <c r="E82" s="5" t="s">
        <v>14</v>
      </c>
      <c r="F82" s="5" t="s">
        <v>15</v>
      </c>
      <c r="G82" s="6" t="s">
        <v>16</v>
      </c>
      <c r="H82" s="4" t="s">
        <v>17</v>
      </c>
      <c r="I82" s="50" t="s">
        <v>18</v>
      </c>
      <c r="J82" s="51"/>
      <c r="K82" s="41"/>
      <c r="L82" s="7"/>
      <c r="M82" s="41"/>
      <c r="N82" s="41"/>
      <c r="O82" s="41"/>
      <c r="P82" s="49"/>
    </row>
    <row r="83" spans="1:16">
      <c r="A83" s="8"/>
      <c r="B83" s="8"/>
      <c r="C83" s="8"/>
      <c r="D83" s="8"/>
      <c r="E83" s="8"/>
      <c r="F83" s="8"/>
      <c r="G83" s="9"/>
      <c r="H83" s="8"/>
      <c r="I83" s="10" t="s">
        <v>15</v>
      </c>
      <c r="J83" s="10" t="s">
        <v>16</v>
      </c>
      <c r="K83" s="11"/>
      <c r="L83" s="12"/>
      <c r="M83" s="11"/>
      <c r="N83" s="11"/>
      <c r="O83" s="11"/>
      <c r="P83" s="9"/>
    </row>
    <row r="84" spans="1:16">
      <c r="A84" s="8"/>
      <c r="B84" s="8"/>
      <c r="C84" s="8"/>
      <c r="D84" s="8"/>
      <c r="E84" s="8"/>
      <c r="F84" s="8"/>
      <c r="G84" s="9"/>
      <c r="H84" s="8"/>
      <c r="I84" s="8"/>
      <c r="J84" s="8"/>
      <c r="K84" s="8"/>
      <c r="L84" s="12"/>
      <c r="M84" s="8"/>
      <c r="N84" s="8"/>
      <c r="O84" s="8"/>
      <c r="P84" s="9"/>
    </row>
    <row r="85" spans="1:16">
      <c r="A85" s="13" t="s">
        <v>19</v>
      </c>
      <c r="B85" s="14" t="s">
        <v>20</v>
      </c>
      <c r="C85" s="15">
        <v>24622</v>
      </c>
      <c r="D85" s="16">
        <v>24622</v>
      </c>
      <c r="E85" s="17">
        <f>IF(SUM(C85:D85)=0,0,AVERAGE(C85:D85))</f>
        <v>24622</v>
      </c>
      <c r="F85" s="15">
        <v>185204883.1880928</v>
      </c>
      <c r="G85" s="16"/>
      <c r="H85" s="18">
        <v>25.35</v>
      </c>
      <c r="I85" s="19">
        <v>0</v>
      </c>
      <c r="J85" s="19">
        <v>0</v>
      </c>
      <c r="K85" s="20">
        <f t="shared" ref="K85:K91" si="24">H85*E85*12+I85*F85+J85*G85</f>
        <v>7490012.4000000004</v>
      </c>
      <c r="L85" s="12"/>
      <c r="M85" s="21">
        <v>7488863.785293052</v>
      </c>
      <c r="N85" s="21"/>
      <c r="O85" s="22">
        <f t="shared" ref="O85:O91" si="25">SUM(M85:N85)</f>
        <v>7488863.785293052</v>
      </c>
      <c r="P85" s="23">
        <f t="shared" ref="P85:P91" si="26">O85-K85</f>
        <v>-1148.6147069483995</v>
      </c>
    </row>
    <row r="86" spans="1:16">
      <c r="A86" s="24" t="s">
        <v>21</v>
      </c>
      <c r="B86" s="14" t="s">
        <v>20</v>
      </c>
      <c r="C86" s="15">
        <v>2805</v>
      </c>
      <c r="D86" s="16">
        <v>2805</v>
      </c>
      <c r="E86" s="17">
        <f t="shared" ref="E86:E91" si="27">IF(SUM(C86:D86)=0,0,AVERAGE(C86:D86))</f>
        <v>2805</v>
      </c>
      <c r="F86" s="15">
        <v>79258718.707347095</v>
      </c>
      <c r="G86" s="16"/>
      <c r="H86" s="18">
        <v>15.22</v>
      </c>
      <c r="I86" s="19">
        <v>1.61E-2</v>
      </c>
      <c r="J86" s="19"/>
      <c r="K86" s="20">
        <f t="shared" si="24"/>
        <v>1788370.5711882883</v>
      </c>
      <c r="L86" s="12"/>
      <c r="M86" s="21">
        <v>1790333.6651385429</v>
      </c>
      <c r="N86" s="21"/>
      <c r="O86" s="22">
        <f t="shared" si="25"/>
        <v>1790333.6651385429</v>
      </c>
      <c r="P86" s="23">
        <f t="shared" si="26"/>
        <v>1963.0939502546098</v>
      </c>
    </row>
    <row r="87" spans="1:16">
      <c r="A87" s="13" t="s">
        <v>22</v>
      </c>
      <c r="B87" s="14" t="s">
        <v>20</v>
      </c>
      <c r="C87" s="15">
        <v>357</v>
      </c>
      <c r="D87" s="16">
        <v>357</v>
      </c>
      <c r="E87" s="17">
        <f t="shared" si="27"/>
        <v>357</v>
      </c>
      <c r="F87" s="15">
        <v>277210271.8812061</v>
      </c>
      <c r="G87" s="16">
        <v>756768.89763589192</v>
      </c>
      <c r="H87" s="18">
        <v>110.99</v>
      </c>
      <c r="I87" s="19"/>
      <c r="J87" s="19">
        <v>3.3260999999999998</v>
      </c>
      <c r="K87" s="20">
        <f t="shared" si="24"/>
        <v>2992570.1904267403</v>
      </c>
      <c r="L87" s="12"/>
      <c r="M87" s="21">
        <v>2820045.7848972678</v>
      </c>
      <c r="N87" s="21">
        <v>172531.18401927233</v>
      </c>
      <c r="O87" s="22">
        <f t="shared" si="25"/>
        <v>2992576.96891654</v>
      </c>
      <c r="P87" s="23">
        <f t="shared" si="26"/>
        <v>6.7784897997044027</v>
      </c>
    </row>
    <row r="88" spans="1:16">
      <c r="A88" s="13" t="s">
        <v>23</v>
      </c>
      <c r="B88" s="14" t="s">
        <v>20</v>
      </c>
      <c r="C88" s="15">
        <v>3</v>
      </c>
      <c r="D88" s="16">
        <v>3</v>
      </c>
      <c r="E88" s="17">
        <f t="shared" si="27"/>
        <v>3</v>
      </c>
      <c r="F88" s="15">
        <v>148528259.69777662</v>
      </c>
      <c r="G88" s="16">
        <v>280799.39491494728</v>
      </c>
      <c r="H88" s="18">
        <v>5164</v>
      </c>
      <c r="I88" s="19"/>
      <c r="J88" s="19">
        <v>1.3339000000000001</v>
      </c>
      <c r="K88" s="20">
        <f t="shared" si="24"/>
        <v>560462.31287704827</v>
      </c>
      <c r="L88" s="12"/>
      <c r="M88" s="21">
        <v>503491.75022939371</v>
      </c>
      <c r="N88" s="21">
        <v>56981.761810735254</v>
      </c>
      <c r="O88" s="22">
        <f t="shared" si="25"/>
        <v>560473.51204012893</v>
      </c>
      <c r="P88" s="23">
        <f t="shared" si="26"/>
        <v>11.199163080658764</v>
      </c>
    </row>
    <row r="89" spans="1:16">
      <c r="A89" s="24" t="s">
        <v>24</v>
      </c>
      <c r="B89" s="14" t="s">
        <v>20</v>
      </c>
      <c r="C89" s="15">
        <v>132</v>
      </c>
      <c r="D89" s="16">
        <v>132</v>
      </c>
      <c r="E89" s="17">
        <f t="shared" si="27"/>
        <v>132</v>
      </c>
      <c r="F89" s="15">
        <v>1123675.0519528456</v>
      </c>
      <c r="G89" s="16"/>
      <c r="H89" s="18">
        <v>6.31</v>
      </c>
      <c r="I89" s="19">
        <v>1.2500000000000001E-2</v>
      </c>
      <c r="J89" s="19"/>
      <c r="K89" s="20">
        <f t="shared" si="24"/>
        <v>24040.97814941057</v>
      </c>
      <c r="L89" s="12"/>
      <c r="M89" s="21">
        <v>24049.345678514233</v>
      </c>
      <c r="N89" s="21"/>
      <c r="O89" s="22">
        <f t="shared" si="25"/>
        <v>24049.345678514233</v>
      </c>
      <c r="P89" s="23">
        <f t="shared" si="26"/>
        <v>8.3675291036634007</v>
      </c>
    </row>
    <row r="90" spans="1:16">
      <c r="A90" s="24" t="s">
        <v>25</v>
      </c>
      <c r="B90" s="14" t="s">
        <v>26</v>
      </c>
      <c r="C90" s="15">
        <v>5385</v>
      </c>
      <c r="D90" s="16">
        <v>5385</v>
      </c>
      <c r="E90" s="17">
        <f t="shared" si="27"/>
        <v>5385</v>
      </c>
      <c r="F90" s="15">
        <v>1828902.6085360628</v>
      </c>
      <c r="G90" s="16">
        <v>4779.7499999999982</v>
      </c>
      <c r="H90" s="18">
        <v>1.28</v>
      </c>
      <c r="I90" s="19"/>
      <c r="J90" s="19">
        <v>14.518800000000001</v>
      </c>
      <c r="K90" s="20">
        <f t="shared" si="24"/>
        <v>152109.83429999999</v>
      </c>
      <c r="L90" s="12"/>
      <c r="M90" s="21">
        <v>152247.97416089158</v>
      </c>
      <c r="N90" s="21"/>
      <c r="O90" s="22">
        <f t="shared" si="25"/>
        <v>152247.97416089158</v>
      </c>
      <c r="P90" s="23">
        <f t="shared" si="26"/>
        <v>138.13986089159152</v>
      </c>
    </row>
    <row r="91" spans="1:16" ht="25.5">
      <c r="A91" s="53" t="s">
        <v>34</v>
      </c>
      <c r="B91" s="14"/>
      <c r="C91" s="15"/>
      <c r="D91" s="16"/>
      <c r="E91" s="17">
        <f t="shared" si="27"/>
        <v>0</v>
      </c>
      <c r="F91" s="15"/>
      <c r="G91" s="16"/>
      <c r="H91" s="18"/>
      <c r="I91" s="19"/>
      <c r="J91" s="19"/>
      <c r="K91" s="20">
        <f t="shared" si="24"/>
        <v>0</v>
      </c>
      <c r="L91" s="12"/>
      <c r="M91" s="21"/>
      <c r="N91" s="21"/>
      <c r="O91" s="22">
        <f t="shared" si="25"/>
        <v>0</v>
      </c>
      <c r="P91" s="23">
        <f t="shared" si="26"/>
        <v>0</v>
      </c>
    </row>
    <row r="92" spans="1:16">
      <c r="A92" s="13"/>
      <c r="B92" s="14"/>
      <c r="C92" s="25"/>
      <c r="D92" s="25"/>
      <c r="E92" s="17">
        <f t="shared" ref="E92:E97" si="28">IF(SUM(C92:D92)=0,0,AVERAGE(C92:D92))</f>
        <v>0</v>
      </c>
      <c r="F92" s="15"/>
      <c r="G92" s="16"/>
      <c r="H92" s="18"/>
      <c r="I92" s="19"/>
      <c r="J92" s="19"/>
      <c r="K92" s="20">
        <f t="shared" ref="K92:K97" si="29">H92*E92*12+I92*F92+J92*G92</f>
        <v>0</v>
      </c>
      <c r="L92" s="12"/>
      <c r="M92" s="21"/>
      <c r="N92" s="21"/>
      <c r="O92" s="22">
        <f t="shared" ref="O92:O97" si="30">SUM(M92:N92)</f>
        <v>0</v>
      </c>
      <c r="P92" s="23">
        <f t="shared" ref="P92:P97" si="31">O92-K92</f>
        <v>0</v>
      </c>
    </row>
    <row r="93" spans="1:16">
      <c r="A93" s="13"/>
      <c r="B93" s="14"/>
      <c r="C93" s="25"/>
      <c r="D93" s="25"/>
      <c r="E93" s="17">
        <f t="shared" si="28"/>
        <v>0</v>
      </c>
      <c r="F93" s="15"/>
      <c r="G93" s="16"/>
      <c r="H93" s="18"/>
      <c r="I93" s="19"/>
      <c r="J93" s="19"/>
      <c r="K93" s="20">
        <f t="shared" si="29"/>
        <v>0</v>
      </c>
      <c r="L93" s="12"/>
      <c r="M93" s="21"/>
      <c r="N93" s="21"/>
      <c r="O93" s="22">
        <f t="shared" si="30"/>
        <v>0</v>
      </c>
      <c r="P93" s="23">
        <f t="shared" si="31"/>
        <v>0</v>
      </c>
    </row>
    <row r="94" spans="1:16">
      <c r="A94" s="13"/>
      <c r="B94" s="14"/>
      <c r="C94" s="25"/>
      <c r="D94" s="25"/>
      <c r="E94" s="17">
        <f t="shared" si="28"/>
        <v>0</v>
      </c>
      <c r="F94" s="15"/>
      <c r="G94" s="16"/>
      <c r="H94" s="18"/>
      <c r="I94" s="19"/>
      <c r="J94" s="19"/>
      <c r="K94" s="20">
        <f t="shared" si="29"/>
        <v>0</v>
      </c>
      <c r="L94" s="12"/>
      <c r="M94" s="21"/>
      <c r="N94" s="21"/>
      <c r="O94" s="22">
        <f t="shared" si="30"/>
        <v>0</v>
      </c>
      <c r="P94" s="23">
        <f t="shared" si="31"/>
        <v>0</v>
      </c>
    </row>
    <row r="95" spans="1:16">
      <c r="A95" s="13"/>
      <c r="B95" s="14"/>
      <c r="C95" s="25"/>
      <c r="D95" s="25"/>
      <c r="E95" s="17">
        <f t="shared" si="28"/>
        <v>0</v>
      </c>
      <c r="F95" s="15"/>
      <c r="G95" s="16"/>
      <c r="H95" s="18"/>
      <c r="I95" s="19"/>
      <c r="J95" s="19"/>
      <c r="K95" s="20">
        <f t="shared" si="29"/>
        <v>0</v>
      </c>
      <c r="L95" s="12"/>
      <c r="M95" s="21"/>
      <c r="N95" s="21"/>
      <c r="O95" s="22">
        <f t="shared" si="30"/>
        <v>0</v>
      </c>
      <c r="P95" s="23">
        <f t="shared" si="31"/>
        <v>0</v>
      </c>
    </row>
    <row r="96" spans="1:16">
      <c r="A96" s="13"/>
      <c r="B96" s="14"/>
      <c r="C96" s="25"/>
      <c r="D96" s="25"/>
      <c r="E96" s="17">
        <f t="shared" si="28"/>
        <v>0</v>
      </c>
      <c r="F96" s="15"/>
      <c r="G96" s="16"/>
      <c r="H96" s="18"/>
      <c r="I96" s="19"/>
      <c r="J96" s="19"/>
      <c r="K96" s="20">
        <f t="shared" si="29"/>
        <v>0</v>
      </c>
      <c r="L96" s="12"/>
      <c r="M96" s="21"/>
      <c r="N96" s="21"/>
      <c r="O96" s="22">
        <f t="shared" si="30"/>
        <v>0</v>
      </c>
      <c r="P96" s="23">
        <f t="shared" si="31"/>
        <v>0</v>
      </c>
    </row>
    <row r="97" spans="1:16" ht="13.5" thickBot="1">
      <c r="A97" s="13"/>
      <c r="B97" s="14"/>
      <c r="C97" s="25"/>
      <c r="D97" s="25"/>
      <c r="E97" s="17">
        <f t="shared" si="28"/>
        <v>0</v>
      </c>
      <c r="F97" s="15"/>
      <c r="G97" s="16"/>
      <c r="H97" s="18"/>
      <c r="I97" s="19"/>
      <c r="J97" s="19"/>
      <c r="K97" s="26">
        <f t="shared" si="29"/>
        <v>0</v>
      </c>
      <c r="L97" s="12"/>
      <c r="M97" s="21"/>
      <c r="N97" s="21"/>
      <c r="O97" s="27">
        <f t="shared" si="30"/>
        <v>0</v>
      </c>
      <c r="P97" s="27">
        <f t="shared" si="31"/>
        <v>0</v>
      </c>
    </row>
    <row r="98" spans="1:16" ht="13.5" thickTop="1">
      <c r="A98" s="8"/>
      <c r="B98" s="8"/>
      <c r="C98" s="8"/>
      <c r="D98" s="8"/>
      <c r="E98" s="8"/>
      <c r="F98" s="8"/>
      <c r="G98" s="9"/>
      <c r="H98" s="8"/>
      <c r="I98" s="8"/>
      <c r="J98" s="8"/>
      <c r="K98" s="28"/>
      <c r="L98" s="12"/>
      <c r="M98" s="29"/>
      <c r="N98" s="29"/>
      <c r="O98" s="8"/>
      <c r="P98" s="9"/>
    </row>
    <row r="99" spans="1:16" ht="13.5" thickBot="1">
      <c r="A99" s="30" t="s">
        <v>10</v>
      </c>
      <c r="B99" s="31"/>
      <c r="C99" s="31"/>
      <c r="D99" s="31"/>
      <c r="E99" s="31"/>
      <c r="F99" s="31"/>
      <c r="G99" s="32"/>
      <c r="H99" s="31"/>
      <c r="I99" s="31"/>
      <c r="J99" s="31"/>
      <c r="K99" s="33">
        <f>SUM(K85:K97)</f>
        <v>13007566.286941487</v>
      </c>
      <c r="L99" s="34"/>
      <c r="M99" s="35">
        <f>SUM(M85:M97)</f>
        <v>12779032.305397661</v>
      </c>
      <c r="N99" s="35">
        <f>SUM(N85:N97)</f>
        <v>229512.94583000758</v>
      </c>
      <c r="O99" s="35">
        <f>M99+N99</f>
        <v>13008545.251227669</v>
      </c>
      <c r="P99" s="36">
        <f>O99-K99</f>
        <v>978.96428618207574</v>
      </c>
    </row>
    <row r="101" spans="1:16" ht="18">
      <c r="A101" s="39" t="s">
        <v>0</v>
      </c>
      <c r="B101" s="39"/>
      <c r="C101" s="39"/>
      <c r="D101" s="39"/>
      <c r="E101" s="39"/>
      <c r="F101" s="39"/>
      <c r="G101" s="39"/>
      <c r="H101" s="39"/>
      <c r="I101" s="39"/>
      <c r="J101" s="39"/>
      <c r="K101" s="39"/>
      <c r="L101" s="39"/>
      <c r="M101" s="39"/>
      <c r="N101" s="39"/>
      <c r="O101" s="39"/>
      <c r="P101" s="39"/>
    </row>
    <row r="102" spans="1:16" ht="18">
      <c r="A102" s="39" t="s">
        <v>33</v>
      </c>
      <c r="B102" s="39"/>
      <c r="C102" s="39"/>
      <c r="D102" s="39"/>
      <c r="E102" s="39"/>
      <c r="F102" s="39"/>
      <c r="G102" s="39"/>
      <c r="H102" s="39"/>
      <c r="I102" s="39"/>
      <c r="J102" s="39"/>
      <c r="K102" s="39"/>
      <c r="L102" s="39"/>
      <c r="M102" s="39"/>
      <c r="N102" s="39"/>
      <c r="O102" s="39"/>
      <c r="P102" s="39"/>
    </row>
    <row r="103" spans="1:16" ht="13.5" thickBot="1"/>
    <row r="104" spans="1:16" ht="13.5" thickBot="1">
      <c r="A104" s="1" t="s">
        <v>2</v>
      </c>
      <c r="B104" s="40" t="s">
        <v>3</v>
      </c>
      <c r="C104" s="42" t="s">
        <v>4</v>
      </c>
      <c r="D104" s="43"/>
      <c r="E104" s="44"/>
      <c r="F104" s="45" t="s">
        <v>5</v>
      </c>
      <c r="G104" s="46"/>
      <c r="H104" s="47" t="s">
        <v>6</v>
      </c>
      <c r="I104" s="45"/>
      <c r="J104" s="46"/>
      <c r="K104" s="40" t="s">
        <v>7</v>
      </c>
      <c r="L104" s="2"/>
      <c r="M104" s="40" t="s">
        <v>8</v>
      </c>
      <c r="N104" s="40" t="s">
        <v>9</v>
      </c>
      <c r="O104" s="40" t="s">
        <v>10</v>
      </c>
      <c r="P104" s="48" t="s">
        <v>11</v>
      </c>
    </row>
    <row r="105" spans="1:16" ht="39" thickBot="1">
      <c r="A105" s="3"/>
      <c r="B105" s="41"/>
      <c r="C105" s="4" t="s">
        <v>12</v>
      </c>
      <c r="D105" s="4" t="s">
        <v>13</v>
      </c>
      <c r="E105" s="5" t="s">
        <v>14</v>
      </c>
      <c r="F105" s="5" t="s">
        <v>15</v>
      </c>
      <c r="G105" s="6" t="s">
        <v>16</v>
      </c>
      <c r="H105" s="4" t="s">
        <v>17</v>
      </c>
      <c r="I105" s="50" t="s">
        <v>18</v>
      </c>
      <c r="J105" s="51"/>
      <c r="K105" s="41"/>
      <c r="L105" s="7"/>
      <c r="M105" s="41"/>
      <c r="N105" s="41"/>
      <c r="O105" s="41"/>
      <c r="P105" s="49"/>
    </row>
    <row r="106" spans="1:16">
      <c r="A106" s="8"/>
      <c r="B106" s="8"/>
      <c r="C106" s="8"/>
      <c r="D106" s="8"/>
      <c r="E106" s="8"/>
      <c r="F106" s="8"/>
      <c r="G106" s="9"/>
      <c r="H106" s="8"/>
      <c r="I106" s="10" t="s">
        <v>15</v>
      </c>
      <c r="J106" s="10" t="s">
        <v>16</v>
      </c>
      <c r="K106" s="11"/>
      <c r="L106" s="12"/>
      <c r="M106" s="11"/>
      <c r="N106" s="11"/>
      <c r="O106" s="11"/>
      <c r="P106" s="9"/>
    </row>
    <row r="107" spans="1:16">
      <c r="A107" s="8"/>
      <c r="B107" s="8"/>
      <c r="C107" s="8"/>
      <c r="D107" s="8"/>
      <c r="E107" s="8"/>
      <c r="F107" s="8"/>
      <c r="G107" s="9"/>
      <c r="H107" s="8"/>
      <c r="I107" s="8"/>
      <c r="J107" s="8"/>
      <c r="K107" s="8"/>
      <c r="L107" s="12"/>
      <c r="M107" s="8"/>
      <c r="N107" s="8"/>
      <c r="O107" s="8"/>
      <c r="P107" s="9"/>
    </row>
    <row r="108" spans="1:16">
      <c r="A108" s="13" t="s">
        <v>19</v>
      </c>
      <c r="B108" s="14" t="s">
        <v>20</v>
      </c>
      <c r="C108" s="15">
        <v>24779</v>
      </c>
      <c r="D108" s="15">
        <v>24779</v>
      </c>
      <c r="E108" s="17">
        <f>IF(SUM(C108:D108)=0,0,AVERAGE(C108:D108))</f>
        <v>24779</v>
      </c>
      <c r="F108" s="15">
        <v>184282358.78054878</v>
      </c>
      <c r="G108" s="16"/>
      <c r="H108" s="18">
        <v>25.96</v>
      </c>
      <c r="I108" s="19">
        <v>0</v>
      </c>
      <c r="J108" s="19">
        <v>0</v>
      </c>
      <c r="K108" s="20">
        <f t="shared" ref="K108:K114" si="32">H108*E108*12+I108*F108+J108*G108</f>
        <v>7719154.0800000001</v>
      </c>
      <c r="L108" s="12"/>
      <c r="M108" s="21">
        <v>7719700.40636105</v>
      </c>
      <c r="N108" s="21"/>
      <c r="O108" s="22">
        <f t="shared" ref="O108:O114" si="33">SUM(M108:N108)</f>
        <v>7719700.40636105</v>
      </c>
      <c r="P108" s="23">
        <f t="shared" ref="P108:P114" si="34">O108-K108</f>
        <v>546.32636104989797</v>
      </c>
    </row>
    <row r="109" spans="1:16">
      <c r="A109" s="24" t="s">
        <v>21</v>
      </c>
      <c r="B109" s="14" t="s">
        <v>20</v>
      </c>
      <c r="C109" s="15">
        <v>2758</v>
      </c>
      <c r="D109" s="15">
        <v>2758</v>
      </c>
      <c r="E109" s="17">
        <f t="shared" ref="E109:E114" si="35">IF(SUM(C109:D109)=0,0,AVERAGE(C109:D109))</f>
        <v>2758</v>
      </c>
      <c r="F109" s="15">
        <v>75984043.691649064</v>
      </c>
      <c r="G109" s="16"/>
      <c r="H109" s="18">
        <v>15.4</v>
      </c>
      <c r="I109" s="19">
        <v>1.66E-2</v>
      </c>
      <c r="J109" s="19"/>
      <c r="K109" s="20">
        <f t="shared" si="32"/>
        <v>1771013.5252813743</v>
      </c>
      <c r="L109" s="12"/>
      <c r="M109" s="21">
        <v>1768670.607163741</v>
      </c>
      <c r="N109" s="21"/>
      <c r="O109" s="22">
        <f t="shared" si="33"/>
        <v>1768670.607163741</v>
      </c>
      <c r="P109" s="23">
        <f t="shared" si="34"/>
        <v>-2342.9181176333223</v>
      </c>
    </row>
    <row r="110" spans="1:16">
      <c r="A110" s="13" t="s">
        <v>22</v>
      </c>
      <c r="B110" s="14" t="s">
        <v>20</v>
      </c>
      <c r="C110" s="15">
        <v>364</v>
      </c>
      <c r="D110" s="15">
        <v>364</v>
      </c>
      <c r="E110" s="17">
        <f t="shared" si="35"/>
        <v>364</v>
      </c>
      <c r="F110" s="15">
        <v>278124252.87171125</v>
      </c>
      <c r="G110" s="16">
        <v>759264.01580720255</v>
      </c>
      <c r="H110" s="18">
        <v>112.13</v>
      </c>
      <c r="I110" s="19"/>
      <c r="J110" s="19">
        <v>3.4096000000000002</v>
      </c>
      <c r="K110" s="20">
        <f t="shared" si="32"/>
        <v>3078570.4282962377</v>
      </c>
      <c r="L110" s="12"/>
      <c r="M110" s="21">
        <v>2905475.3205983983</v>
      </c>
      <c r="N110" s="21">
        <v>173100.03098656845</v>
      </c>
      <c r="O110" s="22">
        <f>SUM(M110:N110)</f>
        <v>3078575.3515849668</v>
      </c>
      <c r="P110" s="23">
        <f t="shared" si="34"/>
        <v>4.9232887290418148</v>
      </c>
    </row>
    <row r="111" spans="1:16">
      <c r="A111" s="13" t="s">
        <v>23</v>
      </c>
      <c r="B111" s="14" t="s">
        <v>20</v>
      </c>
      <c r="C111" s="15">
        <v>3</v>
      </c>
      <c r="D111" s="15">
        <v>3</v>
      </c>
      <c r="E111" s="17">
        <f t="shared" si="35"/>
        <v>3</v>
      </c>
      <c r="F111" s="15">
        <v>149637159.56521314</v>
      </c>
      <c r="G111" s="16">
        <v>282895.8202849814</v>
      </c>
      <c r="H111" s="18">
        <v>5164</v>
      </c>
      <c r="I111" s="19"/>
      <c r="J111" s="19">
        <v>1.377</v>
      </c>
      <c r="K111" s="20">
        <f t="shared" si="32"/>
        <v>575451.54453241942</v>
      </c>
      <c r="L111" s="12"/>
      <c r="M111" s="21">
        <v>518054.53578906372</v>
      </c>
      <c r="N111" s="21">
        <v>57407.182994870818</v>
      </c>
      <c r="O111" s="22">
        <f t="shared" si="33"/>
        <v>575461.7187839346</v>
      </c>
      <c r="P111" s="23">
        <f t="shared" si="34"/>
        <v>10.17425151518546</v>
      </c>
    </row>
    <row r="112" spans="1:16">
      <c r="A112" s="24" t="s">
        <v>24</v>
      </c>
      <c r="B112" s="14" t="s">
        <v>20</v>
      </c>
      <c r="C112" s="15">
        <v>129</v>
      </c>
      <c r="D112" s="15">
        <v>129</v>
      </c>
      <c r="E112" s="17">
        <f t="shared" si="35"/>
        <v>129</v>
      </c>
      <c r="F112" s="15">
        <v>1100507.632575111</v>
      </c>
      <c r="G112" s="16"/>
      <c r="H112" s="18">
        <v>6.46</v>
      </c>
      <c r="I112" s="19">
        <v>1.2800000000000001E-2</v>
      </c>
      <c r="J112" s="19"/>
      <c r="K112" s="20">
        <f t="shared" si="32"/>
        <v>24086.577696961423</v>
      </c>
      <c r="L112" s="12"/>
      <c r="M112" s="21">
        <v>24090.82137783257</v>
      </c>
      <c r="N112" s="21"/>
      <c r="O112" s="22">
        <f t="shared" si="33"/>
        <v>24090.82137783257</v>
      </c>
      <c r="P112" s="23">
        <f t="shared" si="34"/>
        <v>4.2436808711463527</v>
      </c>
    </row>
    <row r="113" spans="1:16">
      <c r="A113" s="24" t="s">
        <v>25</v>
      </c>
      <c r="B113" s="14" t="s">
        <v>26</v>
      </c>
      <c r="C113" s="15">
        <v>5397</v>
      </c>
      <c r="D113" s="15">
        <v>5397</v>
      </c>
      <c r="E113" s="17">
        <f t="shared" si="35"/>
        <v>5397</v>
      </c>
      <c r="F113" s="15">
        <v>1832483.9913312381</v>
      </c>
      <c r="G113" s="16">
        <v>4789.1099999999979</v>
      </c>
      <c r="H113" s="18">
        <v>1.31</v>
      </c>
      <c r="I113" s="19"/>
      <c r="J113" s="19">
        <v>14.8695</v>
      </c>
      <c r="K113" s="20">
        <f t="shared" si="32"/>
        <v>156052.511145</v>
      </c>
      <c r="L113" s="12"/>
      <c r="M113" s="21">
        <v>156111.49162951493</v>
      </c>
      <c r="N113" s="21"/>
      <c r="O113" s="22">
        <f t="shared" si="33"/>
        <v>156111.49162951493</v>
      </c>
      <c r="P113" s="23">
        <f t="shared" si="34"/>
        <v>58.980484514933778</v>
      </c>
    </row>
    <row r="114" spans="1:16" ht="25.5">
      <c r="A114" s="53" t="s">
        <v>34</v>
      </c>
      <c r="B114" s="14"/>
      <c r="C114" s="15"/>
      <c r="D114" s="15"/>
      <c r="E114" s="17">
        <f t="shared" si="35"/>
        <v>0</v>
      </c>
      <c r="F114" s="15"/>
      <c r="G114" s="16"/>
      <c r="H114" s="18"/>
      <c r="I114" s="19"/>
      <c r="J114" s="19"/>
      <c r="K114" s="20">
        <f t="shared" si="32"/>
        <v>0</v>
      </c>
      <c r="L114" s="12"/>
      <c r="M114" s="21"/>
      <c r="N114" s="21"/>
      <c r="O114" s="22">
        <f t="shared" si="33"/>
        <v>0</v>
      </c>
      <c r="P114" s="23">
        <f t="shared" si="34"/>
        <v>0</v>
      </c>
    </row>
    <row r="115" spans="1:16">
      <c r="A115" s="13"/>
      <c r="B115" s="14"/>
      <c r="C115" s="25"/>
      <c r="D115" s="25"/>
      <c r="E115" s="17">
        <f t="shared" ref="E115:E120" si="36">IF(SUM(C115:D115)=0,0,AVERAGE(C115:D115))</f>
        <v>0</v>
      </c>
      <c r="F115" s="15"/>
      <c r="G115" s="16"/>
      <c r="H115" s="18"/>
      <c r="I115" s="19"/>
      <c r="J115" s="19"/>
      <c r="K115" s="20">
        <f t="shared" ref="K115:K120" si="37">H115*E115*12+I115*F115+J115*G115</f>
        <v>0</v>
      </c>
      <c r="L115" s="12"/>
      <c r="M115" s="21"/>
      <c r="N115" s="21"/>
      <c r="O115" s="22">
        <f t="shared" ref="O115:O120" si="38">SUM(M115:N115)</f>
        <v>0</v>
      </c>
      <c r="P115" s="23">
        <f t="shared" ref="P115:P120" si="39">O115-K115</f>
        <v>0</v>
      </c>
    </row>
    <row r="116" spans="1:16">
      <c r="A116" s="13"/>
      <c r="B116" s="14"/>
      <c r="C116" s="25"/>
      <c r="D116" s="25"/>
      <c r="E116" s="17">
        <f t="shared" si="36"/>
        <v>0</v>
      </c>
      <c r="F116" s="15"/>
      <c r="G116" s="16"/>
      <c r="H116" s="18"/>
      <c r="I116" s="19"/>
      <c r="J116" s="19"/>
      <c r="K116" s="20">
        <f t="shared" si="37"/>
        <v>0</v>
      </c>
      <c r="L116" s="12"/>
      <c r="M116" s="21"/>
      <c r="N116" s="21"/>
      <c r="O116" s="22">
        <f t="shared" si="38"/>
        <v>0</v>
      </c>
      <c r="P116" s="23">
        <f t="shared" si="39"/>
        <v>0</v>
      </c>
    </row>
    <row r="117" spans="1:16">
      <c r="A117" s="13"/>
      <c r="B117" s="14"/>
      <c r="C117" s="25"/>
      <c r="D117" s="25"/>
      <c r="E117" s="17">
        <f t="shared" si="36"/>
        <v>0</v>
      </c>
      <c r="F117" s="15"/>
      <c r="G117" s="16"/>
      <c r="H117" s="18"/>
      <c r="I117" s="19"/>
      <c r="J117" s="19"/>
      <c r="K117" s="20">
        <f t="shared" si="37"/>
        <v>0</v>
      </c>
      <c r="L117" s="12"/>
      <c r="M117" s="21"/>
      <c r="N117" s="21"/>
      <c r="O117" s="22">
        <f t="shared" si="38"/>
        <v>0</v>
      </c>
      <c r="P117" s="23">
        <f t="shared" si="39"/>
        <v>0</v>
      </c>
    </row>
    <row r="118" spans="1:16">
      <c r="A118" s="13"/>
      <c r="B118" s="14"/>
      <c r="C118" s="25"/>
      <c r="D118" s="25"/>
      <c r="E118" s="17">
        <f t="shared" si="36"/>
        <v>0</v>
      </c>
      <c r="F118" s="15"/>
      <c r="G118" s="16"/>
      <c r="H118" s="18"/>
      <c r="I118" s="19"/>
      <c r="J118" s="19"/>
      <c r="K118" s="20">
        <f t="shared" si="37"/>
        <v>0</v>
      </c>
      <c r="L118" s="12"/>
      <c r="M118" s="21"/>
      <c r="N118" s="21"/>
      <c r="O118" s="22">
        <f t="shared" si="38"/>
        <v>0</v>
      </c>
      <c r="P118" s="23">
        <f t="shared" si="39"/>
        <v>0</v>
      </c>
    </row>
    <row r="119" spans="1:16">
      <c r="A119" s="13"/>
      <c r="B119" s="14"/>
      <c r="C119" s="25"/>
      <c r="D119" s="25"/>
      <c r="E119" s="17">
        <f t="shared" si="36"/>
        <v>0</v>
      </c>
      <c r="F119" s="15"/>
      <c r="G119" s="16"/>
      <c r="H119" s="18"/>
      <c r="I119" s="19"/>
      <c r="J119" s="19"/>
      <c r="K119" s="20">
        <f t="shared" si="37"/>
        <v>0</v>
      </c>
      <c r="L119" s="12"/>
      <c r="M119" s="21"/>
      <c r="N119" s="21"/>
      <c r="O119" s="22">
        <f t="shared" si="38"/>
        <v>0</v>
      </c>
      <c r="P119" s="23">
        <f t="shared" si="39"/>
        <v>0</v>
      </c>
    </row>
    <row r="120" spans="1:16" ht="13.5" thickBot="1">
      <c r="A120" s="13"/>
      <c r="B120" s="14"/>
      <c r="C120" s="25"/>
      <c r="D120" s="25"/>
      <c r="E120" s="17">
        <f t="shared" si="36"/>
        <v>0</v>
      </c>
      <c r="F120" s="15"/>
      <c r="G120" s="16"/>
      <c r="H120" s="18"/>
      <c r="I120" s="19"/>
      <c r="J120" s="19"/>
      <c r="K120" s="26">
        <f t="shared" si="37"/>
        <v>0</v>
      </c>
      <c r="L120" s="12"/>
      <c r="M120" s="21"/>
      <c r="N120" s="21"/>
      <c r="O120" s="27">
        <f t="shared" si="38"/>
        <v>0</v>
      </c>
      <c r="P120" s="27">
        <f t="shared" si="39"/>
        <v>0</v>
      </c>
    </row>
    <row r="121" spans="1:16" ht="13.5" thickTop="1">
      <c r="A121" s="8"/>
      <c r="B121" s="8"/>
      <c r="C121" s="8"/>
      <c r="D121" s="8"/>
      <c r="E121" s="8"/>
      <c r="F121" s="8"/>
      <c r="G121" s="9"/>
      <c r="H121" s="8"/>
      <c r="I121" s="8"/>
      <c r="J121" s="8"/>
      <c r="K121" s="28"/>
      <c r="L121" s="12"/>
      <c r="M121" s="29"/>
      <c r="N121" s="29"/>
      <c r="O121" s="8"/>
      <c r="P121" s="9"/>
    </row>
    <row r="122" spans="1:16" ht="13.5" thickBot="1">
      <c r="A122" s="30" t="s">
        <v>10</v>
      </c>
      <c r="B122" s="31"/>
      <c r="C122" s="31"/>
      <c r="D122" s="31"/>
      <c r="E122" s="31"/>
      <c r="F122" s="31"/>
      <c r="G122" s="32"/>
      <c r="H122" s="31"/>
      <c r="I122" s="31"/>
      <c r="J122" s="31"/>
      <c r="K122" s="33">
        <f>SUM(K108:K120)</f>
        <v>13324328.666951995</v>
      </c>
      <c r="L122" s="34"/>
      <c r="M122" s="35">
        <f>SUM(M108:M120)</f>
        <v>13092103.182919601</v>
      </c>
      <c r="N122" s="35">
        <f>SUM(N108:N120)</f>
        <v>230507.21398143927</v>
      </c>
      <c r="O122" s="35">
        <f>M122+N122</f>
        <v>13322610.396901039</v>
      </c>
      <c r="P122" s="36">
        <f>O122-K122</f>
        <v>-1718.2700509559363</v>
      </c>
    </row>
    <row r="124" spans="1:16">
      <c r="A124" s="37" t="s">
        <v>27</v>
      </c>
      <c r="B124" s="38"/>
      <c r="C124" s="38"/>
      <c r="D124" s="38"/>
      <c r="E124" s="38"/>
      <c r="F124" s="38"/>
      <c r="G124" s="38"/>
      <c r="H124" s="38"/>
      <c r="I124" s="38"/>
      <c r="J124" s="38"/>
      <c r="K124" s="38"/>
    </row>
    <row r="125" spans="1:16">
      <c r="A125" s="38"/>
      <c r="B125" s="38"/>
      <c r="C125" s="38"/>
      <c r="D125" s="38"/>
      <c r="E125" s="38"/>
      <c r="F125" s="38"/>
      <c r="G125" s="38"/>
      <c r="H125" s="38"/>
      <c r="I125" s="38"/>
      <c r="J125" s="38"/>
      <c r="K125" s="38"/>
    </row>
    <row r="126" spans="1:16">
      <c r="A126" s="52" t="s">
        <v>28</v>
      </c>
      <c r="B126" s="52"/>
      <c r="C126" s="52"/>
      <c r="D126" s="52"/>
      <c r="E126" s="52"/>
      <c r="F126" s="52"/>
      <c r="G126" s="52"/>
      <c r="H126" s="52"/>
      <c r="I126" s="52"/>
      <c r="J126" s="52"/>
      <c r="K126" s="52"/>
      <c r="L126" s="52"/>
      <c r="M126" s="52"/>
      <c r="N126" s="52"/>
    </row>
    <row r="127" spans="1:16">
      <c r="A127" s="52"/>
      <c r="B127" s="52"/>
      <c r="C127" s="52"/>
      <c r="D127" s="52"/>
      <c r="E127" s="52"/>
      <c r="F127" s="52"/>
      <c r="G127" s="52"/>
      <c r="H127" s="52"/>
      <c r="I127" s="52"/>
      <c r="J127" s="52"/>
      <c r="K127" s="52"/>
      <c r="L127" s="52"/>
      <c r="M127" s="52"/>
      <c r="N127" s="52"/>
    </row>
    <row r="128" spans="1:16">
      <c r="A128" s="52" t="s">
        <v>29</v>
      </c>
      <c r="B128" s="52"/>
      <c r="C128" s="52"/>
      <c r="D128" s="52"/>
      <c r="E128" s="52"/>
      <c r="F128" s="52"/>
      <c r="G128" s="52"/>
      <c r="H128" s="52"/>
      <c r="I128" s="52"/>
      <c r="J128" s="52"/>
      <c r="K128" s="52"/>
      <c r="L128" s="52"/>
      <c r="M128" s="52"/>
      <c r="N128" s="52"/>
    </row>
    <row r="129" spans="1:14">
      <c r="A129" s="52"/>
      <c r="B129" s="52"/>
      <c r="C129" s="52"/>
      <c r="D129" s="52"/>
      <c r="E129" s="52"/>
      <c r="F129" s="52"/>
      <c r="G129" s="52"/>
      <c r="H129" s="52"/>
      <c r="I129" s="52"/>
      <c r="J129" s="52"/>
      <c r="K129" s="52"/>
      <c r="L129" s="52"/>
      <c r="M129" s="52"/>
      <c r="N129" s="52"/>
    </row>
  </sheetData>
  <mergeCells count="64">
    <mergeCell ref="P104:P105"/>
    <mergeCell ref="I105:J105"/>
    <mergeCell ref="A126:N127"/>
    <mergeCell ref="A128:N129"/>
    <mergeCell ref="A101:P101"/>
    <mergeCell ref="A102:P102"/>
    <mergeCell ref="B104:B105"/>
    <mergeCell ref="C104:E104"/>
    <mergeCell ref="F104:G104"/>
    <mergeCell ref="H104:J104"/>
    <mergeCell ref="K104:K105"/>
    <mergeCell ref="M104:M105"/>
    <mergeCell ref="N104:N105"/>
    <mergeCell ref="O104:O105"/>
    <mergeCell ref="M81:M82"/>
    <mergeCell ref="N81:N82"/>
    <mergeCell ref="O81:O82"/>
    <mergeCell ref="P81:P82"/>
    <mergeCell ref="I82:J82"/>
    <mergeCell ref="B81:B82"/>
    <mergeCell ref="C81:E81"/>
    <mergeCell ref="F81:G81"/>
    <mergeCell ref="H81:J81"/>
    <mergeCell ref="K81:K82"/>
    <mergeCell ref="A79:P79"/>
    <mergeCell ref="A54:P54"/>
    <mergeCell ref="A55:P55"/>
    <mergeCell ref="B57:B58"/>
    <mergeCell ref="C57:E57"/>
    <mergeCell ref="F57:G57"/>
    <mergeCell ref="H57:J57"/>
    <mergeCell ref="K57:K58"/>
    <mergeCell ref="M57:M58"/>
    <mergeCell ref="N57:N58"/>
    <mergeCell ref="O57:O58"/>
    <mergeCell ref="P57:P58"/>
    <mergeCell ref="I58:J58"/>
    <mergeCell ref="A78:P78"/>
    <mergeCell ref="M34:M35"/>
    <mergeCell ref="N34:N35"/>
    <mergeCell ref="O34:O35"/>
    <mergeCell ref="P34:P35"/>
    <mergeCell ref="I35:J35"/>
    <mergeCell ref="B34:B35"/>
    <mergeCell ref="C34:E34"/>
    <mergeCell ref="F34:G34"/>
    <mergeCell ref="H34:J34"/>
    <mergeCell ref="K34:K35"/>
    <mergeCell ref="A32:P32"/>
    <mergeCell ref="A1:P1"/>
    <mergeCell ref="A2:P2"/>
    <mergeCell ref="B4:B5"/>
    <mergeCell ref="C4:E4"/>
    <mergeCell ref="F4:G4"/>
    <mergeCell ref="H4:J4"/>
    <mergeCell ref="K4:K5"/>
    <mergeCell ref="M4:M5"/>
    <mergeCell ref="N4:N5"/>
    <mergeCell ref="O4:O5"/>
    <mergeCell ref="P4:P5"/>
    <mergeCell ref="I5:J5"/>
    <mergeCell ref="A26:N27"/>
    <mergeCell ref="A28:N29"/>
    <mergeCell ref="A31:P31"/>
  </mergeCells>
  <dataValidations count="1">
    <dataValidation type="list" allowBlank="1" showInputMessage="1" showErrorMessage="1" sqref="B85:B97 B8:B20 B38:B50 B61:B73 B108:B120">
      <formula1>"Customers, Connections"</formula1>
    </dataValidation>
  </dataValidations>
  <pageMargins left="0.75" right="0.75" top="1" bottom="1" header="0.5" footer="0.5"/>
  <pageSetup scale="61" fitToHeight="0" orientation="landscape" r:id="rId1"/>
  <headerFooter alignWithMargins="0"/>
  <rowBreaks count="2" manualBreakCount="2">
    <brk id="53" max="15" man="1"/>
    <brk id="100"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App.2-V_Rev_Reconciliation</vt:lpstr>
      <vt:lpstr>'App.2-V_Rev_Reconciliation'!Print_Area</vt:lpstr>
    </vt:vector>
  </TitlesOfParts>
  <Company>City of Kingston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Gibson,Sherry</dc:creator>
  <cp:lastModifiedBy>Gibson,Sherry</cp:lastModifiedBy>
  <dcterms:created xsi:type="dcterms:W3CDTF">2015-05-20T20:05:48Z</dcterms:created>
  <dcterms:modified xsi:type="dcterms:W3CDTF">2015-10-20T20:12:35Z</dcterms:modified>
</cp:coreProperties>
</file>