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4370"/>
  </bookViews>
  <sheets>
    <sheet name="App.2-V_Rev_Reconciliation" sheetId="1" r:id="rId1"/>
  </sheets>
  <externalReferences>
    <externalReference r:id="rId2"/>
    <externalReference r:id="rId3"/>
    <externalReference r:id="rId4"/>
    <externalReference r:id="rId5"/>
    <externalReference r:id="rId6"/>
    <externalReference r:id="rId7"/>
  </externalReferences>
  <definedNames>
    <definedName name="BI_LDCLIST">'[1]3. Rate Class Selection'!$B$19:$B$21</definedName>
    <definedName name="BridgeYear">'[2]LDC Info'!$E$26</definedName>
    <definedName name="contactf">#REF!</definedName>
    <definedName name="CustomerAdministration">[2]lists!$Z$1:$Z$36</definedName>
    <definedName name="EBNUMBER">'[2]LDC Info'!$E$16</definedName>
    <definedName name="Fixed_Charges">[2]lists!$I$1:$I$212</definedName>
    <definedName name="histdate">[3]Financials!$E$76</definedName>
    <definedName name="Incr2000">#REF!</definedName>
    <definedName name="LDC_LIST">[4]lists!$AM$1:$AM$80</definedName>
    <definedName name="LIMIT">#REF!</definedName>
    <definedName name="LossFactors">[2]lists!$L$2:$L$15</definedName>
    <definedName name="man_beg_bud">#REF!</definedName>
    <definedName name="man_end_bud">#REF!</definedName>
    <definedName name="man12ACT">#REF!</definedName>
    <definedName name="MANBUD">#REF!</definedName>
    <definedName name="manCYACT">#REF!</definedName>
    <definedName name="manCYBUD">#REF!</definedName>
    <definedName name="manCYF">#REF!</definedName>
    <definedName name="MANEND">#REF!</definedName>
    <definedName name="manNYbud">#REF!</definedName>
    <definedName name="manpower_costs">#REF!</definedName>
    <definedName name="manPYACT">#REF!</definedName>
    <definedName name="MANSTART">#REF!</definedName>
    <definedName name="mat_beg_bud">#REF!</definedName>
    <definedName name="mat_end_bud">#REF!</definedName>
    <definedName name="mat12ACT">#REF!</definedName>
    <definedName name="MATBUD">#REF!</definedName>
    <definedName name="matCYACT">#REF!</definedName>
    <definedName name="matCYBUD">#REF!</definedName>
    <definedName name="matCYF">#REF!</definedName>
    <definedName name="MATEND">#REF!</definedName>
    <definedName name="material_costs">#REF!</definedName>
    <definedName name="matNYbud">#REF!</definedName>
    <definedName name="matPYACT">#REF!</definedName>
    <definedName name="MATSTART">#REF!</definedName>
    <definedName name="NonPayment">[2]lists!$AA$1:$AA$71</definedName>
    <definedName name="oth_beg_bud">#REF!</definedName>
    <definedName name="oth_end_bud">#REF!</definedName>
    <definedName name="oth12ACT">#REF!</definedName>
    <definedName name="othCYACT">#REF!</definedName>
    <definedName name="othCYBUD">#REF!</definedName>
    <definedName name="othCYF">#REF!</definedName>
    <definedName name="OTHEND">#REF!</definedName>
    <definedName name="other_costs">#REF!</definedName>
    <definedName name="OTHERBUD">#REF!</definedName>
    <definedName name="othNYbud">#REF!</definedName>
    <definedName name="othPYACT">#REF!</definedName>
    <definedName name="OTHSTART">#REF!</definedName>
    <definedName name="_xlnm.Print_Area" localSheetId="0">'App.2-V_Rev_Reconciliation'!$A$1:$P$129</definedName>
    <definedName name="print_end">#REF!</definedName>
    <definedName name="ratedescription">[5]hidden1!$D$1:$D$122</definedName>
    <definedName name="RebaseYear">'[2]LDC Info'!$E$28</definedName>
    <definedName name="SALBENF">#REF!</definedName>
    <definedName name="salreg">#REF!</definedName>
    <definedName name="SALREGF">#REF!</definedName>
    <definedName name="TEMPA">#REF!</definedName>
    <definedName name="TestYear">'[2]LDC Info'!$E$24</definedName>
    <definedName name="total_dept">#REF!</definedName>
    <definedName name="total_manpower">#REF!</definedName>
    <definedName name="total_material">#REF!</definedName>
    <definedName name="total_other">#REF!</definedName>
    <definedName name="total_transportation">#REF!</definedName>
    <definedName name="TRANBUD">#REF!</definedName>
    <definedName name="TRANEND">#REF!</definedName>
    <definedName name="transportation_costs">#REF!</definedName>
    <definedName name="TRANSTART">#REF!</definedName>
    <definedName name="trn_beg_bud">#REF!</definedName>
    <definedName name="trn_end_bud">#REF!</definedName>
    <definedName name="trn12ACT">#REF!</definedName>
    <definedName name="trnCYACT">#REF!</definedName>
    <definedName name="trnCYBUD">#REF!</definedName>
    <definedName name="trnCYF">#REF!</definedName>
    <definedName name="trnNYbud">#REF!</definedName>
    <definedName name="trnPYACT">#REF!</definedName>
    <definedName name="Units">[2]lists!$N$2:$N$5</definedName>
    <definedName name="Utility">[3]Financials!$A$1</definedName>
    <definedName name="utitliy1">[6]Financials!$A$1</definedName>
    <definedName name="WAGBENF">#REF!</definedName>
    <definedName name="wagdob">#REF!</definedName>
    <definedName name="wagdobf">#REF!</definedName>
    <definedName name="wagreg">#REF!</definedName>
    <definedName name="wagregf">#REF!</definedName>
  </definedNames>
  <calcPr calcId="145621"/>
</workbook>
</file>

<file path=xl/calcChain.xml><?xml version="1.0" encoding="utf-8"?>
<calcChain xmlns="http://schemas.openxmlformats.org/spreadsheetml/2006/main">
  <c r="O114" i="1" l="1"/>
  <c r="E114" i="1"/>
  <c r="K114" i="1" s="1"/>
  <c r="O113" i="1"/>
  <c r="E113" i="1"/>
  <c r="K113" i="1" s="1"/>
  <c r="O112" i="1"/>
  <c r="E112" i="1"/>
  <c r="K112" i="1" s="1"/>
  <c r="O111" i="1"/>
  <c r="E111" i="1"/>
  <c r="K111" i="1" s="1"/>
  <c r="O110" i="1"/>
  <c r="E110" i="1"/>
  <c r="K110" i="1" s="1"/>
  <c r="O109" i="1"/>
  <c r="E109" i="1"/>
  <c r="K109" i="1" s="1"/>
  <c r="O108" i="1"/>
  <c r="E108" i="1"/>
  <c r="K108" i="1" s="1"/>
  <c r="O91" i="1"/>
  <c r="E91" i="1"/>
  <c r="K91" i="1" s="1"/>
  <c r="O90" i="1"/>
  <c r="E90" i="1"/>
  <c r="K90" i="1" s="1"/>
  <c r="O89" i="1"/>
  <c r="E89" i="1"/>
  <c r="K89" i="1" s="1"/>
  <c r="O88" i="1"/>
  <c r="E88" i="1"/>
  <c r="K88" i="1" s="1"/>
  <c r="O87" i="1"/>
  <c r="E87" i="1"/>
  <c r="K87" i="1" s="1"/>
  <c r="O86" i="1"/>
  <c r="E86" i="1"/>
  <c r="K86" i="1" s="1"/>
  <c r="O85" i="1"/>
  <c r="E85" i="1"/>
  <c r="K85" i="1" s="1"/>
  <c r="O67" i="1"/>
  <c r="E67" i="1"/>
  <c r="K67" i="1" s="1"/>
  <c r="P67" i="1" s="1"/>
  <c r="O66" i="1"/>
  <c r="E66" i="1"/>
  <c r="K66" i="1" s="1"/>
  <c r="O65" i="1"/>
  <c r="E65" i="1"/>
  <c r="K65" i="1" s="1"/>
  <c r="O64" i="1"/>
  <c r="E64" i="1"/>
  <c r="K64" i="1" s="1"/>
  <c r="O63" i="1"/>
  <c r="E63" i="1"/>
  <c r="K63" i="1" s="1"/>
  <c r="O62" i="1"/>
  <c r="E62" i="1"/>
  <c r="K62" i="1" s="1"/>
  <c r="O61" i="1"/>
  <c r="E61" i="1"/>
  <c r="K61" i="1" s="1"/>
  <c r="O44" i="1"/>
  <c r="P44" i="1" s="1"/>
  <c r="E44" i="1"/>
  <c r="K44" i="1" s="1"/>
  <c r="O43" i="1"/>
  <c r="E43" i="1"/>
  <c r="K43" i="1" s="1"/>
  <c r="O42" i="1"/>
  <c r="E42" i="1"/>
  <c r="K42" i="1" s="1"/>
  <c r="O41" i="1"/>
  <c r="E41" i="1"/>
  <c r="K41" i="1" s="1"/>
  <c r="O40" i="1"/>
  <c r="E40" i="1"/>
  <c r="K40" i="1" s="1"/>
  <c r="O39" i="1"/>
  <c r="E39" i="1"/>
  <c r="K39" i="1" s="1"/>
  <c r="O38" i="1"/>
  <c r="E38" i="1"/>
  <c r="K38" i="1" s="1"/>
  <c r="O14" i="1"/>
  <c r="E14" i="1"/>
  <c r="K14" i="1" s="1"/>
  <c r="O13" i="1"/>
  <c r="E13" i="1"/>
  <c r="K13" i="1" s="1"/>
  <c r="O12" i="1"/>
  <c r="E12" i="1"/>
  <c r="K12" i="1" s="1"/>
  <c r="O11" i="1"/>
  <c r="E11" i="1"/>
  <c r="K11" i="1" s="1"/>
  <c r="O10" i="1"/>
  <c r="E10" i="1"/>
  <c r="K10" i="1" s="1"/>
  <c r="O9" i="1"/>
  <c r="E9" i="1"/>
  <c r="K9" i="1" s="1"/>
  <c r="O8" i="1"/>
  <c r="P8" i="1" s="1"/>
  <c r="E8" i="1"/>
  <c r="K8" i="1" s="1"/>
  <c r="P62" i="1" l="1"/>
  <c r="P64" i="1"/>
  <c r="P66" i="1"/>
  <c r="P61" i="1"/>
  <c r="P63" i="1"/>
  <c r="P65" i="1"/>
  <c r="P109" i="1"/>
  <c r="P111" i="1"/>
  <c r="P113" i="1"/>
  <c r="P38" i="1"/>
  <c r="P40" i="1"/>
  <c r="P42" i="1"/>
  <c r="P10" i="1"/>
  <c r="P14" i="1"/>
  <c r="P12" i="1"/>
  <c r="P112" i="1"/>
  <c r="P108" i="1"/>
  <c r="P110" i="1"/>
  <c r="P114" i="1"/>
  <c r="P85" i="1"/>
  <c r="P87" i="1"/>
  <c r="P89" i="1"/>
  <c r="P91" i="1"/>
  <c r="P86" i="1"/>
  <c r="P88" i="1"/>
  <c r="P90" i="1"/>
  <c r="P39" i="1"/>
  <c r="P41" i="1"/>
  <c r="P43" i="1"/>
  <c r="P9" i="1"/>
  <c r="P11" i="1"/>
  <c r="P13" i="1"/>
  <c r="N122" i="1"/>
  <c r="M122" i="1"/>
  <c r="O120" i="1"/>
  <c r="E120" i="1"/>
  <c r="K120" i="1" s="1"/>
  <c r="O119" i="1"/>
  <c r="E119" i="1"/>
  <c r="K119" i="1" s="1"/>
  <c r="O118" i="1"/>
  <c r="E118" i="1"/>
  <c r="K118" i="1" s="1"/>
  <c r="O117" i="1"/>
  <c r="E117" i="1"/>
  <c r="K117" i="1" s="1"/>
  <c r="O116" i="1"/>
  <c r="E116" i="1"/>
  <c r="K116" i="1" s="1"/>
  <c r="O115" i="1"/>
  <c r="E115" i="1"/>
  <c r="K115" i="1" s="1"/>
  <c r="N99" i="1"/>
  <c r="M99" i="1"/>
  <c r="O97" i="1"/>
  <c r="E97" i="1"/>
  <c r="K97" i="1" s="1"/>
  <c r="O96" i="1"/>
  <c r="E96" i="1"/>
  <c r="K96" i="1" s="1"/>
  <c r="O95" i="1"/>
  <c r="E95" i="1"/>
  <c r="K95" i="1" s="1"/>
  <c r="O94" i="1"/>
  <c r="E94" i="1"/>
  <c r="K94" i="1" s="1"/>
  <c r="O93" i="1"/>
  <c r="E93" i="1"/>
  <c r="K93" i="1" s="1"/>
  <c r="O92" i="1"/>
  <c r="E92" i="1"/>
  <c r="K92" i="1" s="1"/>
  <c r="N75" i="1"/>
  <c r="M75" i="1"/>
  <c r="O73" i="1"/>
  <c r="E73" i="1"/>
  <c r="K73" i="1" s="1"/>
  <c r="O72" i="1"/>
  <c r="E72" i="1"/>
  <c r="K72" i="1" s="1"/>
  <c r="P72" i="1" s="1"/>
  <c r="O71" i="1"/>
  <c r="E71" i="1"/>
  <c r="K71" i="1" s="1"/>
  <c r="O70" i="1"/>
  <c r="E70" i="1"/>
  <c r="K70" i="1" s="1"/>
  <c r="O69" i="1"/>
  <c r="E69" i="1"/>
  <c r="K69" i="1" s="1"/>
  <c r="O68" i="1"/>
  <c r="E68" i="1"/>
  <c r="K68" i="1" s="1"/>
  <c r="N52" i="1"/>
  <c r="M52" i="1"/>
  <c r="O50" i="1"/>
  <c r="E50" i="1"/>
  <c r="K50" i="1" s="1"/>
  <c r="O49" i="1"/>
  <c r="E49" i="1"/>
  <c r="K49" i="1" s="1"/>
  <c r="O48" i="1"/>
  <c r="E48" i="1"/>
  <c r="K48" i="1" s="1"/>
  <c r="O47" i="1"/>
  <c r="E47" i="1"/>
  <c r="K47" i="1" s="1"/>
  <c r="O46" i="1"/>
  <c r="E46" i="1"/>
  <c r="K46" i="1" s="1"/>
  <c r="O45" i="1"/>
  <c r="E45" i="1"/>
  <c r="K45" i="1" s="1"/>
  <c r="N22" i="1"/>
  <c r="M22" i="1"/>
  <c r="O20" i="1"/>
  <c r="E20" i="1"/>
  <c r="K20" i="1" s="1"/>
  <c r="P20" i="1" s="1"/>
  <c r="O19" i="1"/>
  <c r="E19" i="1"/>
  <c r="K19" i="1" s="1"/>
  <c r="O18" i="1"/>
  <c r="E18" i="1"/>
  <c r="K18" i="1" s="1"/>
  <c r="P18" i="1" s="1"/>
  <c r="O17" i="1"/>
  <c r="E17" i="1"/>
  <c r="K17" i="1" s="1"/>
  <c r="O16" i="1"/>
  <c r="E16" i="1"/>
  <c r="K16" i="1" s="1"/>
  <c r="P16" i="1" s="1"/>
  <c r="O15" i="1"/>
  <c r="E15" i="1"/>
  <c r="K15" i="1" s="1"/>
  <c r="P69" i="1" l="1"/>
  <c r="P71" i="1"/>
  <c r="O75" i="1"/>
  <c r="P116" i="1"/>
  <c r="P118" i="1"/>
  <c r="P120" i="1"/>
  <c r="P47" i="1"/>
  <c r="P49" i="1"/>
  <c r="K52" i="1"/>
  <c r="P73" i="1"/>
  <c r="P115" i="1"/>
  <c r="P117" i="1"/>
  <c r="P119" i="1"/>
  <c r="O122" i="1"/>
  <c r="P45" i="1"/>
  <c r="P15" i="1"/>
  <c r="P17" i="1"/>
  <c r="P19" i="1"/>
  <c r="O22" i="1"/>
  <c r="P68" i="1"/>
  <c r="P70" i="1"/>
  <c r="K99" i="1"/>
  <c r="K22" i="1"/>
  <c r="K122" i="1"/>
  <c r="K75" i="1"/>
  <c r="O52" i="1"/>
  <c r="P92" i="1"/>
  <c r="P94" i="1"/>
  <c r="P96" i="1"/>
  <c r="O99" i="1"/>
  <c r="P46" i="1"/>
  <c r="P48" i="1"/>
  <c r="P50" i="1"/>
  <c r="P93" i="1"/>
  <c r="P95" i="1"/>
  <c r="P97" i="1"/>
  <c r="P75" i="1" l="1"/>
  <c r="P122" i="1"/>
  <c r="P52" i="1"/>
  <c r="P99" i="1"/>
  <c r="P22" i="1"/>
</calcChain>
</file>

<file path=xl/sharedStrings.xml><?xml version="1.0" encoding="utf-8"?>
<sst xmlns="http://schemas.openxmlformats.org/spreadsheetml/2006/main" count="181" uniqueCount="35">
  <si>
    <t>Appendix 2-V</t>
  </si>
  <si>
    <t>Revenue Reconciliation - 2016</t>
  </si>
  <si>
    <t>Rate Class</t>
  </si>
  <si>
    <t>Customers/ Connections</t>
  </si>
  <si>
    <t>Number of Customers/Connections</t>
  </si>
  <si>
    <t>Test Year Consumption</t>
  </si>
  <si>
    <t>Proposed Rates</t>
  </si>
  <si>
    <t>Revenues at Proposed Rates</t>
  </si>
  <si>
    <t>Class Specific Revenue Requirement</t>
  </si>
  <si>
    <t>Transformer Allowance Credit</t>
  </si>
  <si>
    <t>Total</t>
  </si>
  <si>
    <t>Difference</t>
  </si>
  <si>
    <t>Start of Test Year</t>
  </si>
  <si>
    <t>End of Test Year</t>
  </si>
  <si>
    <t>Average</t>
  </si>
  <si>
    <t>kWh</t>
  </si>
  <si>
    <t>kW</t>
  </si>
  <si>
    <t>Monthly Service Charge</t>
  </si>
  <si>
    <t>Volumetric</t>
  </si>
  <si>
    <t>Residential</t>
  </si>
  <si>
    <t>Customers</t>
  </si>
  <si>
    <t>GS &lt; 50 kW</t>
  </si>
  <si>
    <t>GS &gt; 50 to 4,999 kW</t>
  </si>
  <si>
    <t>Large Use</t>
  </si>
  <si>
    <t>Unmetered Scattered Load</t>
  </si>
  <si>
    <t>Street Lighting</t>
  </si>
  <si>
    <t>Connections</t>
  </si>
  <si>
    <t>Note</t>
  </si>
  <si>
    <t>1       The class specific revenue requirements in column N must be the amounts used in the final rate design process.  The total of column N should equate to the proposed base revenue requirement.</t>
  </si>
  <si>
    <t>2       Rates should be entered with the number of decimal places that will show on the Tariff of Rates and Charges.</t>
  </si>
  <si>
    <t>Revenue Reconciliation - 2017</t>
  </si>
  <si>
    <t>Revenue Reconciliation - 2018</t>
  </si>
  <si>
    <t>Revenue Reconciliation - 2019</t>
  </si>
  <si>
    <t>Revenue Reconciliation - 2020</t>
  </si>
  <si>
    <t>Standby Approved on a Final Basis</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</si>
</sst>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5" formatCode="&quot;$&quot;#,##0_);\(&quot;$&quot;#,##0\)"/>
    <numFmt numFmtId="44" formatCode="_(&quot;$&quot;* #,##0.00_);_(&quot;$&quot;* \(#,##0.00\);_(&quot;$&quot;* &quot;-&quot;??_);_(@_)"/>
    <numFmt numFmtId="43" formatCode="_(* #,##0.00_);_(* \(#,##0.00\);_(* &quot;-&quot;??_);_(@_)"/>
    <numFmt numFmtId="164" formatCode="_-* #,##0.00_-;\-* #,##0.00_-;_-* &quot;-&quot;??_-;_-@_-"/>
    <numFmt numFmtId="165" formatCode="_-* #,##0_-;\-* #,##0_-;_-* &quot;-&quot;??_-;_-@_-"/>
    <numFmt numFmtId="166" formatCode="_-&quot;$&quot;* #,##0.00_-;\-&quot;$&quot;* #,##0.00_-;_-&quot;$&quot;* &quot;-&quot;??_-;_-@_-"/>
    <numFmt numFmtId="167" formatCode="_-&quot;$&quot;* #,##0.0000_-;\-&quot;$&quot;* #,##0.0000_-;_-&quot;$&quot;* &quot;-&quot;??_-;_-@_-"/>
    <numFmt numFmtId="168" formatCode="_-&quot;$&quot;* #,##0_-;\-&quot;$&quot;* #,##0_-;_-&quot;$&quot;* &quot;-&quot;??_-;_-@_-"/>
    <numFmt numFmtId="169" formatCode="_(* #,##0.0_);_(* \(#,##0.0\);_(* &quot;-&quot;??_);_(@_)"/>
    <numFmt numFmtId="170" formatCode="#,##0.0"/>
    <numFmt numFmtId="171" formatCode="mm/dd/yyyy"/>
    <numFmt numFmtId="172" formatCode="0\-0"/>
    <numFmt numFmtId="173" formatCode="##\-#"/>
    <numFmt numFmtId="174" formatCode="_(* #,##0_);_(* \(#,##0\);_(* &quot;-&quot;??_);_(@_)"/>
    <numFmt numFmtId="175" formatCode="&quot;£ &quot;#,##0.00;[Red]\-&quot;£ &quot;#,##0.00"/>
  </numFmts>
  <fonts count="56">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0"/>
      <name val="Arial"/>
      <family val="2"/>
    </font>
    <font>
      <sz val="8"/>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rgb="FF000000"/>
      <name val="Times New Roman"/>
      <family val="1"/>
    </font>
    <font>
      <sz val="10"/>
      <name val="Times New Roman"/>
      <family val="1"/>
    </font>
    <font>
      <sz val="9"/>
      <color indexed="8"/>
      <name val="Times New Roman"/>
      <family val="1"/>
    </font>
    <font>
      <b/>
      <sz val="10"/>
      <name val="Arial Unicode MS"/>
      <family val="2"/>
    </font>
    <font>
      <sz val="10"/>
      <name val="MS Sans Serif"/>
      <family val="2"/>
    </font>
    <font>
      <i/>
      <sz val="11"/>
      <color indexed="23"/>
      <name val="Calibri"/>
      <family val="2"/>
    </font>
    <font>
      <sz val="11"/>
      <color indexed="17"/>
      <name val="Calibri"/>
      <family val="2"/>
    </font>
    <font>
      <b/>
      <sz val="18"/>
      <name val="Arial"/>
      <family val="2"/>
    </font>
    <font>
      <b/>
      <sz val="15"/>
      <color indexed="56"/>
      <name val="Calibri"/>
      <family val="2"/>
    </font>
    <font>
      <b/>
      <sz val="12"/>
      <name val="Arial"/>
      <family val="2"/>
    </font>
    <font>
      <b/>
      <sz val="13"/>
      <color indexed="56"/>
      <name val="Calibri"/>
      <family val="2"/>
    </font>
    <font>
      <b/>
      <sz val="11"/>
      <color indexed="56"/>
      <name val="Calibri"/>
      <family val="2"/>
    </font>
    <font>
      <u/>
      <sz val="11"/>
      <color theme="10"/>
      <name val="Calibri"/>
      <family val="2"/>
      <scheme val="minor"/>
    </font>
    <font>
      <u/>
      <sz val="10"/>
      <color indexed="12"/>
      <name val="Arial"/>
      <family val="2"/>
    </font>
    <font>
      <u/>
      <sz val="7.5"/>
      <color indexed="12"/>
      <name val="Arial"/>
      <family val="2"/>
    </font>
    <font>
      <sz val="11"/>
      <color indexed="62"/>
      <name val="Calibri"/>
      <family val="2"/>
    </font>
    <font>
      <sz val="11"/>
      <color indexed="52"/>
      <name val="Calibri"/>
      <family val="2"/>
    </font>
    <font>
      <sz val="11"/>
      <color indexed="60"/>
      <name val="Calibri"/>
      <family val="2"/>
    </font>
    <font>
      <sz val="10"/>
      <name val="Arial Unicode MS"/>
      <family val="2"/>
    </font>
    <font>
      <sz val="10"/>
      <color indexed="8"/>
      <name val="匠牥晩††††††††††"/>
    </font>
    <font>
      <sz val="10"/>
      <color indexed="8"/>
      <name val="Arial"/>
      <family val="2"/>
    </font>
    <font>
      <sz val="10"/>
      <color indexed="8"/>
      <name val="MS Sans Serif"/>
      <family val="2"/>
    </font>
    <font>
      <sz val="10"/>
      <color theme="1"/>
      <name val="Courier"/>
      <family val="2"/>
    </font>
    <font>
      <sz val="10"/>
      <color rgb="FF000000"/>
      <name val="Arial"/>
      <family val="2"/>
    </font>
    <font>
      <sz val="12"/>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6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solid">
        <fgColor indexed="8"/>
        <bgColor indexed="64"/>
      </patternFill>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9"/>
      </patternFill>
    </fill>
    <fill>
      <patternFill patternType="solid">
        <fgColor indexed="26"/>
      </patternFill>
    </fill>
    <fill>
      <patternFill patternType="mediumGray">
        <fgColor indexed="22"/>
      </patternFill>
    </fill>
  </fills>
  <borders count="3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double">
        <color indexed="64"/>
      </bottom>
      <diagonal/>
    </border>
    <border>
      <left style="medium">
        <color indexed="64"/>
      </left>
      <right style="medium">
        <color indexed="64"/>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double">
        <color indexed="0"/>
      </top>
      <bottom/>
      <diagonal/>
    </border>
    <border>
      <left/>
      <right/>
      <top style="thin">
        <color indexed="62"/>
      </top>
      <bottom style="double">
        <color indexed="62"/>
      </bottom>
      <diagonal/>
    </border>
  </borders>
  <cellStyleXfs count="1040">
    <xf numFmtId="0" fontId="0" fillId="0" borderId="0"/>
    <xf numFmtId="164" fontId="18" fillId="0" borderId="0" applyFont="0" applyFill="0" applyBorder="0" applyAlignment="0" applyProtection="0"/>
    <xf numFmtId="166" fontId="18" fillId="0" borderId="0" applyFont="0" applyFill="0" applyBorder="0" applyAlignment="0" applyProtection="0"/>
    <xf numFmtId="0" fontId="18" fillId="0" borderId="0"/>
    <xf numFmtId="169" fontId="18" fillId="0" borderId="0"/>
    <xf numFmtId="170" fontId="18" fillId="0" borderId="0"/>
    <xf numFmtId="169" fontId="18" fillId="0" borderId="0"/>
    <xf numFmtId="169" fontId="18" fillId="0" borderId="0"/>
    <xf numFmtId="169" fontId="18" fillId="0" borderId="0"/>
    <xf numFmtId="169" fontId="18" fillId="0" borderId="0"/>
    <xf numFmtId="171" fontId="18" fillId="0" borderId="0"/>
    <xf numFmtId="172" fontId="18" fillId="0" borderId="0"/>
    <xf numFmtId="171" fontId="18"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3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3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3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2"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2"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2"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2" fillId="4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2"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2"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2"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2" fillId="4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4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2"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2"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2"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2"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2"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2" fillId="45"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3" fillId="46" borderId="0" applyNumberFormat="0" applyBorder="0" applyAlignment="0" applyProtection="0"/>
    <xf numFmtId="0" fontId="23" fillId="4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23" fillId="48" borderId="0" applyNumberFormat="0" applyBorder="0" applyAlignment="0" applyProtection="0"/>
    <xf numFmtId="0" fontId="23" fillId="4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23" fillId="51" borderId="0" applyNumberFormat="0" applyBorder="0" applyAlignment="0" applyProtection="0"/>
    <xf numFmtId="0" fontId="23" fillId="51"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3" fillId="48" borderId="0" applyNumberFormat="0" applyBorder="0" applyAlignment="0" applyProtection="0"/>
    <xf numFmtId="0" fontId="23" fillId="4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11" fillId="6" borderId="4" applyNumberFormat="0" applyAlignment="0" applyProtection="0"/>
    <xf numFmtId="0" fontId="11" fillId="6" borderId="4" applyNumberFormat="0" applyAlignment="0" applyProtection="0"/>
    <xf numFmtId="0" fontId="25" fillId="54" borderId="24" applyNumberFormat="0" applyAlignment="0" applyProtection="0"/>
    <xf numFmtId="0" fontId="25" fillId="54" borderId="24" applyNumberFormat="0" applyAlignment="0" applyProtection="0"/>
    <xf numFmtId="0" fontId="13" fillId="7" borderId="7" applyNumberFormat="0" applyAlignment="0" applyProtection="0"/>
    <xf numFmtId="0" fontId="13" fillId="7" borderId="7" applyNumberFormat="0" applyAlignment="0" applyProtection="0"/>
    <xf numFmtId="0" fontId="26" fillId="55" borderId="25" applyNumberFormat="0" applyAlignment="0" applyProtection="0"/>
    <xf numFmtId="0" fontId="26" fillId="55" borderId="25"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8" fillId="0" borderId="0" applyFont="0" applyFill="0" applyBorder="0" applyAlignment="0" applyProtection="0"/>
    <xf numFmtId="164" fontId="1" fillId="0" borderId="0" applyFont="0" applyFill="0" applyBorder="0" applyAlignment="0" applyProtection="0"/>
    <xf numFmtId="43" fontId="29" fillId="0" borderId="0" applyFont="0" applyFill="0" applyBorder="0" applyAlignment="0" applyProtection="0"/>
    <xf numFmtId="43" fontId="18"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2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2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2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2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8"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8"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2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2"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16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18"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0" fontId="6" fillId="2" borderId="0" applyNumberFormat="0" applyBorder="0" applyAlignment="0" applyProtection="0"/>
    <xf numFmtId="0" fontId="6" fillId="2"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38" fontId="20" fillId="56" borderId="0" applyNumberFormat="0" applyBorder="0" applyAlignment="0" applyProtection="0"/>
    <xf numFmtId="0" fontId="3" fillId="0" borderId="1" applyNumberFormat="0" applyFill="0" applyAlignment="0" applyProtection="0"/>
    <xf numFmtId="0" fontId="3" fillId="0" borderId="1" applyNumberFormat="0" applyFill="0" applyAlignment="0" applyProtection="0"/>
    <xf numFmtId="0" fontId="34" fillId="0" borderId="0" applyNumberFormat="0" applyFont="0" applyFill="0" applyAlignment="0" applyProtection="0"/>
    <xf numFmtId="0" fontId="35" fillId="0" borderId="26" applyNumberFormat="0" applyFill="0" applyAlignment="0" applyProtection="0"/>
    <xf numFmtId="0" fontId="34" fillId="0" borderId="0" applyNumberFormat="0" applyFont="0" applyFill="0" applyAlignment="0" applyProtection="0"/>
    <xf numFmtId="0" fontId="4" fillId="0" borderId="2" applyNumberFormat="0" applyFill="0" applyAlignment="0" applyProtection="0"/>
    <xf numFmtId="0" fontId="4" fillId="0" borderId="2" applyNumberFormat="0" applyFill="0" applyAlignment="0" applyProtection="0"/>
    <xf numFmtId="0" fontId="36" fillId="0" borderId="0" applyNumberFormat="0" applyFont="0" applyFill="0" applyAlignment="0" applyProtection="0"/>
    <xf numFmtId="0" fontId="37" fillId="0" borderId="27" applyNumberFormat="0" applyFill="0" applyAlignment="0" applyProtection="0"/>
    <xf numFmtId="0" fontId="36" fillId="0" borderId="0" applyNumberFormat="0" applyFont="0" applyFill="0" applyAlignment="0" applyProtection="0"/>
    <xf numFmtId="0" fontId="5" fillId="0" borderId="3" applyNumberFormat="0" applyFill="0" applyAlignment="0" applyProtection="0"/>
    <xf numFmtId="0" fontId="5" fillId="0" borderId="3" applyNumberFormat="0" applyFill="0" applyAlignment="0" applyProtection="0"/>
    <xf numFmtId="0" fontId="38" fillId="0" borderId="28" applyNumberFormat="0" applyFill="0" applyAlignment="0" applyProtection="0"/>
    <xf numFmtId="0" fontId="38" fillId="0" borderId="28"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10" fontId="20" fillId="57" borderId="29" applyNumberFormat="0" applyBorder="0" applyAlignment="0" applyProtection="0"/>
    <xf numFmtId="0" fontId="42" fillId="41" borderId="24" applyNumberFormat="0" applyAlignment="0" applyProtection="0"/>
    <xf numFmtId="0" fontId="42" fillId="41" borderId="24" applyNumberFormat="0" applyAlignment="0" applyProtection="0"/>
    <xf numFmtId="0" fontId="42" fillId="41" borderId="24" applyNumberFormat="0" applyAlignment="0" applyProtection="0"/>
    <xf numFmtId="0" fontId="42" fillId="41" borderId="24" applyNumberFormat="0" applyAlignment="0" applyProtection="0"/>
    <xf numFmtId="0" fontId="42" fillId="41" borderId="24" applyNumberFormat="0" applyAlignment="0" applyProtection="0"/>
    <xf numFmtId="0" fontId="42" fillId="41" borderId="24" applyNumberFormat="0" applyAlignment="0" applyProtection="0"/>
    <xf numFmtId="0" fontId="42" fillId="41" borderId="24" applyNumberFormat="0" applyAlignment="0" applyProtection="0"/>
    <xf numFmtId="0" fontId="42" fillId="41" borderId="24" applyNumberFormat="0" applyAlignment="0" applyProtection="0"/>
    <xf numFmtId="0" fontId="42" fillId="41" borderId="24" applyNumberFormat="0" applyAlignment="0" applyProtection="0"/>
    <xf numFmtId="0" fontId="42" fillId="41" borderId="24" applyNumberFormat="0" applyAlignment="0" applyProtection="0"/>
    <xf numFmtId="0" fontId="9" fillId="5" borderId="4" applyNumberFormat="0" applyAlignment="0" applyProtection="0"/>
    <xf numFmtId="0" fontId="9" fillId="5" borderId="4" applyNumberFormat="0" applyAlignment="0" applyProtection="0"/>
    <xf numFmtId="0" fontId="42" fillId="41" borderId="24" applyNumberFormat="0" applyAlignment="0" applyProtection="0"/>
    <xf numFmtId="0" fontId="42" fillId="41" borderId="24" applyNumberFormat="0" applyAlignment="0" applyProtection="0"/>
    <xf numFmtId="0" fontId="42" fillId="41" borderId="24" applyNumberFormat="0" applyAlignment="0" applyProtection="0"/>
    <xf numFmtId="0" fontId="42" fillId="41" borderId="24" applyNumberFormat="0" applyAlignment="0" applyProtection="0"/>
    <xf numFmtId="0" fontId="42" fillId="41" borderId="24" applyNumberFormat="0" applyAlignment="0" applyProtection="0"/>
    <xf numFmtId="0" fontId="42" fillId="41" borderId="24" applyNumberFormat="0" applyAlignment="0" applyProtection="0"/>
    <xf numFmtId="0" fontId="42" fillId="41" borderId="24" applyNumberFormat="0" applyAlignment="0" applyProtection="0"/>
    <xf numFmtId="0" fontId="42" fillId="41" borderId="24" applyNumberFormat="0" applyAlignment="0" applyProtection="0"/>
    <xf numFmtId="0" fontId="42" fillId="41" borderId="24" applyNumberFormat="0" applyAlignment="0" applyProtection="0"/>
    <xf numFmtId="0" fontId="42" fillId="41" borderId="24" applyNumberFormat="0" applyAlignment="0" applyProtection="0"/>
    <xf numFmtId="0" fontId="42" fillId="41" borderId="24" applyNumberFormat="0" applyAlignment="0" applyProtection="0"/>
    <xf numFmtId="0" fontId="12" fillId="0" borderId="6" applyNumberFormat="0" applyFill="0" applyAlignment="0" applyProtection="0"/>
    <xf numFmtId="0" fontId="12" fillId="0" borderId="6"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173" fontId="18" fillId="0" borderId="0"/>
    <xf numFmtId="174" fontId="18" fillId="0" borderId="0"/>
    <xf numFmtId="173" fontId="18" fillId="0" borderId="0"/>
    <xf numFmtId="173" fontId="18" fillId="0" borderId="0"/>
    <xf numFmtId="173" fontId="18" fillId="0" borderId="0"/>
    <xf numFmtId="173" fontId="18" fillId="0" borderId="0"/>
    <xf numFmtId="0" fontId="8" fillId="4" borderId="0" applyNumberFormat="0" applyBorder="0" applyAlignment="0" applyProtection="0"/>
    <xf numFmtId="0" fontId="8" fillId="4" borderId="0" applyNumberFormat="0" applyBorder="0" applyAlignment="0" applyProtection="0"/>
    <xf numFmtId="0" fontId="44" fillId="58" borderId="0" applyNumberFormat="0" applyBorder="0" applyAlignment="0" applyProtection="0"/>
    <xf numFmtId="0" fontId="44" fillId="58" borderId="0" applyNumberFormat="0" applyBorder="0" applyAlignment="0" applyProtection="0"/>
    <xf numFmtId="175" fontId="18" fillId="0" borderId="0"/>
    <xf numFmtId="0" fontId="1" fillId="0" borderId="0"/>
    <xf numFmtId="0" fontId="45" fillId="0" borderId="0"/>
    <xf numFmtId="0" fontId="45" fillId="0" borderId="0"/>
    <xf numFmtId="0" fontId="18" fillId="0" borderId="0"/>
    <xf numFmtId="0" fontId="18" fillId="0" borderId="0"/>
    <xf numFmtId="0" fontId="45" fillId="0" borderId="0"/>
    <xf numFmtId="0" fontId="1" fillId="0" borderId="0"/>
    <xf numFmtId="0" fontId="18"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45" fillId="0" borderId="0"/>
    <xf numFmtId="0" fontId="45" fillId="0" borderId="0"/>
    <xf numFmtId="0" fontId="18" fillId="0" borderId="0"/>
    <xf numFmtId="0" fontId="18" fillId="0" borderId="0"/>
    <xf numFmtId="0" fontId="45" fillId="0" borderId="0"/>
    <xf numFmtId="0" fontId="1" fillId="0" borderId="0"/>
    <xf numFmtId="0" fontId="18"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45" fillId="0" borderId="0"/>
    <xf numFmtId="0" fontId="18" fillId="0" borderId="0"/>
    <xf numFmtId="0" fontId="1" fillId="0" borderId="0"/>
    <xf numFmtId="0" fontId="1" fillId="0" borderId="0"/>
    <xf numFmtId="0" fontId="45" fillId="0" borderId="0"/>
    <xf numFmtId="0" fontId="18" fillId="0" borderId="0"/>
    <xf numFmtId="0" fontId="1" fillId="0" borderId="0"/>
    <xf numFmtId="0" fontId="1" fillId="0" borderId="0"/>
    <xf numFmtId="0" fontId="45" fillId="0" borderId="0"/>
    <xf numFmtId="0" fontId="18" fillId="0" borderId="0"/>
    <xf numFmtId="0" fontId="1" fillId="0" borderId="0"/>
    <xf numFmtId="0" fontId="1" fillId="0" borderId="0"/>
    <xf numFmtId="0" fontId="45" fillId="0" borderId="0"/>
    <xf numFmtId="0" fontId="18" fillId="0" borderId="0"/>
    <xf numFmtId="0" fontId="1" fillId="0" borderId="0"/>
    <xf numFmtId="0" fontId="1" fillId="0" borderId="0"/>
    <xf numFmtId="0" fontId="45" fillId="0" borderId="0"/>
    <xf numFmtId="0" fontId="18" fillId="0" borderId="0"/>
    <xf numFmtId="0" fontId="1" fillId="0" borderId="0"/>
    <xf numFmtId="0" fontId="1" fillId="0" borderId="0"/>
    <xf numFmtId="0" fontId="45" fillId="0" borderId="0"/>
    <xf numFmtId="0" fontId="18" fillId="0" borderId="0"/>
    <xf numFmtId="0" fontId="1" fillId="0" borderId="0"/>
    <xf numFmtId="0" fontId="1" fillId="0" borderId="0"/>
    <xf numFmtId="0" fontId="45" fillId="0" borderId="0"/>
    <xf numFmtId="0" fontId="45" fillId="0" borderId="0"/>
    <xf numFmtId="0" fontId="18"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45" fillId="0" borderId="0"/>
    <xf numFmtId="0" fontId="45" fillId="0" borderId="0"/>
    <xf numFmtId="0" fontId="18"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46" fillId="0" borderId="0"/>
    <xf numFmtId="49"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9" fontId="18" fillId="0" borderId="0"/>
    <xf numFmtId="49" fontId="18" fillId="0" borderId="0"/>
    <xf numFmtId="0" fontId="18" fillId="0" borderId="0"/>
    <xf numFmtId="0" fontId="1" fillId="0" borderId="0"/>
    <xf numFmtId="0" fontId="1" fillId="0" borderId="0"/>
    <xf numFmtId="49"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49" fontId="18" fillId="0" borderId="0"/>
    <xf numFmtId="0" fontId="46" fillId="0" borderId="0"/>
    <xf numFmtId="0" fontId="47" fillId="0" borderId="0">
      <alignment vertical="top"/>
    </xf>
    <xf numFmtId="49" fontId="18" fillId="0" borderId="0"/>
    <xf numFmtId="0" fontId="46" fillId="0" borderId="0"/>
    <xf numFmtId="49" fontId="18" fillId="0" borderId="0"/>
    <xf numFmtId="49" fontId="18" fillId="0" borderId="0"/>
    <xf numFmtId="49" fontId="18" fillId="0" borderId="0"/>
    <xf numFmtId="0" fontId="45" fillId="0" borderId="0"/>
    <xf numFmtId="0" fontId="45"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49" fontId="18" fillId="0" borderId="0"/>
    <xf numFmtId="0" fontId="18" fillId="0" borderId="0"/>
    <xf numFmtId="0" fontId="1" fillId="0" borderId="0"/>
    <xf numFmtId="49" fontId="18" fillId="0" borderId="0"/>
    <xf numFmtId="0" fontId="18" fillId="0" borderId="0"/>
    <xf numFmtId="0" fontId="18" fillId="0" borderId="0"/>
    <xf numFmtId="0" fontId="45" fillId="0" borderId="0"/>
    <xf numFmtId="0" fontId="45" fillId="0" borderId="0"/>
    <xf numFmtId="0" fontId="45" fillId="0" borderId="0"/>
    <xf numFmtId="0" fontId="45" fillId="0" borderId="0"/>
    <xf numFmtId="0" fontId="18" fillId="0" borderId="0"/>
    <xf numFmtId="0" fontId="18" fillId="0" borderId="0"/>
    <xf numFmtId="49"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45" fillId="0" borderId="0"/>
    <xf numFmtId="0" fontId="18" fillId="0" borderId="0"/>
    <xf numFmtId="0" fontId="45" fillId="0" borderId="0"/>
    <xf numFmtId="0" fontId="18" fillId="0" borderId="0"/>
    <xf numFmtId="0" fontId="1" fillId="0" borderId="0"/>
    <xf numFmtId="0" fontId="48" fillId="0" borderId="0"/>
    <xf numFmtId="0" fontId="18" fillId="0" borderId="0"/>
    <xf numFmtId="0" fontId="49" fillId="0" borderId="0"/>
    <xf numFmtId="0" fontId="18" fillId="0" borderId="0"/>
    <xf numFmtId="0" fontId="1" fillId="0" borderId="0"/>
    <xf numFmtId="0" fontId="1" fillId="0" borderId="0"/>
    <xf numFmtId="0" fontId="45" fillId="0" borderId="0"/>
    <xf numFmtId="0" fontId="47" fillId="0" borderId="0">
      <alignment vertical="top"/>
    </xf>
    <xf numFmtId="0" fontId="28" fillId="0" borderId="0"/>
    <xf numFmtId="0" fontId="1" fillId="0" borderId="0"/>
    <xf numFmtId="0" fontId="1" fillId="0" borderId="0"/>
    <xf numFmtId="0" fontId="1" fillId="0" borderId="0"/>
    <xf numFmtId="0" fontId="1" fillId="0" borderId="0"/>
    <xf numFmtId="0" fontId="1" fillId="0" borderId="0"/>
    <xf numFmtId="49" fontId="1" fillId="0" borderId="0"/>
    <xf numFmtId="0" fontId="18" fillId="0" borderId="0"/>
    <xf numFmtId="4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49" fontId="1" fillId="0" borderId="0"/>
    <xf numFmtId="49" fontId="1" fillId="0" borderId="0"/>
    <xf numFmtId="49" fontId="1" fillId="0" borderId="0"/>
    <xf numFmtId="49" fontId="1" fillId="0" borderId="0"/>
    <xf numFmtId="0" fontId="48" fillId="0" borderId="0"/>
    <xf numFmtId="49" fontId="1" fillId="0" borderId="0"/>
    <xf numFmtId="49" fontId="1" fillId="0" borderId="0"/>
    <xf numFmtId="0" fontId="18" fillId="0" borderId="0"/>
    <xf numFmtId="0" fontId="1" fillId="0" borderId="0"/>
    <xf numFmtId="0" fontId="1" fillId="0" borderId="0"/>
    <xf numFmtId="0" fontId="18"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49" fontId="1" fillId="0" borderId="0"/>
    <xf numFmtId="49" fontId="1" fillId="0" borderId="0"/>
    <xf numFmtId="0" fontId="1" fillId="0" borderId="0"/>
    <xf numFmtId="0" fontId="1" fillId="0" borderId="0"/>
    <xf numFmtId="49" fontId="1" fillId="0" borderId="0"/>
    <xf numFmtId="0" fontId="1" fillId="0" borderId="0"/>
    <xf numFmtId="0"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0" fontId="45" fillId="0" borderId="0"/>
    <xf numFmtId="0" fontId="45" fillId="0" borderId="0"/>
    <xf numFmtId="0" fontId="27"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45" fillId="0" borderId="0"/>
    <xf numFmtId="0" fontId="45"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45" fillId="0" borderId="0"/>
    <xf numFmtId="0" fontId="1" fillId="0" borderId="0"/>
    <xf numFmtId="0" fontId="1" fillId="0" borderId="0"/>
    <xf numFmtId="0" fontId="18"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45" fillId="0" borderId="0"/>
    <xf numFmtId="0" fontId="45" fillId="0" borderId="0"/>
    <xf numFmtId="0" fontId="18" fillId="0" borderId="0"/>
    <xf numFmtId="39" fontId="51" fillId="59"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45"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45" fillId="0" borderId="0"/>
    <xf numFmtId="0" fontId="45" fillId="0" borderId="0"/>
    <xf numFmtId="39" fontId="51" fillId="59" borderId="0"/>
    <xf numFmtId="39" fontId="51" fillId="59"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8" fillId="0" borderId="0"/>
    <xf numFmtId="0" fontId="45" fillId="0" borderId="0"/>
    <xf numFmtId="0" fontId="45" fillId="0" borderId="0"/>
    <xf numFmtId="0" fontId="45" fillId="0" borderId="0"/>
    <xf numFmtId="39" fontId="51" fillId="59"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45" fillId="0" borderId="0"/>
    <xf numFmtId="0" fontId="45" fillId="0" borderId="0"/>
    <xf numFmtId="0" fontId="18" fillId="0" borderId="0"/>
    <xf numFmtId="0" fontId="18" fillId="0" borderId="0"/>
    <xf numFmtId="0" fontId="45" fillId="0" borderId="0"/>
    <xf numFmtId="0" fontId="45" fillId="0" borderId="0"/>
    <xf numFmtId="0" fontId="45" fillId="0" borderId="0"/>
    <xf numFmtId="0" fontId="1" fillId="0" borderId="0"/>
    <xf numFmtId="0" fontId="1" fillId="0" borderId="0"/>
    <xf numFmtId="0" fontId="1" fillId="0" borderId="0"/>
    <xf numFmtId="0" fontId="18"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45" fillId="0" borderId="0"/>
    <xf numFmtId="0" fontId="45" fillId="0" borderId="0"/>
    <xf numFmtId="0" fontId="18" fillId="0" borderId="0"/>
    <xf numFmtId="0" fontId="18" fillId="0" borderId="0"/>
    <xf numFmtId="0" fontId="45" fillId="0" borderId="0"/>
    <xf numFmtId="0" fontId="45" fillId="0" borderId="0"/>
    <xf numFmtId="0" fontId="45" fillId="0" borderId="0"/>
    <xf numFmtId="0" fontId="1" fillId="0" borderId="0"/>
    <xf numFmtId="0" fontId="18"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8" borderId="8" applyNumberFormat="0" applyFont="0" applyAlignment="0" applyProtection="0"/>
    <xf numFmtId="0" fontId="1" fillId="8" borderId="8" applyNumberFormat="0" applyFont="0" applyAlignment="0" applyProtection="0"/>
    <xf numFmtId="0" fontId="18" fillId="60"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60"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60" borderId="31" applyNumberFormat="0" applyFont="0" applyAlignment="0" applyProtection="0"/>
    <xf numFmtId="0" fontId="10" fillId="6" borderId="5" applyNumberFormat="0" applyAlignment="0" applyProtection="0"/>
    <xf numFmtId="0" fontId="10" fillId="6" borderId="5" applyNumberFormat="0" applyAlignment="0" applyProtection="0"/>
    <xf numFmtId="0" fontId="52" fillId="54" borderId="32" applyNumberFormat="0" applyAlignment="0" applyProtection="0"/>
    <xf numFmtId="0" fontId="52" fillId="54" borderId="32" applyNumberFormat="0" applyAlignment="0" applyProtection="0"/>
    <xf numFmtId="10"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alignment horizontal="left"/>
    </xf>
    <xf numFmtId="0" fontId="31" fillId="61" borderId="0" applyNumberFormat="0" applyFon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16" fillId="0" borderId="9" applyNumberFormat="0" applyFill="0" applyAlignment="0" applyProtection="0"/>
    <xf numFmtId="0" fontId="18" fillId="0" borderId="33" applyNumberFormat="0" applyFont="0" applyBorder="0" applyAlignment="0" applyProtection="0"/>
    <xf numFmtId="0" fontId="16" fillId="0" borderId="9" applyNumberFormat="0" applyFill="0" applyAlignment="0" applyProtection="0"/>
    <xf numFmtId="0" fontId="18" fillId="0" borderId="33" applyNumberFormat="0" applyFont="0" applyBorder="0" applyAlignment="0" applyProtection="0"/>
    <xf numFmtId="0" fontId="18" fillId="0" borderId="33" applyNumberFormat="0" applyFont="0" applyBorder="0" applyAlignment="0" applyProtection="0"/>
    <xf numFmtId="0" fontId="54" fillId="0" borderId="34" applyNumberFormat="0" applyFill="0" applyAlignment="0" applyProtection="0"/>
    <xf numFmtId="0" fontId="54" fillId="0" borderId="34" applyNumberFormat="0" applyFill="0" applyAlignment="0" applyProtection="0"/>
    <xf numFmtId="0" fontId="18" fillId="0" borderId="33" applyNumberFormat="0" applyFon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cellStyleXfs>
  <cellXfs count="55">
    <xf numFmtId="0" fontId="0" fillId="0" borderId="0" xfId="0"/>
    <xf numFmtId="0" fontId="19" fillId="0" borderId="10" xfId="0" applyFont="1" applyFill="1" applyBorder="1" applyAlignment="1">
      <alignment horizontal="center" vertical="center"/>
    </xf>
    <xf numFmtId="0" fontId="19" fillId="34" borderId="11" xfId="0" applyFont="1" applyFill="1" applyBorder="1"/>
    <xf numFmtId="0" fontId="19" fillId="0" borderId="16" xfId="0" applyFont="1" applyFill="1" applyBorder="1" applyAlignment="1">
      <alignment horizontal="center" vertical="center"/>
    </xf>
    <xf numFmtId="0" fontId="19" fillId="0" borderId="17" xfId="0" applyFont="1" applyFill="1" applyBorder="1" applyAlignment="1">
      <alignment horizontal="center" vertical="center" wrapText="1"/>
    </xf>
    <xf numFmtId="0" fontId="19" fillId="0" borderId="17" xfId="0" applyFont="1" applyFill="1" applyBorder="1" applyAlignment="1">
      <alignment horizontal="center" vertical="center"/>
    </xf>
    <xf numFmtId="0" fontId="19" fillId="0" borderId="18" xfId="0" applyFont="1" applyFill="1" applyBorder="1" applyAlignment="1">
      <alignment horizontal="center" vertical="center"/>
    </xf>
    <xf numFmtId="0" fontId="19" fillId="34" borderId="20" xfId="0" applyFont="1" applyFill="1" applyBorder="1"/>
    <xf numFmtId="0" fontId="0" fillId="0" borderId="20" xfId="0" applyBorder="1"/>
    <xf numFmtId="0" fontId="0" fillId="0" borderId="21" xfId="0" applyBorder="1"/>
    <xf numFmtId="0" fontId="0" fillId="0" borderId="11" xfId="0" applyBorder="1" applyAlignment="1">
      <alignment horizontal="center"/>
    </xf>
    <xf numFmtId="0" fontId="0" fillId="0" borderId="11" xfId="0" applyBorder="1"/>
    <xf numFmtId="0" fontId="0" fillId="34" borderId="20" xfId="0" applyFill="1" applyBorder="1"/>
    <xf numFmtId="0" fontId="0" fillId="33" borderId="20" xfId="0" applyFill="1" applyBorder="1"/>
    <xf numFmtId="0" fontId="0" fillId="35" borderId="20" xfId="0" applyFill="1" applyBorder="1" applyAlignment="1">
      <alignment vertical="center"/>
    </xf>
    <xf numFmtId="165" fontId="18" fillId="33" borderId="20" xfId="1" applyNumberFormat="1" applyFill="1" applyBorder="1"/>
    <xf numFmtId="165" fontId="18" fillId="33" borderId="21" xfId="1" applyNumberFormat="1" applyFill="1" applyBorder="1"/>
    <xf numFmtId="164" fontId="18" fillId="0" borderId="20" xfId="1" applyBorder="1"/>
    <xf numFmtId="166" fontId="18" fillId="33" borderId="20" xfId="2" applyFill="1" applyBorder="1"/>
    <xf numFmtId="167" fontId="18" fillId="33" borderId="20" xfId="2" applyNumberFormat="1" applyFill="1" applyBorder="1"/>
    <xf numFmtId="166" fontId="18" fillId="0" borderId="20" xfId="2" applyNumberFormat="1" applyBorder="1"/>
    <xf numFmtId="168" fontId="18" fillId="33" borderId="20" xfId="2" applyNumberFormat="1" applyFill="1" applyBorder="1"/>
    <xf numFmtId="168" fontId="18" fillId="0" borderId="20" xfId="2" applyNumberFormat="1" applyBorder="1"/>
    <xf numFmtId="168" fontId="18" fillId="0" borderId="21" xfId="2" applyNumberFormat="1" applyBorder="1"/>
    <xf numFmtId="0" fontId="18" fillId="33" borderId="20" xfId="0" applyFont="1" applyFill="1" applyBorder="1"/>
    <xf numFmtId="164" fontId="18" fillId="33" borderId="20" xfId="1" applyFill="1" applyBorder="1"/>
    <xf numFmtId="166" fontId="18" fillId="0" borderId="22" xfId="2" applyNumberFormat="1" applyBorder="1"/>
    <xf numFmtId="168" fontId="18" fillId="0" borderId="22" xfId="2" applyNumberFormat="1" applyBorder="1"/>
    <xf numFmtId="166" fontId="0" fillId="0" borderId="20" xfId="0" applyNumberFormat="1" applyBorder="1"/>
    <xf numFmtId="0" fontId="0" fillId="0" borderId="23" xfId="0" applyBorder="1"/>
    <xf numFmtId="0" fontId="19" fillId="0" borderId="17" xfId="0" applyFont="1" applyBorder="1"/>
    <xf numFmtId="0" fontId="0" fillId="0" borderId="17" xfId="0" applyBorder="1"/>
    <xf numFmtId="0" fontId="0" fillId="0" borderId="18" xfId="0" applyBorder="1"/>
    <xf numFmtId="166" fontId="0" fillId="0" borderId="17" xfId="0" applyNumberFormat="1" applyBorder="1"/>
    <xf numFmtId="0" fontId="0" fillId="34" borderId="17" xfId="0" applyFill="1" applyBorder="1"/>
    <xf numFmtId="168" fontId="0" fillId="0" borderId="17" xfId="0" applyNumberFormat="1" applyBorder="1"/>
    <xf numFmtId="168" fontId="0" fillId="0" borderId="18" xfId="0" applyNumberFormat="1" applyBorder="1"/>
    <xf numFmtId="0" fontId="19" fillId="0" borderId="0" xfId="0" applyFont="1" applyAlignment="1">
      <alignment horizontal="left" vertical="center" wrapText="1"/>
    </xf>
    <xf numFmtId="0" fontId="0" fillId="0" borderId="0" xfId="0" applyAlignment="1">
      <alignment horizontal="left" vertical="center" wrapText="1"/>
    </xf>
    <xf numFmtId="0" fontId="21" fillId="0" borderId="0" xfId="0" applyFont="1" applyAlignment="1">
      <alignment horizontal="center"/>
    </xf>
    <xf numFmtId="0" fontId="19" fillId="0" borderId="11"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13"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15"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19" fillId="0" borderId="19" xfId="0" applyFont="1" applyFill="1" applyBorder="1" applyAlignment="1">
      <alignment horizontal="center" vertical="center"/>
    </xf>
    <xf numFmtId="0" fontId="19" fillId="0" borderId="18" xfId="0" applyFont="1" applyFill="1" applyBorder="1" applyAlignment="1">
      <alignment horizontal="center" vertical="center"/>
    </xf>
    <xf numFmtId="0" fontId="18" fillId="0" borderId="0" xfId="0" applyFont="1" applyAlignment="1">
      <alignment horizontal="left" vertical="center" wrapText="1"/>
    </xf>
    <xf numFmtId="0" fontId="0" fillId="33" borderId="20" xfId="0" applyFont="1" applyFill="1" applyBorder="1" applyAlignment="1">
      <alignment wrapText="1"/>
    </xf>
    <xf numFmtId="164" fontId="0" fillId="0" borderId="0" xfId="1" applyFont="1"/>
  </cellXfs>
  <cellStyles count="1040">
    <cellStyle name="$" xfId="4"/>
    <cellStyle name="$.00" xfId="5"/>
    <cellStyle name="$_9. Rev2Cost_GDPIPI" xfId="6"/>
    <cellStyle name="$_lists" xfId="7"/>
    <cellStyle name="$_lists_4. Current Monthly Fixed Charge" xfId="8"/>
    <cellStyle name="$_Sheet4" xfId="9"/>
    <cellStyle name="$M" xfId="10"/>
    <cellStyle name="$M.00" xfId="11"/>
    <cellStyle name="$M_9. Rev2Cost_GDPIPI" xfId="12"/>
    <cellStyle name="20% - Accent1 2" xfId="13"/>
    <cellStyle name="20% - Accent1 2 2" xfId="14"/>
    <cellStyle name="20% - Accent1 2 2 2" xfId="15"/>
    <cellStyle name="20% - Accent1 2 2 2 2" xfId="16"/>
    <cellStyle name="20% - Accent1 2 2 3" xfId="17"/>
    <cellStyle name="20% - Accent1 2 3" xfId="18"/>
    <cellStyle name="20% - Accent1 2 4" xfId="19"/>
    <cellStyle name="20% - Accent1 2 5" xfId="20"/>
    <cellStyle name="20% - Accent1 2 6" xfId="21"/>
    <cellStyle name="20% - Accent1 3" xfId="22"/>
    <cellStyle name="20% - Accent2 2" xfId="23"/>
    <cellStyle name="20% - Accent2 2 2" xfId="24"/>
    <cellStyle name="20% - Accent2 2 2 2" xfId="25"/>
    <cellStyle name="20% - Accent2 2 2 2 2" xfId="26"/>
    <cellStyle name="20% - Accent2 2 2 3" xfId="27"/>
    <cellStyle name="20% - Accent2 2 3" xfId="28"/>
    <cellStyle name="20% - Accent2 2 4" xfId="29"/>
    <cellStyle name="20% - Accent2 2 5" xfId="30"/>
    <cellStyle name="20% - Accent2 2 6" xfId="31"/>
    <cellStyle name="20% - Accent2 3" xfId="32"/>
    <cellStyle name="20% - Accent3 2" xfId="33"/>
    <cellStyle name="20% - Accent3 2 2" xfId="34"/>
    <cellStyle name="20% - Accent3 2 2 2" xfId="35"/>
    <cellStyle name="20% - Accent3 2 2 2 2" xfId="36"/>
    <cellStyle name="20% - Accent3 2 2 3" xfId="37"/>
    <cellStyle name="20% - Accent3 2 3" xfId="38"/>
    <cellStyle name="20% - Accent3 2 4" xfId="39"/>
    <cellStyle name="20% - Accent3 2 5" xfId="40"/>
    <cellStyle name="20% - Accent3 2 6" xfId="41"/>
    <cellStyle name="20% - Accent3 3" xfId="42"/>
    <cellStyle name="20% - Accent4 2" xfId="43"/>
    <cellStyle name="20% - Accent4 2 2" xfId="44"/>
    <cellStyle name="20% - Accent4 2 2 2" xfId="45"/>
    <cellStyle name="20% - Accent4 2 2 2 2" xfId="46"/>
    <cellStyle name="20% - Accent4 2 2 3" xfId="47"/>
    <cellStyle name="20% - Accent4 2 3" xfId="48"/>
    <cellStyle name="20% - Accent4 2 4" xfId="49"/>
    <cellStyle name="20% - Accent4 2 5" xfId="50"/>
    <cellStyle name="20% - Accent4 2 6" xfId="51"/>
    <cellStyle name="20% - Accent4 3" xfId="52"/>
    <cellStyle name="20% - Accent5 2" xfId="53"/>
    <cellStyle name="20% - Accent5 2 2" xfId="54"/>
    <cellStyle name="20% - Accent5 2 2 2" xfId="55"/>
    <cellStyle name="20% - Accent5 2 2 2 2" xfId="56"/>
    <cellStyle name="20% - Accent5 2 2 3" xfId="57"/>
    <cellStyle name="20% - Accent5 2 3" xfId="58"/>
    <cellStyle name="20% - Accent5 2 4" xfId="59"/>
    <cellStyle name="20% - Accent5 2 5" xfId="60"/>
    <cellStyle name="20% - Accent5 2 6" xfId="61"/>
    <cellStyle name="20% - Accent5 3" xfId="62"/>
    <cellStyle name="20% - Accent6 2" xfId="63"/>
    <cellStyle name="20% - Accent6 2 2" xfId="64"/>
    <cellStyle name="20% - Accent6 2 2 2" xfId="65"/>
    <cellStyle name="20% - Accent6 2 2 2 2" xfId="66"/>
    <cellStyle name="20% - Accent6 2 2 3" xfId="67"/>
    <cellStyle name="20% - Accent6 2 3" xfId="68"/>
    <cellStyle name="20% - Accent6 2 4" xfId="69"/>
    <cellStyle name="20% - Accent6 2 5" xfId="70"/>
    <cellStyle name="20% - Accent6 2 6" xfId="71"/>
    <cellStyle name="20% - Accent6 3" xfId="72"/>
    <cellStyle name="40% - Accent1 2" xfId="73"/>
    <cellStyle name="40% - Accent1 2 2" xfId="74"/>
    <cellStyle name="40% - Accent1 2 2 2" xfId="75"/>
    <cellStyle name="40% - Accent1 2 2 2 2" xfId="76"/>
    <cellStyle name="40% - Accent1 2 2 3" xfId="77"/>
    <cellStyle name="40% - Accent1 2 3" xfId="78"/>
    <cellStyle name="40% - Accent1 2 4" xfId="79"/>
    <cellStyle name="40% - Accent1 2 5" xfId="80"/>
    <cellStyle name="40% - Accent1 2 6" xfId="81"/>
    <cellStyle name="40% - Accent1 3" xfId="82"/>
    <cellStyle name="40% - Accent2 2" xfId="83"/>
    <cellStyle name="40% - Accent2 2 2" xfId="84"/>
    <cellStyle name="40% - Accent2 2 2 2" xfId="85"/>
    <cellStyle name="40% - Accent2 2 2 2 2" xfId="86"/>
    <cellStyle name="40% - Accent2 2 2 3" xfId="87"/>
    <cellStyle name="40% - Accent2 2 3" xfId="88"/>
    <cellStyle name="40% - Accent2 2 4" xfId="89"/>
    <cellStyle name="40% - Accent2 2 5" xfId="90"/>
    <cellStyle name="40% - Accent2 2 6" xfId="91"/>
    <cellStyle name="40% - Accent2 3" xfId="92"/>
    <cellStyle name="40% - Accent3 2" xfId="93"/>
    <cellStyle name="40% - Accent3 2 2" xfId="94"/>
    <cellStyle name="40% - Accent3 2 2 2" xfId="95"/>
    <cellStyle name="40% - Accent3 2 2 2 2" xfId="96"/>
    <cellStyle name="40% - Accent3 2 2 3" xfId="97"/>
    <cellStyle name="40% - Accent3 2 3" xfId="98"/>
    <cellStyle name="40% - Accent3 2 4" xfId="99"/>
    <cellStyle name="40% - Accent3 2 5" xfId="100"/>
    <cellStyle name="40% - Accent3 2 6" xfId="101"/>
    <cellStyle name="40% - Accent3 3" xfId="102"/>
    <cellStyle name="40% - Accent4 2" xfId="103"/>
    <cellStyle name="40% - Accent4 2 2" xfId="104"/>
    <cellStyle name="40% - Accent4 2 2 2" xfId="105"/>
    <cellStyle name="40% - Accent4 2 2 2 2" xfId="106"/>
    <cellStyle name="40% - Accent4 2 2 3" xfId="107"/>
    <cellStyle name="40% - Accent4 2 3" xfId="108"/>
    <cellStyle name="40% - Accent4 2 4" xfId="109"/>
    <cellStyle name="40% - Accent4 2 5" xfId="110"/>
    <cellStyle name="40% - Accent4 2 6" xfId="111"/>
    <cellStyle name="40% - Accent4 3" xfId="112"/>
    <cellStyle name="40% - Accent5 2" xfId="113"/>
    <cellStyle name="40% - Accent5 2 2" xfId="114"/>
    <cellStyle name="40% - Accent5 2 2 2" xfId="115"/>
    <cellStyle name="40% - Accent5 2 2 2 2" xfId="116"/>
    <cellStyle name="40% - Accent5 2 2 3" xfId="117"/>
    <cellStyle name="40% - Accent5 2 3" xfId="118"/>
    <cellStyle name="40% - Accent5 2 4" xfId="119"/>
    <cellStyle name="40% - Accent5 2 5" xfId="120"/>
    <cellStyle name="40% - Accent5 2 6" xfId="121"/>
    <cellStyle name="40% - Accent5 3" xfId="122"/>
    <cellStyle name="40% - Accent6 2" xfId="123"/>
    <cellStyle name="40% - Accent6 2 2" xfId="124"/>
    <cellStyle name="40% - Accent6 2 2 2" xfId="125"/>
    <cellStyle name="40% - Accent6 2 2 2 2" xfId="126"/>
    <cellStyle name="40% - Accent6 2 2 3" xfId="127"/>
    <cellStyle name="40% - Accent6 2 3" xfId="128"/>
    <cellStyle name="40% - Accent6 2 4" xfId="129"/>
    <cellStyle name="40% - Accent6 2 5" xfId="130"/>
    <cellStyle name="40% - Accent6 2 6" xfId="131"/>
    <cellStyle name="40% - Accent6 3" xfId="132"/>
    <cellStyle name="60% - Accent1 2" xfId="133"/>
    <cellStyle name="60% - Accent1 2 2" xfId="134"/>
    <cellStyle name="60% - Accent1 2 3" xfId="135"/>
    <cellStyle name="60% - Accent1 3" xfId="136"/>
    <cellStyle name="60% - Accent2 2" xfId="137"/>
    <cellStyle name="60% - Accent2 2 2" xfId="138"/>
    <cellStyle name="60% - Accent2 2 3" xfId="139"/>
    <cellStyle name="60% - Accent2 3" xfId="140"/>
    <cellStyle name="60% - Accent3 2" xfId="141"/>
    <cellStyle name="60% - Accent3 2 2" xfId="142"/>
    <cellStyle name="60% - Accent3 2 3" xfId="143"/>
    <cellStyle name="60% - Accent3 3" xfId="144"/>
    <cellStyle name="60% - Accent4 2" xfId="145"/>
    <cellStyle name="60% - Accent4 2 2" xfId="146"/>
    <cellStyle name="60% - Accent4 2 3" xfId="147"/>
    <cellStyle name="60% - Accent4 3" xfId="148"/>
    <cellStyle name="60% - Accent5 2" xfId="149"/>
    <cellStyle name="60% - Accent5 2 2" xfId="150"/>
    <cellStyle name="60% - Accent5 2 3" xfId="151"/>
    <cellStyle name="60% - Accent5 3" xfId="152"/>
    <cellStyle name="60% - Accent6 2" xfId="153"/>
    <cellStyle name="60% - Accent6 2 2" xfId="154"/>
    <cellStyle name="60% - Accent6 2 3" xfId="155"/>
    <cellStyle name="60% - Accent6 3" xfId="156"/>
    <cellStyle name="Accent1 2" xfId="157"/>
    <cellStyle name="Accent1 2 2" xfId="158"/>
    <cellStyle name="Accent1 2 3" xfId="159"/>
    <cellStyle name="Accent1 3" xfId="160"/>
    <cellStyle name="Accent2 2" xfId="161"/>
    <cellStyle name="Accent2 2 2" xfId="162"/>
    <cellStyle name="Accent2 2 3" xfId="163"/>
    <cellStyle name="Accent2 3" xfId="164"/>
    <cellStyle name="Accent3 2" xfId="165"/>
    <cellStyle name="Accent3 2 2" xfId="166"/>
    <cellStyle name="Accent3 2 3" xfId="167"/>
    <cellStyle name="Accent3 3" xfId="168"/>
    <cellStyle name="Accent4 2" xfId="169"/>
    <cellStyle name="Accent4 2 2" xfId="170"/>
    <cellStyle name="Accent4 2 3" xfId="171"/>
    <cellStyle name="Accent4 3" xfId="172"/>
    <cellStyle name="Accent5 2" xfId="173"/>
    <cellStyle name="Accent5 2 2" xfId="174"/>
    <cellStyle name="Accent5 2 3" xfId="175"/>
    <cellStyle name="Accent5 3" xfId="176"/>
    <cellStyle name="Accent6 2" xfId="177"/>
    <cellStyle name="Accent6 2 2" xfId="178"/>
    <cellStyle name="Accent6 2 3" xfId="179"/>
    <cellStyle name="Accent6 3" xfId="180"/>
    <cellStyle name="Bad 2" xfId="181"/>
    <cellStyle name="Bad 2 2" xfId="182"/>
    <cellStyle name="Bad 2 3" xfId="183"/>
    <cellStyle name="Bad 3" xfId="184"/>
    <cellStyle name="Calculation 2" xfId="185"/>
    <cellStyle name="Calculation 2 2" xfId="186"/>
    <cellStyle name="Calculation 2 3" xfId="187"/>
    <cellStyle name="Calculation 3" xfId="188"/>
    <cellStyle name="Check Cell 2" xfId="189"/>
    <cellStyle name="Check Cell 2 2" xfId="190"/>
    <cellStyle name="Check Cell 2 3" xfId="191"/>
    <cellStyle name="Check Cell 3" xfId="192"/>
    <cellStyle name="Comma" xfId="1" builtinId="3"/>
    <cellStyle name="Comma 10" xfId="193"/>
    <cellStyle name="Comma 10 2" xfId="194"/>
    <cellStyle name="Comma 10 2 2" xfId="195"/>
    <cellStyle name="Comma 10 3" xfId="196"/>
    <cellStyle name="Comma 11" xfId="197"/>
    <cellStyle name="Comma 12" xfId="198"/>
    <cellStyle name="Comma 2" xfId="199"/>
    <cellStyle name="Comma 2 2" xfId="200"/>
    <cellStyle name="Comma 2 2 2" xfId="201"/>
    <cellStyle name="Comma 2 2 3" xfId="202"/>
    <cellStyle name="Comma 2 2 4" xfId="203"/>
    <cellStyle name="Comma 2 2 4 2" xfId="204"/>
    <cellStyle name="Comma 2 2 5" xfId="205"/>
    <cellStyle name="Comma 2 2 6" xfId="206"/>
    <cellStyle name="Comma 2 2 7" xfId="207"/>
    <cellStyle name="Comma 2 3" xfId="208"/>
    <cellStyle name="Comma 2 3 2" xfId="209"/>
    <cellStyle name="Comma 2 3 3" xfId="210"/>
    <cellStyle name="Comma 2 3 3 2" xfId="211"/>
    <cellStyle name="Comma 2 4" xfId="212"/>
    <cellStyle name="Comma 2 4 2" xfId="213"/>
    <cellStyle name="Comma 2 5" xfId="214"/>
    <cellStyle name="Comma 2 5 2" xfId="215"/>
    <cellStyle name="Comma 2 6" xfId="216"/>
    <cellStyle name="Comma 2 7" xfId="217"/>
    <cellStyle name="Comma 3" xfId="218"/>
    <cellStyle name="Comma 3 10" xfId="219"/>
    <cellStyle name="Comma 3 10 2" xfId="220"/>
    <cellStyle name="Comma 3 11" xfId="221"/>
    <cellStyle name="Comma 3 12" xfId="222"/>
    <cellStyle name="Comma 3 13" xfId="223"/>
    <cellStyle name="Comma 3 14" xfId="224"/>
    <cellStyle name="Comma 3 2" xfId="225"/>
    <cellStyle name="Comma 3 2 2" xfId="226"/>
    <cellStyle name="Comma 3 2 2 2" xfId="227"/>
    <cellStyle name="Comma 3 2 2 2 2" xfId="228"/>
    <cellStyle name="Comma 3 2 3" xfId="229"/>
    <cellStyle name="Comma 3 2 3 2" xfId="230"/>
    <cellStyle name="Comma 3 2 4" xfId="231"/>
    <cellStyle name="Comma 3 2 4 2" xfId="232"/>
    <cellStyle name="Comma 3 2 5" xfId="233"/>
    <cellStyle name="Comma 3 2 6" xfId="234"/>
    <cellStyle name="Comma 3 2 7" xfId="235"/>
    <cellStyle name="Comma 3 2 8" xfId="236"/>
    <cellStyle name="Comma 3 3" xfId="237"/>
    <cellStyle name="Comma 3 3 2" xfId="238"/>
    <cellStyle name="Comma 3 3 2 2" xfId="239"/>
    <cellStyle name="Comma 3 3 3" xfId="240"/>
    <cellStyle name="Comma 3 3 3 2" xfId="241"/>
    <cellStyle name="Comma 3 4" xfId="242"/>
    <cellStyle name="Comma 3 4 2" xfId="243"/>
    <cellStyle name="Comma 3 4 2 2" xfId="244"/>
    <cellStyle name="Comma 3 5" xfId="245"/>
    <cellStyle name="Comma 3 5 2" xfId="246"/>
    <cellStyle name="Comma 3 6" xfId="247"/>
    <cellStyle name="Comma 3 6 2" xfId="248"/>
    <cellStyle name="Comma 3 7" xfId="249"/>
    <cellStyle name="Comma 3 7 2" xfId="250"/>
    <cellStyle name="Comma 3 8" xfId="251"/>
    <cellStyle name="Comma 3 9" xfId="252"/>
    <cellStyle name="Comma 3 9 2" xfId="253"/>
    <cellStyle name="Comma 4" xfId="254"/>
    <cellStyle name="Comma 4 2" xfId="255"/>
    <cellStyle name="Comma 4 2 2" xfId="256"/>
    <cellStyle name="Comma 4 2 2 2" xfId="257"/>
    <cellStyle name="Comma 4 3" xfId="258"/>
    <cellStyle name="Comma 4 3 2" xfId="259"/>
    <cellStyle name="Comma 4 4" xfId="260"/>
    <cellStyle name="Comma 4 4 2" xfId="261"/>
    <cellStyle name="Comma 4 5" xfId="262"/>
    <cellStyle name="Comma 4 6" xfId="263"/>
    <cellStyle name="Comma 4 7" xfId="264"/>
    <cellStyle name="Comma 5" xfId="265"/>
    <cellStyle name="Comma 5 2" xfId="266"/>
    <cellStyle name="Comma 5 2 2" xfId="267"/>
    <cellStyle name="Comma 5 2 3" xfId="268"/>
    <cellStyle name="Comma 5 2 4" xfId="269"/>
    <cellStyle name="Comma 5 3" xfId="270"/>
    <cellStyle name="Comma 5 4" xfId="271"/>
    <cellStyle name="Comma 5 5" xfId="272"/>
    <cellStyle name="Comma 6" xfId="273"/>
    <cellStyle name="Comma 6 2" xfId="274"/>
    <cellStyle name="Comma 6 3" xfId="275"/>
    <cellStyle name="Comma 6 3 2" xfId="276"/>
    <cellStyle name="Comma 6 4" xfId="277"/>
    <cellStyle name="Comma 6 4 2" xfId="278"/>
    <cellStyle name="Comma 7" xfId="279"/>
    <cellStyle name="Comma 7 2" xfId="280"/>
    <cellStyle name="Comma 7 2 2" xfId="281"/>
    <cellStyle name="Comma 7 3" xfId="282"/>
    <cellStyle name="Comma 8" xfId="283"/>
    <cellStyle name="Comma 8 2" xfId="284"/>
    <cellStyle name="Comma 8 2 2" xfId="285"/>
    <cellStyle name="Comma 8 3" xfId="286"/>
    <cellStyle name="Comma 8 3 2" xfId="287"/>
    <cellStyle name="Comma 9" xfId="288"/>
    <cellStyle name="Comma 9 2" xfId="289"/>
    <cellStyle name="Comma 9 3" xfId="290"/>
    <cellStyle name="Comma0" xfId="291"/>
    <cellStyle name="Comma0 2" xfId="292"/>
    <cellStyle name="Comma0 2 2" xfId="293"/>
    <cellStyle name="Currency" xfId="2" builtinId="4"/>
    <cellStyle name="Currency 2" xfId="294"/>
    <cellStyle name="Currency 2 10" xfId="295"/>
    <cellStyle name="Currency 2 10 2" xfId="296"/>
    <cellStyle name="Currency 2 11" xfId="297"/>
    <cellStyle name="Currency 2 11 2" xfId="298"/>
    <cellStyle name="Currency 2 12" xfId="299"/>
    <cellStyle name="Currency 2 12 2" xfId="300"/>
    <cellStyle name="Currency 2 13" xfId="301"/>
    <cellStyle name="Currency 2 13 2" xfId="302"/>
    <cellStyle name="Currency 2 14" xfId="303"/>
    <cellStyle name="Currency 2 15" xfId="304"/>
    <cellStyle name="Currency 2 16" xfId="305"/>
    <cellStyle name="Currency 2 17" xfId="306"/>
    <cellStyle name="Currency 2 2" xfId="307"/>
    <cellStyle name="Currency 2 2 2" xfId="308"/>
    <cellStyle name="Currency 2 2 3" xfId="309"/>
    <cellStyle name="Currency 2 2 3 2" xfId="310"/>
    <cellStyle name="Currency 2 2 4" xfId="311"/>
    <cellStyle name="Currency 2 3" xfId="312"/>
    <cellStyle name="Currency 2 3 2" xfId="313"/>
    <cellStyle name="Currency 2 3 2 2" xfId="314"/>
    <cellStyle name="Currency 2 3 3" xfId="315"/>
    <cellStyle name="Currency 2 3 3 2" xfId="316"/>
    <cellStyle name="Currency 2 3 4" xfId="317"/>
    <cellStyle name="Currency 2 4" xfId="318"/>
    <cellStyle name="Currency 2 4 2" xfId="319"/>
    <cellStyle name="Currency 2 4 3" xfId="320"/>
    <cellStyle name="Currency 2 5" xfId="321"/>
    <cellStyle name="Currency 2 5 2" xfId="322"/>
    <cellStyle name="Currency 2 6" xfId="323"/>
    <cellStyle name="Currency 2 6 2" xfId="324"/>
    <cellStyle name="Currency 2 7" xfId="325"/>
    <cellStyle name="Currency 2 7 2" xfId="326"/>
    <cellStyle name="Currency 2 8" xfId="327"/>
    <cellStyle name="Currency 2 9" xfId="328"/>
    <cellStyle name="Currency 2 9 2" xfId="329"/>
    <cellStyle name="Currency 3" xfId="330"/>
    <cellStyle name="Currency 3 2" xfId="331"/>
    <cellStyle name="Currency 3 2 2" xfId="332"/>
    <cellStyle name="Currency 3 3" xfId="333"/>
    <cellStyle name="Currency 3 3 2" xfId="334"/>
    <cellStyle name="Currency 4" xfId="335"/>
    <cellStyle name="Currency 4 2" xfId="336"/>
    <cellStyle name="Currency 4 2 2" xfId="337"/>
    <cellStyle name="Currency 4 3" xfId="338"/>
    <cellStyle name="Currency 4 3 2" xfId="339"/>
    <cellStyle name="Currency 4 4" xfId="340"/>
    <cellStyle name="Currency 4 4 2" xfId="341"/>
    <cellStyle name="Currency 4 5" xfId="342"/>
    <cellStyle name="Currency 4 5 2" xfId="343"/>
    <cellStyle name="Currency 4 6" xfId="344"/>
    <cellStyle name="Currency 4 7" xfId="345"/>
    <cellStyle name="Currency 4 8" xfId="346"/>
    <cellStyle name="Currency 5" xfId="347"/>
    <cellStyle name="Currency 5 2" xfId="348"/>
    <cellStyle name="Currency 5 2 2" xfId="349"/>
    <cellStyle name="Currency 5 3" xfId="350"/>
    <cellStyle name="Currency 5 3 2" xfId="351"/>
    <cellStyle name="Currency 5 4" xfId="352"/>
    <cellStyle name="Currency 5 4 2" xfId="353"/>
    <cellStyle name="Currency 5 5" xfId="354"/>
    <cellStyle name="Currency 5 6" xfId="355"/>
    <cellStyle name="Currency 6" xfId="356"/>
    <cellStyle name="Currency 6 2" xfId="357"/>
    <cellStyle name="Currency 6 2 2" xfId="358"/>
    <cellStyle name="Currency 6 3" xfId="359"/>
    <cellStyle name="Currency 6 3 2" xfId="360"/>
    <cellStyle name="Currency 8" xfId="361"/>
    <cellStyle name="Currency0" xfId="362"/>
    <cellStyle name="Currency0 2" xfId="363"/>
    <cellStyle name="Currency0 2 2" xfId="364"/>
    <cellStyle name="Date" xfId="365"/>
    <cellStyle name="Date 2" xfId="366"/>
    <cellStyle name="Date 2 2" xfId="367"/>
    <cellStyle name="Explanatory Text 2" xfId="368"/>
    <cellStyle name="Explanatory Text 2 2" xfId="369"/>
    <cellStyle name="Explanatory Text 2 3" xfId="370"/>
    <cellStyle name="Explanatory Text 3" xfId="371"/>
    <cellStyle name="Fixed" xfId="372"/>
    <cellStyle name="Fixed 2" xfId="373"/>
    <cellStyle name="Fixed 2 2" xfId="374"/>
    <cellStyle name="Good 2" xfId="375"/>
    <cellStyle name="Good 2 2" xfId="376"/>
    <cellStyle name="Good 2 3" xfId="377"/>
    <cellStyle name="Good 3" xfId="378"/>
    <cellStyle name="Grey" xfId="379"/>
    <cellStyle name="Heading 1 2" xfId="380"/>
    <cellStyle name="Heading 1 2 2" xfId="381"/>
    <cellStyle name="Heading 1 2 3" xfId="382"/>
    <cellStyle name="Heading 1 3" xfId="383"/>
    <cellStyle name="Heading 1 4" xfId="384"/>
    <cellStyle name="Heading 2 2" xfId="385"/>
    <cellStyle name="Heading 2 2 2" xfId="386"/>
    <cellStyle name="Heading 2 2 3" xfId="387"/>
    <cellStyle name="Heading 2 3" xfId="388"/>
    <cellStyle name="Heading 2 4" xfId="389"/>
    <cellStyle name="Heading 3 2" xfId="390"/>
    <cellStyle name="Heading 3 2 2" xfId="391"/>
    <cellStyle name="Heading 3 2 3" xfId="392"/>
    <cellStyle name="Heading 3 3" xfId="393"/>
    <cellStyle name="Heading 4 2" xfId="394"/>
    <cellStyle name="Heading 4 2 2" xfId="395"/>
    <cellStyle name="Heading 4 2 3" xfId="396"/>
    <cellStyle name="Heading 4 3" xfId="397"/>
    <cellStyle name="Hyperlink 2" xfId="398"/>
    <cellStyle name="Hyperlink 2 2" xfId="399"/>
    <cellStyle name="Hyperlink 3" xfId="400"/>
    <cellStyle name="Input [yellow]" xfId="401"/>
    <cellStyle name="Input 10" xfId="402"/>
    <cellStyle name="Input 11" xfId="403"/>
    <cellStyle name="Input 12" xfId="404"/>
    <cellStyle name="Input 13" xfId="405"/>
    <cellStyle name="Input 14" xfId="406"/>
    <cellStyle name="Input 15" xfId="407"/>
    <cellStyle name="Input 16" xfId="408"/>
    <cellStyle name="Input 17" xfId="409"/>
    <cellStyle name="Input 18" xfId="410"/>
    <cellStyle name="Input 19" xfId="411"/>
    <cellStyle name="Input 2" xfId="412"/>
    <cellStyle name="Input 2 2" xfId="413"/>
    <cellStyle name="Input 2 3" xfId="414"/>
    <cellStyle name="Input 20" xfId="415"/>
    <cellStyle name="Input 21" xfId="416"/>
    <cellStyle name="Input 22" xfId="417"/>
    <cellStyle name="Input 3" xfId="418"/>
    <cellStyle name="Input 4" xfId="419"/>
    <cellStyle name="Input 5" xfId="420"/>
    <cellStyle name="Input 6" xfId="421"/>
    <cellStyle name="Input 7" xfId="422"/>
    <cellStyle name="Input 8" xfId="423"/>
    <cellStyle name="Input 9" xfId="424"/>
    <cellStyle name="Linked Cell 2" xfId="425"/>
    <cellStyle name="Linked Cell 2 2" xfId="426"/>
    <cellStyle name="Linked Cell 2 3" xfId="427"/>
    <cellStyle name="Linked Cell 3" xfId="428"/>
    <cellStyle name="M" xfId="429"/>
    <cellStyle name="M.00" xfId="430"/>
    <cellStyle name="M_9. Rev2Cost_GDPIPI" xfId="431"/>
    <cellStyle name="M_lists" xfId="432"/>
    <cellStyle name="M_lists_4. Current Monthly Fixed Charge" xfId="433"/>
    <cellStyle name="M_Sheet4" xfId="434"/>
    <cellStyle name="Neutral 2" xfId="435"/>
    <cellStyle name="Neutral 2 2" xfId="436"/>
    <cellStyle name="Neutral 2 3" xfId="437"/>
    <cellStyle name="Neutral 3" xfId="438"/>
    <cellStyle name="Normal" xfId="0" builtinId="0"/>
    <cellStyle name="Normal - Style1" xfId="439"/>
    <cellStyle name="Normal 10" xfId="440"/>
    <cellStyle name="Normal 10 10" xfId="441"/>
    <cellStyle name="Normal 10 11" xfId="442"/>
    <cellStyle name="Normal 10 12" xfId="443"/>
    <cellStyle name="Normal 10 13" xfId="444"/>
    <cellStyle name="Normal 10 14" xfId="445"/>
    <cellStyle name="Normal 10 15" xfId="446"/>
    <cellStyle name="Normal 10 2" xfId="447"/>
    <cellStyle name="Normal 10 2 2" xfId="448"/>
    <cellStyle name="Normal 10 2 3" xfId="449"/>
    <cellStyle name="Normal 10 2 4" xfId="450"/>
    <cellStyle name="Normal 10 3" xfId="451"/>
    <cellStyle name="Normal 10 4" xfId="452"/>
    <cellStyle name="Normal 10 5" xfId="453"/>
    <cellStyle name="Normal 10 6" xfId="454"/>
    <cellStyle name="Normal 10 7" xfId="455"/>
    <cellStyle name="Normal 10 8" xfId="456"/>
    <cellStyle name="Normal 10 9" xfId="457"/>
    <cellStyle name="Normal 11" xfId="458"/>
    <cellStyle name="Normal 11 10" xfId="459"/>
    <cellStyle name="Normal 11 11" xfId="460"/>
    <cellStyle name="Normal 11 12" xfId="461"/>
    <cellStyle name="Normal 11 13" xfId="462"/>
    <cellStyle name="Normal 11 14" xfId="463"/>
    <cellStyle name="Normal 11 15" xfId="464"/>
    <cellStyle name="Normal 11 2" xfId="465"/>
    <cellStyle name="Normal 11 2 2" xfId="466"/>
    <cellStyle name="Normal 11 2 3" xfId="467"/>
    <cellStyle name="Normal 11 2 4" xfId="468"/>
    <cellStyle name="Normal 11 3" xfId="469"/>
    <cellStyle name="Normal 11 4" xfId="470"/>
    <cellStyle name="Normal 11 5" xfId="471"/>
    <cellStyle name="Normal 11 6" xfId="472"/>
    <cellStyle name="Normal 11 7" xfId="473"/>
    <cellStyle name="Normal 11 8" xfId="474"/>
    <cellStyle name="Normal 11 9" xfId="475"/>
    <cellStyle name="Normal 12" xfId="476"/>
    <cellStyle name="Normal 12 2" xfId="477"/>
    <cellStyle name="Normal 12 3" xfId="478"/>
    <cellStyle name="Normal 12 4" xfId="479"/>
    <cellStyle name="Normal 13" xfId="480"/>
    <cellStyle name="Normal 13 2" xfId="481"/>
    <cellStyle name="Normal 13 3" xfId="482"/>
    <cellStyle name="Normal 13 4" xfId="483"/>
    <cellStyle name="Normal 14" xfId="484"/>
    <cellStyle name="Normal 14 2" xfId="485"/>
    <cellStyle name="Normal 14 3" xfId="486"/>
    <cellStyle name="Normal 14 4" xfId="487"/>
    <cellStyle name="Normal 15" xfId="488"/>
    <cellStyle name="Normal 15 2" xfId="489"/>
    <cellStyle name="Normal 15 3" xfId="490"/>
    <cellStyle name="Normal 15 4" xfId="491"/>
    <cellStyle name="Normal 16" xfId="492"/>
    <cellStyle name="Normal 16 2" xfId="493"/>
    <cellStyle name="Normal 16 3" xfId="494"/>
    <cellStyle name="Normal 16 4" xfId="495"/>
    <cellStyle name="Normal 17" xfId="496"/>
    <cellStyle name="Normal 17 2" xfId="497"/>
    <cellStyle name="Normal 17 3" xfId="498"/>
    <cellStyle name="Normal 17 4" xfId="499"/>
    <cellStyle name="Normal 18" xfId="500"/>
    <cellStyle name="Normal 18 10" xfId="501"/>
    <cellStyle name="Normal 18 11" xfId="502"/>
    <cellStyle name="Normal 18 12" xfId="503"/>
    <cellStyle name="Normal 18 13" xfId="504"/>
    <cellStyle name="Normal 18 2" xfId="505"/>
    <cellStyle name="Normal 18 3" xfId="506"/>
    <cellStyle name="Normal 18 4" xfId="507"/>
    <cellStyle name="Normal 18 5" xfId="508"/>
    <cellStyle name="Normal 18 6" xfId="509"/>
    <cellStyle name="Normal 18 7" xfId="510"/>
    <cellStyle name="Normal 18 8" xfId="511"/>
    <cellStyle name="Normal 18 9" xfId="512"/>
    <cellStyle name="Normal 19" xfId="513"/>
    <cellStyle name="Normal 19 10" xfId="514"/>
    <cellStyle name="Normal 19 11" xfId="515"/>
    <cellStyle name="Normal 19 12" xfId="516"/>
    <cellStyle name="Normal 19 13" xfId="517"/>
    <cellStyle name="Normal 19 2" xfId="518"/>
    <cellStyle name="Normal 19 3" xfId="519"/>
    <cellStyle name="Normal 19 4" xfId="520"/>
    <cellStyle name="Normal 19 5" xfId="521"/>
    <cellStyle name="Normal 19 6" xfId="522"/>
    <cellStyle name="Normal 19 7" xfId="523"/>
    <cellStyle name="Normal 19 8" xfId="524"/>
    <cellStyle name="Normal 19 9" xfId="525"/>
    <cellStyle name="Normal 2" xfId="3"/>
    <cellStyle name="Normal 2 10" xfId="526"/>
    <cellStyle name="Normal 2 11" xfId="527"/>
    <cellStyle name="Normal 2 12" xfId="528"/>
    <cellStyle name="Normal 2 13" xfId="529"/>
    <cellStyle name="Normal 2 14" xfId="530"/>
    <cellStyle name="Normal 2 15" xfId="531"/>
    <cellStyle name="Normal 2 16" xfId="532"/>
    <cellStyle name="Normal 2 17" xfId="533"/>
    <cellStyle name="Normal 2 18" xfId="534"/>
    <cellStyle name="Normal 2 18 2" xfId="535"/>
    <cellStyle name="Normal 2 19" xfId="536"/>
    <cellStyle name="Normal 2 19 2" xfId="537"/>
    <cellStyle name="Normal 2 2" xfId="538"/>
    <cellStyle name="Normal 2 2 10" xfId="539"/>
    <cellStyle name="Normal 2 2 11" xfId="540"/>
    <cellStyle name="Normal 2 2 11 2" xfId="541"/>
    <cellStyle name="Normal 2 2 12" xfId="542"/>
    <cellStyle name="Normal 2 2 2" xfId="543"/>
    <cellStyle name="Normal 2 2 2 2" xfId="544"/>
    <cellStyle name="Normal 2 2 2 2 2" xfId="545"/>
    <cellStyle name="Normal 2 2 2 3" xfId="546"/>
    <cellStyle name="Normal 2 2 2 3 2" xfId="547"/>
    <cellStyle name="Normal 2 2 2 4" xfId="548"/>
    <cellStyle name="Normal 2 2 2 4 2" xfId="549"/>
    <cellStyle name="Normal 2 2 3" xfId="550"/>
    <cellStyle name="Normal 2 2 3 2" xfId="551"/>
    <cellStyle name="Normal 2 2 4" xfId="552"/>
    <cellStyle name="Normal 2 2 4 2" xfId="553"/>
    <cellStyle name="Normal 2 2 5" xfId="554"/>
    <cellStyle name="Normal 2 2 5 2" xfId="555"/>
    <cellStyle name="Normal 2 2 6" xfId="556"/>
    <cellStyle name="Normal 2 2 6 2" xfId="557"/>
    <cellStyle name="Normal 2 2 7" xfId="558"/>
    <cellStyle name="Normal 2 2 7 2" xfId="559"/>
    <cellStyle name="Normal 2 2 8" xfId="560"/>
    <cellStyle name="Normal 2 2 9" xfId="561"/>
    <cellStyle name="Normal 2 20" xfId="562"/>
    <cellStyle name="Normal 2 21" xfId="563"/>
    <cellStyle name="Normal 2 21 2" xfId="564"/>
    <cellStyle name="Normal 2 22" xfId="565"/>
    <cellStyle name="Normal 2 23" xfId="566"/>
    <cellStyle name="Normal 2 23 2" xfId="567"/>
    <cellStyle name="Normal 2 24" xfId="568"/>
    <cellStyle name="Normal 2 24 2" xfId="569"/>
    <cellStyle name="Normal 2 25" xfId="570"/>
    <cellStyle name="Normal 2 26" xfId="571"/>
    <cellStyle name="Normal 2 3" xfId="572"/>
    <cellStyle name="Normal 2 3 2" xfId="573"/>
    <cellStyle name="Normal 2 3 3" xfId="574"/>
    <cellStyle name="Normal 2 3 4" xfId="575"/>
    <cellStyle name="Normal 2 3 5" xfId="576"/>
    <cellStyle name="Normal 2 4" xfId="577"/>
    <cellStyle name="Normal 2 4 2" xfId="578"/>
    <cellStyle name="Normal 2 5" xfId="579"/>
    <cellStyle name="Normal 2 6" xfId="580"/>
    <cellStyle name="Normal 2 7" xfId="581"/>
    <cellStyle name="Normal 2 8" xfId="582"/>
    <cellStyle name="Normal 2 9" xfId="583"/>
    <cellStyle name="Normal 20" xfId="584"/>
    <cellStyle name="Normal 20 2" xfId="585"/>
    <cellStyle name="Normal 20 3" xfId="586"/>
    <cellStyle name="Normal 21" xfId="587"/>
    <cellStyle name="Normal 21 2" xfId="588"/>
    <cellStyle name="Normal 21 3" xfId="589"/>
    <cellStyle name="Normal 22" xfId="590"/>
    <cellStyle name="Normal 22 2" xfId="591"/>
    <cellStyle name="Normal 22 3" xfId="592"/>
    <cellStyle name="Normal 22 4" xfId="593"/>
    <cellStyle name="Normal 23" xfId="594"/>
    <cellStyle name="Normal 23 2" xfId="595"/>
    <cellStyle name="Normal 24" xfId="596"/>
    <cellStyle name="Normal 24 2" xfId="597"/>
    <cellStyle name="Normal 24 2 2" xfId="598"/>
    <cellStyle name="Normal 24 2 3" xfId="599"/>
    <cellStyle name="Normal 24 3" xfId="600"/>
    <cellStyle name="Normal 24 4" xfId="601"/>
    <cellStyle name="Normal 24 5" xfId="602"/>
    <cellStyle name="Normal 25" xfId="603"/>
    <cellStyle name="Normal 25 2" xfId="604"/>
    <cellStyle name="Normal 26" xfId="605"/>
    <cellStyle name="Normal 26 2" xfId="606"/>
    <cellStyle name="Normal 27" xfId="607"/>
    <cellStyle name="Normal 27 2" xfId="608"/>
    <cellStyle name="Normal 27 3" xfId="609"/>
    <cellStyle name="Normal 28" xfId="610"/>
    <cellStyle name="Normal 28 2" xfId="611"/>
    <cellStyle name="Normal 29" xfId="612"/>
    <cellStyle name="Normal 29 2" xfId="613"/>
    <cellStyle name="Normal 3" xfId="614"/>
    <cellStyle name="Normal 3 2" xfId="615"/>
    <cellStyle name="Normal 3 2 2" xfId="616"/>
    <cellStyle name="Normal 3 2 3" xfId="617"/>
    <cellStyle name="Normal 3 3" xfId="618"/>
    <cellStyle name="Normal 3 3 2" xfId="619"/>
    <cellStyle name="Normal 3 3 2 2" xfId="620"/>
    <cellStyle name="Normal 3 4" xfId="621"/>
    <cellStyle name="Normal 3 4 2" xfId="622"/>
    <cellStyle name="Normal 3 5" xfId="623"/>
    <cellStyle name="Normal 3 6" xfId="624"/>
    <cellStyle name="Normal 3 6 2" xfId="625"/>
    <cellStyle name="Normal 3 7" xfId="626"/>
    <cellStyle name="Normal 3 8" xfId="627"/>
    <cellStyle name="Normal 3 9" xfId="628"/>
    <cellStyle name="Normal 30" xfId="629"/>
    <cellStyle name="Normal 30 2" xfId="630"/>
    <cellStyle name="Normal 30 3" xfId="631"/>
    <cellStyle name="Normal 31" xfId="632"/>
    <cellStyle name="Normal 31 2" xfId="633"/>
    <cellStyle name="Normal 31 2 2" xfId="634"/>
    <cellStyle name="Normal 31 3" xfId="635"/>
    <cellStyle name="Normal 31 3 2" xfId="636"/>
    <cellStyle name="Normal 31 4" xfId="637"/>
    <cellStyle name="Normal 32" xfId="638"/>
    <cellStyle name="Normal 32 2" xfId="639"/>
    <cellStyle name="Normal 32 3" xfId="640"/>
    <cellStyle name="Normal 33" xfId="641"/>
    <cellStyle name="Normal 33 2" xfId="642"/>
    <cellStyle name="Normal 33 2 2" xfId="643"/>
    <cellStyle name="Normal 34" xfId="644"/>
    <cellStyle name="Normal 34 2" xfId="645"/>
    <cellStyle name="Normal 34 2 2" xfId="646"/>
    <cellStyle name="Normal 35" xfId="647"/>
    <cellStyle name="Normal 35 2" xfId="648"/>
    <cellStyle name="Normal 35 2 2" xfId="649"/>
    <cellStyle name="Normal 36" xfId="650"/>
    <cellStyle name="Normal 36 2" xfId="651"/>
    <cellStyle name="Normal 36 2 2" xfId="652"/>
    <cellStyle name="Normal 37" xfId="653"/>
    <cellStyle name="Normal 37 2" xfId="654"/>
    <cellStyle name="Normal 37 2 2" xfId="655"/>
    <cellStyle name="Normal 38" xfId="656"/>
    <cellStyle name="Normal 38 2" xfId="657"/>
    <cellStyle name="Normal 38 2 2" xfId="658"/>
    <cellStyle name="Normal 39" xfId="659"/>
    <cellStyle name="Normal 39 2" xfId="660"/>
    <cellStyle name="Normal 39 2 2" xfId="661"/>
    <cellStyle name="Normal 4" xfId="662"/>
    <cellStyle name="Normal 4 10" xfId="663"/>
    <cellStyle name="Normal 4 11" xfId="664"/>
    <cellStyle name="Normal 4 12" xfId="665"/>
    <cellStyle name="Normal 4 13" xfId="666"/>
    <cellStyle name="Normal 4 14" xfId="667"/>
    <cellStyle name="Normal 4 15" xfId="668"/>
    <cellStyle name="Normal 4 16" xfId="669"/>
    <cellStyle name="Normal 4 17" xfId="670"/>
    <cellStyle name="Normal 4 18" xfId="671"/>
    <cellStyle name="Normal 4 18 2" xfId="672"/>
    <cellStyle name="Normal 4 19" xfId="673"/>
    <cellStyle name="Normal 4 19 2" xfId="674"/>
    <cellStyle name="Normal 4 2" xfId="675"/>
    <cellStyle name="Normal 4 2 2" xfId="676"/>
    <cellStyle name="Normal 4 2 2 2" xfId="677"/>
    <cellStyle name="Normal 4 2 3" xfId="678"/>
    <cellStyle name="Normal 4 20" xfId="679"/>
    <cellStyle name="Normal 4 20 2" xfId="680"/>
    <cellStyle name="Normal 4 21" xfId="681"/>
    <cellStyle name="Normal 4 22" xfId="682"/>
    <cellStyle name="Normal 4 23" xfId="683"/>
    <cellStyle name="Normal 4 23 2" xfId="684"/>
    <cellStyle name="Normal 4 24" xfId="685"/>
    <cellStyle name="Normal 4 24 2" xfId="686"/>
    <cellStyle name="Normal 4 25" xfId="687"/>
    <cellStyle name="Normal 4 25 2" xfId="688"/>
    <cellStyle name="Normal 4 26" xfId="689"/>
    <cellStyle name="Normal 4 27" xfId="690"/>
    <cellStyle name="Normal 4 28" xfId="691"/>
    <cellStyle name="Normal 4 3" xfId="692"/>
    <cellStyle name="Normal 4 3 2" xfId="693"/>
    <cellStyle name="Normal 4 3 2 2" xfId="694"/>
    <cellStyle name="Normal 4 3 3" xfId="695"/>
    <cellStyle name="Normal 4 3 3 2" xfId="696"/>
    <cellStyle name="Normal 4 4" xfId="697"/>
    <cellStyle name="Normal 4 4 2" xfId="698"/>
    <cellStyle name="Normal 4 4 2 2" xfId="699"/>
    <cellStyle name="Normal 4 4 3" xfId="700"/>
    <cellStyle name="Normal 4 5" xfId="701"/>
    <cellStyle name="Normal 4 5 2" xfId="702"/>
    <cellStyle name="Normal 4 6" xfId="703"/>
    <cellStyle name="Normal 4 6 2" xfId="704"/>
    <cellStyle name="Normal 4 7" xfId="705"/>
    <cellStyle name="Normal 4 7 2" xfId="706"/>
    <cellStyle name="Normal 4 8" xfId="707"/>
    <cellStyle name="Normal 4 9" xfId="708"/>
    <cellStyle name="Normal 40" xfId="709"/>
    <cellStyle name="Normal 40 2" xfId="710"/>
    <cellStyle name="Normal 40 2 2" xfId="711"/>
    <cellStyle name="Normal 41" xfId="712"/>
    <cellStyle name="Normal 41 2" xfId="713"/>
    <cellStyle name="Normal 41 2 2" xfId="714"/>
    <cellStyle name="Normal 42" xfId="715"/>
    <cellStyle name="Normal 42 2" xfId="716"/>
    <cellStyle name="Normal 42 2 2" xfId="717"/>
    <cellStyle name="Normal 42 3" xfId="718"/>
    <cellStyle name="Normal 43" xfId="719"/>
    <cellStyle name="Normal 43 2" xfId="720"/>
    <cellStyle name="Normal 43 2 2" xfId="721"/>
    <cellStyle name="Normal 44" xfId="722"/>
    <cellStyle name="Normal 44 2" xfId="723"/>
    <cellStyle name="Normal 45" xfId="724"/>
    <cellStyle name="Normal 46" xfId="725"/>
    <cellStyle name="Normal 47" xfId="726"/>
    <cellStyle name="Normal 48" xfId="727"/>
    <cellStyle name="Normal 49" xfId="728"/>
    <cellStyle name="Normal 5" xfId="729"/>
    <cellStyle name="Normal 5 10" xfId="730"/>
    <cellStyle name="Normal 5 11" xfId="731"/>
    <cellStyle name="Normal 5 12" xfId="732"/>
    <cellStyle name="Normal 5 13" xfId="733"/>
    <cellStyle name="Normal 5 13 2" xfId="734"/>
    <cellStyle name="Normal 5 14" xfId="735"/>
    <cellStyle name="Normal 5 14 2" xfId="736"/>
    <cellStyle name="Normal 5 15" xfId="737"/>
    <cellStyle name="Normal 5 16" xfId="738"/>
    <cellStyle name="Normal 5 17" xfId="739"/>
    <cellStyle name="Normal 5 2" xfId="740"/>
    <cellStyle name="Normal 5 2 2" xfId="741"/>
    <cellStyle name="Normal 5 2 3" xfId="742"/>
    <cellStyle name="Normal 5 2 3 2" xfId="743"/>
    <cellStyle name="Normal 5 2 4" xfId="744"/>
    <cellStyle name="Normal 5 2 4 2" xfId="745"/>
    <cellStyle name="Normal 5 2 5" xfId="746"/>
    <cellStyle name="Normal 5 2 6" xfId="747"/>
    <cellStyle name="Normal 5 2 7" xfId="748"/>
    <cellStyle name="Normal 5 3" xfId="749"/>
    <cellStyle name="Normal 5 3 2" xfId="750"/>
    <cellStyle name="Normal 5 3 3" xfId="751"/>
    <cellStyle name="Normal 5 3 3 2" xfId="752"/>
    <cellStyle name="Normal 5 4" xfId="753"/>
    <cellStyle name="Normal 5 4 2" xfId="754"/>
    <cellStyle name="Normal 5 5" xfId="755"/>
    <cellStyle name="Normal 5 6" xfId="756"/>
    <cellStyle name="Normal 5 7" xfId="757"/>
    <cellStyle name="Normal 5 8" xfId="758"/>
    <cellStyle name="Normal 5 9" xfId="759"/>
    <cellStyle name="Normal 50" xfId="760"/>
    <cellStyle name="Normal 51" xfId="761"/>
    <cellStyle name="Normal 52" xfId="762"/>
    <cellStyle name="Normal 53" xfId="763"/>
    <cellStyle name="Normal 54" xfId="764"/>
    <cellStyle name="Normal 55" xfId="765"/>
    <cellStyle name="Normal 56" xfId="766"/>
    <cellStyle name="Normal 57" xfId="767"/>
    <cellStyle name="Normal 58" xfId="768"/>
    <cellStyle name="Normal 59" xfId="769"/>
    <cellStyle name="Normal 6" xfId="770"/>
    <cellStyle name="Normal 6 10" xfId="771"/>
    <cellStyle name="Normal 6 11" xfId="772"/>
    <cellStyle name="Normal 6 12" xfId="773"/>
    <cellStyle name="Normal 6 13" xfId="774"/>
    <cellStyle name="Normal 6 14" xfId="775"/>
    <cellStyle name="Normal 6 14 2" xfId="776"/>
    <cellStyle name="Normal 6 15" xfId="777"/>
    <cellStyle name="Normal 6 15 2" xfId="778"/>
    <cellStyle name="Normal 6 16" xfId="779"/>
    <cellStyle name="Normal 6 17" xfId="780"/>
    <cellStyle name="Normal 6 18" xfId="781"/>
    <cellStyle name="Normal 6 2" xfId="782"/>
    <cellStyle name="Normal 6 2 2" xfId="783"/>
    <cellStyle name="Normal 6 2 3" xfId="784"/>
    <cellStyle name="Normal 6 2 3 2" xfId="785"/>
    <cellStyle name="Normal 6 3" xfId="786"/>
    <cellStyle name="Normal 6 4" xfId="787"/>
    <cellStyle name="Normal 6 5" xfId="788"/>
    <cellStyle name="Normal 6 6" xfId="789"/>
    <cellStyle name="Normal 6 7" xfId="790"/>
    <cellStyle name="Normal 6 8" xfId="791"/>
    <cellStyle name="Normal 6 9" xfId="792"/>
    <cellStyle name="Normal 60" xfId="793"/>
    <cellStyle name="Normal 61" xfId="794"/>
    <cellStyle name="Normal 62" xfId="795"/>
    <cellStyle name="Normal 63" xfId="796"/>
    <cellStyle name="Normal 64" xfId="797"/>
    <cellStyle name="Normal 65" xfId="798"/>
    <cellStyle name="Normal 66" xfId="799"/>
    <cellStyle name="Normal 67" xfId="800"/>
    <cellStyle name="Normal 68" xfId="801"/>
    <cellStyle name="Normal 69" xfId="802"/>
    <cellStyle name="Normal 7" xfId="803"/>
    <cellStyle name="Normal 7 10" xfId="804"/>
    <cellStyle name="Normal 7 11" xfId="805"/>
    <cellStyle name="Normal 7 12" xfId="806"/>
    <cellStyle name="Normal 7 13" xfId="807"/>
    <cellStyle name="Normal 7 14" xfId="808"/>
    <cellStyle name="Normal 7 15" xfId="809"/>
    <cellStyle name="Normal 7 16" xfId="810"/>
    <cellStyle name="Normal 7 17" xfId="811"/>
    <cellStyle name="Normal 7 17 2" xfId="812"/>
    <cellStyle name="Normal 7 18" xfId="813"/>
    <cellStyle name="Normal 7 18 2" xfId="814"/>
    <cellStyle name="Normal 7 19" xfId="815"/>
    <cellStyle name="Normal 7 2" xfId="816"/>
    <cellStyle name="Normal 7 2 2" xfId="817"/>
    <cellStyle name="Normal 7 2 3" xfId="818"/>
    <cellStyle name="Normal 7 2 4" xfId="819"/>
    <cellStyle name="Normal 7 2 5" xfId="820"/>
    <cellStyle name="Normal 7 3" xfId="821"/>
    <cellStyle name="Normal 7 4" xfId="822"/>
    <cellStyle name="Normal 7 5" xfId="823"/>
    <cellStyle name="Normal 7 6" xfId="824"/>
    <cellStyle name="Normal 7 7" xfId="825"/>
    <cellStyle name="Normal 7 8" xfId="826"/>
    <cellStyle name="Normal 7 9" xfId="827"/>
    <cellStyle name="Normal 70" xfId="828"/>
    <cellStyle name="Normal 71" xfId="829"/>
    <cellStyle name="Normal 72" xfId="830"/>
    <cellStyle name="Normal 73" xfId="831"/>
    <cellStyle name="Normal 74" xfId="832"/>
    <cellStyle name="Normal 75" xfId="833"/>
    <cellStyle name="Normal 76" xfId="834"/>
    <cellStyle name="Normal 77" xfId="835"/>
    <cellStyle name="Normal 78" xfId="836"/>
    <cellStyle name="Normal 79" xfId="837"/>
    <cellStyle name="Normal 8" xfId="838"/>
    <cellStyle name="Normal 8 10" xfId="839"/>
    <cellStyle name="Normal 8 11" xfId="840"/>
    <cellStyle name="Normal 8 12" xfId="841"/>
    <cellStyle name="Normal 8 13" xfId="842"/>
    <cellStyle name="Normal 8 14" xfId="843"/>
    <cellStyle name="Normal 8 15" xfId="844"/>
    <cellStyle name="Normal 8 16" xfId="845"/>
    <cellStyle name="Normal 8 17" xfId="846"/>
    <cellStyle name="Normal 8 17 2" xfId="847"/>
    <cellStyle name="Normal 8 18" xfId="848"/>
    <cellStyle name="Normal 8 2" xfId="849"/>
    <cellStyle name="Normal 8 2 2" xfId="850"/>
    <cellStyle name="Normal 8 2 3" xfId="851"/>
    <cellStyle name="Normal 8 2 4" xfId="852"/>
    <cellStyle name="Normal 8 3" xfId="853"/>
    <cellStyle name="Normal 8 4" xfId="854"/>
    <cellStyle name="Normal 8 5" xfId="855"/>
    <cellStyle name="Normal 8 6" xfId="856"/>
    <cellStyle name="Normal 8 7" xfId="857"/>
    <cellStyle name="Normal 8 8" xfId="858"/>
    <cellStyle name="Normal 8 9" xfId="859"/>
    <cellStyle name="Normal 80" xfId="860"/>
    <cellStyle name="Normal 81" xfId="861"/>
    <cellStyle name="Normal 82" xfId="862"/>
    <cellStyle name="Normal 83" xfId="863"/>
    <cellStyle name="Normal 84" xfId="864"/>
    <cellStyle name="Normal 85" xfId="865"/>
    <cellStyle name="Normal 86" xfId="866"/>
    <cellStyle name="Normal 87" xfId="867"/>
    <cellStyle name="Normal 88" xfId="868"/>
    <cellStyle name="Normal 89" xfId="869"/>
    <cellStyle name="Normal 9" xfId="870"/>
    <cellStyle name="Normal 9 10" xfId="871"/>
    <cellStyle name="Normal 9 11" xfId="872"/>
    <cellStyle name="Normal 9 12" xfId="873"/>
    <cellStyle name="Normal 9 13" xfId="874"/>
    <cellStyle name="Normal 9 14" xfId="875"/>
    <cellStyle name="Normal 9 15" xfId="876"/>
    <cellStyle name="Normal 9 16" xfId="877"/>
    <cellStyle name="Normal 9 17" xfId="878"/>
    <cellStyle name="Normal 9 2" xfId="879"/>
    <cellStyle name="Normal 9 2 2" xfId="880"/>
    <cellStyle name="Normal 9 2 3" xfId="881"/>
    <cellStyle name="Normal 9 2 4" xfId="882"/>
    <cellStyle name="Normal 9 3" xfId="883"/>
    <cellStyle name="Normal 9 4" xfId="884"/>
    <cellStyle name="Normal 9 5" xfId="885"/>
    <cellStyle name="Normal 9 6" xfId="886"/>
    <cellStyle name="Normal 9 7" xfId="887"/>
    <cellStyle name="Normal 9 8" xfId="888"/>
    <cellStyle name="Normal 9 9" xfId="889"/>
    <cellStyle name="Normal 90" xfId="890"/>
    <cellStyle name="Normal 91" xfId="891"/>
    <cellStyle name="Normal 92" xfId="892"/>
    <cellStyle name="Normal 93" xfId="893"/>
    <cellStyle name="Normal 94" xfId="894"/>
    <cellStyle name="Normal 95" xfId="895"/>
    <cellStyle name="Normal 96" xfId="896"/>
    <cellStyle name="Normal 97" xfId="897"/>
    <cellStyle name="Note 2" xfId="898"/>
    <cellStyle name="Note 2 2" xfId="899"/>
    <cellStyle name="Note 2 2 2" xfId="900"/>
    <cellStyle name="Note 2 2 3" xfId="901"/>
    <cellStyle name="Note 2 3" xfId="902"/>
    <cellStyle name="Note 2 3 2" xfId="903"/>
    <cellStyle name="Note 2 4" xfId="904"/>
    <cellStyle name="Note 2 5" xfId="905"/>
    <cellStyle name="Note 2 6" xfId="906"/>
    <cellStyle name="Note 2 7" xfId="907"/>
    <cellStyle name="Note 3" xfId="908"/>
    <cellStyle name="Output 2" xfId="909"/>
    <cellStyle name="Output 2 2" xfId="910"/>
    <cellStyle name="Output 2 3" xfId="911"/>
    <cellStyle name="Output 3" xfId="912"/>
    <cellStyle name="Percent [2]" xfId="913"/>
    <cellStyle name="Percent 10" xfId="914"/>
    <cellStyle name="Percent 10 2" xfId="915"/>
    <cellStyle name="Percent 11" xfId="916"/>
    <cellStyle name="Percent 11 2" xfId="917"/>
    <cellStyle name="Percent 12" xfId="918"/>
    <cellStyle name="Percent 12 2" xfId="919"/>
    <cellStyle name="Percent 13" xfId="920"/>
    <cellStyle name="Percent 13 2" xfId="921"/>
    <cellStyle name="Percent 14" xfId="922"/>
    <cellStyle name="Percent 14 2" xfId="923"/>
    <cellStyle name="Percent 15" xfId="924"/>
    <cellStyle name="Percent 15 2" xfId="925"/>
    <cellStyle name="Percent 16" xfId="926"/>
    <cellStyle name="Percent 16 2" xfId="927"/>
    <cellStyle name="Percent 17" xfId="928"/>
    <cellStyle name="Percent 17 2" xfId="929"/>
    <cellStyle name="Percent 18" xfId="930"/>
    <cellStyle name="Percent 18 2" xfId="931"/>
    <cellStyle name="Percent 19" xfId="932"/>
    <cellStyle name="Percent 19 2" xfId="933"/>
    <cellStyle name="Percent 2" xfId="934"/>
    <cellStyle name="Percent 2 10" xfId="935"/>
    <cellStyle name="Percent 2 10 2" xfId="936"/>
    <cellStyle name="Percent 2 11" xfId="937"/>
    <cellStyle name="Percent 2 12" xfId="938"/>
    <cellStyle name="Percent 2 13" xfId="939"/>
    <cellStyle name="Percent 2 2" xfId="940"/>
    <cellStyle name="Percent 2 2 2" xfId="941"/>
    <cellStyle name="Percent 2 2 2 2" xfId="942"/>
    <cellStyle name="Percent 2 2 3" xfId="943"/>
    <cellStyle name="Percent 2 2 3 2" xfId="944"/>
    <cellStyle name="Percent 2 3" xfId="945"/>
    <cellStyle name="Percent 2 3 2" xfId="946"/>
    <cellStyle name="Percent 2 4" xfId="947"/>
    <cellStyle name="Percent 2 4 2" xfId="948"/>
    <cellStyle name="Percent 2 5" xfId="949"/>
    <cellStyle name="Percent 2 5 2" xfId="950"/>
    <cellStyle name="Percent 2 6" xfId="951"/>
    <cellStyle name="Percent 2 6 2" xfId="952"/>
    <cellStyle name="Percent 2 7" xfId="953"/>
    <cellStyle name="Percent 2 7 2" xfId="954"/>
    <cellStyle name="Percent 2 8" xfId="955"/>
    <cellStyle name="Percent 2 9" xfId="956"/>
    <cellStyle name="Percent 2 9 2" xfId="957"/>
    <cellStyle name="Percent 20" xfId="958"/>
    <cellStyle name="Percent 20 2" xfId="959"/>
    <cellStyle name="Percent 21" xfId="960"/>
    <cellStyle name="Percent 22" xfId="961"/>
    <cellStyle name="Percent 23" xfId="962"/>
    <cellStyle name="Percent 24" xfId="963"/>
    <cellStyle name="Percent 25" xfId="964"/>
    <cellStyle name="Percent 26" xfId="965"/>
    <cellStyle name="Percent 27" xfId="966"/>
    <cellStyle name="Percent 28" xfId="967"/>
    <cellStyle name="Percent 3" xfId="968"/>
    <cellStyle name="Percent 3 10" xfId="969"/>
    <cellStyle name="Percent 3 2" xfId="970"/>
    <cellStyle name="Percent 3 2 2" xfId="971"/>
    <cellStyle name="Percent 3 2 2 2" xfId="972"/>
    <cellStyle name="Percent 3 2 3" xfId="973"/>
    <cellStyle name="Percent 3 2 3 2" xfId="974"/>
    <cellStyle name="Percent 3 2 4" xfId="975"/>
    <cellStyle name="Percent 3 2 5" xfId="976"/>
    <cellStyle name="Percent 3 2 6" xfId="977"/>
    <cellStyle name="Percent 3 3" xfId="978"/>
    <cellStyle name="Percent 3 3 2" xfId="979"/>
    <cellStyle name="Percent 3 3 2 2" xfId="980"/>
    <cellStyle name="Percent 3 4" xfId="981"/>
    <cellStyle name="Percent 3 4 2" xfId="982"/>
    <cellStyle name="Percent 3 5" xfId="983"/>
    <cellStyle name="Percent 3 5 2" xfId="984"/>
    <cellStyle name="Percent 3 6" xfId="985"/>
    <cellStyle name="Percent 3 6 2" xfId="986"/>
    <cellStyle name="Percent 3 7" xfId="987"/>
    <cellStyle name="Percent 3 8" xfId="988"/>
    <cellStyle name="Percent 3 9" xfId="989"/>
    <cellStyle name="Percent 4" xfId="990"/>
    <cellStyle name="Percent 4 2" xfId="991"/>
    <cellStyle name="Percent 4 2 2" xfId="992"/>
    <cellStyle name="Percent 4 2 3" xfId="993"/>
    <cellStyle name="Percent 4 3" xfId="994"/>
    <cellStyle name="Percent 4 3 2" xfId="995"/>
    <cellStyle name="Percent 4 3 2 2" xfId="996"/>
    <cellStyle name="Percent 4 3 3" xfId="997"/>
    <cellStyle name="Percent 4 4" xfId="998"/>
    <cellStyle name="Percent 4 5" xfId="999"/>
    <cellStyle name="Percent 4 6" xfId="1000"/>
    <cellStyle name="Percent 4 7" xfId="1001"/>
    <cellStyle name="Percent 5" xfId="1002"/>
    <cellStyle name="Percent 5 2" xfId="1003"/>
    <cellStyle name="Percent 5 2 2" xfId="1004"/>
    <cellStyle name="Percent 5 2 3" xfId="1005"/>
    <cellStyle name="Percent 5 3" xfId="1006"/>
    <cellStyle name="Percent 5 4" xfId="1007"/>
    <cellStyle name="Percent 6" xfId="1008"/>
    <cellStyle name="Percent 6 2" xfId="1009"/>
    <cellStyle name="Percent 6 3" xfId="1010"/>
    <cellStyle name="Percent 7" xfId="1011"/>
    <cellStyle name="Percent 7 2" xfId="1012"/>
    <cellStyle name="Percent 7 2 2" xfId="1013"/>
    <cellStyle name="Percent 7 3" xfId="1014"/>
    <cellStyle name="Percent 7 3 2" xfId="1015"/>
    <cellStyle name="Percent 7 4" xfId="1016"/>
    <cellStyle name="Percent 8" xfId="1017"/>
    <cellStyle name="Percent 8 2" xfId="1018"/>
    <cellStyle name="Percent 9" xfId="1019"/>
    <cellStyle name="Percent 9 2" xfId="1020"/>
    <cellStyle name="Percent 9 3" xfId="1021"/>
    <cellStyle name="PSChar" xfId="1022"/>
    <cellStyle name="PSSpacer" xfId="1023"/>
    <cellStyle name="Title 2" xfId="1024"/>
    <cellStyle name="Title 2 2" xfId="1025"/>
    <cellStyle name="Title 2 3" xfId="1026"/>
    <cellStyle name="Title 3" xfId="1027"/>
    <cellStyle name="Total 2" xfId="1028"/>
    <cellStyle name="Total 2 2" xfId="1029"/>
    <cellStyle name="Total 2 3" xfId="1030"/>
    <cellStyle name="Total 2 4" xfId="1031"/>
    <cellStyle name="Total 3" xfId="1032"/>
    <cellStyle name="Total 3 2" xfId="1033"/>
    <cellStyle name="Total 4" xfId="1034"/>
    <cellStyle name="Total 5" xfId="1035"/>
    <cellStyle name="Warning Text 2" xfId="1036"/>
    <cellStyle name="Warning Text 2 2" xfId="1037"/>
    <cellStyle name="Warning Text 2 3" xfId="1038"/>
    <cellStyle name="Warning Text 3" xfId="103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pplications%20Department\Department%20Applications\Application%20Review%20Process\Rec%20%231%20-%20Application%20Filing%20Requirements\Testing%20Protocols%20for%20Models%20and%20Appendices\2014%20IRM%20Rate%20Generator_V2.3_FOR%20TESTING.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ingston%20Hydro/Kingston%20Hydro%202016%20COS%20Rate%20Application/Ch%202%20Appendices%20Model/141124%20-%20Revised_2015%20Chapter2_Appendices_V2%201%20-%20Draft%20KH%202013%20Verified%20CDM.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plications%20Department\Department%20Applications\Rates\2013%20Electricity%20Rates\$Models\Final%202013%20IRM%20RG.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Home\Market%20Operations\Department%20Applications\Reports\Rates\Electricity%20Rates%20-%20Billing%20Determinants%20Database\2012%20IRM%20DEVELOPMENT\2012%20IRM%20MODEL%20(2ND%20AND%203R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4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1. Hidden"/>
      <sheetName val="12. Summary Sheet"/>
      <sheetName val="13. Final Tariff Schedule"/>
      <sheetName val="14. Bill Impacts"/>
      <sheetName val="14. Bill Impacts1"/>
      <sheetName val="lists"/>
    </sheetNames>
    <sheetDataSet>
      <sheetData sheetId="0"/>
      <sheetData sheetId="1"/>
      <sheetData sheetId="2">
        <row r="19">
          <cell r="B19" t="str">
            <v>UNMETERED SCATTERED LOAD</v>
          </cell>
        </row>
        <row r="20">
          <cell r="B20" t="str">
            <v>RESIDENTIAL URBAN</v>
          </cell>
        </row>
        <row r="21">
          <cell r="B21" t="str">
            <v>microFIT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A_Capital Projects"/>
      <sheetName val="App.2-AB_Capital Expenditures"/>
      <sheetName val="App. 2-AC_Customer Engagement"/>
      <sheetName val="App.2-B_Acct Instructions"/>
      <sheetName val="App.2-BA_Fixed Asset Cont"/>
      <sheetName val="Appendix 2-BB Service Life  "/>
      <sheetName val="App.2-CA_OldCGAAP_DepExp_2012"/>
      <sheetName val="App.2-CB_NewCGAAP_DepExp_2012"/>
      <sheetName val="App.2-CC_NewCGAAP_DepExp_2013"/>
      <sheetName val="App.2-CD_MIFRS_DepExp_2014"/>
      <sheetName val="App.2-CE_MIFRS_DepExp_2015"/>
      <sheetName val="App.2-CF_OldCGAAP_DepExp_2013"/>
      <sheetName val="App.2-CG_NewCGAAP_DepExp_2013"/>
      <sheetName val="App.2-CH_MIFRS_DepExp_2014"/>
      <sheetName val="App.2-CI MIFRS_DepExp_2015"/>
      <sheetName val="App.2-D_Overhead"/>
      <sheetName val="App.2-EA_1575 (2015)"/>
      <sheetName val="App.2-EB_Account 1576 (2012)"/>
      <sheetName val="App.2-EC_Account 1576 (2013)"/>
      <sheetName val="App.2-FA Proposed REG Invest."/>
      <sheetName val="App.2-FB Calc of REG Improvemnt"/>
      <sheetName val="App.2-FC Calc of REG Expansion"/>
      <sheetName val="App.2-FA Proposed REG Inves (2"/>
      <sheetName val="App.2-FB Calc of REG Improv (2"/>
      <sheetName val="App.2-FC Calc of REG Expans (2"/>
      <sheetName val="App.2-G SQI"/>
      <sheetName val="App.2-H_Other_Oper_Rev"/>
      <sheetName val="App.2-I LF_CDM_WF_OLD"/>
      <sheetName val="App.2-I LF_CDM_WF"/>
      <sheetName val="App.2-IA_Act_Frcst_Data"/>
      <sheetName val="App.2-IA2_Act_Frcst_Data"/>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_2016"/>
      <sheetName val="App.2-P_Cost_Allocation _2017"/>
      <sheetName val="App.2-P_Cost_Allocation _2018"/>
      <sheetName val="App.2-P_Cost_Allocation _2019"/>
      <sheetName val="App.2-P_Cost_Allocation _2020"/>
      <sheetName val="App.2-Q_Cost of Serv. Emb. Dx"/>
      <sheetName val="App.2-R_Loss Factors"/>
      <sheetName val="App.2-R2 _LossAdjustmentFactors"/>
      <sheetName val="App.2-S_Stranded Meters"/>
      <sheetName val="App.2-TA_1592_Tax_Variance"/>
      <sheetName val="App.2-TB_1592_HST-OVAT"/>
      <sheetName val="App.2-U_IFRS Transition Costs"/>
      <sheetName val="App.2-V_Rev_Reconciliation"/>
      <sheetName val="App.2-W_Bill Impacts"/>
      <sheetName val="App.2-Y_MIFRS Summary Impacts"/>
      <sheetName val="lists"/>
      <sheetName val="lists2"/>
      <sheetName val="Sheet19"/>
      <sheetName val="Sheet1"/>
      <sheetName val="App.2-Z_Tariff_Schedule"/>
    </sheetNames>
    <sheetDataSet>
      <sheetData sheetId="0">
        <row r="16">
          <cell r="E16" t="str">
            <v>EB-2015-0083</v>
          </cell>
        </row>
        <row r="24">
          <cell r="E24">
            <v>2016</v>
          </cell>
        </row>
        <row r="26">
          <cell r="E26">
            <v>2015</v>
          </cell>
        </row>
        <row r="28">
          <cell r="E28">
            <v>2011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1">
          <cell r="I1" t="str">
            <v>A Standby Service Charge will be applied for a month where standby power is not provided. The applicable rate is the approved Distribution Volumetric Rate of the applicable service class and is applied to gross metered demand or contracted amount, whichever is greater. A monthly administration charge of $200, for simple metering arrangements, or $500, for complex metering arrangements, will also be applied.</v>
          </cell>
          <cell r="Z1" t="str">
            <v>Account History</v>
          </cell>
          <cell r="AA1" t="str">
            <v>Account set up charge/change of occupancy charge (plus credit agency costs if applicable)</v>
          </cell>
        </row>
        <row r="2">
          <cell r="I2" t="str">
            <v>Distribution Volumetric Rate</v>
          </cell>
          <cell r="L2" t="str">
            <v>Total Loss Factor – Primary Metered Customer</v>
          </cell>
          <cell r="N2" t="str">
            <v>$</v>
          </cell>
          <cell r="Z2" t="str">
            <v>Account set up charge/change of occupancy charge</v>
          </cell>
          <cell r="AA2" t="str">
            <v>Administrative Billing Charge</v>
          </cell>
        </row>
        <row r="3">
          <cell r="I3" t="str">
            <v>Distribution Volumetric Rate - $/kW of contracted amount</v>
          </cell>
          <cell r="L3" t="str">
            <v>Total Loss Factor – Primary Metered Customer &lt; 5,000 kW</v>
          </cell>
          <cell r="N3" t="str">
            <v>$/kWh</v>
          </cell>
          <cell r="Z3" t="str">
            <v>Account set up charge/change of occupancy charge (plus credit agency costs if applicable – Residential)</v>
          </cell>
          <cell r="AA3" t="str">
            <v>Bell Canada Pole Rentals</v>
          </cell>
        </row>
        <row r="4">
          <cell r="I4" t="str">
            <v>Distribution Wheeling Service Rate</v>
          </cell>
          <cell r="L4" t="str">
            <v>Total Loss Factor – Primary Metered Customer &gt; 5,000 kW</v>
          </cell>
          <cell r="N4" t="str">
            <v>$/kW</v>
          </cell>
          <cell r="Z4" t="str">
            <v>Account set up charge/change of occupancy charge (plus credit agency costs if applicable)</v>
          </cell>
          <cell r="AA4" t="str">
            <v>Clearance Pole Attachment charge $/pole/year</v>
          </cell>
        </row>
        <row r="5">
          <cell r="I5" t="str">
            <v>Electricity Rate</v>
          </cell>
          <cell r="L5" t="str">
            <v>Total Loss Factor – Secondary Metered Customer</v>
          </cell>
          <cell r="N5" t="str">
            <v>$/kVA</v>
          </cell>
          <cell r="Z5" t="str">
            <v>Arrears certificate</v>
          </cell>
          <cell r="AA5" t="str">
            <v>Collection of account charge – no disconnection</v>
          </cell>
        </row>
        <row r="6">
          <cell r="I6" t="str">
            <v>Electricity Rate - All Additional kWh</v>
          </cell>
          <cell r="L6" t="str">
            <v>Total Loss Factor – Secondary Metered Customer &lt; 5,000 kW</v>
          </cell>
          <cell r="Z6" t="str">
            <v>Arrears certificate (credit reference)</v>
          </cell>
          <cell r="AA6" t="str">
            <v>Collection of account charge – no disconnection – after regular hours</v>
          </cell>
        </row>
        <row r="7">
          <cell r="I7" t="str">
            <v>Electricity Rate - First 250 kWh</v>
          </cell>
        </row>
        <row r="8">
          <cell r="I8" t="str">
            <v>Electricity Rate -All Additional kWh</v>
          </cell>
          <cell r="L8" t="str">
            <v>Total Loss Factor – Secondary Metered Customer &gt; 5,000 kW</v>
          </cell>
          <cell r="Z8" t="str">
            <v>Charge to certify cheque</v>
          </cell>
          <cell r="AA8" t="str">
            <v>Collection of account charge – no disconnection - during regular business hours</v>
          </cell>
        </row>
        <row r="9">
          <cell r="I9" t="str">
            <v>Electricity Rate First 1,000 kWh</v>
          </cell>
          <cell r="L9" t="str">
            <v>Distribution Loss Factor - Secondary Metered Customer &lt; 5,000 kW</v>
          </cell>
          <cell r="Z9" t="str">
            <v>Collection of Account Charge – No Disconnection</v>
          </cell>
          <cell r="AA9" t="str">
            <v>Collection of account charge – no disconnection – during regular hours</v>
          </cell>
        </row>
        <row r="10">
          <cell r="I10" t="str">
            <v>Electricity Rate First 25,000 kWh</v>
          </cell>
          <cell r="L10" t="str">
            <v>Distribution Loss Factor - Secondary Metered Customer &gt; 5,000 kW</v>
          </cell>
          <cell r="Z10" t="str">
            <v>Credit Card Convenience Charge</v>
          </cell>
          <cell r="AA10" t="str">
            <v>Collection/Disconnection/Load Limiter/Reconnection – if in Community</v>
          </cell>
        </row>
        <row r="11">
          <cell r="I11" t="str">
            <v>Electricity Rate First 6,000 kWh</v>
          </cell>
          <cell r="L11" t="str">
            <v>Distribution Loss Factor - Primary Metered Customer &lt; 5,000 kW</v>
          </cell>
          <cell r="Z11" t="str">
            <v>Credit check (plus credit agency costs)</v>
          </cell>
          <cell r="AA11" t="str">
            <v>Credit Card Convenience Charge</v>
          </cell>
        </row>
        <row r="12">
          <cell r="I12" t="str">
            <v>Electricity Rate Next 1,500 kWh</v>
          </cell>
          <cell r="L12" t="str">
            <v>Distribution Loss Factor - Primary Metered Customer &gt; 5,000 kW</v>
          </cell>
          <cell r="Z12" t="str">
            <v>Credit reference Letter</v>
          </cell>
          <cell r="AA12" t="str">
            <v>Disconnect/Reconnect at meter – after regular hours</v>
          </cell>
        </row>
        <row r="13">
          <cell r="I13" t="str">
            <v>General Service 1,500 to 4,999 kW customer</v>
          </cell>
        </row>
        <row r="14">
          <cell r="I14" t="str">
            <v>General Service 50 to 1,499 kW customer</v>
          </cell>
          <cell r="L14" t="str">
            <v>Total Loss Factor - Embedded Distributor</v>
          </cell>
          <cell r="Z14" t="str">
            <v>Credit reference/credit check (plus credit agency costs – General Service)</v>
          </cell>
          <cell r="AA14" t="str">
            <v>Disconnect/Reconnect at meter – during regular hours</v>
          </cell>
        </row>
        <row r="15">
          <cell r="I15" t="str">
            <v>General Service Large Use customer</v>
          </cell>
          <cell r="L15" t="str">
            <v>Total Loss Factor – Embedded Distributor – Hydro One Networks Inc.</v>
          </cell>
          <cell r="Z15" t="str">
            <v>Credit Reference/credit check (plus credit agency costs)</v>
          </cell>
          <cell r="AA15" t="str">
            <v>Disconnect/Reconnect at pole – after regular hours</v>
          </cell>
        </row>
        <row r="16">
          <cell r="I16" t="str">
            <v>Green Energy Act Initiatives Funding Adder - effective until the date of the next cost of service-based rate order</v>
          </cell>
          <cell r="Z16" t="str">
            <v>Dispute Test – Commercial self contained -- MC</v>
          </cell>
          <cell r="AA16" t="str">
            <v>Disconnect/Reconnect at pole – during regular hours</v>
          </cell>
        </row>
        <row r="17">
          <cell r="I17" t="str">
            <v>Green Energy Act Plan Funding Adder</v>
          </cell>
          <cell r="Z17" t="str">
            <v>Dispute Test – Commercial TT -- MC</v>
          </cell>
          <cell r="AA17" t="str">
            <v>Disconnect/Reconnect Charge – At Meter – After Hours</v>
          </cell>
        </row>
        <row r="18">
          <cell r="I18" t="str">
            <v>Green Energy Act Plan Funding Adder - effective April 1, 2013 until March 31, 2014</v>
          </cell>
          <cell r="Z18" t="str">
            <v>Dispute Test – Residential</v>
          </cell>
          <cell r="AA18" t="str">
            <v>Disconnect/Reconnect Charge – At Meter – During Regular Hours</v>
          </cell>
        </row>
        <row r="19">
          <cell r="I19" t="str">
            <v>Green Energy Act Plan Funding Adder - effective April 1, 2014 until March 31, 2015</v>
          </cell>
          <cell r="Z19" t="str">
            <v>Duplicate Invoices for previous billing</v>
          </cell>
          <cell r="AA19" t="str">
            <v>Disconnect/Reconnect Charge – At Pole – After Hours</v>
          </cell>
        </row>
        <row r="20">
          <cell r="I20" t="str">
            <v>ICM Rate Rider (2014) - in effect until the effective date of the next cost of service rates</v>
          </cell>
          <cell r="Z20" t="str">
            <v>Easement Letter</v>
          </cell>
          <cell r="AA20" t="str">
            <v>Disconnect/Reconnect Charge – At Pole – During Regular Hours</v>
          </cell>
        </row>
        <row r="21">
          <cell r="I21" t="str">
            <v>Low Voltage Service Charge</v>
          </cell>
          <cell r="Z21" t="str">
            <v>Income Tax Letter</v>
          </cell>
          <cell r="AA21" t="str">
            <v>Disconnect/Reconnect Charges for non payment of account - At Meter After Hours</v>
          </cell>
        </row>
        <row r="22">
          <cell r="I22" t="str">
            <v>Low Voltage Service Rate</v>
          </cell>
          <cell r="Z22" t="str">
            <v>Interval Meter Interrogation</v>
          </cell>
          <cell r="AA22" t="str">
            <v>Disconnect/Reconnect charges for non payment of account – at meter after regular hours</v>
          </cell>
        </row>
        <row r="23">
          <cell r="I23" t="str">
            <v>Low Voltage Volumetric Rate</v>
          </cell>
          <cell r="Z23" t="str">
            <v>Interval meter request change</v>
          </cell>
          <cell r="AA23" t="str">
            <v>Disconnect/Reconnect Charges for non payment of account - At Meter During Regular Hours</v>
          </cell>
        </row>
        <row r="24">
          <cell r="I24" t="str">
            <v>LRAM Rate Rider - Effective Until April 30, 2015</v>
          </cell>
          <cell r="Z24" t="str">
            <v>Legal letter</v>
          </cell>
          <cell r="AA24" t="str">
            <v>Disconnect/Reconnect charges for non payment of account – at meter during regular hours</v>
          </cell>
        </row>
        <row r="25">
          <cell r="I25" t="str">
            <v>Minimum Distribution Charge - per KW of maximum billing demand in the previous 11 months</v>
          </cell>
          <cell r="Z25" t="str">
            <v>Legal letter charge</v>
          </cell>
          <cell r="AA25" t="str">
            <v>Disconnect/Reconnect charges for non payment of account – at pole after regular hours</v>
          </cell>
        </row>
        <row r="26">
          <cell r="I26" t="str">
            <v>Monthly Distribution Wheeling Service Rate - Dedicated LV Line</v>
          </cell>
          <cell r="Z26" t="str">
            <v>Meter dispute charge plus Measurement Canada fees (if meter found correct)</v>
          </cell>
          <cell r="AA26" t="str">
            <v>Disconnect/Reconnect charges for non payment of account – at pole during regular hours</v>
          </cell>
        </row>
        <row r="27">
          <cell r="I27" t="str">
            <v>Monthly Distribution Wheeling Service Rate - Hydro One Networks</v>
          </cell>
          <cell r="Z27" t="str">
            <v>Notification charge</v>
          </cell>
          <cell r="AA27" t="str">
            <v>Disconnect/Reconnection for &gt;300 volts - after regular hours</v>
          </cell>
        </row>
        <row r="28">
          <cell r="I28" t="str">
            <v>Monthly Distribution Wheeling Service Rate - Shared LV Line</v>
          </cell>
          <cell r="Z28" t="str">
            <v>Pulling Post Dated Cheques</v>
          </cell>
          <cell r="AA28" t="str">
            <v>Disconnect/Reconnection for &gt;300 volts - during regular hours</v>
          </cell>
        </row>
        <row r="29">
          <cell r="I29" t="str">
            <v>Monthly Distribution Wheeling Service Rate - Waterloo North Hydro</v>
          </cell>
          <cell r="Z29" t="str">
            <v>Request for other billing information</v>
          </cell>
          <cell r="AA29" t="str">
            <v>Disposal of Concrete Poles</v>
          </cell>
        </row>
        <row r="30">
          <cell r="I30" t="str">
            <v>Rate Rider for Application of Tax Change - effective until April 30, 2015</v>
          </cell>
          <cell r="Z30" t="str">
            <v>Returned cheque (plus bank charges)</v>
          </cell>
          <cell r="AA30" t="str">
            <v>Dispute Test – Commercial TT -- MC</v>
          </cell>
        </row>
        <row r="31">
          <cell r="I31" t="str">
            <v>Rate Rider for Application of Tax Change - effective until December 31, 2014</v>
          </cell>
          <cell r="Z31" t="str">
            <v>Returned cheque charge (plus bank charges)</v>
          </cell>
          <cell r="AA31" t="str">
            <v>Install/Remove load control device – after regular hours</v>
          </cell>
        </row>
        <row r="32">
          <cell r="I32" t="str">
            <v>Rate Rider for Application of Tax Change (2014) - effective until April 30, 2015</v>
          </cell>
          <cell r="Z32" t="str">
            <v>Special Billing Service (aggregation)</v>
          </cell>
          <cell r="AA32" t="str">
            <v>Install/Remove load control device – during regular hours</v>
          </cell>
        </row>
        <row r="33">
          <cell r="I33" t="str">
            <v>Rate Rider for Application of Tax Change (per connection) - effective until April 30, 2015</v>
          </cell>
          <cell r="Z33" t="str">
            <v>Special Billing Service (sub-metering charge per meter)</v>
          </cell>
          <cell r="AA33" t="str">
            <v>Interval Meter Interrogation</v>
          </cell>
        </row>
        <row r="34">
          <cell r="I34" t="str">
            <v>Rate Rider for CGAAP Accounting Changes (2013) - effective until April 30, 2017</v>
          </cell>
          <cell r="Z34" t="str">
            <v>Special meter reads</v>
          </cell>
          <cell r="AA34" t="str">
            <v>Interval Meter Load Management Tool Charge $/month</v>
          </cell>
        </row>
        <row r="35">
          <cell r="I35" t="str">
            <v>Rate Rider for Deferral/Variance Account (2012) - effective unitl April 30, 2016</v>
          </cell>
          <cell r="Z35" t="str">
            <v>Statement of Account</v>
          </cell>
          <cell r="AA35" t="str">
            <v>Interval meter request change</v>
          </cell>
        </row>
        <row r="36">
          <cell r="I36" t="str">
            <v>Rate Rider for Deferral/Variance Account Disposition – effective until April 30, 2015</v>
          </cell>
          <cell r="Z36" t="str">
            <v>Unprocessed Payment Charge (plus bank charges)</v>
          </cell>
          <cell r="AA36" t="str">
            <v>Late Payment – per annum</v>
          </cell>
        </row>
        <row r="37">
          <cell r="I37" t="str">
            <v>Rate Rider for Deferral/Variance Account Disposition (2012) - effective until April 30, 2016</v>
          </cell>
          <cell r="AA37" t="str">
            <v>Late Payment – per month</v>
          </cell>
        </row>
        <row r="38">
          <cell r="I38" t="str">
            <v>Rate Rider for Deferral/Variance Account Disposition (2013) - effective until April 30, 2014</v>
          </cell>
          <cell r="AA38" t="str">
            <v>Layout fees</v>
          </cell>
        </row>
        <row r="39">
          <cell r="I39" t="str">
            <v>Rate Rider for Deferral/Variance Account Disposition (2014) - effective until April 28, 2016</v>
          </cell>
          <cell r="AA39" t="str">
            <v>Meter dispute charge plus Measurement Canada fees (if meter found correct)</v>
          </cell>
        </row>
        <row r="40">
          <cell r="I40" t="str">
            <v>Rate Rider for Deferral/Variance Account Disposition (2014) - effective until April 30, 2015</v>
          </cell>
          <cell r="AA40" t="str">
            <v>Meter Interrogation Charge</v>
          </cell>
        </row>
        <row r="41">
          <cell r="I41" t="str">
            <v>Rate Rider for Deferral/Variance Account Disposition (2014) - effective until Decembeer 31, 2015</v>
          </cell>
          <cell r="AA41" t="str">
            <v>Missed Service Appointment</v>
          </cell>
        </row>
        <row r="42">
          <cell r="I42" t="str">
            <v>Rate Rider for Deferral/Variance Account Disposition (2014) - effective until December 30, 2015</v>
          </cell>
          <cell r="AA42" t="str">
            <v>Norfolk Pole Rentals – Billed</v>
          </cell>
        </row>
        <row r="43">
          <cell r="I43" t="str">
            <v>Rate Rider for Deferral/Variance Account Disposition (2014) - effective until December 31, 2014</v>
          </cell>
          <cell r="AA43" t="str">
            <v>Optional Interval/TOU Meter charge $/month</v>
          </cell>
        </row>
        <row r="44">
          <cell r="I44" t="str">
            <v>Rate Rider for Deferral/Variance Account Disposition (2014) - effective until December 31, 2015</v>
          </cell>
          <cell r="AA44" t="str">
            <v>Overtime Locate</v>
          </cell>
        </row>
        <row r="45">
          <cell r="I45" t="str">
            <v>Rate Rider for Deferral/Variance Account Dispositon (2012) - effective until April 30, 2016</v>
          </cell>
          <cell r="AA45" t="str">
            <v>Owner Requested Disconnection/Reconnection – after regular hours</v>
          </cell>
        </row>
        <row r="46">
          <cell r="I46" t="str">
            <v>Rate Rider for Disposition of Accounting Changes Under CGAAP Account 1576 - effective until April 30, 2016</v>
          </cell>
          <cell r="AA46" t="str">
            <v>Owner Requested Disconnection/Reconnection – during regular hours</v>
          </cell>
        </row>
        <row r="47">
          <cell r="I47" t="str">
            <v>Rate Rider for Disposition of Deferral/Variance Accounts (2010) - effective until December 31, 2014</v>
          </cell>
          <cell r="AA47" t="str">
            <v>Returned cheque (plus bank charges)</v>
          </cell>
        </row>
        <row r="48">
          <cell r="I48" t="str">
            <v>Rate Rider for Disposition of Deferral/Variance Accounts (2011) - effective until April 30, 2015</v>
          </cell>
          <cell r="AA48" t="str">
            <v>Rural system expansion / line connection fee</v>
          </cell>
        </row>
        <row r="49">
          <cell r="I49" t="str">
            <v>Rate Rider for Disposition of Deferral/Variance Accounts (2011) - effective until April 30, 2016</v>
          </cell>
          <cell r="AA49" t="str">
            <v>Same Day Open Trench</v>
          </cell>
        </row>
        <row r="50">
          <cell r="I50" t="str">
            <v>Rate Rider for Disposition of Deferral/Variance Accounts (2012) - effective until April 30, 2014</v>
          </cell>
          <cell r="AA50" t="str">
            <v>Scheduled Day Open Trench</v>
          </cell>
        </row>
        <row r="51">
          <cell r="I51" t="str">
            <v>Rate Rider for Disposition of Deferral/Variance Accounts (2012) - effective until April 30, 2015</v>
          </cell>
          <cell r="AA51" t="str">
            <v>Service call – after regular hours</v>
          </cell>
        </row>
        <row r="52">
          <cell r="I52" t="str">
            <v>Rate Rider for Disposition of Deferral/Variance Accounts (2012) - effective until April 30, 2016</v>
          </cell>
          <cell r="AA52" t="str">
            <v>Service call – customer owned equipment</v>
          </cell>
        </row>
        <row r="53">
          <cell r="I53" t="str">
            <v>Rate Rider for Disposition of Deferral/Variance Accounts (2012) - effective until August 31, 2014</v>
          </cell>
          <cell r="AA53" t="str">
            <v>Service Call – Customer-owned Equipment – After Regular Hours</v>
          </cell>
        </row>
        <row r="54">
          <cell r="I54" t="str">
            <v>Rate Rider for Disposition of Deferral/Variance Accounts (2012) - effective until December 31, 2015</v>
          </cell>
          <cell r="AA54" t="str">
            <v>Service Call – Customer-owned Equipment – During Regular Hours</v>
          </cell>
        </row>
        <row r="55">
          <cell r="I55" t="str">
            <v>Rate Rider for Disposition of Deferral/Variance Accounts (2012) - effective until December 31, 2016 Applicable only in the former service area of Clinton Power</v>
          </cell>
          <cell r="AA55" t="str">
            <v>Service Charge for onsite interrogation of interval meter due to customer phone line failure - required weekly until line repaired $ 6</v>
          </cell>
        </row>
        <row r="56">
          <cell r="I56" t="str">
            <v>Rate Rider for Disposition of Deferral/Variance Accounts (2012) – effective until December 31, 2016 Applicable only in the former service area of Clinton Power</v>
          </cell>
          <cell r="AA56" t="str">
            <v>Service Layout - Commercial</v>
          </cell>
        </row>
        <row r="57">
          <cell r="I57" t="str">
            <v>Rate Rider for Disposition of Deferral/Variance Accounts (2012) - effective until January 31, 2014</v>
          </cell>
          <cell r="AA57" t="str">
            <v>Service Layout - ResidentiaI</v>
          </cell>
        </row>
        <row r="58">
          <cell r="I58" t="str">
            <v>Rate Rider for Disposition of Deferral/Variance Accounts (2012) - effective until June 30, 2014</v>
          </cell>
          <cell r="AA58" t="str">
            <v>Special Billing Service (sub-metering charge per meter)</v>
          </cell>
        </row>
        <row r="59">
          <cell r="I59" t="str">
            <v>Rate Rider for Disposition of Deferral/Variance Accounts (2013) - Applicable only to Wholesale Market Participants - effective until April 30, 2015</v>
          </cell>
          <cell r="AA59" t="str">
            <v>Special meter reads</v>
          </cell>
        </row>
        <row r="60">
          <cell r="I60" t="str">
            <v>Rate Rider for Disposition of Deferral/Variance Accounts (2013) - effective until April 30, 2014</v>
          </cell>
          <cell r="AA60" t="str">
            <v>Specific Charge for Access to the Power Poles - $/pole/year</v>
          </cell>
        </row>
        <row r="61">
          <cell r="I61" t="str">
            <v>Rate Rider for Disposition of Deferral/Variance Accounts (2013) - effective until April 30, 2015</v>
          </cell>
          <cell r="AA61" t="str">
            <v>Specific Charge for Bell Canada Access to the Power Poles – per pole/year</v>
          </cell>
        </row>
        <row r="62">
          <cell r="I62" t="str">
            <v>Rate Rider for Disposition of Deferral/Variance Accounts (2013) - effective until April 30, 2015, not applicable to Wholesale Market Participants</v>
          </cell>
          <cell r="AA62" t="str">
            <v>Switching for company maintenance – Charge based on Time and Materials</v>
          </cell>
        </row>
        <row r="63">
          <cell r="I63" t="str">
            <v>Rate Rider for Disposition of Deferral/Variance Accounts (2013) - effective until April 30, 2017</v>
          </cell>
          <cell r="AA63" t="str">
            <v>Temporary Service – Install &amp; remove – overhead – no transformer</v>
          </cell>
        </row>
        <row r="64">
          <cell r="I64" t="str">
            <v>Rate Rider for Disposition of Deferral/Variance Accounts (2013) - effective until August 31, 2014</v>
          </cell>
          <cell r="AA64" t="str">
            <v>Temporary Service – Install &amp; remove – overhead – with transformer</v>
          </cell>
        </row>
        <row r="65">
          <cell r="I65" t="str">
            <v>Rate Rider for Disposition of Deferral/Variance Accounts (2013) - effective until December 31, 2014</v>
          </cell>
          <cell r="AA65" t="str">
            <v>Temporary Service – Install &amp; remove – underground – no transformer</v>
          </cell>
        </row>
        <row r="66">
          <cell r="I66" t="str">
            <v>Rate Rider for Disposition of Deferral/Variance Accounts (2013) - effective until May 31, 2014</v>
          </cell>
          <cell r="AA66" t="str">
            <v>Temporary service install &amp; remove – overhead – no transformer</v>
          </cell>
        </row>
        <row r="67">
          <cell r="I67" t="str">
            <v>Rate Rider for Disposition of Deferred PILs Variance Account 1562 - effective until March 31, 2016</v>
          </cell>
          <cell r="AA67" t="str">
            <v>Temporary Service Install &amp; Remove – Overhead – With Transformer</v>
          </cell>
        </row>
        <row r="68">
          <cell r="I68" t="str">
            <v>Rate Rider for Disposition of Deferred PILs Variance Account 1562 (2012) - effective until April 30, 2015</v>
          </cell>
          <cell r="AA68" t="str">
            <v>Temporary Service Install &amp; Remove – Underground – No Transformer</v>
          </cell>
        </row>
        <row r="69">
          <cell r="I69" t="str">
            <v>Rate Rider for Disposition of Deferred PILs Variance Account 1562 (2012) - effective until April 30, 2016</v>
          </cell>
          <cell r="AA69" t="str">
            <v>Temporary service installation and removal – overhead – no transformer</v>
          </cell>
        </row>
        <row r="70">
          <cell r="I70" t="str">
            <v>Rate Rider for Disposition of Deferred PILs Variance Account 1562 (2nd Installment - 2012) - effective until April 30, 2016</v>
          </cell>
          <cell r="AA70" t="str">
            <v>Temporary service installation and removal – overhead – with transformer</v>
          </cell>
        </row>
        <row r="71">
          <cell r="I71" t="str">
            <v>Rate Rider for Disposition of Deferred PILs Variance Account 1562 (per connection) (2012) - effective until April 30, 2015</v>
          </cell>
          <cell r="AA71" t="str">
            <v>Temporary service installation and removal – underground – no transformer</v>
          </cell>
        </row>
        <row r="72">
          <cell r="I72" t="str">
            <v>Rate Rider for Disposition of Deferred PILs Variance Account 1562 (per connection) (2012) - effective until April 30, 2016</v>
          </cell>
        </row>
        <row r="73">
          <cell r="I73" t="str">
            <v>Rate Rider for Disposition of Global Adjustment Sub-Account (2011) - effective until April 30, 2015 Applicable only for Non-RPP Customers</v>
          </cell>
        </row>
        <row r="74">
          <cell r="I74" t="str">
            <v>Rate Rider for Disposition of Global Adjustment Sub-Account (2011) - effective until April 30, 2016 Applicable only for Non-RPP Customers</v>
          </cell>
        </row>
        <row r="75">
          <cell r="I75" t="str">
            <v>Rate Rider for Disposition of Global Adjustment Sub-Account (2012) - effective until April 30, 2014 Applicable only for Non-RPP Customers</v>
          </cell>
        </row>
        <row r="76">
          <cell r="I76" t="str">
            <v>Rate Rider for Disposition of Global Adjustment Sub-Account (2012) - effective until April 30, 2015 Applicable only for Non-RPP Customers</v>
          </cell>
        </row>
        <row r="77">
          <cell r="I77" t="str">
            <v>Rate Rider for Disposition of Global Adjustment Sub-Account (2012) - effective until April 30, 2015 Applicatble only for Non-RPP Customers</v>
          </cell>
        </row>
        <row r="78">
          <cell r="I78" t="str">
            <v>Rate Rider for Disposition of Global Adjustment Sub-Account (2012) - effective until April 30, 2016 Applicable only for Non-RPP Customers</v>
          </cell>
        </row>
        <row r="79">
          <cell r="I79" t="str">
            <v>Rate Rider for Disposition of Global Adjustment Sub-Account (2012) - effective until January 31, 2014. Applicable only for Non-RPP Customers</v>
          </cell>
        </row>
        <row r="80">
          <cell r="I80" t="str">
            <v>Rate Rider for Disposition of Global Adjustment Sub-Account (2012) - effective until June 30, 2014 Applicable only for Non-RPP Customers</v>
          </cell>
        </row>
        <row r="81">
          <cell r="I81" t="str">
            <v>Rate Rider for Disposition of Global Adjustment Sub-Account (2012) Applicable only for Non-RPP Customers - effective until August 31, 2014</v>
          </cell>
        </row>
        <row r="82">
          <cell r="I82" t="str">
            <v>Rate Rider for Disposition of Global Adjustment Sub-Account (2012) Applicable only to Non-RPP Customers - effective until August 31, 2014</v>
          </cell>
        </row>
        <row r="83">
          <cell r="I83" t="str">
            <v>Rate Rider for Disposition of Global Adjustment Sub-Account (2013) - effective until April 30, 2014 Applicable only for Non-RPP Customers</v>
          </cell>
        </row>
        <row r="84">
          <cell r="I84" t="str">
            <v>Rate Rider for Disposition of Global Adjustment Sub-Account (2013) - effective until April 30, 2015 Applicable only for Non-RPP Customers</v>
          </cell>
        </row>
        <row r="85">
          <cell r="I85" t="str">
            <v>Rate Rider for Disposition of Global Adjustment Sub-Account (2013) - effective until April 30, 2015 Applicable only for Non-RPP Customers and excluding Wholesale Market Participants</v>
          </cell>
        </row>
        <row r="86">
          <cell r="I86" t="str">
            <v>Rate Rider for Disposition of Global Adjustment Sub-Account (2013) - effective until April 30, 2017 Applicable only for Non-RPP Customers</v>
          </cell>
        </row>
        <row r="87">
          <cell r="I87" t="str">
            <v>Rate Rider For Disposition of Global Adjustment Sub-Account (2013) - effective until August 31, 2014 Applicable only for Non-RPP Customers</v>
          </cell>
        </row>
        <row r="88">
          <cell r="I88" t="str">
            <v>Rate Rider for Disposition of Global Adjustment Sub-Account (2013) - effective until December 31, 2014 Applicable only for Non-RPP Customers</v>
          </cell>
        </row>
        <row r="89">
          <cell r="I89" t="str">
            <v>Rate Rider for Disposition of Global Adjustment Sub-Account (2013) - effective until May 31, 2014 Applicable only for Non-RPP Customers</v>
          </cell>
        </row>
        <row r="90">
          <cell r="I90" t="str">
            <v>Rate Rider for Disposition of Global Adjustment Sub-Account (2014) - effective until December 31, 2014. Applicable only for Non-RPP - Class B Customers</v>
          </cell>
        </row>
        <row r="91">
          <cell r="I91" t="str">
            <v>Rate Rider for Disposition of Global Adjustment Sub-Account (2014) - effective until December 31, 2014. Applicable only for Non-RPP Customers</v>
          </cell>
        </row>
        <row r="92">
          <cell r="I92" t="str">
            <v>Rate Rider for Disposition of Global Adjustment Sub-Account (2014) - effective until December 31, 2014. Applicable only for Non-RPP Customers - Class A Customers</v>
          </cell>
        </row>
        <row r="93">
          <cell r="I93" t="str">
            <v>Rate Rider for Disposition of Global Adjustment Sub-Account (2014) - effective until December 31, 2014. Applicable only for Non-RPP Customers - Interval Metered</v>
          </cell>
        </row>
        <row r="94">
          <cell r="I94" t="str">
            <v>Rate Rider for Disposition of Global Adjustment Sub-Account (2014) - effective until December 31, 2014. Applicable only for Non-RPP Customers - Non Interval Metered</v>
          </cell>
        </row>
        <row r="95">
          <cell r="I95" t="str">
            <v>Rate Rider for Disposition of Post Retirement Actuarial Gain - effective until March 31, 2025</v>
          </cell>
        </row>
        <row r="96">
          <cell r="I96" t="str">
            <v>Rate Rider for Disposition of Residual Hisotrical Smart Meter Costs - effective until April 30, 2015</v>
          </cell>
        </row>
        <row r="97">
          <cell r="I97" t="str">
            <v>Rate Rider for Disposition of Residual Hisotrical Smart Meter Costs - effective until April 30, 2017</v>
          </cell>
        </row>
        <row r="98">
          <cell r="I98" t="str">
            <v>Rate Rider for Disposition of Residual Historical Smart Meter Costs - effective until April 30, 2014</v>
          </cell>
        </row>
        <row r="99">
          <cell r="I99" t="str">
            <v>Rate Rider for Disposition of Residual Historical Smart Meter Costs - effective until April 30, 2016</v>
          </cell>
        </row>
        <row r="100">
          <cell r="I100" t="str">
            <v>Rate Rider for Disposition of Residual Historical Smart Meter Costs - effective until August 31, 2014</v>
          </cell>
        </row>
        <row r="101">
          <cell r="I101" t="str">
            <v>Rate Rider for Disposition of Residual Historical Smart Meter Costs - effective until August 31, 2015</v>
          </cell>
        </row>
        <row r="102">
          <cell r="I102" t="str">
            <v>Rate Rider for Disposition of Residual Historical Smart Meter Costs - effective until December 31, 2014</v>
          </cell>
        </row>
        <row r="103">
          <cell r="I103" t="str">
            <v>Rate Rider for Disposition of Residual Historical Smart Meter Costs – effective until December 31, 2014</v>
          </cell>
        </row>
        <row r="104">
          <cell r="I104" t="str">
            <v>Rate Rider for Disposition of Residual Historical Smart Meter Costs - effective until December 31, 2015</v>
          </cell>
        </row>
        <row r="105">
          <cell r="I105" t="str">
            <v>Rate Rider for Disposition of Residual Historical Smart Meter Costs - effective until December 31, 2016</v>
          </cell>
        </row>
        <row r="106">
          <cell r="I106" t="str">
            <v>Rate Rider for Disposition of Residual Historical Smart Meter Costs - effective until October 31, 2014</v>
          </cell>
        </row>
        <row r="107">
          <cell r="I107" t="str">
            <v>Rate Rider for Disposition of Residual Historical Smart Meter Costs - effective until September 30, 2014</v>
          </cell>
        </row>
        <row r="108">
          <cell r="I108" t="str">
            <v>Rate Rider for Disposition of Residual Historical Smart Meter Costs - Non-Interval Metered 
 - effective until April 30, 2014</v>
          </cell>
        </row>
        <row r="109">
          <cell r="I109" t="str">
            <v>Rate Rider for Disposition of Residual Historical Smart Meter Costs 2 - in effect until the effective 
 date of the next cost of service-based rate order</v>
          </cell>
        </row>
        <row r="110">
          <cell r="I110" t="str">
            <v>Rate Rider for Disposition of Residual Historical Smart Meter Costs 3 - in effect until the effective 
 date of the next cost of service-based rate order</v>
          </cell>
        </row>
        <row r="111">
          <cell r="I111" t="str">
            <v>Rate Rider for Disposition of Residual Incremental Historical Smart Meter Costs - 
 effective until August 31, 2015</v>
          </cell>
        </row>
        <row r="112">
          <cell r="I112" t="str">
            <v>Rate Rider for Disposition of Stranded Meter costs - effective until April 30, 2015</v>
          </cell>
        </row>
        <row r="113">
          <cell r="I113" t="str">
            <v>Rate Rider for Disposition of Stranded Meter Costs - effective until April 30, 2016</v>
          </cell>
        </row>
        <row r="114">
          <cell r="I114" t="str">
            <v>Rate Rider for Disposition of Stranded Meter Costs - effective until April 30, 2017</v>
          </cell>
        </row>
        <row r="115">
          <cell r="I115" t="str">
            <v>Rate Rider for Global Adjustment Sub Account Disposition - effective until April 30, 2016 Applicable only for Non RPP Customers</v>
          </cell>
        </row>
        <row r="116">
          <cell r="I116" t="str">
            <v>Rate Rider for Global Adjustment Sub-Account Disposition 
 Applicable only for Non-RPP Customers – effective until April 30, 2015</v>
          </cell>
        </row>
        <row r="117">
          <cell r="I117" t="str">
            <v>Rate Rider for Global Adjustment Sub-Account Disposition (2014) - effective until April 28, 2016 Applicable only for Non-RPP Customers</v>
          </cell>
        </row>
        <row r="118">
          <cell r="I118" t="str">
            <v>Rate Rider for Global Adjustment Sub-Account Disposition (2014) - effective until April 30, 2015 Applicable only for Non-RPP Customers</v>
          </cell>
        </row>
        <row r="119">
          <cell r="I119" t="str">
            <v>Rate Rider for Global Adjustment Sub-Account Disposition (2014) - effective until December 30, 2015 Applicable only for Non-RPP Customers</v>
          </cell>
        </row>
        <row r="120">
          <cell r="I120" t="str">
            <v>Rate Rider for Global Adjustment Sub-Account Disposition (2014) - effective until December 31, 2014 Applicable only for Non-RPP Customers</v>
          </cell>
        </row>
        <row r="121">
          <cell r="I121" t="str">
            <v>Rate Rider for Global Adjustment Sub-Account Disposition (2014) - effective until December 31, 2015 Applicable only for Non-RPP Customers</v>
          </cell>
        </row>
        <row r="122">
          <cell r="I122" t="str">
            <v>Rate Rider for Global Adjustment Sub-Account Disposition (2014) - effective until December, 2015 Applicable only for Non-RPP Customers</v>
          </cell>
        </row>
        <row r="123">
          <cell r="I123" t="str">
            <v>Rate Rider for Incremental Capital - Distribution Volumetric - effective until April 30, 2016</v>
          </cell>
        </row>
        <row r="124">
          <cell r="I124" t="str">
            <v>Rate Rider for Incremental Capital - Service Charge - effective until April 30, 2016</v>
          </cell>
        </row>
        <row r="125">
          <cell r="I125" t="str">
            <v>Rate Rider for Incremental Capital (2012) - effective until April 30, 2015</v>
          </cell>
        </row>
        <row r="126">
          <cell r="I126" t="str">
            <v>Rate Rider for Lost Revenue Adjustment Mechanism Variance Account (LRAMVA) Recovery 
 (2012 CDM Activities) - effective until April 30, 2015</v>
          </cell>
        </row>
        <row r="127">
          <cell r="I127" t="str">
            <v>Rate Rider for Recover of Residual Historical Smart meter Costs - effective until June 30, 2014</v>
          </cell>
        </row>
        <row r="128">
          <cell r="I128" t="str">
            <v>Rate Rider for Recovery of CGAAP/CWIP Differential - in effect until December 31, 2016</v>
          </cell>
        </row>
        <row r="129">
          <cell r="I129" t="str">
            <v>Rate Rider for Recovery of Foregone Revenue - effective until April 30, 2015</v>
          </cell>
        </row>
        <row r="130">
          <cell r="I130" t="str">
            <v>Rate Rider for Recovery of Forgone Revenue - effective until April 30, 2015</v>
          </cell>
        </row>
        <row r="131">
          <cell r="I131" t="str">
            <v>Rate Rider for Recovery of Forgone Revenue - effective until December 31, 2014</v>
          </cell>
        </row>
        <row r="132">
          <cell r="I132" t="str">
            <v>Rate Rider for Recovery of Green Energy Act related costs - effective until December 31, 2014</v>
          </cell>
        </row>
        <row r="133">
          <cell r="I133" t="str">
            <v>Rate Rider for Recovery of Incremental Capital (2013) - in effect until the effective date of the next cost of service-based rate order</v>
          </cell>
        </row>
        <row r="134">
          <cell r="I134" t="str">
            <v>Rate Rider for Recovery of Incremental Capital (2013) - in effect until the effective date of the
 next cost of service-based rate order</v>
          </cell>
        </row>
        <row r="135">
          <cell r="I135" t="str">
            <v>Rate Rider for Recovery of Incremental Capital (2013) (per connection) - in effect until the effective date of 
 the next cost of service-based rate order</v>
          </cell>
        </row>
        <row r="136">
          <cell r="I136" t="str">
            <v>Rate Rider for Recovery of Incremental Capital (2013) (per connection)- in effect until the effective date of the next cost of service-based rate order</v>
          </cell>
        </row>
        <row r="137">
          <cell r="I137" t="str">
            <v>Rate Rider for Recovery of Incremental Capital Costs</v>
          </cell>
        </row>
        <row r="138">
          <cell r="I138" t="str">
            <v>Rate Rider for Recovery of Incremental Capital Costs - effective until April 30, 2015</v>
          </cell>
        </row>
        <row r="139">
          <cell r="I139" t="str">
            <v>Rate Rider for Recovery of Lost Revenue Adjustment Mechanism ( LRAM)/Shared Savings Mechanism (SSM) (2012) - effective until August 31, 2014</v>
          </cell>
        </row>
        <row r="140">
          <cell r="I140" t="str">
            <v>Rate Rider for Recovery of Lost Revenue Adjustment Mechanism (2013) - effective until December 31, 2014</v>
          </cell>
        </row>
        <row r="141">
          <cell r="I141" t="str">
            <v>Rate Rider for Recovery of Lost Revenue Adjustment Mechanism (LRAM) - effective until April 30, 2016</v>
          </cell>
        </row>
        <row r="142">
          <cell r="I142" t="str">
            <v>Rate Rider for Recovery of Lost Revenue Adjustment Mechanism (LRAM) (pre-2011 CDM Activities) - effective until April 30, 2015</v>
          </cell>
        </row>
        <row r="143">
          <cell r="I143" t="str">
            <v>Rate Rider for Recovery of Lost Revenue Adjustment Mechanism (LRAM) (pre-2011 CDM Activities) (2013) - effective until April 30, 2015</v>
          </cell>
        </row>
        <row r="144">
          <cell r="I144" t="str">
            <v>Rate Rider for Recovery of Lost Revenue Adjustment Mechanism (LRAM)/Shared Savings</v>
          </cell>
        </row>
        <row r="145">
          <cell r="I145" t="str">
            <v>Rate Rider for Recovery of Lost Revenue Adjustment Mechanism (LRAM)/Shared Savings Mechanism (SSM) - effective until December 31, 2014 and applicable in the service area excluding the former service area of Clinton Power</v>
          </cell>
        </row>
        <row r="146">
          <cell r="I146" t="str">
            <v>Rate Rider for Recovery of Lost Revenue Adjustment Mechanism (LRAM)/Shared Savings Mechanism (SSM) - effective until December 31, 2014 and applicable in the service area excluding the former service areas of Clinton Power and West Perth Power</v>
          </cell>
        </row>
        <row r="147">
          <cell r="I147" t="str">
            <v>Rate Rider for Recovery of Lost Revenue Adjustment Mechanism (LRAM)/Shared Savings Mechanism (SSM) - effective until December 31, 2014 and applicable only in the former service area of Clinton Power</v>
          </cell>
        </row>
        <row r="148">
          <cell r="I148" t="str">
            <v>Rate Rider for Recovery of Lost Revenue Adjustment Mechanism (LRAM)/Shared Savings Mechanism (SSM) - effective until December 31, 2014 and applicable only in the former service area of West Perth Power</v>
          </cell>
        </row>
        <row r="149">
          <cell r="I149" t="str">
            <v>Rate Rider for Recovery of Lost Revenue Adjustment Mechanism (LRAM)/Shared Savings Mechanism (SSM) - effective until March 31, 2016</v>
          </cell>
        </row>
        <row r="150">
          <cell r="I150" t="str">
            <v>Rate Rider for Recovery of Lost Revenue Adjustment Mechanism (LRAM)/Shared Savings Mechanism (SSM) (2012) - effective until August 31, 2014</v>
          </cell>
        </row>
        <row r="151">
          <cell r="I151" t="str">
            <v>Rate Rider for Recovery of Lost Revenue Adjustment Mechanism (LRAM)/Shared Savings Mechanism (SSM) Recovery - effective until April 30, 2015</v>
          </cell>
        </row>
        <row r="152">
          <cell r="I152" t="str">
            <v>Rate Rider for Recovery of Lost Revenue Adjustment Mechanism Variance Account (LRAMVA) (2014) - effective until April 30, 2015</v>
          </cell>
        </row>
        <row r="153">
          <cell r="I153" t="str">
            <v>Rate Rider for Recovery of Residual Historical Smart Meter Costs - effective July 1, 2012 - April 30, 2016</v>
          </cell>
        </row>
        <row r="154">
          <cell r="I154" t="str">
            <v>Rate Rider for Recovery of Smart Meter Incremental Revenue Requirement - effective until the date of the next cost of service-based rate order</v>
          </cell>
        </row>
        <row r="155">
          <cell r="I155" t="str">
            <v>Rate Rider for Recovery of Smart Meter Incremental Revenue Requirement - effective until the effective date of the next cost of service-based rate order, or October 31, 2017, whichever occurs earlier</v>
          </cell>
        </row>
        <row r="156">
          <cell r="I156" t="str">
            <v>Rate Rider for Recovery of Smart Meter Incremental Revenue Requirement - in effect until the effective date of the next cost of service-based rate order</v>
          </cell>
        </row>
        <row r="157">
          <cell r="I157" t="str">
            <v>Rate Rider for Recovery of Smart Meter Incremental Revenue Requirement - Non-Interval Metered - in effect until the effective date of the next cost of service-based rate order</v>
          </cell>
        </row>
        <row r="158">
          <cell r="I158" t="str">
            <v>Rate Rider for Recovery of Smart Meter Incremental Revenue Requirements - in effect until the effective date of the next cost of service application</v>
          </cell>
        </row>
        <row r="159">
          <cell r="I159" t="str">
            <v>Rate Rider for Recovery of Smart Meter Stranded Assets - effective until April 30, 2016</v>
          </cell>
        </row>
        <row r="160">
          <cell r="I160" t="str">
            <v>Rate Rider for Recovery of Storm Damage Costs - effective until August 31, 2017</v>
          </cell>
        </row>
        <row r="161">
          <cell r="I161" t="str">
            <v>Rate Rider for Recovery of Stranded Assets - effective until April 30, 2016</v>
          </cell>
        </row>
        <row r="162">
          <cell r="I162" t="str">
            <v>Rate Rider for Recovery of Stranded Meter Assets - effective July 1, 2012 - April 30, 2016</v>
          </cell>
        </row>
        <row r="163">
          <cell r="I163" t="str">
            <v>Rate Rider for Recovery of Stranded Meter Assets – effective until April 30, 2015</v>
          </cell>
        </row>
        <row r="164">
          <cell r="I164" t="str">
            <v>Rate Rider for Recovery of Stranded Meter Assets - effective until April 30, 2016</v>
          </cell>
        </row>
        <row r="165">
          <cell r="I165" t="str">
            <v>Rate Rider for Recovery of Stranded Meter Assets - effective until April 30, 2017</v>
          </cell>
        </row>
        <row r="166">
          <cell r="I166" t="str">
            <v>Rate Rider for Recovery of Stranded Meter Assets - effective until August 31, 2015</v>
          </cell>
        </row>
        <row r="167">
          <cell r="I167" t="str">
            <v>Rate Rider for Recovery of Stranded Meter Assets - effective until August 31, 2017</v>
          </cell>
        </row>
        <row r="168">
          <cell r="I168" t="str">
            <v>Rate Rider for Recovery of Stranded Meter Assets - effective until December 31, 2014</v>
          </cell>
        </row>
        <row r="169">
          <cell r="I169" t="str">
            <v>Rate Rider for Recovery of Stranded Meter Assets - effective until December 31, 2015</v>
          </cell>
        </row>
        <row r="170">
          <cell r="I170" t="str">
            <v>Rate Rider for Recovery of Stranded Meter Assets - effective until June 30, 2016</v>
          </cell>
        </row>
        <row r="171">
          <cell r="I171" t="str">
            <v>Rate Rider for Recovery of Stranded Meter Assets - effective until March 31, 2016</v>
          </cell>
        </row>
        <row r="172">
          <cell r="I172" t="str">
            <v>Rate Rider for Recovery of Stranded Meter Assets - effective until May 31, 2014</v>
          </cell>
        </row>
        <row r="173">
          <cell r="I173" t="str">
            <v>Rate Rider for Reversal of Deferral/Variance Account Disposition (2011) - effective until April 30, 2015</v>
          </cell>
        </row>
        <row r="174">
          <cell r="I174" t="str">
            <v>Rate Rider for Smart Meter Disposition - effective until April 30, 2016</v>
          </cell>
        </row>
        <row r="175">
          <cell r="I175" t="str">
            <v>Rate Rider for Smart Meter Incremental Revenue Requirement - in effect until the effective date of the next cost of service-based rate order</v>
          </cell>
        </row>
        <row r="176">
          <cell r="I176" t="str">
            <v>Rate Rider for Smart Metering Entity Charge - effective until October 31, 2018</v>
          </cell>
        </row>
        <row r="177">
          <cell r="I177" t="str">
            <v>Rate Rider for Stranded Meter Cost Recovery - effective until April 30, 2017</v>
          </cell>
        </row>
        <row r="178">
          <cell r="I178" t="str">
            <v>Rate Rider for Tax Change</v>
          </cell>
        </row>
        <row r="179">
          <cell r="I179" t="str">
            <v>Rate Rider for Tax Change - effective until April 30, 2015</v>
          </cell>
        </row>
        <row r="180">
          <cell r="I180" t="str">
            <v>Rate Rider for Tax Change (2014) - effective until April 30, 2015</v>
          </cell>
        </row>
        <row r="181">
          <cell r="I181" t="str">
            <v>Retail Transmission Rate - Line and Transformation Connection Service Rate</v>
          </cell>
        </row>
        <row r="182">
          <cell r="I182" t="str">
            <v>Retail Transmission Rate - Line and Transformation Connection Service Rate - (less than 1,000 kW)</v>
          </cell>
        </row>
        <row r="183">
          <cell r="I183" t="str">
            <v>Retail Transmission Rate - Line and Transformation Connection Service Rate - Interval Metered</v>
          </cell>
        </row>
        <row r="184">
          <cell r="I184" t="str">
            <v>Retail Transmission Rate - Line and Transformation Connection Service Rate - Interval Metered (1,000 to 4,999 kW)</v>
          </cell>
        </row>
        <row r="185">
          <cell r="I185" t="str">
            <v>Retail Transmission Rate - Line and Transformation Connection Service Rate - Interval Metered (less than 1,000 kW)</v>
          </cell>
        </row>
        <row r="186">
          <cell r="I186" t="str">
            <v>Retail Transmission Rate - Line and Transformation Connection Service Rate - Interval Metered &lt; 1,000 kW</v>
          </cell>
        </row>
        <row r="187">
          <cell r="I187" t="str">
            <v>Retail Transmission Rate - Line and Transformation Connection Service Rate - Interval Metered &gt; 1,000 kW</v>
          </cell>
        </row>
        <row r="188">
          <cell r="I188" t="str">
            <v>Retail Transmission Rate - Line and Transformation Connection Service Rate FOR ALL SERVICE AREAS EXCEPT HENSALL</v>
          </cell>
        </row>
        <row r="189">
          <cell r="I189" t="str">
            <v>Retail Transmission Rate - Line Connection Service Rate</v>
          </cell>
        </row>
        <row r="190">
          <cell r="I190" t="str">
            <v>Retail Transmission Rate - Network Service Rate</v>
          </cell>
        </row>
        <row r="191">
          <cell r="I191" t="str">
            <v>Retail Transmission Rate - Network Service Rate - (less than 1,000 kW)</v>
          </cell>
        </row>
        <row r="192">
          <cell r="I192" t="str">
            <v>Retail Transmission Rate - Network Service Rate - Interval Metered</v>
          </cell>
        </row>
        <row r="193">
          <cell r="I193" t="str">
            <v>Retail Transmission Rate - Network Service Rate - Interval Metered (1,000 to 4,999 kW)</v>
          </cell>
        </row>
        <row r="194">
          <cell r="I194" t="str">
            <v>Retail Transmission Rate - Network Service Rate - Interval Metered (less than 1,000 kW)</v>
          </cell>
        </row>
        <row r="195">
          <cell r="I195" t="str">
            <v>Retail Transmission Rate - Network Service Rate - Interval Metered &gt; 1,000 kW</v>
          </cell>
        </row>
        <row r="196">
          <cell r="I196" t="str">
            <v>Retail Transmission Rate - Transformation Connection Service Rate</v>
          </cell>
        </row>
        <row r="197">
          <cell r="I197" t="str">
            <v>Rider for Global Adjustment Sub-Account Disposition (2012) - effective until April 30, 2016 Applicable only for Non-RPP Customers</v>
          </cell>
        </row>
        <row r="198">
          <cell r="I198" t="str">
            <v>Rural or Remote Electricity Rate Protection Charge (RRRP)</v>
          </cell>
        </row>
        <row r="199">
          <cell r="I199" t="str">
            <v>Sentinel lights (dusk-to-dawn) connected to unmetered wires will have a flat rate monthly energy charge added to the regular customer bill. Further servicing details are available in the distributor’s Conditions of Service.</v>
          </cell>
        </row>
        <row r="200">
          <cell r="I200" t="str">
            <v>Service Charge</v>
          </cell>
        </row>
        <row r="201">
          <cell r="I201" t="str">
            <v>Service Charge (per connection)</v>
          </cell>
        </row>
        <row r="202">
          <cell r="I202" t="str">
            <v>Service Charge (per customer)</v>
          </cell>
        </row>
        <row r="203">
          <cell r="I203" t="str">
            <v>Service Charge (per light)</v>
          </cell>
        </row>
        <row r="204">
          <cell r="I204" t="str">
            <v>Smart Grid Funding Adder (2014) - in effect until December 31, 2014</v>
          </cell>
        </row>
        <row r="205">
          <cell r="I205" t="str">
            <v>Smart Meter Disposition Rider</v>
          </cell>
        </row>
        <row r="206">
          <cell r="I206" t="str">
            <v>Smart Meter Entity Charge</v>
          </cell>
        </row>
        <row r="207">
          <cell r="I207" t="str">
            <v>Smart Meter Incremental Revenue Requirement Rate Rider</v>
          </cell>
        </row>
        <row r="208">
          <cell r="I208" t="str">
            <v>Standard Supply Service - Administrative Charge (if applicable)</v>
          </cell>
        </row>
        <row r="209">
          <cell r="I209" t="str">
            <v>Standby Charge - for a month where standby power is not provided, the charge is based on the applicable General Service 50 to 4,999 kW or Large Use Distribution Volumetric Charge applied to the contracted amount (e.g. Nameplate rating of generating facility).</v>
          </cell>
        </row>
        <row r="210">
          <cell r="I210" t="str">
            <v>Standby Charge - for a month where standby power is not provided. The charge is applied to the amount of reserved load transfer capacity contracted or the amount of monthly peak load displaced by a generating facility</v>
          </cell>
        </row>
        <row r="211">
          <cell r="I211" t="str">
            <v>Standby Charge - for a month where standby power is not provided. The charge is applied to the contracted amount (e.g. nameplate rating of the generation facility).</v>
          </cell>
        </row>
        <row r="212">
          <cell r="I212" t="str">
            <v>Wholesale Market Service Rate</v>
          </cell>
        </row>
      </sheetData>
      <sheetData sheetId="60"/>
      <sheetData sheetId="61"/>
      <sheetData sheetId="62"/>
      <sheetData sheetId="6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P129"/>
  <sheetViews>
    <sheetView showGridLines="0" tabSelected="1" view="pageBreakPreview" zoomScale="83" zoomScaleNormal="100" zoomScaleSheetLayoutView="83" workbookViewId="0">
      <selection activeCell="S9" sqref="S9"/>
    </sheetView>
  </sheetViews>
  <sheetFormatPr defaultRowHeight="12.75"/>
  <cols>
    <col min="1" max="1" width="23.85546875" customWidth="1"/>
    <col min="2" max="2" width="12.5703125" customWidth="1"/>
    <col min="3" max="4" width="11.5703125" customWidth="1"/>
    <col min="5" max="5" width="13.5703125" customWidth="1"/>
    <col min="6" max="7" width="12.5703125" customWidth="1"/>
    <col min="8" max="10" width="10.5703125" customWidth="1"/>
    <col min="11" max="11" width="15.5703125" customWidth="1"/>
    <col min="12" max="12" width="0.85546875" customWidth="1"/>
    <col min="13" max="16" width="13.5703125" customWidth="1"/>
  </cols>
  <sheetData>
    <row r="1" spans="1:16" ht="18">
      <c r="A1" s="39" t="s">
        <v>0</v>
      </c>
      <c r="B1" s="39"/>
      <c r="C1" s="39"/>
      <c r="D1" s="39"/>
      <c r="E1" s="39"/>
      <c r="F1" s="39"/>
      <c r="G1" s="39"/>
      <c r="H1" s="39"/>
      <c r="I1" s="39"/>
      <c r="J1" s="39"/>
      <c r="K1" s="39"/>
      <c r="L1" s="39"/>
      <c r="M1" s="39"/>
      <c r="N1" s="39"/>
      <c r="O1" s="39"/>
      <c r="P1" s="39"/>
    </row>
    <row r="2" spans="1:16" ht="18">
      <c r="A2" s="39" t="s">
        <v>1</v>
      </c>
      <c r="B2" s="39"/>
      <c r="C2" s="39"/>
      <c r="D2" s="39"/>
      <c r="E2" s="39"/>
      <c r="F2" s="39"/>
      <c r="G2" s="39"/>
      <c r="H2" s="39"/>
      <c r="I2" s="39"/>
      <c r="J2" s="39"/>
      <c r="K2" s="39"/>
      <c r="L2" s="39"/>
      <c r="M2" s="39"/>
      <c r="N2" s="39"/>
      <c r="O2" s="39"/>
      <c r="P2" s="39"/>
    </row>
    <row r="3" spans="1:16" ht="13.5" thickBot="1"/>
    <row r="4" spans="1:16" ht="13.5" customHeight="1" thickBot="1">
      <c r="A4" s="1" t="s">
        <v>2</v>
      </c>
      <c r="B4" s="40" t="s">
        <v>3</v>
      </c>
      <c r="C4" s="42" t="s">
        <v>4</v>
      </c>
      <c r="D4" s="43"/>
      <c r="E4" s="44"/>
      <c r="F4" s="45" t="s">
        <v>5</v>
      </c>
      <c r="G4" s="46"/>
      <c r="H4" s="47" t="s">
        <v>6</v>
      </c>
      <c r="I4" s="45"/>
      <c r="J4" s="46"/>
      <c r="K4" s="40" t="s">
        <v>7</v>
      </c>
      <c r="L4" s="2"/>
      <c r="M4" s="40" t="s">
        <v>8</v>
      </c>
      <c r="N4" s="40" t="s">
        <v>9</v>
      </c>
      <c r="O4" s="40" t="s">
        <v>10</v>
      </c>
      <c r="P4" s="48" t="s">
        <v>11</v>
      </c>
    </row>
    <row r="5" spans="1:16" ht="39" thickBot="1">
      <c r="A5" s="3"/>
      <c r="B5" s="41"/>
      <c r="C5" s="4" t="s">
        <v>12</v>
      </c>
      <c r="D5" s="4" t="s">
        <v>13</v>
      </c>
      <c r="E5" s="5" t="s">
        <v>14</v>
      </c>
      <c r="F5" s="5" t="s">
        <v>15</v>
      </c>
      <c r="G5" s="6" t="s">
        <v>16</v>
      </c>
      <c r="H5" s="4" t="s">
        <v>17</v>
      </c>
      <c r="I5" s="50" t="s">
        <v>18</v>
      </c>
      <c r="J5" s="51"/>
      <c r="K5" s="41"/>
      <c r="L5" s="7"/>
      <c r="M5" s="41"/>
      <c r="N5" s="41"/>
      <c r="O5" s="41"/>
      <c r="P5" s="49"/>
    </row>
    <row r="6" spans="1:16">
      <c r="A6" s="8"/>
      <c r="B6" s="8"/>
      <c r="C6" s="8"/>
      <c r="D6" s="8"/>
      <c r="E6" s="8"/>
      <c r="F6" s="8"/>
      <c r="G6" s="9"/>
      <c r="H6" s="8"/>
      <c r="I6" s="10" t="s">
        <v>15</v>
      </c>
      <c r="J6" s="10" t="s">
        <v>16</v>
      </c>
      <c r="K6" s="11"/>
      <c r="L6" s="12"/>
      <c r="M6" s="11"/>
      <c r="N6" s="11"/>
      <c r="O6" s="11"/>
      <c r="P6" s="9"/>
    </row>
    <row r="7" spans="1:16">
      <c r="A7" s="8"/>
      <c r="B7" s="8"/>
      <c r="C7" s="8"/>
      <c r="D7" s="8"/>
      <c r="E7" s="8"/>
      <c r="F7" s="8"/>
      <c r="G7" s="9"/>
      <c r="H7" s="8"/>
      <c r="I7" s="8"/>
      <c r="J7" s="8"/>
      <c r="K7" s="8"/>
      <c r="L7" s="12"/>
      <c r="M7" s="8"/>
      <c r="N7" s="8"/>
      <c r="O7" s="8"/>
      <c r="P7" s="9"/>
    </row>
    <row r="8" spans="1:16">
      <c r="A8" s="13" t="s">
        <v>19</v>
      </c>
      <c r="B8" s="14" t="s">
        <v>20</v>
      </c>
      <c r="C8" s="15">
        <v>24157</v>
      </c>
      <c r="D8" s="16">
        <v>24157</v>
      </c>
      <c r="E8" s="17">
        <f>IF(SUM(C8:D8)=0,0,AVERAGE(C8:D8))</f>
        <v>24157</v>
      </c>
      <c r="F8" s="15">
        <v>188126171.85838541</v>
      </c>
      <c r="G8" s="16"/>
      <c r="H8" s="18">
        <v>13.98</v>
      </c>
      <c r="I8" s="19">
        <v>1.3899999999999999E-2</v>
      </c>
      <c r="J8" s="19"/>
      <c r="K8" s="20">
        <f t="shared" ref="K8:K14" si="0">H8*E8*12+I8*F8+J8*G8</f>
        <v>6667532.1088315565</v>
      </c>
      <c r="L8" s="12"/>
      <c r="M8" s="21">
        <v>6669193.1836440824</v>
      </c>
      <c r="N8" s="21"/>
      <c r="O8" s="22">
        <f t="shared" ref="O8:O14" si="1">SUM(M8:N8)</f>
        <v>6669193.1836440824</v>
      </c>
      <c r="P8" s="23">
        <f>O8-K8</f>
        <v>1661.0748125258833</v>
      </c>
    </row>
    <row r="9" spans="1:16">
      <c r="A9" s="24" t="s">
        <v>21</v>
      </c>
      <c r="B9" s="14" t="s">
        <v>20</v>
      </c>
      <c r="C9" s="15">
        <v>2950</v>
      </c>
      <c r="D9" s="16">
        <v>2950</v>
      </c>
      <c r="E9" s="17">
        <f t="shared" ref="E9:E14" si="2">IF(SUM(C9:D9)=0,0,AVERAGE(C9:D9))</f>
        <v>2950</v>
      </c>
      <c r="F9" s="15">
        <v>87064278.142881781</v>
      </c>
      <c r="G9" s="16"/>
      <c r="H9" s="18">
        <v>14.27</v>
      </c>
      <c r="I9" s="19">
        <v>1.46E-2</v>
      </c>
      <c r="J9" s="19"/>
      <c r="K9" s="20">
        <f t="shared" si="0"/>
        <v>1776296.460886074</v>
      </c>
      <c r="L9" s="12"/>
      <c r="M9" s="21">
        <v>1774391.750800801</v>
      </c>
      <c r="N9" s="21"/>
      <c r="O9" s="22">
        <f t="shared" si="1"/>
        <v>1774391.750800801</v>
      </c>
      <c r="P9" s="23">
        <f t="shared" ref="P8:P14" si="3">O9-K9</f>
        <v>-1904.7100852730218</v>
      </c>
    </row>
    <row r="10" spans="1:16">
      <c r="A10" s="13" t="s">
        <v>22</v>
      </c>
      <c r="B10" s="14" t="s">
        <v>20</v>
      </c>
      <c r="C10" s="15">
        <v>337</v>
      </c>
      <c r="D10" s="16">
        <v>337</v>
      </c>
      <c r="E10" s="17">
        <f t="shared" si="2"/>
        <v>337</v>
      </c>
      <c r="F10" s="15">
        <v>274466438.02355784</v>
      </c>
      <c r="G10" s="16">
        <v>749278.38110612088</v>
      </c>
      <c r="H10" s="18">
        <v>105.62</v>
      </c>
      <c r="I10" s="19"/>
      <c r="J10" s="19">
        <v>2.9849000000000001</v>
      </c>
      <c r="K10" s="20">
        <f t="shared" si="0"/>
        <v>2663648.3197636604</v>
      </c>
      <c r="L10" s="12"/>
      <c r="M10" s="21">
        <v>2492851.9726580526</v>
      </c>
      <c r="N10" s="21">
        <v>170823.46626047627</v>
      </c>
      <c r="O10" s="22">
        <f t="shared" si="1"/>
        <v>2663675.4389185291</v>
      </c>
      <c r="P10" s="23">
        <f t="shared" si="3"/>
        <v>27.119154868647456</v>
      </c>
    </row>
    <row r="11" spans="1:16">
      <c r="A11" s="13" t="s">
        <v>23</v>
      </c>
      <c r="B11" s="14" t="s">
        <v>20</v>
      </c>
      <c r="C11" s="15">
        <v>3</v>
      </c>
      <c r="D11" s="16">
        <v>3</v>
      </c>
      <c r="E11" s="17">
        <f t="shared" si="2"/>
        <v>3</v>
      </c>
      <c r="F11" s="15">
        <v>151904395.50539833</v>
      </c>
      <c r="G11" s="16">
        <v>287182.13240786531</v>
      </c>
      <c r="H11" s="18">
        <v>5164</v>
      </c>
      <c r="I11" s="19"/>
      <c r="J11" s="19">
        <v>1.1548</v>
      </c>
      <c r="K11" s="20">
        <f t="shared" si="0"/>
        <v>517541.92650460289</v>
      </c>
      <c r="L11" s="12"/>
      <c r="M11" s="21">
        <v>459273.81602070353</v>
      </c>
      <c r="N11" s="21">
        <v>58276.991195513903</v>
      </c>
      <c r="O11" s="22">
        <f t="shared" si="1"/>
        <v>517550.80721621745</v>
      </c>
      <c r="P11" s="23">
        <f t="shared" si="3"/>
        <v>8.8807116145617329</v>
      </c>
    </row>
    <row r="12" spans="1:16">
      <c r="A12" s="24" t="s">
        <v>24</v>
      </c>
      <c r="B12" s="14" t="s">
        <v>20</v>
      </c>
      <c r="C12" s="15">
        <v>141</v>
      </c>
      <c r="D12" s="16">
        <v>141</v>
      </c>
      <c r="E12" s="17">
        <f t="shared" si="2"/>
        <v>141</v>
      </c>
      <c r="F12" s="15">
        <v>1196144.8585880077</v>
      </c>
      <c r="G12" s="16"/>
      <c r="H12" s="18">
        <v>5.78</v>
      </c>
      <c r="I12" s="19">
        <v>1.15E-2</v>
      </c>
      <c r="J12" s="19"/>
      <c r="K12" s="20">
        <f t="shared" si="0"/>
        <v>23535.425873762091</v>
      </c>
      <c r="L12" s="12"/>
      <c r="M12" s="21">
        <v>23520.700686875971</v>
      </c>
      <c r="N12" s="21"/>
      <c r="O12" s="22">
        <f t="shared" si="1"/>
        <v>23520.700686875971</v>
      </c>
      <c r="P12" s="23">
        <f t="shared" si="3"/>
        <v>-14.725186886120355</v>
      </c>
    </row>
    <row r="13" spans="1:16">
      <c r="A13" s="24" t="s">
        <v>25</v>
      </c>
      <c r="B13" s="14" t="s">
        <v>26</v>
      </c>
      <c r="C13" s="15">
        <v>5349</v>
      </c>
      <c r="D13" s="16">
        <v>5349</v>
      </c>
      <c r="E13" s="17">
        <f t="shared" si="2"/>
        <v>5349</v>
      </c>
      <c r="F13" s="15">
        <v>1818158.4601505373</v>
      </c>
      <c r="G13" s="16">
        <v>4751.6699999999992</v>
      </c>
      <c r="H13" s="18">
        <v>0.88</v>
      </c>
      <c r="I13" s="19"/>
      <c r="J13" s="19">
        <v>9.952</v>
      </c>
      <c r="K13" s="20">
        <f t="shared" si="0"/>
        <v>103774.05984</v>
      </c>
      <c r="L13" s="12"/>
      <c r="M13" s="21">
        <v>104000.02607203725</v>
      </c>
      <c r="N13" s="21"/>
      <c r="O13" s="22">
        <f t="shared" si="1"/>
        <v>104000.02607203725</v>
      </c>
      <c r="P13" s="23">
        <f t="shared" si="3"/>
        <v>225.96623203724448</v>
      </c>
    </row>
    <row r="14" spans="1:16" ht="25.5">
      <c r="A14" s="53" t="s">
        <v>34</v>
      </c>
      <c r="B14" s="14"/>
      <c r="C14" s="15">
        <v>0</v>
      </c>
      <c r="D14" s="16">
        <v>0</v>
      </c>
      <c r="E14" s="17">
        <f t="shared" si="2"/>
        <v>0</v>
      </c>
      <c r="F14" s="15"/>
      <c r="G14" s="16">
        <v>0</v>
      </c>
      <c r="H14" s="18"/>
      <c r="I14" s="19"/>
      <c r="J14" s="19"/>
      <c r="K14" s="20">
        <f t="shared" si="0"/>
        <v>0</v>
      </c>
      <c r="L14" s="12"/>
      <c r="M14" s="21"/>
      <c r="N14" s="21"/>
      <c r="O14" s="22">
        <f t="shared" si="1"/>
        <v>0</v>
      </c>
      <c r="P14" s="23">
        <f t="shared" si="3"/>
        <v>0</v>
      </c>
    </row>
    <row r="15" spans="1:16">
      <c r="A15" s="13"/>
      <c r="B15" s="14"/>
      <c r="C15" s="25"/>
      <c r="D15" s="25"/>
      <c r="E15" s="17">
        <f t="shared" ref="E15:E20" si="4">IF(SUM(C15:D15)=0,0,AVERAGE(C15:D15))</f>
        <v>0</v>
      </c>
      <c r="F15" s="15"/>
      <c r="G15" s="16"/>
      <c r="H15" s="18"/>
      <c r="I15" s="19"/>
      <c r="J15" s="19"/>
      <c r="K15" s="20">
        <f t="shared" ref="K15:K20" si="5">H15*E15*12+I15*F15+J15*G15</f>
        <v>0</v>
      </c>
      <c r="L15" s="12"/>
      <c r="M15" s="21"/>
      <c r="N15" s="21"/>
      <c r="O15" s="22">
        <f t="shared" ref="O15:O20" si="6">SUM(M15:N15)</f>
        <v>0</v>
      </c>
      <c r="P15" s="23">
        <f t="shared" ref="P15:P20" si="7">O15-K15</f>
        <v>0</v>
      </c>
    </row>
    <row r="16" spans="1:16">
      <c r="A16" s="13"/>
      <c r="B16" s="14"/>
      <c r="C16" s="25"/>
      <c r="D16" s="25"/>
      <c r="E16" s="17">
        <f t="shared" si="4"/>
        <v>0</v>
      </c>
      <c r="F16" s="15"/>
      <c r="G16" s="16"/>
      <c r="H16" s="18"/>
      <c r="I16" s="19"/>
      <c r="J16" s="19"/>
      <c r="K16" s="20">
        <f t="shared" si="5"/>
        <v>0</v>
      </c>
      <c r="L16" s="12"/>
      <c r="M16" s="21"/>
      <c r="N16" s="21"/>
      <c r="O16" s="22">
        <f t="shared" si="6"/>
        <v>0</v>
      </c>
      <c r="P16" s="23">
        <f t="shared" si="7"/>
        <v>0</v>
      </c>
    </row>
    <row r="17" spans="1:16">
      <c r="A17" s="13"/>
      <c r="B17" s="14"/>
      <c r="C17" s="25"/>
      <c r="D17" s="25"/>
      <c r="E17" s="17">
        <f t="shared" si="4"/>
        <v>0</v>
      </c>
      <c r="F17" s="15"/>
      <c r="G17" s="16"/>
      <c r="H17" s="18"/>
      <c r="I17" s="19"/>
      <c r="J17" s="19"/>
      <c r="K17" s="20">
        <f t="shared" si="5"/>
        <v>0</v>
      </c>
      <c r="L17" s="12"/>
      <c r="M17" s="21"/>
      <c r="N17" s="21"/>
      <c r="O17" s="22">
        <f t="shared" si="6"/>
        <v>0</v>
      </c>
      <c r="P17" s="23">
        <f t="shared" si="7"/>
        <v>0</v>
      </c>
    </row>
    <row r="18" spans="1:16">
      <c r="A18" s="13"/>
      <c r="B18" s="14"/>
      <c r="C18" s="25"/>
      <c r="D18" s="25"/>
      <c r="E18" s="17">
        <f t="shared" si="4"/>
        <v>0</v>
      </c>
      <c r="F18" s="15"/>
      <c r="G18" s="16"/>
      <c r="H18" s="18"/>
      <c r="I18" s="19"/>
      <c r="J18" s="19"/>
      <c r="K18" s="20">
        <f t="shared" si="5"/>
        <v>0</v>
      </c>
      <c r="L18" s="12"/>
      <c r="M18" s="21"/>
      <c r="N18" s="21"/>
      <c r="O18" s="22">
        <f t="shared" si="6"/>
        <v>0</v>
      </c>
      <c r="P18" s="23">
        <f t="shared" si="7"/>
        <v>0</v>
      </c>
    </row>
    <row r="19" spans="1:16">
      <c r="A19" s="13"/>
      <c r="B19" s="14"/>
      <c r="C19" s="25"/>
      <c r="D19" s="25"/>
      <c r="E19" s="17">
        <f t="shared" si="4"/>
        <v>0</v>
      </c>
      <c r="F19" s="15"/>
      <c r="G19" s="16"/>
      <c r="H19" s="18"/>
      <c r="I19" s="19"/>
      <c r="J19" s="19"/>
      <c r="K19" s="20">
        <f t="shared" si="5"/>
        <v>0</v>
      </c>
      <c r="L19" s="12"/>
      <c r="M19" s="21"/>
      <c r="N19" s="21"/>
      <c r="O19" s="22">
        <f t="shared" si="6"/>
        <v>0</v>
      </c>
      <c r="P19" s="23">
        <f t="shared" si="7"/>
        <v>0</v>
      </c>
    </row>
    <row r="20" spans="1:16" ht="13.5" thickBot="1">
      <c r="A20" s="13"/>
      <c r="B20" s="14"/>
      <c r="C20" s="25"/>
      <c r="D20" s="25"/>
      <c r="E20" s="17">
        <f t="shared" si="4"/>
        <v>0</v>
      </c>
      <c r="F20" s="15"/>
      <c r="G20" s="16"/>
      <c r="H20" s="18"/>
      <c r="I20" s="19"/>
      <c r="J20" s="19"/>
      <c r="K20" s="26">
        <f t="shared" si="5"/>
        <v>0</v>
      </c>
      <c r="L20" s="12"/>
      <c r="M20" s="21"/>
      <c r="N20" s="21"/>
      <c r="O20" s="27">
        <f t="shared" si="6"/>
        <v>0</v>
      </c>
      <c r="P20" s="27">
        <f t="shared" si="7"/>
        <v>0</v>
      </c>
    </row>
    <row r="21" spans="1:16" ht="13.5" thickTop="1">
      <c r="A21" s="8"/>
      <c r="B21" s="8"/>
      <c r="C21" s="8"/>
      <c r="D21" s="8"/>
      <c r="E21" s="8"/>
      <c r="F21" s="8"/>
      <c r="G21" s="9"/>
      <c r="H21" s="8"/>
      <c r="I21" s="8"/>
      <c r="J21" s="8"/>
      <c r="K21" s="28"/>
      <c r="L21" s="12"/>
      <c r="M21" s="29"/>
      <c r="N21" s="29"/>
      <c r="O21" s="8"/>
      <c r="P21" s="9"/>
    </row>
    <row r="22" spans="1:16" ht="13.5" thickBot="1">
      <c r="A22" s="30" t="s">
        <v>10</v>
      </c>
      <c r="B22" s="31"/>
      <c r="C22" s="31"/>
      <c r="D22" s="31"/>
      <c r="E22" s="31"/>
      <c r="F22" s="31"/>
      <c r="G22" s="32"/>
      <c r="H22" s="31"/>
      <c r="I22" s="31"/>
      <c r="J22" s="31"/>
      <c r="K22" s="33">
        <f>SUM(K8:K20)</f>
        <v>11752328.301699655</v>
      </c>
      <c r="L22" s="34"/>
      <c r="M22" s="35">
        <f>SUM(M8:M20)</f>
        <v>11523231.449882552</v>
      </c>
      <c r="N22" s="35">
        <f>SUM(N8:N20)</f>
        <v>229100.45745599017</v>
      </c>
      <c r="O22" s="35">
        <f>M22+N22</f>
        <v>11752331.907338543</v>
      </c>
      <c r="P22" s="36">
        <f>O22-K22</f>
        <v>3.6056388877332211</v>
      </c>
    </row>
    <row r="23" spans="1:16">
      <c r="K23" s="54"/>
    </row>
    <row r="24" spans="1:16">
      <c r="A24" s="37" t="s">
        <v>27</v>
      </c>
      <c r="B24" s="38"/>
      <c r="C24" s="38"/>
      <c r="D24" s="38"/>
      <c r="E24" s="38"/>
      <c r="F24" s="38"/>
      <c r="G24" s="38"/>
      <c r="H24" s="38"/>
      <c r="I24" s="38"/>
      <c r="J24" s="38"/>
      <c r="K24" s="38"/>
    </row>
    <row r="25" spans="1:16">
      <c r="A25" s="38"/>
      <c r="B25" s="38"/>
      <c r="C25" s="38"/>
      <c r="D25" s="38"/>
      <c r="E25" s="38"/>
      <c r="F25" s="38"/>
      <c r="G25" s="38"/>
      <c r="H25" s="38"/>
      <c r="I25" s="38"/>
      <c r="J25" s="38"/>
      <c r="K25" s="38"/>
    </row>
    <row r="26" spans="1:16">
      <c r="A26" s="52" t="s">
        <v>28</v>
      </c>
      <c r="B26" s="52"/>
      <c r="C26" s="52"/>
      <c r="D26" s="52"/>
      <c r="E26" s="52"/>
      <c r="F26" s="52"/>
      <c r="G26" s="52"/>
      <c r="H26" s="52"/>
      <c r="I26" s="52"/>
      <c r="J26" s="52"/>
      <c r="K26" s="52"/>
      <c r="L26" s="52"/>
      <c r="M26" s="52"/>
      <c r="N26" s="52"/>
    </row>
    <row r="27" spans="1:16">
      <c r="A27" s="52"/>
      <c r="B27" s="52"/>
      <c r="C27" s="52"/>
      <c r="D27" s="52"/>
      <c r="E27" s="52"/>
      <c r="F27" s="52"/>
      <c r="G27" s="52"/>
      <c r="H27" s="52"/>
      <c r="I27" s="52"/>
      <c r="J27" s="52"/>
      <c r="K27" s="52"/>
      <c r="L27" s="52"/>
      <c r="M27" s="52"/>
      <c r="N27" s="52"/>
    </row>
    <row r="28" spans="1:16">
      <c r="A28" s="52" t="s">
        <v>29</v>
      </c>
      <c r="B28" s="52"/>
      <c r="C28" s="52"/>
      <c r="D28" s="52"/>
      <c r="E28" s="52"/>
      <c r="F28" s="52"/>
      <c r="G28" s="52"/>
      <c r="H28" s="52"/>
      <c r="I28" s="52"/>
      <c r="J28" s="52"/>
      <c r="K28" s="52"/>
      <c r="L28" s="52"/>
      <c r="M28" s="52"/>
      <c r="N28" s="52"/>
    </row>
    <row r="29" spans="1:16">
      <c r="A29" s="52"/>
      <c r="B29" s="52"/>
      <c r="C29" s="52"/>
      <c r="D29" s="52"/>
      <c r="E29" s="52"/>
      <c r="F29" s="52"/>
      <c r="G29" s="52"/>
      <c r="H29" s="52"/>
      <c r="I29" s="52"/>
      <c r="J29" s="52"/>
      <c r="K29" s="52"/>
      <c r="L29" s="52"/>
      <c r="M29" s="52"/>
      <c r="N29" s="52"/>
    </row>
    <row r="31" spans="1:16" ht="18">
      <c r="A31" s="39" t="s">
        <v>0</v>
      </c>
      <c r="B31" s="39"/>
      <c r="C31" s="39"/>
      <c r="D31" s="39"/>
      <c r="E31" s="39"/>
      <c r="F31" s="39"/>
      <c r="G31" s="39"/>
      <c r="H31" s="39"/>
      <c r="I31" s="39"/>
      <c r="J31" s="39"/>
      <c r="K31" s="39"/>
      <c r="L31" s="39"/>
      <c r="M31" s="39"/>
      <c r="N31" s="39"/>
      <c r="O31" s="39"/>
      <c r="P31" s="39"/>
    </row>
    <row r="32" spans="1:16" ht="18">
      <c r="A32" s="39" t="s">
        <v>30</v>
      </c>
      <c r="B32" s="39"/>
      <c r="C32" s="39"/>
      <c r="D32" s="39"/>
      <c r="E32" s="39"/>
      <c r="F32" s="39"/>
      <c r="G32" s="39"/>
      <c r="H32" s="39"/>
      <c r="I32" s="39"/>
      <c r="J32" s="39"/>
      <c r="K32" s="39"/>
      <c r="L32" s="39"/>
      <c r="M32" s="39"/>
      <c r="N32" s="39"/>
      <c r="O32" s="39"/>
      <c r="P32" s="39"/>
    </row>
    <row r="33" spans="1:16" ht="13.5" thickBot="1"/>
    <row r="34" spans="1:16" ht="13.5" thickBot="1">
      <c r="A34" s="1" t="s">
        <v>2</v>
      </c>
      <c r="B34" s="40" t="s">
        <v>3</v>
      </c>
      <c r="C34" s="42" t="s">
        <v>4</v>
      </c>
      <c r="D34" s="43"/>
      <c r="E34" s="44"/>
      <c r="F34" s="45" t="s">
        <v>5</v>
      </c>
      <c r="G34" s="46"/>
      <c r="H34" s="47" t="s">
        <v>6</v>
      </c>
      <c r="I34" s="45"/>
      <c r="J34" s="46"/>
      <c r="K34" s="40" t="s">
        <v>7</v>
      </c>
      <c r="L34" s="2"/>
      <c r="M34" s="40" t="s">
        <v>8</v>
      </c>
      <c r="N34" s="40" t="s">
        <v>9</v>
      </c>
      <c r="O34" s="40" t="s">
        <v>10</v>
      </c>
      <c r="P34" s="48" t="s">
        <v>11</v>
      </c>
    </row>
    <row r="35" spans="1:16" ht="39" thickBot="1">
      <c r="A35" s="3"/>
      <c r="B35" s="41"/>
      <c r="C35" s="4" t="s">
        <v>12</v>
      </c>
      <c r="D35" s="4" t="s">
        <v>13</v>
      </c>
      <c r="E35" s="5" t="s">
        <v>14</v>
      </c>
      <c r="F35" s="5" t="s">
        <v>15</v>
      </c>
      <c r="G35" s="6" t="s">
        <v>16</v>
      </c>
      <c r="H35" s="4" t="s">
        <v>17</v>
      </c>
      <c r="I35" s="50" t="s">
        <v>18</v>
      </c>
      <c r="J35" s="51"/>
      <c r="K35" s="41"/>
      <c r="L35" s="7"/>
      <c r="M35" s="41"/>
      <c r="N35" s="41"/>
      <c r="O35" s="41"/>
      <c r="P35" s="49"/>
    </row>
    <row r="36" spans="1:16">
      <c r="A36" s="8"/>
      <c r="B36" s="8"/>
      <c r="C36" s="8"/>
      <c r="D36" s="8"/>
      <c r="E36" s="8"/>
      <c r="F36" s="8"/>
      <c r="G36" s="9"/>
      <c r="H36" s="8"/>
      <c r="I36" s="10" t="s">
        <v>15</v>
      </c>
      <c r="J36" s="10" t="s">
        <v>16</v>
      </c>
      <c r="K36" s="11"/>
      <c r="L36" s="12"/>
      <c r="M36" s="11"/>
      <c r="N36" s="11"/>
      <c r="O36" s="11"/>
      <c r="P36" s="9"/>
    </row>
    <row r="37" spans="1:16">
      <c r="A37" s="8"/>
      <c r="B37" s="8"/>
      <c r="C37" s="8"/>
      <c r="D37" s="8"/>
      <c r="E37" s="8"/>
      <c r="F37" s="8"/>
      <c r="G37" s="9"/>
      <c r="H37" s="8"/>
      <c r="I37" s="8"/>
      <c r="J37" s="8"/>
      <c r="K37" s="8"/>
      <c r="L37" s="12"/>
      <c r="M37" s="8"/>
      <c r="N37" s="8"/>
      <c r="O37" s="8"/>
      <c r="P37" s="9"/>
    </row>
    <row r="38" spans="1:16">
      <c r="A38" s="13" t="s">
        <v>19</v>
      </c>
      <c r="B38" s="14" t="s">
        <v>20</v>
      </c>
      <c r="C38" s="15">
        <v>24311</v>
      </c>
      <c r="D38" s="16">
        <v>24311</v>
      </c>
      <c r="E38" s="17">
        <f>IF(SUM(C38:D38)=0,0,AVERAGE(C38:D38))</f>
        <v>24311</v>
      </c>
      <c r="F38" s="15">
        <v>187248352.69867456</v>
      </c>
      <c r="G38" s="16"/>
      <c r="H38" s="18">
        <v>18.54</v>
      </c>
      <c r="I38" s="19">
        <v>8.2000000000000007E-3</v>
      </c>
      <c r="J38" s="19"/>
      <c r="K38" s="20">
        <f t="shared" ref="K38:K44" si="8">H38*E38*12+I38*F38+J38*G38</f>
        <v>6944147.7721291315</v>
      </c>
      <c r="L38" s="12"/>
      <c r="M38" s="21">
        <v>6934570.2350657452</v>
      </c>
      <c r="N38" s="21"/>
      <c r="O38" s="22">
        <f t="shared" ref="O38:O44" si="9">SUM(M38:N38)</f>
        <v>6934570.2350657452</v>
      </c>
      <c r="P38" s="23">
        <f t="shared" ref="P38:P44" si="10">O38-K38</f>
        <v>-9577.5370633862913</v>
      </c>
    </row>
    <row r="39" spans="1:16">
      <c r="A39" s="24" t="s">
        <v>21</v>
      </c>
      <c r="B39" s="14" t="s">
        <v>20</v>
      </c>
      <c r="C39" s="15">
        <v>2901</v>
      </c>
      <c r="D39" s="16">
        <v>2901</v>
      </c>
      <c r="E39" s="17">
        <f t="shared" ref="E39:E44" si="11">IF(SUM(C39:D39)=0,0,AVERAGE(C39:D39))</f>
        <v>2901</v>
      </c>
      <c r="F39" s="15">
        <v>85127653.331967831</v>
      </c>
      <c r="G39" s="16"/>
      <c r="H39" s="18">
        <v>14.59</v>
      </c>
      <c r="I39" s="19">
        <v>1.5100000000000001E-2</v>
      </c>
      <c r="J39" s="19"/>
      <c r="K39" s="20">
        <f t="shared" si="8"/>
        <v>1793334.6453127144</v>
      </c>
      <c r="L39" s="12"/>
      <c r="M39" s="21">
        <v>1789857.8935341744</v>
      </c>
      <c r="N39" s="21"/>
      <c r="O39" s="22">
        <f t="shared" si="9"/>
        <v>1789857.8935341744</v>
      </c>
      <c r="P39" s="23">
        <f t="shared" si="10"/>
        <v>-3476.7517785399687</v>
      </c>
    </row>
    <row r="40" spans="1:16">
      <c r="A40" s="13" t="s">
        <v>22</v>
      </c>
      <c r="B40" s="14" t="s">
        <v>20</v>
      </c>
      <c r="C40" s="15">
        <v>343</v>
      </c>
      <c r="D40" s="16">
        <v>343</v>
      </c>
      <c r="E40" s="17">
        <f t="shared" si="11"/>
        <v>343</v>
      </c>
      <c r="F40" s="15">
        <v>276008398.96579403</v>
      </c>
      <c r="G40" s="16">
        <v>753487.85023774719</v>
      </c>
      <c r="H40" s="18">
        <v>107.49</v>
      </c>
      <c r="I40" s="19"/>
      <c r="J40" s="19">
        <v>3.101</v>
      </c>
      <c r="K40" s="20">
        <f t="shared" si="8"/>
        <v>2778994.663587254</v>
      </c>
      <c r="L40" s="12"/>
      <c r="M40" s="21">
        <v>2607237.2798930514</v>
      </c>
      <c r="N40" s="21">
        <v>171783.15778009457</v>
      </c>
      <c r="O40" s="22">
        <f t="shared" si="9"/>
        <v>2779020.4376731459</v>
      </c>
      <c r="P40" s="23">
        <f t="shared" si="10"/>
        <v>25.774085891898721</v>
      </c>
    </row>
    <row r="41" spans="1:16">
      <c r="A41" s="13" t="s">
        <v>23</v>
      </c>
      <c r="B41" s="14" t="s">
        <v>20</v>
      </c>
      <c r="C41" s="15">
        <v>3</v>
      </c>
      <c r="D41" s="16">
        <v>3</v>
      </c>
      <c r="E41" s="17">
        <f t="shared" si="11"/>
        <v>3</v>
      </c>
      <c r="F41" s="15">
        <v>148182653.36253205</v>
      </c>
      <c r="G41" s="16">
        <v>280146.01050168532</v>
      </c>
      <c r="H41" s="18">
        <v>5164</v>
      </c>
      <c r="I41" s="19"/>
      <c r="J41" s="19">
        <v>1.216</v>
      </c>
      <c r="K41" s="20">
        <f t="shared" si="8"/>
        <v>526561.54877004935</v>
      </c>
      <c r="L41" s="12"/>
      <c r="M41" s="21">
        <v>469723.86549048545</v>
      </c>
      <c r="N41" s="21">
        <v>56849.1725114648</v>
      </c>
      <c r="O41" s="22">
        <f t="shared" si="9"/>
        <v>526573.03800195025</v>
      </c>
      <c r="P41" s="23">
        <f t="shared" si="10"/>
        <v>11.489231900894083</v>
      </c>
    </row>
    <row r="42" spans="1:16">
      <c r="A42" s="24" t="s">
        <v>24</v>
      </c>
      <c r="B42" s="14" t="s">
        <v>20</v>
      </c>
      <c r="C42" s="15">
        <v>138</v>
      </c>
      <c r="D42" s="16">
        <v>138</v>
      </c>
      <c r="E42" s="17">
        <f t="shared" si="11"/>
        <v>138</v>
      </c>
      <c r="F42" s="15">
        <v>1171483.2898121688</v>
      </c>
      <c r="G42" s="16"/>
      <c r="H42" s="18">
        <v>5.95</v>
      </c>
      <c r="I42" s="19">
        <v>1.18E-2</v>
      </c>
      <c r="J42" s="19"/>
      <c r="K42" s="20">
        <f t="shared" si="8"/>
        <v>23676.70281978359</v>
      </c>
      <c r="L42" s="12"/>
      <c r="M42" s="21">
        <v>23705.535227018609</v>
      </c>
      <c r="N42" s="21"/>
      <c r="O42" s="22">
        <f t="shared" si="9"/>
        <v>23705.535227018609</v>
      </c>
      <c r="P42" s="23">
        <f t="shared" si="10"/>
        <v>28.832407235018763</v>
      </c>
    </row>
    <row r="43" spans="1:16">
      <c r="A43" s="24" t="s">
        <v>25</v>
      </c>
      <c r="B43" s="14" t="s">
        <v>26</v>
      </c>
      <c r="C43" s="15">
        <v>5361</v>
      </c>
      <c r="D43" s="16">
        <v>5361</v>
      </c>
      <c r="E43" s="17">
        <f t="shared" si="11"/>
        <v>5361</v>
      </c>
      <c r="F43" s="15">
        <v>1821739.8429457126</v>
      </c>
      <c r="G43" s="16">
        <v>4761.0299999999988</v>
      </c>
      <c r="H43" s="18">
        <v>1.05</v>
      </c>
      <c r="I43" s="19"/>
      <c r="J43" s="19">
        <v>11.891</v>
      </c>
      <c r="K43" s="20">
        <f t="shared" si="8"/>
        <v>124162.00772999998</v>
      </c>
      <c r="L43" s="12"/>
      <c r="M43" s="21">
        <v>124255.50363774734</v>
      </c>
      <c r="N43" s="21"/>
      <c r="O43" s="22">
        <f t="shared" si="9"/>
        <v>124255.50363774734</v>
      </c>
      <c r="P43" s="23">
        <f t="shared" si="10"/>
        <v>93.495907747361343</v>
      </c>
    </row>
    <row r="44" spans="1:16" ht="25.5">
      <c r="A44" s="53" t="s">
        <v>34</v>
      </c>
      <c r="B44" s="14"/>
      <c r="C44" s="15"/>
      <c r="D44" s="16"/>
      <c r="E44" s="17">
        <f t="shared" si="11"/>
        <v>0</v>
      </c>
      <c r="F44" s="15"/>
      <c r="G44" s="16"/>
      <c r="H44" s="18"/>
      <c r="I44" s="19"/>
      <c r="J44" s="19"/>
      <c r="K44" s="20">
        <f t="shared" si="8"/>
        <v>0</v>
      </c>
      <c r="L44" s="12"/>
      <c r="M44" s="21"/>
      <c r="N44" s="21"/>
      <c r="O44" s="22">
        <f t="shared" si="9"/>
        <v>0</v>
      </c>
      <c r="P44" s="23">
        <f t="shared" si="10"/>
        <v>0</v>
      </c>
    </row>
    <row r="45" spans="1:16">
      <c r="A45" s="13"/>
      <c r="B45" s="14"/>
      <c r="C45" s="25"/>
      <c r="D45" s="25"/>
      <c r="E45" s="17">
        <f t="shared" ref="E45:E50" si="12">IF(SUM(C45:D45)=0,0,AVERAGE(C45:D45))</f>
        <v>0</v>
      </c>
      <c r="F45" s="15"/>
      <c r="G45" s="16"/>
      <c r="H45" s="18"/>
      <c r="I45" s="19"/>
      <c r="J45" s="19"/>
      <c r="K45" s="20">
        <f t="shared" ref="K45:K50" si="13">H45*E45*12+I45*F45+J45*G45</f>
        <v>0</v>
      </c>
      <c r="L45" s="12"/>
      <c r="M45" s="21"/>
      <c r="N45" s="21"/>
      <c r="O45" s="22">
        <f t="shared" ref="O45:O50" si="14">SUM(M45:N45)</f>
        <v>0</v>
      </c>
      <c r="P45" s="23">
        <f t="shared" ref="P45:P50" si="15">O45-K45</f>
        <v>0</v>
      </c>
    </row>
    <row r="46" spans="1:16">
      <c r="A46" s="13"/>
      <c r="B46" s="14"/>
      <c r="C46" s="25"/>
      <c r="D46" s="25"/>
      <c r="E46" s="17">
        <f t="shared" si="12"/>
        <v>0</v>
      </c>
      <c r="F46" s="15"/>
      <c r="G46" s="16"/>
      <c r="H46" s="18"/>
      <c r="I46" s="19"/>
      <c r="J46" s="19"/>
      <c r="K46" s="20">
        <f t="shared" si="13"/>
        <v>0</v>
      </c>
      <c r="L46" s="12"/>
      <c r="M46" s="21"/>
      <c r="N46" s="21"/>
      <c r="O46" s="22">
        <f t="shared" si="14"/>
        <v>0</v>
      </c>
      <c r="P46" s="23">
        <f t="shared" si="15"/>
        <v>0</v>
      </c>
    </row>
    <row r="47" spans="1:16">
      <c r="A47" s="13"/>
      <c r="B47" s="14"/>
      <c r="C47" s="25"/>
      <c r="D47" s="25"/>
      <c r="E47" s="17">
        <f t="shared" si="12"/>
        <v>0</v>
      </c>
      <c r="F47" s="15"/>
      <c r="G47" s="16"/>
      <c r="H47" s="18"/>
      <c r="I47" s="19"/>
      <c r="J47" s="19"/>
      <c r="K47" s="20">
        <f t="shared" si="13"/>
        <v>0</v>
      </c>
      <c r="L47" s="12"/>
      <c r="M47" s="21"/>
      <c r="N47" s="21"/>
      <c r="O47" s="22">
        <f t="shared" si="14"/>
        <v>0</v>
      </c>
      <c r="P47" s="23">
        <f t="shared" si="15"/>
        <v>0</v>
      </c>
    </row>
    <row r="48" spans="1:16">
      <c r="A48" s="13"/>
      <c r="B48" s="14"/>
      <c r="C48" s="25"/>
      <c r="D48" s="25"/>
      <c r="E48" s="17">
        <f t="shared" si="12"/>
        <v>0</v>
      </c>
      <c r="F48" s="15"/>
      <c r="G48" s="16"/>
      <c r="H48" s="18"/>
      <c r="I48" s="19"/>
      <c r="J48" s="19"/>
      <c r="K48" s="20">
        <f t="shared" si="13"/>
        <v>0</v>
      </c>
      <c r="L48" s="12"/>
      <c r="M48" s="21"/>
      <c r="N48" s="21"/>
      <c r="O48" s="22">
        <f t="shared" si="14"/>
        <v>0</v>
      </c>
      <c r="P48" s="23">
        <f t="shared" si="15"/>
        <v>0</v>
      </c>
    </row>
    <row r="49" spans="1:16">
      <c r="A49" s="13"/>
      <c r="B49" s="14"/>
      <c r="C49" s="25"/>
      <c r="D49" s="25"/>
      <c r="E49" s="17">
        <f t="shared" si="12"/>
        <v>0</v>
      </c>
      <c r="F49" s="15"/>
      <c r="G49" s="16"/>
      <c r="H49" s="18"/>
      <c r="I49" s="19"/>
      <c r="J49" s="19"/>
      <c r="K49" s="20">
        <f t="shared" si="13"/>
        <v>0</v>
      </c>
      <c r="L49" s="12"/>
      <c r="M49" s="21"/>
      <c r="N49" s="21"/>
      <c r="O49" s="22">
        <f t="shared" si="14"/>
        <v>0</v>
      </c>
      <c r="P49" s="23">
        <f t="shared" si="15"/>
        <v>0</v>
      </c>
    </row>
    <row r="50" spans="1:16" ht="13.5" thickBot="1">
      <c r="A50" s="13"/>
      <c r="B50" s="14"/>
      <c r="C50" s="25"/>
      <c r="D50" s="25"/>
      <c r="E50" s="17">
        <f t="shared" si="12"/>
        <v>0</v>
      </c>
      <c r="F50" s="15"/>
      <c r="G50" s="16"/>
      <c r="H50" s="18"/>
      <c r="I50" s="19"/>
      <c r="J50" s="19"/>
      <c r="K50" s="26">
        <f t="shared" si="13"/>
        <v>0</v>
      </c>
      <c r="L50" s="12"/>
      <c r="M50" s="21"/>
      <c r="N50" s="21"/>
      <c r="O50" s="27">
        <f t="shared" si="14"/>
        <v>0</v>
      </c>
      <c r="P50" s="27">
        <f t="shared" si="15"/>
        <v>0</v>
      </c>
    </row>
    <row r="51" spans="1:16" ht="13.5" thickTop="1">
      <c r="A51" s="8"/>
      <c r="B51" s="8"/>
      <c r="C51" s="8"/>
      <c r="D51" s="8"/>
      <c r="E51" s="8"/>
      <c r="F51" s="8"/>
      <c r="G51" s="9"/>
      <c r="H51" s="8"/>
      <c r="I51" s="8"/>
      <c r="J51" s="8"/>
      <c r="K51" s="28"/>
      <c r="L51" s="12"/>
      <c r="M51" s="29"/>
      <c r="N51" s="29"/>
      <c r="O51" s="8"/>
      <c r="P51" s="9"/>
    </row>
    <row r="52" spans="1:16" ht="13.5" thickBot="1">
      <c r="A52" s="30" t="s">
        <v>10</v>
      </c>
      <c r="B52" s="31"/>
      <c r="C52" s="31"/>
      <c r="D52" s="31"/>
      <c r="E52" s="31"/>
      <c r="F52" s="31"/>
      <c r="G52" s="32"/>
      <c r="H52" s="31"/>
      <c r="I52" s="31"/>
      <c r="J52" s="31"/>
      <c r="K52" s="33">
        <f>SUM(K38:K50)</f>
        <v>12190877.340348931</v>
      </c>
      <c r="L52" s="34"/>
      <c r="M52" s="35">
        <f>SUM(M38:M50)</f>
        <v>11949350.312848223</v>
      </c>
      <c r="N52" s="35">
        <f>SUM(N38:N50)</f>
        <v>228632.33029155937</v>
      </c>
      <c r="O52" s="35">
        <f>M52+N52</f>
        <v>12177982.643139783</v>
      </c>
      <c r="P52" s="36">
        <f>O52-K52</f>
        <v>-12894.697209147736</v>
      </c>
    </row>
    <row r="54" spans="1:16" ht="18">
      <c r="A54" s="39" t="s">
        <v>0</v>
      </c>
      <c r="B54" s="39"/>
      <c r="C54" s="39"/>
      <c r="D54" s="39"/>
      <c r="E54" s="39"/>
      <c r="F54" s="39"/>
      <c r="G54" s="39"/>
      <c r="H54" s="39"/>
      <c r="I54" s="39"/>
      <c r="J54" s="39"/>
      <c r="K54" s="39"/>
      <c r="L54" s="39"/>
      <c r="M54" s="39"/>
      <c r="N54" s="39"/>
      <c r="O54" s="39"/>
      <c r="P54" s="39"/>
    </row>
    <row r="55" spans="1:16" ht="18">
      <c r="A55" s="39" t="s">
        <v>31</v>
      </c>
      <c r="B55" s="39"/>
      <c r="C55" s="39"/>
      <c r="D55" s="39"/>
      <c r="E55" s="39"/>
      <c r="F55" s="39"/>
      <c r="G55" s="39"/>
      <c r="H55" s="39"/>
      <c r="I55" s="39"/>
      <c r="J55" s="39"/>
      <c r="K55" s="39"/>
      <c r="L55" s="39"/>
      <c r="M55" s="39"/>
      <c r="N55" s="39"/>
      <c r="O55" s="39"/>
      <c r="P55" s="39"/>
    </row>
    <row r="56" spans="1:16" ht="13.5" thickBot="1"/>
    <row r="57" spans="1:16" ht="13.5" thickBot="1">
      <c r="A57" s="1" t="s">
        <v>2</v>
      </c>
      <c r="B57" s="40" t="s">
        <v>3</v>
      </c>
      <c r="C57" s="42" t="s">
        <v>4</v>
      </c>
      <c r="D57" s="43"/>
      <c r="E57" s="44"/>
      <c r="F57" s="45" t="s">
        <v>5</v>
      </c>
      <c r="G57" s="46"/>
      <c r="H57" s="47" t="s">
        <v>6</v>
      </c>
      <c r="I57" s="45"/>
      <c r="J57" s="46"/>
      <c r="K57" s="40" t="s">
        <v>7</v>
      </c>
      <c r="L57" s="2"/>
      <c r="M57" s="40" t="s">
        <v>8</v>
      </c>
      <c r="N57" s="40" t="s">
        <v>9</v>
      </c>
      <c r="O57" s="40" t="s">
        <v>10</v>
      </c>
      <c r="P57" s="48" t="s">
        <v>11</v>
      </c>
    </row>
    <row r="58" spans="1:16" ht="39" thickBot="1">
      <c r="A58" s="3"/>
      <c r="B58" s="41"/>
      <c r="C58" s="4" t="s">
        <v>12</v>
      </c>
      <c r="D58" s="4" t="s">
        <v>13</v>
      </c>
      <c r="E58" s="5" t="s">
        <v>14</v>
      </c>
      <c r="F58" s="5" t="s">
        <v>15</v>
      </c>
      <c r="G58" s="6" t="s">
        <v>16</v>
      </c>
      <c r="H58" s="4" t="s">
        <v>17</v>
      </c>
      <c r="I58" s="50" t="s">
        <v>18</v>
      </c>
      <c r="J58" s="51"/>
      <c r="K58" s="41"/>
      <c r="L58" s="7"/>
      <c r="M58" s="41"/>
      <c r="N58" s="41"/>
      <c r="O58" s="41"/>
      <c r="P58" s="49"/>
    </row>
    <row r="59" spans="1:16">
      <c r="A59" s="8"/>
      <c r="B59" s="8"/>
      <c r="C59" s="8"/>
      <c r="D59" s="8"/>
      <c r="E59" s="8"/>
      <c r="F59" s="8"/>
      <c r="G59" s="9"/>
      <c r="H59" s="8"/>
      <c r="I59" s="10" t="s">
        <v>15</v>
      </c>
      <c r="J59" s="10" t="s">
        <v>16</v>
      </c>
      <c r="K59" s="11"/>
      <c r="L59" s="12"/>
      <c r="M59" s="11"/>
      <c r="N59" s="11"/>
      <c r="O59" s="11"/>
      <c r="P59" s="9"/>
    </row>
    <row r="60" spans="1:16">
      <c r="A60" s="8"/>
      <c r="B60" s="8"/>
      <c r="C60" s="8"/>
      <c r="D60" s="8"/>
      <c r="E60" s="8"/>
      <c r="F60" s="8"/>
      <c r="G60" s="9"/>
      <c r="H60" s="8"/>
      <c r="I60" s="8"/>
      <c r="J60" s="8"/>
      <c r="K60" s="8"/>
      <c r="L60" s="12"/>
      <c r="M60" s="8"/>
      <c r="N60" s="8"/>
      <c r="O60" s="8"/>
      <c r="P60" s="9"/>
    </row>
    <row r="61" spans="1:16">
      <c r="A61" s="13" t="s">
        <v>19</v>
      </c>
      <c r="B61" s="14" t="s">
        <v>20</v>
      </c>
      <c r="C61" s="15">
        <v>24466</v>
      </c>
      <c r="D61" s="15">
        <v>24466</v>
      </c>
      <c r="E61" s="17">
        <f>IF(SUM(C61:D61)=0,0,AVERAGE(C61:D61))</f>
        <v>24466</v>
      </c>
      <c r="F61" s="15">
        <v>186210870.92553759</v>
      </c>
      <c r="G61" s="16"/>
      <c r="H61" s="18">
        <v>21.88</v>
      </c>
      <c r="I61" s="19">
        <v>4.1999999999999997E-3</v>
      </c>
      <c r="J61" s="19"/>
      <c r="K61" s="20">
        <f>H61*E61*12+I61*F61+J61*G61</f>
        <v>7205878.6178872567</v>
      </c>
      <c r="L61" s="12"/>
      <c r="M61" s="21">
        <v>7214518.236765516</v>
      </c>
      <c r="N61" s="21"/>
      <c r="O61" s="22">
        <f t="shared" ref="O61:O67" si="16">SUM(M61:N61)</f>
        <v>7214518.236765516</v>
      </c>
      <c r="P61" s="23">
        <f>O61-K61</f>
        <v>8639.6188782593235</v>
      </c>
    </row>
    <row r="62" spans="1:16">
      <c r="A62" s="24" t="s">
        <v>21</v>
      </c>
      <c r="B62" s="14" t="s">
        <v>20</v>
      </c>
      <c r="C62" s="15">
        <v>2853</v>
      </c>
      <c r="D62" s="16">
        <v>2853</v>
      </c>
      <c r="E62" s="17">
        <f t="shared" ref="E62:E67" si="17">IF(SUM(C62:D62)=0,0,AVERAGE(C62:D62))</f>
        <v>2853</v>
      </c>
      <c r="F62" s="15">
        <v>82620793.873968139</v>
      </c>
      <c r="G62" s="16"/>
      <c r="H62" s="18">
        <v>14.94</v>
      </c>
      <c r="I62" s="19">
        <v>1.55E-2</v>
      </c>
      <c r="J62" s="19"/>
      <c r="K62" s="20">
        <f t="shared" ref="K62:K67" si="18">H62*E62*12+I62*F62+J62*G62</f>
        <v>1792108.1450465061</v>
      </c>
      <c r="L62" s="12"/>
      <c r="M62" s="21">
        <v>1790529.1224679695</v>
      </c>
      <c r="N62" s="21"/>
      <c r="O62" s="22">
        <f t="shared" si="16"/>
        <v>1790529.1224679695</v>
      </c>
      <c r="P62" s="23">
        <f t="shared" ref="P62:P67" si="19">O62-K62</f>
        <v>-1579.0225785365328</v>
      </c>
    </row>
    <row r="63" spans="1:16">
      <c r="A63" s="13" t="s">
        <v>22</v>
      </c>
      <c r="B63" s="14" t="s">
        <v>20</v>
      </c>
      <c r="C63" s="15">
        <v>350</v>
      </c>
      <c r="D63" s="16">
        <v>350</v>
      </c>
      <c r="E63" s="17">
        <f t="shared" si="17"/>
        <v>350</v>
      </c>
      <c r="F63" s="15">
        <v>276684266.07350218</v>
      </c>
      <c r="G63" s="16">
        <v>755332.93051770097</v>
      </c>
      <c r="H63" s="18">
        <v>109.29</v>
      </c>
      <c r="I63" s="19"/>
      <c r="J63" s="19">
        <v>3.2130000000000001</v>
      </c>
      <c r="K63" s="20">
        <f t="shared" si="18"/>
        <v>2885902.7057533734</v>
      </c>
      <c r="L63" s="12"/>
      <c r="M63" s="21">
        <v>2713656.8529575989</v>
      </c>
      <c r="N63" s="21">
        <v>172203.80652280254</v>
      </c>
      <c r="O63" s="22">
        <f t="shared" si="16"/>
        <v>2885860.6594804013</v>
      </c>
      <c r="P63" s="23">
        <f t="shared" si="19"/>
        <v>-42.046272972133011</v>
      </c>
    </row>
    <row r="64" spans="1:16">
      <c r="A64" s="13" t="s">
        <v>23</v>
      </c>
      <c r="B64" s="14" t="s">
        <v>20</v>
      </c>
      <c r="C64" s="15">
        <v>3</v>
      </c>
      <c r="D64" s="16">
        <v>3</v>
      </c>
      <c r="E64" s="17">
        <f t="shared" si="17"/>
        <v>3</v>
      </c>
      <c r="F64" s="15">
        <v>147665995.24737543</v>
      </c>
      <c r="G64" s="16">
        <v>279169.24495949777</v>
      </c>
      <c r="H64" s="18">
        <v>5164</v>
      </c>
      <c r="I64" s="19"/>
      <c r="J64" s="19">
        <v>1.2749999999999999</v>
      </c>
      <c r="K64" s="20">
        <f t="shared" si="18"/>
        <v>541844.78732335963</v>
      </c>
      <c r="L64" s="12"/>
      <c r="M64" s="21">
        <v>485206.93973236688</v>
      </c>
      <c r="N64" s="21">
        <v>56650.960469424172</v>
      </c>
      <c r="O64" s="22">
        <f t="shared" si="16"/>
        <v>541857.90020179108</v>
      </c>
      <c r="P64" s="23">
        <f t="shared" si="19"/>
        <v>13.112878431449644</v>
      </c>
    </row>
    <row r="65" spans="1:16">
      <c r="A65" s="24" t="s">
        <v>24</v>
      </c>
      <c r="B65" s="14" t="s">
        <v>20</v>
      </c>
      <c r="C65" s="15">
        <v>135</v>
      </c>
      <c r="D65" s="16">
        <v>135</v>
      </c>
      <c r="E65" s="17">
        <f t="shared" si="17"/>
        <v>135</v>
      </c>
      <c r="F65" s="15">
        <v>1147330.1820058511</v>
      </c>
      <c r="G65" s="16"/>
      <c r="H65" s="18">
        <v>6.1</v>
      </c>
      <c r="I65" s="19">
        <v>1.21E-2</v>
      </c>
      <c r="J65" s="19"/>
      <c r="K65" s="20">
        <f t="shared" si="18"/>
        <v>23764.695202270799</v>
      </c>
      <c r="L65" s="12"/>
      <c r="M65" s="21">
        <v>23752.523015165774</v>
      </c>
      <c r="N65" s="21"/>
      <c r="O65" s="22">
        <f t="shared" si="16"/>
        <v>23752.523015165774</v>
      </c>
      <c r="P65" s="23">
        <f t="shared" si="19"/>
        <v>-12.172187105024932</v>
      </c>
    </row>
    <row r="66" spans="1:16">
      <c r="A66" s="24" t="s">
        <v>25</v>
      </c>
      <c r="B66" s="14" t="s">
        <v>26</v>
      </c>
      <c r="C66" s="15">
        <v>5373</v>
      </c>
      <c r="D66" s="16">
        <v>5373</v>
      </c>
      <c r="E66" s="17">
        <f t="shared" si="17"/>
        <v>5373</v>
      </c>
      <c r="F66" s="15">
        <v>1825321.2257408875</v>
      </c>
      <c r="G66" s="16">
        <v>4770.3899999999994</v>
      </c>
      <c r="H66" s="18">
        <v>1.24</v>
      </c>
      <c r="I66" s="19"/>
      <c r="J66" s="19">
        <v>14.041700000000001</v>
      </c>
      <c r="K66" s="20">
        <f t="shared" si="18"/>
        <v>146934.62526299997</v>
      </c>
      <c r="L66" s="12"/>
      <c r="M66" s="21">
        <v>146928.67591814918</v>
      </c>
      <c r="N66" s="21"/>
      <c r="O66" s="22">
        <f t="shared" si="16"/>
        <v>146928.67591814918</v>
      </c>
      <c r="P66" s="23">
        <f t="shared" si="19"/>
        <v>-5.9493448507855646</v>
      </c>
    </row>
    <row r="67" spans="1:16" ht="25.5">
      <c r="A67" s="53" t="s">
        <v>34</v>
      </c>
      <c r="B67" s="14"/>
      <c r="C67" s="15"/>
      <c r="D67" s="16"/>
      <c r="E67" s="17">
        <f t="shared" si="17"/>
        <v>0</v>
      </c>
      <c r="F67" s="15"/>
      <c r="G67" s="16"/>
      <c r="H67" s="18"/>
      <c r="I67" s="19"/>
      <c r="J67" s="19"/>
      <c r="K67" s="20">
        <f t="shared" si="18"/>
        <v>0</v>
      </c>
      <c r="L67" s="12"/>
      <c r="M67" s="21"/>
      <c r="N67" s="21"/>
      <c r="O67" s="22">
        <f t="shared" si="16"/>
        <v>0</v>
      </c>
      <c r="P67" s="23">
        <f t="shared" si="19"/>
        <v>0</v>
      </c>
    </row>
    <row r="68" spans="1:16">
      <c r="A68" s="13"/>
      <c r="B68" s="14"/>
      <c r="C68" s="25"/>
      <c r="D68" s="25"/>
      <c r="E68" s="17">
        <f t="shared" ref="E68:E73" si="20">IF(SUM(C68:D68)=0,0,AVERAGE(C68:D68))</f>
        <v>0</v>
      </c>
      <c r="F68" s="15"/>
      <c r="G68" s="16"/>
      <c r="H68" s="18"/>
      <c r="I68" s="19"/>
      <c r="J68" s="19"/>
      <c r="K68" s="20">
        <f t="shared" ref="K68:K73" si="21">H68*E68*12+I68*F68+J68*G68</f>
        <v>0</v>
      </c>
      <c r="L68" s="12"/>
      <c r="M68" s="21"/>
      <c r="N68" s="21"/>
      <c r="O68" s="22">
        <f t="shared" ref="O68:O73" si="22">SUM(M68:N68)</f>
        <v>0</v>
      </c>
      <c r="P68" s="23">
        <f t="shared" ref="P68:P73" si="23">O68-K68</f>
        <v>0</v>
      </c>
    </row>
    <row r="69" spans="1:16">
      <c r="A69" s="13"/>
      <c r="B69" s="14"/>
      <c r="C69" s="25"/>
      <c r="D69" s="25"/>
      <c r="E69" s="17">
        <f t="shared" si="20"/>
        <v>0</v>
      </c>
      <c r="F69" s="15"/>
      <c r="G69" s="16"/>
      <c r="H69" s="18"/>
      <c r="I69" s="19"/>
      <c r="J69" s="19"/>
      <c r="K69" s="20">
        <f t="shared" si="21"/>
        <v>0</v>
      </c>
      <c r="L69" s="12"/>
      <c r="M69" s="21"/>
      <c r="N69" s="21"/>
      <c r="O69" s="22">
        <f t="shared" si="22"/>
        <v>0</v>
      </c>
      <c r="P69" s="23">
        <f t="shared" si="23"/>
        <v>0</v>
      </c>
    </row>
    <row r="70" spans="1:16">
      <c r="A70" s="13"/>
      <c r="B70" s="14"/>
      <c r="C70" s="25"/>
      <c r="D70" s="25"/>
      <c r="E70" s="17">
        <f t="shared" si="20"/>
        <v>0</v>
      </c>
      <c r="F70" s="15"/>
      <c r="G70" s="16"/>
      <c r="H70" s="18"/>
      <c r="I70" s="19"/>
      <c r="J70" s="19"/>
      <c r="K70" s="20">
        <f t="shared" si="21"/>
        <v>0</v>
      </c>
      <c r="L70" s="12"/>
      <c r="M70" s="21"/>
      <c r="N70" s="21"/>
      <c r="O70" s="22">
        <f t="shared" si="22"/>
        <v>0</v>
      </c>
      <c r="P70" s="23">
        <f t="shared" si="23"/>
        <v>0</v>
      </c>
    </row>
    <row r="71" spans="1:16">
      <c r="A71" s="13"/>
      <c r="B71" s="14"/>
      <c r="C71" s="25"/>
      <c r="D71" s="25"/>
      <c r="E71" s="17">
        <f t="shared" si="20"/>
        <v>0</v>
      </c>
      <c r="F71" s="15"/>
      <c r="G71" s="16"/>
      <c r="H71" s="18"/>
      <c r="I71" s="19"/>
      <c r="J71" s="19"/>
      <c r="K71" s="20">
        <f t="shared" si="21"/>
        <v>0</v>
      </c>
      <c r="L71" s="12"/>
      <c r="M71" s="21"/>
      <c r="N71" s="21"/>
      <c r="O71" s="22">
        <f t="shared" si="22"/>
        <v>0</v>
      </c>
      <c r="P71" s="23">
        <f t="shared" si="23"/>
        <v>0</v>
      </c>
    </row>
    <row r="72" spans="1:16">
      <c r="A72" s="13"/>
      <c r="B72" s="14"/>
      <c r="C72" s="25"/>
      <c r="D72" s="25"/>
      <c r="E72" s="17">
        <f t="shared" si="20"/>
        <v>0</v>
      </c>
      <c r="F72" s="15"/>
      <c r="G72" s="16"/>
      <c r="H72" s="18"/>
      <c r="I72" s="19"/>
      <c r="J72" s="19"/>
      <c r="K72" s="20">
        <f t="shared" si="21"/>
        <v>0</v>
      </c>
      <c r="L72" s="12"/>
      <c r="M72" s="21"/>
      <c r="N72" s="21"/>
      <c r="O72" s="22">
        <f t="shared" si="22"/>
        <v>0</v>
      </c>
      <c r="P72" s="23">
        <f t="shared" si="23"/>
        <v>0</v>
      </c>
    </row>
    <row r="73" spans="1:16" ht="13.5" thickBot="1">
      <c r="A73" s="13"/>
      <c r="B73" s="14"/>
      <c r="C73" s="25"/>
      <c r="D73" s="25"/>
      <c r="E73" s="17">
        <f t="shared" si="20"/>
        <v>0</v>
      </c>
      <c r="F73" s="15"/>
      <c r="G73" s="16"/>
      <c r="H73" s="18"/>
      <c r="I73" s="19"/>
      <c r="J73" s="19"/>
      <c r="K73" s="26">
        <f t="shared" si="21"/>
        <v>0</v>
      </c>
      <c r="L73" s="12"/>
      <c r="M73" s="21"/>
      <c r="N73" s="21"/>
      <c r="O73" s="27">
        <f t="shared" si="22"/>
        <v>0</v>
      </c>
      <c r="P73" s="27">
        <f t="shared" si="23"/>
        <v>0</v>
      </c>
    </row>
    <row r="74" spans="1:16" ht="13.5" thickTop="1">
      <c r="A74" s="8"/>
      <c r="B74" s="8"/>
      <c r="C74" s="8"/>
      <c r="D74" s="8"/>
      <c r="E74" s="8"/>
      <c r="F74" s="8"/>
      <c r="G74" s="9"/>
      <c r="H74" s="8"/>
      <c r="I74" s="8"/>
      <c r="J74" s="8"/>
      <c r="K74" s="28"/>
      <c r="L74" s="12"/>
      <c r="M74" s="29"/>
      <c r="N74" s="29"/>
      <c r="O74" s="8"/>
      <c r="P74" s="9"/>
    </row>
    <row r="75" spans="1:16" ht="13.5" thickBot="1">
      <c r="A75" s="30" t="s">
        <v>10</v>
      </c>
      <c r="B75" s="31"/>
      <c r="C75" s="31"/>
      <c r="D75" s="31"/>
      <c r="E75" s="31"/>
      <c r="F75" s="31"/>
      <c r="G75" s="32"/>
      <c r="H75" s="31"/>
      <c r="I75" s="31"/>
      <c r="J75" s="31"/>
      <c r="K75" s="33">
        <f>SUM(K61:K73)</f>
        <v>12596433.576475766</v>
      </c>
      <c r="L75" s="34"/>
      <c r="M75" s="35">
        <f>SUM(M61:M73)</f>
        <v>12374592.350856766</v>
      </c>
      <c r="N75" s="35">
        <f>SUM(N61:N73)</f>
        <v>228854.76699222671</v>
      </c>
      <c r="O75" s="35">
        <f>M75+N75</f>
        <v>12603447.117848992</v>
      </c>
      <c r="P75" s="36">
        <f>O75-K75</f>
        <v>7013.5413732267916</v>
      </c>
    </row>
    <row r="78" spans="1:16" ht="18">
      <c r="A78" s="39" t="s">
        <v>0</v>
      </c>
      <c r="B78" s="39"/>
      <c r="C78" s="39"/>
      <c r="D78" s="39"/>
      <c r="E78" s="39"/>
      <c r="F78" s="39"/>
      <c r="G78" s="39"/>
      <c r="H78" s="39"/>
      <c r="I78" s="39"/>
      <c r="J78" s="39"/>
      <c r="K78" s="39"/>
      <c r="L78" s="39"/>
      <c r="M78" s="39"/>
      <c r="N78" s="39"/>
      <c r="O78" s="39"/>
      <c r="P78" s="39"/>
    </row>
    <row r="79" spans="1:16" ht="18">
      <c r="A79" s="39" t="s">
        <v>32</v>
      </c>
      <c r="B79" s="39"/>
      <c r="C79" s="39"/>
      <c r="D79" s="39"/>
      <c r="E79" s="39"/>
      <c r="F79" s="39"/>
      <c r="G79" s="39"/>
      <c r="H79" s="39"/>
      <c r="I79" s="39"/>
      <c r="J79" s="39"/>
      <c r="K79" s="39"/>
      <c r="L79" s="39"/>
      <c r="M79" s="39"/>
      <c r="N79" s="39"/>
      <c r="O79" s="39"/>
      <c r="P79" s="39"/>
    </row>
    <row r="80" spans="1:16" ht="13.5" thickBot="1"/>
    <row r="81" spans="1:16" ht="13.5" thickBot="1">
      <c r="A81" s="1" t="s">
        <v>2</v>
      </c>
      <c r="B81" s="40" t="s">
        <v>3</v>
      </c>
      <c r="C81" s="42" t="s">
        <v>4</v>
      </c>
      <c r="D81" s="43"/>
      <c r="E81" s="44"/>
      <c r="F81" s="45" t="s">
        <v>5</v>
      </c>
      <c r="G81" s="46"/>
      <c r="H81" s="47" t="s">
        <v>6</v>
      </c>
      <c r="I81" s="45"/>
      <c r="J81" s="46"/>
      <c r="K81" s="40" t="s">
        <v>7</v>
      </c>
      <c r="L81" s="2"/>
      <c r="M81" s="40" t="s">
        <v>8</v>
      </c>
      <c r="N81" s="40" t="s">
        <v>9</v>
      </c>
      <c r="O81" s="40" t="s">
        <v>10</v>
      </c>
      <c r="P81" s="48" t="s">
        <v>11</v>
      </c>
    </row>
    <row r="82" spans="1:16" ht="39" thickBot="1">
      <c r="A82" s="3"/>
      <c r="B82" s="41"/>
      <c r="C82" s="4" t="s">
        <v>12</v>
      </c>
      <c r="D82" s="4" t="s">
        <v>13</v>
      </c>
      <c r="E82" s="5" t="s">
        <v>14</v>
      </c>
      <c r="F82" s="5" t="s">
        <v>15</v>
      </c>
      <c r="G82" s="6" t="s">
        <v>16</v>
      </c>
      <c r="H82" s="4" t="s">
        <v>17</v>
      </c>
      <c r="I82" s="50" t="s">
        <v>18</v>
      </c>
      <c r="J82" s="51"/>
      <c r="K82" s="41"/>
      <c r="L82" s="7"/>
      <c r="M82" s="41"/>
      <c r="N82" s="41"/>
      <c r="O82" s="41"/>
      <c r="P82" s="49"/>
    </row>
    <row r="83" spans="1:16">
      <c r="A83" s="8"/>
      <c r="B83" s="8"/>
      <c r="C83" s="8"/>
      <c r="D83" s="8"/>
      <c r="E83" s="8"/>
      <c r="F83" s="8"/>
      <c r="G83" s="9"/>
      <c r="H83" s="8"/>
      <c r="I83" s="10" t="s">
        <v>15</v>
      </c>
      <c r="J83" s="10" t="s">
        <v>16</v>
      </c>
      <c r="K83" s="11"/>
      <c r="L83" s="12"/>
      <c r="M83" s="11"/>
      <c r="N83" s="11"/>
      <c r="O83" s="11"/>
      <c r="P83" s="9"/>
    </row>
    <row r="84" spans="1:16">
      <c r="A84" s="8"/>
      <c r="B84" s="8"/>
      <c r="C84" s="8"/>
      <c r="D84" s="8"/>
      <c r="E84" s="8"/>
      <c r="F84" s="8"/>
      <c r="G84" s="9"/>
      <c r="H84" s="8"/>
      <c r="I84" s="8"/>
      <c r="J84" s="8"/>
      <c r="K84" s="8"/>
      <c r="L84" s="12"/>
      <c r="M84" s="8"/>
      <c r="N84" s="8"/>
      <c r="O84" s="8"/>
      <c r="P84" s="9"/>
    </row>
    <row r="85" spans="1:16">
      <c r="A85" s="13" t="s">
        <v>19</v>
      </c>
      <c r="B85" s="14" t="s">
        <v>20</v>
      </c>
      <c r="C85" s="15">
        <v>24622</v>
      </c>
      <c r="D85" s="16">
        <v>24622</v>
      </c>
      <c r="E85" s="17">
        <f>IF(SUM(C85:D85)=0,0,AVERAGE(C85:D85))</f>
        <v>24622</v>
      </c>
      <c r="F85" s="15">
        <v>185204883.1880928</v>
      </c>
      <c r="G85" s="16"/>
      <c r="H85" s="18">
        <v>25.35</v>
      </c>
      <c r="I85" s="19">
        <v>0</v>
      </c>
      <c r="J85" s="19">
        <v>0</v>
      </c>
      <c r="K85" s="20">
        <f t="shared" ref="K85:K91" si="24">H85*E85*12+I85*F85+J85*G85</f>
        <v>7490012.4000000004</v>
      </c>
      <c r="L85" s="12"/>
      <c r="M85" s="21">
        <v>7488863.785293052</v>
      </c>
      <c r="N85" s="21"/>
      <c r="O85" s="22">
        <f t="shared" ref="O85:O91" si="25">SUM(M85:N85)</f>
        <v>7488863.785293052</v>
      </c>
      <c r="P85" s="23">
        <f t="shared" ref="P85:P91" si="26">O85-K85</f>
        <v>-1148.6147069483995</v>
      </c>
    </row>
    <row r="86" spans="1:16">
      <c r="A86" s="24" t="s">
        <v>21</v>
      </c>
      <c r="B86" s="14" t="s">
        <v>20</v>
      </c>
      <c r="C86" s="15">
        <v>2805</v>
      </c>
      <c r="D86" s="16">
        <v>2805</v>
      </c>
      <c r="E86" s="17">
        <f t="shared" ref="E86:E91" si="27">IF(SUM(C86:D86)=0,0,AVERAGE(C86:D86))</f>
        <v>2805</v>
      </c>
      <c r="F86" s="15">
        <v>79258718.707347095</v>
      </c>
      <c r="G86" s="16"/>
      <c r="H86" s="18">
        <v>15.22</v>
      </c>
      <c r="I86" s="19">
        <v>1.61E-2</v>
      </c>
      <c r="J86" s="19"/>
      <c r="K86" s="20">
        <f t="shared" si="24"/>
        <v>1788370.5711882883</v>
      </c>
      <c r="L86" s="12"/>
      <c r="M86" s="21">
        <v>1790333.6651385429</v>
      </c>
      <c r="N86" s="21"/>
      <c r="O86" s="22">
        <f t="shared" si="25"/>
        <v>1790333.6651385429</v>
      </c>
      <c r="P86" s="23">
        <f t="shared" si="26"/>
        <v>1963.0939502546098</v>
      </c>
    </row>
    <row r="87" spans="1:16">
      <c r="A87" s="13" t="s">
        <v>22</v>
      </c>
      <c r="B87" s="14" t="s">
        <v>20</v>
      </c>
      <c r="C87" s="15">
        <v>357</v>
      </c>
      <c r="D87" s="16">
        <v>357</v>
      </c>
      <c r="E87" s="17">
        <f t="shared" si="27"/>
        <v>357</v>
      </c>
      <c r="F87" s="15">
        <v>277210271.8812061</v>
      </c>
      <c r="G87" s="16">
        <v>756768.89763589192</v>
      </c>
      <c r="H87" s="18">
        <v>110.99</v>
      </c>
      <c r="I87" s="19"/>
      <c r="J87" s="19">
        <v>3.3260999999999998</v>
      </c>
      <c r="K87" s="20">
        <f t="shared" si="24"/>
        <v>2992570.1904267403</v>
      </c>
      <c r="L87" s="12"/>
      <c r="M87" s="21">
        <v>2820045.7848972678</v>
      </c>
      <c r="N87" s="21">
        <v>172531.18401927233</v>
      </c>
      <c r="O87" s="22">
        <f t="shared" si="25"/>
        <v>2992576.96891654</v>
      </c>
      <c r="P87" s="23">
        <f t="shared" si="26"/>
        <v>6.7784897997044027</v>
      </c>
    </row>
    <row r="88" spans="1:16">
      <c r="A88" s="13" t="s">
        <v>23</v>
      </c>
      <c r="B88" s="14" t="s">
        <v>20</v>
      </c>
      <c r="C88" s="15">
        <v>3</v>
      </c>
      <c r="D88" s="16">
        <v>3</v>
      </c>
      <c r="E88" s="17">
        <f t="shared" si="27"/>
        <v>3</v>
      </c>
      <c r="F88" s="15">
        <v>148528259.69777662</v>
      </c>
      <c r="G88" s="16">
        <v>280799.39491494728</v>
      </c>
      <c r="H88" s="18">
        <v>5164</v>
      </c>
      <c r="I88" s="19"/>
      <c r="J88" s="19">
        <v>1.3339000000000001</v>
      </c>
      <c r="K88" s="20">
        <f t="shared" si="24"/>
        <v>560462.31287704827</v>
      </c>
      <c r="L88" s="12"/>
      <c r="M88" s="21">
        <v>503491.75022939371</v>
      </c>
      <c r="N88" s="21">
        <v>56981.761810735254</v>
      </c>
      <c r="O88" s="22">
        <f t="shared" si="25"/>
        <v>560473.51204012893</v>
      </c>
      <c r="P88" s="23">
        <f t="shared" si="26"/>
        <v>11.199163080658764</v>
      </c>
    </row>
    <row r="89" spans="1:16">
      <c r="A89" s="24" t="s">
        <v>24</v>
      </c>
      <c r="B89" s="14" t="s">
        <v>20</v>
      </c>
      <c r="C89" s="15">
        <v>132</v>
      </c>
      <c r="D89" s="16">
        <v>132</v>
      </c>
      <c r="E89" s="17">
        <f t="shared" si="27"/>
        <v>132</v>
      </c>
      <c r="F89" s="15">
        <v>1123675.0519528456</v>
      </c>
      <c r="G89" s="16"/>
      <c r="H89" s="18">
        <v>6.31</v>
      </c>
      <c r="I89" s="19">
        <v>1.2500000000000001E-2</v>
      </c>
      <c r="J89" s="19"/>
      <c r="K89" s="20">
        <f t="shared" si="24"/>
        <v>24040.97814941057</v>
      </c>
      <c r="L89" s="12"/>
      <c r="M89" s="21">
        <v>24049.345678514233</v>
      </c>
      <c r="N89" s="21"/>
      <c r="O89" s="22">
        <f t="shared" si="25"/>
        <v>24049.345678514233</v>
      </c>
      <c r="P89" s="23">
        <f t="shared" si="26"/>
        <v>8.3675291036634007</v>
      </c>
    </row>
    <row r="90" spans="1:16">
      <c r="A90" s="24" t="s">
        <v>25</v>
      </c>
      <c r="B90" s="14" t="s">
        <v>26</v>
      </c>
      <c r="C90" s="15">
        <v>5385</v>
      </c>
      <c r="D90" s="16">
        <v>5385</v>
      </c>
      <c r="E90" s="17">
        <f t="shared" si="27"/>
        <v>5385</v>
      </c>
      <c r="F90" s="15">
        <v>1828902.6085360628</v>
      </c>
      <c r="G90" s="16">
        <v>4779.7499999999982</v>
      </c>
      <c r="H90" s="18">
        <v>1.28</v>
      </c>
      <c r="I90" s="19"/>
      <c r="J90" s="19">
        <v>14.518800000000001</v>
      </c>
      <c r="K90" s="20">
        <f t="shared" si="24"/>
        <v>152109.83429999999</v>
      </c>
      <c r="L90" s="12"/>
      <c r="M90" s="21">
        <v>152247.97416089158</v>
      </c>
      <c r="N90" s="21"/>
      <c r="O90" s="22">
        <f t="shared" si="25"/>
        <v>152247.97416089158</v>
      </c>
      <c r="P90" s="23">
        <f t="shared" si="26"/>
        <v>138.13986089159152</v>
      </c>
    </row>
    <row r="91" spans="1:16" ht="25.5">
      <c r="A91" s="53" t="s">
        <v>34</v>
      </c>
      <c r="B91" s="14"/>
      <c r="C91" s="15"/>
      <c r="D91" s="16"/>
      <c r="E91" s="17">
        <f t="shared" si="27"/>
        <v>0</v>
      </c>
      <c r="F91" s="15"/>
      <c r="G91" s="16"/>
      <c r="H91" s="18"/>
      <c r="I91" s="19"/>
      <c r="J91" s="19"/>
      <c r="K91" s="20">
        <f t="shared" si="24"/>
        <v>0</v>
      </c>
      <c r="L91" s="12"/>
      <c r="M91" s="21"/>
      <c r="N91" s="21"/>
      <c r="O91" s="22">
        <f t="shared" si="25"/>
        <v>0</v>
      </c>
      <c r="P91" s="23">
        <f t="shared" si="26"/>
        <v>0</v>
      </c>
    </row>
    <row r="92" spans="1:16">
      <c r="A92" s="13"/>
      <c r="B92" s="14"/>
      <c r="C92" s="25"/>
      <c r="D92" s="25"/>
      <c r="E92" s="17">
        <f t="shared" ref="E92:E97" si="28">IF(SUM(C92:D92)=0,0,AVERAGE(C92:D92))</f>
        <v>0</v>
      </c>
      <c r="F92" s="15"/>
      <c r="G92" s="16"/>
      <c r="H92" s="18"/>
      <c r="I92" s="19"/>
      <c r="J92" s="19"/>
      <c r="K92" s="20">
        <f t="shared" ref="K92:K97" si="29">H92*E92*12+I92*F92+J92*G92</f>
        <v>0</v>
      </c>
      <c r="L92" s="12"/>
      <c r="M92" s="21"/>
      <c r="N92" s="21"/>
      <c r="O92" s="22">
        <f t="shared" ref="O92:O97" si="30">SUM(M92:N92)</f>
        <v>0</v>
      </c>
      <c r="P92" s="23">
        <f t="shared" ref="P92:P97" si="31">O92-K92</f>
        <v>0</v>
      </c>
    </row>
    <row r="93" spans="1:16">
      <c r="A93" s="13"/>
      <c r="B93" s="14"/>
      <c r="C93" s="25"/>
      <c r="D93" s="25"/>
      <c r="E93" s="17">
        <f t="shared" si="28"/>
        <v>0</v>
      </c>
      <c r="F93" s="15"/>
      <c r="G93" s="16"/>
      <c r="H93" s="18"/>
      <c r="I93" s="19"/>
      <c r="J93" s="19"/>
      <c r="K93" s="20">
        <f t="shared" si="29"/>
        <v>0</v>
      </c>
      <c r="L93" s="12"/>
      <c r="M93" s="21"/>
      <c r="N93" s="21"/>
      <c r="O93" s="22">
        <f t="shared" si="30"/>
        <v>0</v>
      </c>
      <c r="P93" s="23">
        <f t="shared" si="31"/>
        <v>0</v>
      </c>
    </row>
    <row r="94" spans="1:16">
      <c r="A94" s="13"/>
      <c r="B94" s="14"/>
      <c r="C94" s="25"/>
      <c r="D94" s="25"/>
      <c r="E94" s="17">
        <f t="shared" si="28"/>
        <v>0</v>
      </c>
      <c r="F94" s="15"/>
      <c r="G94" s="16"/>
      <c r="H94" s="18"/>
      <c r="I94" s="19"/>
      <c r="J94" s="19"/>
      <c r="K94" s="20">
        <f t="shared" si="29"/>
        <v>0</v>
      </c>
      <c r="L94" s="12"/>
      <c r="M94" s="21"/>
      <c r="N94" s="21"/>
      <c r="O94" s="22">
        <f t="shared" si="30"/>
        <v>0</v>
      </c>
      <c r="P94" s="23">
        <f t="shared" si="31"/>
        <v>0</v>
      </c>
    </row>
    <row r="95" spans="1:16">
      <c r="A95" s="13"/>
      <c r="B95" s="14"/>
      <c r="C95" s="25"/>
      <c r="D95" s="25"/>
      <c r="E95" s="17">
        <f t="shared" si="28"/>
        <v>0</v>
      </c>
      <c r="F95" s="15"/>
      <c r="G95" s="16"/>
      <c r="H95" s="18"/>
      <c r="I95" s="19"/>
      <c r="J95" s="19"/>
      <c r="K95" s="20">
        <f t="shared" si="29"/>
        <v>0</v>
      </c>
      <c r="L95" s="12"/>
      <c r="M95" s="21"/>
      <c r="N95" s="21"/>
      <c r="O95" s="22">
        <f t="shared" si="30"/>
        <v>0</v>
      </c>
      <c r="P95" s="23">
        <f t="shared" si="31"/>
        <v>0</v>
      </c>
    </row>
    <row r="96" spans="1:16">
      <c r="A96" s="13"/>
      <c r="B96" s="14"/>
      <c r="C96" s="25"/>
      <c r="D96" s="25"/>
      <c r="E96" s="17">
        <f t="shared" si="28"/>
        <v>0</v>
      </c>
      <c r="F96" s="15"/>
      <c r="G96" s="16"/>
      <c r="H96" s="18"/>
      <c r="I96" s="19"/>
      <c r="J96" s="19"/>
      <c r="K96" s="20">
        <f t="shared" si="29"/>
        <v>0</v>
      </c>
      <c r="L96" s="12"/>
      <c r="M96" s="21"/>
      <c r="N96" s="21"/>
      <c r="O96" s="22">
        <f t="shared" si="30"/>
        <v>0</v>
      </c>
      <c r="P96" s="23">
        <f t="shared" si="31"/>
        <v>0</v>
      </c>
    </row>
    <row r="97" spans="1:16" ht="13.5" thickBot="1">
      <c r="A97" s="13"/>
      <c r="B97" s="14"/>
      <c r="C97" s="25"/>
      <c r="D97" s="25"/>
      <c r="E97" s="17">
        <f t="shared" si="28"/>
        <v>0</v>
      </c>
      <c r="F97" s="15"/>
      <c r="G97" s="16"/>
      <c r="H97" s="18"/>
      <c r="I97" s="19"/>
      <c r="J97" s="19"/>
      <c r="K97" s="26">
        <f t="shared" si="29"/>
        <v>0</v>
      </c>
      <c r="L97" s="12"/>
      <c r="M97" s="21"/>
      <c r="N97" s="21"/>
      <c r="O97" s="27">
        <f t="shared" si="30"/>
        <v>0</v>
      </c>
      <c r="P97" s="27">
        <f t="shared" si="31"/>
        <v>0</v>
      </c>
    </row>
    <row r="98" spans="1:16" ht="13.5" thickTop="1">
      <c r="A98" s="8"/>
      <c r="B98" s="8"/>
      <c r="C98" s="8"/>
      <c r="D98" s="8"/>
      <c r="E98" s="8"/>
      <c r="F98" s="8"/>
      <c r="G98" s="9"/>
      <c r="H98" s="8"/>
      <c r="I98" s="8"/>
      <c r="J98" s="8"/>
      <c r="K98" s="28"/>
      <c r="L98" s="12"/>
      <c r="M98" s="29"/>
      <c r="N98" s="29"/>
      <c r="O98" s="8"/>
      <c r="P98" s="9"/>
    </row>
    <row r="99" spans="1:16" ht="13.5" thickBot="1">
      <c r="A99" s="30" t="s">
        <v>10</v>
      </c>
      <c r="B99" s="31"/>
      <c r="C99" s="31"/>
      <c r="D99" s="31"/>
      <c r="E99" s="31"/>
      <c r="F99" s="31"/>
      <c r="G99" s="32"/>
      <c r="H99" s="31"/>
      <c r="I99" s="31"/>
      <c r="J99" s="31"/>
      <c r="K99" s="33">
        <f>SUM(K85:K97)</f>
        <v>13007566.286941487</v>
      </c>
      <c r="L99" s="34"/>
      <c r="M99" s="35">
        <f>SUM(M85:M97)</f>
        <v>12779032.305397661</v>
      </c>
      <c r="N99" s="35">
        <f>SUM(N85:N97)</f>
        <v>229512.94583000758</v>
      </c>
      <c r="O99" s="35">
        <f>M99+N99</f>
        <v>13008545.251227669</v>
      </c>
      <c r="P99" s="36">
        <f>O99-K99</f>
        <v>978.96428618207574</v>
      </c>
    </row>
    <row r="101" spans="1:16" ht="18">
      <c r="A101" s="39" t="s">
        <v>0</v>
      </c>
      <c r="B101" s="39"/>
      <c r="C101" s="39"/>
      <c r="D101" s="39"/>
      <c r="E101" s="39"/>
      <c r="F101" s="39"/>
      <c r="G101" s="39"/>
      <c r="H101" s="39"/>
      <c r="I101" s="39"/>
      <c r="J101" s="39"/>
      <c r="K101" s="39"/>
      <c r="L101" s="39"/>
      <c r="M101" s="39"/>
      <c r="N101" s="39"/>
      <c r="O101" s="39"/>
      <c r="P101" s="39"/>
    </row>
    <row r="102" spans="1:16" ht="18">
      <c r="A102" s="39" t="s">
        <v>33</v>
      </c>
      <c r="B102" s="39"/>
      <c r="C102" s="39"/>
      <c r="D102" s="39"/>
      <c r="E102" s="39"/>
      <c r="F102" s="39"/>
      <c r="G102" s="39"/>
      <c r="H102" s="39"/>
      <c r="I102" s="39"/>
      <c r="J102" s="39"/>
      <c r="K102" s="39"/>
      <c r="L102" s="39"/>
      <c r="M102" s="39"/>
      <c r="N102" s="39"/>
      <c r="O102" s="39"/>
      <c r="P102" s="39"/>
    </row>
    <row r="103" spans="1:16" ht="13.5" thickBot="1"/>
    <row r="104" spans="1:16" ht="13.5" thickBot="1">
      <c r="A104" s="1" t="s">
        <v>2</v>
      </c>
      <c r="B104" s="40" t="s">
        <v>3</v>
      </c>
      <c r="C104" s="42" t="s">
        <v>4</v>
      </c>
      <c r="D104" s="43"/>
      <c r="E104" s="44"/>
      <c r="F104" s="45" t="s">
        <v>5</v>
      </c>
      <c r="G104" s="46"/>
      <c r="H104" s="47" t="s">
        <v>6</v>
      </c>
      <c r="I104" s="45"/>
      <c r="J104" s="46"/>
      <c r="K104" s="40" t="s">
        <v>7</v>
      </c>
      <c r="L104" s="2"/>
      <c r="M104" s="40" t="s">
        <v>8</v>
      </c>
      <c r="N104" s="40" t="s">
        <v>9</v>
      </c>
      <c r="O104" s="40" t="s">
        <v>10</v>
      </c>
      <c r="P104" s="48" t="s">
        <v>11</v>
      </c>
    </row>
    <row r="105" spans="1:16" ht="39" thickBot="1">
      <c r="A105" s="3"/>
      <c r="B105" s="41"/>
      <c r="C105" s="4" t="s">
        <v>12</v>
      </c>
      <c r="D105" s="4" t="s">
        <v>13</v>
      </c>
      <c r="E105" s="5" t="s">
        <v>14</v>
      </c>
      <c r="F105" s="5" t="s">
        <v>15</v>
      </c>
      <c r="G105" s="6" t="s">
        <v>16</v>
      </c>
      <c r="H105" s="4" t="s">
        <v>17</v>
      </c>
      <c r="I105" s="50" t="s">
        <v>18</v>
      </c>
      <c r="J105" s="51"/>
      <c r="K105" s="41"/>
      <c r="L105" s="7"/>
      <c r="M105" s="41"/>
      <c r="N105" s="41"/>
      <c r="O105" s="41"/>
      <c r="P105" s="49"/>
    </row>
    <row r="106" spans="1:16">
      <c r="A106" s="8"/>
      <c r="B106" s="8"/>
      <c r="C106" s="8"/>
      <c r="D106" s="8"/>
      <c r="E106" s="8"/>
      <c r="F106" s="8"/>
      <c r="G106" s="9"/>
      <c r="H106" s="8"/>
      <c r="I106" s="10" t="s">
        <v>15</v>
      </c>
      <c r="J106" s="10" t="s">
        <v>16</v>
      </c>
      <c r="K106" s="11"/>
      <c r="L106" s="12"/>
      <c r="M106" s="11"/>
      <c r="N106" s="11"/>
      <c r="O106" s="11"/>
      <c r="P106" s="9"/>
    </row>
    <row r="107" spans="1:16">
      <c r="A107" s="8"/>
      <c r="B107" s="8"/>
      <c r="C107" s="8"/>
      <c r="D107" s="8"/>
      <c r="E107" s="8"/>
      <c r="F107" s="8"/>
      <c r="G107" s="9"/>
      <c r="H107" s="8"/>
      <c r="I107" s="8"/>
      <c r="J107" s="8"/>
      <c r="K107" s="8"/>
      <c r="L107" s="12"/>
      <c r="M107" s="8"/>
      <c r="N107" s="8"/>
      <c r="O107" s="8"/>
      <c r="P107" s="9"/>
    </row>
    <row r="108" spans="1:16">
      <c r="A108" s="13" t="s">
        <v>19</v>
      </c>
      <c r="B108" s="14" t="s">
        <v>20</v>
      </c>
      <c r="C108" s="15">
        <v>24779</v>
      </c>
      <c r="D108" s="15">
        <v>24779</v>
      </c>
      <c r="E108" s="17">
        <f>IF(SUM(C108:D108)=0,0,AVERAGE(C108:D108))</f>
        <v>24779</v>
      </c>
      <c r="F108" s="15">
        <v>184282358.78054878</v>
      </c>
      <c r="G108" s="16"/>
      <c r="H108" s="18">
        <v>25.96</v>
      </c>
      <c r="I108" s="19">
        <v>0</v>
      </c>
      <c r="J108" s="19">
        <v>0</v>
      </c>
      <c r="K108" s="20">
        <f t="shared" ref="K108:K114" si="32">H108*E108*12+I108*F108+J108*G108</f>
        <v>7719154.0800000001</v>
      </c>
      <c r="L108" s="12"/>
      <c r="M108" s="21">
        <v>7719700.40636105</v>
      </c>
      <c r="N108" s="21"/>
      <c r="O108" s="22">
        <f t="shared" ref="O108:O114" si="33">SUM(M108:N108)</f>
        <v>7719700.40636105</v>
      </c>
      <c r="P108" s="23">
        <f t="shared" ref="P108:P114" si="34">O108-K108</f>
        <v>546.32636104989797</v>
      </c>
    </row>
    <row r="109" spans="1:16">
      <c r="A109" s="24" t="s">
        <v>21</v>
      </c>
      <c r="B109" s="14" t="s">
        <v>20</v>
      </c>
      <c r="C109" s="15">
        <v>2758</v>
      </c>
      <c r="D109" s="15">
        <v>2758</v>
      </c>
      <c r="E109" s="17">
        <f t="shared" ref="E109:E114" si="35">IF(SUM(C109:D109)=0,0,AVERAGE(C109:D109))</f>
        <v>2758</v>
      </c>
      <c r="F109" s="15">
        <v>75984043.691649064</v>
      </c>
      <c r="G109" s="16"/>
      <c r="H109" s="18">
        <v>15.4</v>
      </c>
      <c r="I109" s="19">
        <v>1.66E-2</v>
      </c>
      <c r="J109" s="19"/>
      <c r="K109" s="20">
        <f t="shared" si="32"/>
        <v>1771013.5252813743</v>
      </c>
      <c r="L109" s="12"/>
      <c r="M109" s="21">
        <v>1768670.607163741</v>
      </c>
      <c r="N109" s="21"/>
      <c r="O109" s="22">
        <f t="shared" si="33"/>
        <v>1768670.607163741</v>
      </c>
      <c r="P109" s="23">
        <f t="shared" si="34"/>
        <v>-2342.9181176333223</v>
      </c>
    </row>
    <row r="110" spans="1:16">
      <c r="A110" s="13" t="s">
        <v>22</v>
      </c>
      <c r="B110" s="14" t="s">
        <v>20</v>
      </c>
      <c r="C110" s="15">
        <v>364</v>
      </c>
      <c r="D110" s="15">
        <v>364</v>
      </c>
      <c r="E110" s="17">
        <f t="shared" si="35"/>
        <v>364</v>
      </c>
      <c r="F110" s="15">
        <v>278124252.87171125</v>
      </c>
      <c r="G110" s="16">
        <v>759264.01580720255</v>
      </c>
      <c r="H110" s="18">
        <v>112.13</v>
      </c>
      <c r="I110" s="19"/>
      <c r="J110" s="19">
        <v>3.4096000000000002</v>
      </c>
      <c r="K110" s="20">
        <f t="shared" si="32"/>
        <v>3078570.4282962377</v>
      </c>
      <c r="L110" s="12"/>
      <c r="M110" s="21">
        <v>2905475.3205983983</v>
      </c>
      <c r="N110" s="21">
        <v>173100.03098656845</v>
      </c>
      <c r="O110" s="22">
        <f>SUM(M110:N110)</f>
        <v>3078575.3515849668</v>
      </c>
      <c r="P110" s="23">
        <f t="shared" si="34"/>
        <v>4.9232887290418148</v>
      </c>
    </row>
    <row r="111" spans="1:16">
      <c r="A111" s="13" t="s">
        <v>23</v>
      </c>
      <c r="B111" s="14" t="s">
        <v>20</v>
      </c>
      <c r="C111" s="15">
        <v>3</v>
      </c>
      <c r="D111" s="15">
        <v>3</v>
      </c>
      <c r="E111" s="17">
        <f t="shared" si="35"/>
        <v>3</v>
      </c>
      <c r="F111" s="15">
        <v>149637159.56521314</v>
      </c>
      <c r="G111" s="16">
        <v>282895.8202849814</v>
      </c>
      <c r="H111" s="18">
        <v>5164</v>
      </c>
      <c r="I111" s="19"/>
      <c r="J111" s="19">
        <v>1.377</v>
      </c>
      <c r="K111" s="20">
        <f t="shared" si="32"/>
        <v>575451.54453241942</v>
      </c>
      <c r="L111" s="12"/>
      <c r="M111" s="21">
        <v>518054.53578906372</v>
      </c>
      <c r="N111" s="21">
        <v>57407.182994870818</v>
      </c>
      <c r="O111" s="22">
        <f t="shared" si="33"/>
        <v>575461.7187839346</v>
      </c>
      <c r="P111" s="23">
        <f t="shared" si="34"/>
        <v>10.17425151518546</v>
      </c>
    </row>
    <row r="112" spans="1:16">
      <c r="A112" s="24" t="s">
        <v>24</v>
      </c>
      <c r="B112" s="14" t="s">
        <v>20</v>
      </c>
      <c r="C112" s="15">
        <v>129</v>
      </c>
      <c r="D112" s="15">
        <v>129</v>
      </c>
      <c r="E112" s="17">
        <f t="shared" si="35"/>
        <v>129</v>
      </c>
      <c r="F112" s="15">
        <v>1100507.632575111</v>
      </c>
      <c r="G112" s="16"/>
      <c r="H112" s="18">
        <v>6.46</v>
      </c>
      <c r="I112" s="19">
        <v>1.2800000000000001E-2</v>
      </c>
      <c r="J112" s="19"/>
      <c r="K112" s="20">
        <f t="shared" si="32"/>
        <v>24086.577696961423</v>
      </c>
      <c r="L112" s="12"/>
      <c r="M112" s="21">
        <v>24090.82137783257</v>
      </c>
      <c r="N112" s="21"/>
      <c r="O112" s="22">
        <f t="shared" si="33"/>
        <v>24090.82137783257</v>
      </c>
      <c r="P112" s="23">
        <f t="shared" si="34"/>
        <v>4.2436808711463527</v>
      </c>
    </row>
    <row r="113" spans="1:16">
      <c r="A113" s="24" t="s">
        <v>25</v>
      </c>
      <c r="B113" s="14" t="s">
        <v>26</v>
      </c>
      <c r="C113" s="15">
        <v>5397</v>
      </c>
      <c r="D113" s="15">
        <v>5397</v>
      </c>
      <c r="E113" s="17">
        <f t="shared" si="35"/>
        <v>5397</v>
      </c>
      <c r="F113" s="15">
        <v>1832483.9913312381</v>
      </c>
      <c r="G113" s="16">
        <v>4789.1099999999979</v>
      </c>
      <c r="H113" s="18">
        <v>1.31</v>
      </c>
      <c r="I113" s="19"/>
      <c r="J113" s="19">
        <v>14.8695</v>
      </c>
      <c r="K113" s="20">
        <f t="shared" si="32"/>
        <v>156052.511145</v>
      </c>
      <c r="L113" s="12"/>
      <c r="M113" s="21">
        <v>156111.49162951493</v>
      </c>
      <c r="N113" s="21"/>
      <c r="O113" s="22">
        <f t="shared" si="33"/>
        <v>156111.49162951493</v>
      </c>
      <c r="P113" s="23">
        <f t="shared" si="34"/>
        <v>58.980484514933778</v>
      </c>
    </row>
    <row r="114" spans="1:16" ht="25.5">
      <c r="A114" s="53" t="s">
        <v>34</v>
      </c>
      <c r="B114" s="14"/>
      <c r="C114" s="15"/>
      <c r="D114" s="15"/>
      <c r="E114" s="17">
        <f t="shared" si="35"/>
        <v>0</v>
      </c>
      <c r="F114" s="15"/>
      <c r="G114" s="16"/>
      <c r="H114" s="18"/>
      <c r="I114" s="19"/>
      <c r="J114" s="19"/>
      <c r="K114" s="20">
        <f t="shared" si="32"/>
        <v>0</v>
      </c>
      <c r="L114" s="12"/>
      <c r="M114" s="21"/>
      <c r="N114" s="21"/>
      <c r="O114" s="22">
        <f t="shared" si="33"/>
        <v>0</v>
      </c>
      <c r="P114" s="23">
        <f t="shared" si="34"/>
        <v>0</v>
      </c>
    </row>
    <row r="115" spans="1:16">
      <c r="A115" s="13"/>
      <c r="B115" s="14"/>
      <c r="C115" s="25"/>
      <c r="D115" s="25"/>
      <c r="E115" s="17">
        <f t="shared" ref="E115:E120" si="36">IF(SUM(C115:D115)=0,0,AVERAGE(C115:D115))</f>
        <v>0</v>
      </c>
      <c r="F115" s="15"/>
      <c r="G115" s="16"/>
      <c r="H115" s="18"/>
      <c r="I115" s="19"/>
      <c r="J115" s="19"/>
      <c r="K115" s="20">
        <f t="shared" ref="K115:K120" si="37">H115*E115*12+I115*F115+J115*G115</f>
        <v>0</v>
      </c>
      <c r="L115" s="12"/>
      <c r="M115" s="21"/>
      <c r="N115" s="21"/>
      <c r="O115" s="22">
        <f t="shared" ref="O115:O120" si="38">SUM(M115:N115)</f>
        <v>0</v>
      </c>
      <c r="P115" s="23">
        <f t="shared" ref="P115:P120" si="39">O115-K115</f>
        <v>0</v>
      </c>
    </row>
    <row r="116" spans="1:16">
      <c r="A116" s="13"/>
      <c r="B116" s="14"/>
      <c r="C116" s="25"/>
      <c r="D116" s="25"/>
      <c r="E116" s="17">
        <f t="shared" si="36"/>
        <v>0</v>
      </c>
      <c r="F116" s="15"/>
      <c r="G116" s="16"/>
      <c r="H116" s="18"/>
      <c r="I116" s="19"/>
      <c r="J116" s="19"/>
      <c r="K116" s="20">
        <f t="shared" si="37"/>
        <v>0</v>
      </c>
      <c r="L116" s="12"/>
      <c r="M116" s="21"/>
      <c r="N116" s="21"/>
      <c r="O116" s="22">
        <f t="shared" si="38"/>
        <v>0</v>
      </c>
      <c r="P116" s="23">
        <f t="shared" si="39"/>
        <v>0</v>
      </c>
    </row>
    <row r="117" spans="1:16">
      <c r="A117" s="13"/>
      <c r="B117" s="14"/>
      <c r="C117" s="25"/>
      <c r="D117" s="25"/>
      <c r="E117" s="17">
        <f t="shared" si="36"/>
        <v>0</v>
      </c>
      <c r="F117" s="15"/>
      <c r="G117" s="16"/>
      <c r="H117" s="18"/>
      <c r="I117" s="19"/>
      <c r="J117" s="19"/>
      <c r="K117" s="20">
        <f t="shared" si="37"/>
        <v>0</v>
      </c>
      <c r="L117" s="12"/>
      <c r="M117" s="21"/>
      <c r="N117" s="21"/>
      <c r="O117" s="22">
        <f t="shared" si="38"/>
        <v>0</v>
      </c>
      <c r="P117" s="23">
        <f t="shared" si="39"/>
        <v>0</v>
      </c>
    </row>
    <row r="118" spans="1:16">
      <c r="A118" s="13"/>
      <c r="B118" s="14"/>
      <c r="C118" s="25"/>
      <c r="D118" s="25"/>
      <c r="E118" s="17">
        <f t="shared" si="36"/>
        <v>0</v>
      </c>
      <c r="F118" s="15"/>
      <c r="G118" s="16"/>
      <c r="H118" s="18"/>
      <c r="I118" s="19"/>
      <c r="J118" s="19"/>
      <c r="K118" s="20">
        <f t="shared" si="37"/>
        <v>0</v>
      </c>
      <c r="L118" s="12"/>
      <c r="M118" s="21"/>
      <c r="N118" s="21"/>
      <c r="O118" s="22">
        <f t="shared" si="38"/>
        <v>0</v>
      </c>
      <c r="P118" s="23">
        <f t="shared" si="39"/>
        <v>0</v>
      </c>
    </row>
    <row r="119" spans="1:16">
      <c r="A119" s="13"/>
      <c r="B119" s="14"/>
      <c r="C119" s="25"/>
      <c r="D119" s="25"/>
      <c r="E119" s="17">
        <f t="shared" si="36"/>
        <v>0</v>
      </c>
      <c r="F119" s="15"/>
      <c r="G119" s="16"/>
      <c r="H119" s="18"/>
      <c r="I119" s="19"/>
      <c r="J119" s="19"/>
      <c r="K119" s="20">
        <f t="shared" si="37"/>
        <v>0</v>
      </c>
      <c r="L119" s="12"/>
      <c r="M119" s="21"/>
      <c r="N119" s="21"/>
      <c r="O119" s="22">
        <f t="shared" si="38"/>
        <v>0</v>
      </c>
      <c r="P119" s="23">
        <f t="shared" si="39"/>
        <v>0</v>
      </c>
    </row>
    <row r="120" spans="1:16" ht="13.5" thickBot="1">
      <c r="A120" s="13"/>
      <c r="B120" s="14"/>
      <c r="C120" s="25"/>
      <c r="D120" s="25"/>
      <c r="E120" s="17">
        <f t="shared" si="36"/>
        <v>0</v>
      </c>
      <c r="F120" s="15"/>
      <c r="G120" s="16"/>
      <c r="H120" s="18"/>
      <c r="I120" s="19"/>
      <c r="J120" s="19"/>
      <c r="K120" s="26">
        <f t="shared" si="37"/>
        <v>0</v>
      </c>
      <c r="L120" s="12"/>
      <c r="M120" s="21"/>
      <c r="N120" s="21"/>
      <c r="O120" s="27">
        <f t="shared" si="38"/>
        <v>0</v>
      </c>
      <c r="P120" s="27">
        <f t="shared" si="39"/>
        <v>0</v>
      </c>
    </row>
    <row r="121" spans="1:16" ht="13.5" thickTop="1">
      <c r="A121" s="8"/>
      <c r="B121" s="8"/>
      <c r="C121" s="8"/>
      <c r="D121" s="8"/>
      <c r="E121" s="8"/>
      <c r="F121" s="8"/>
      <c r="G121" s="9"/>
      <c r="H121" s="8"/>
      <c r="I121" s="8"/>
      <c r="J121" s="8"/>
      <c r="K121" s="28"/>
      <c r="L121" s="12"/>
      <c r="M121" s="29"/>
      <c r="N121" s="29"/>
      <c r="O121" s="8"/>
      <c r="P121" s="9"/>
    </row>
    <row r="122" spans="1:16" ht="13.5" thickBot="1">
      <c r="A122" s="30" t="s">
        <v>10</v>
      </c>
      <c r="B122" s="31"/>
      <c r="C122" s="31"/>
      <c r="D122" s="31"/>
      <c r="E122" s="31"/>
      <c r="F122" s="31"/>
      <c r="G122" s="32"/>
      <c r="H122" s="31"/>
      <c r="I122" s="31"/>
      <c r="J122" s="31"/>
      <c r="K122" s="33">
        <f>SUM(K108:K120)</f>
        <v>13324328.666951995</v>
      </c>
      <c r="L122" s="34"/>
      <c r="M122" s="35">
        <f>SUM(M108:M120)</f>
        <v>13092103.182919601</v>
      </c>
      <c r="N122" s="35">
        <f>SUM(N108:N120)</f>
        <v>230507.21398143927</v>
      </c>
      <c r="O122" s="35">
        <f>M122+N122</f>
        <v>13322610.396901039</v>
      </c>
      <c r="P122" s="36">
        <f>O122-K122</f>
        <v>-1718.2700509559363</v>
      </c>
    </row>
    <row r="124" spans="1:16">
      <c r="A124" s="37" t="s">
        <v>27</v>
      </c>
      <c r="B124" s="38"/>
      <c r="C124" s="38"/>
      <c r="D124" s="38"/>
      <c r="E124" s="38"/>
      <c r="F124" s="38"/>
      <c r="G124" s="38"/>
      <c r="H124" s="38"/>
      <c r="I124" s="38"/>
      <c r="J124" s="38"/>
      <c r="K124" s="38"/>
    </row>
    <row r="125" spans="1:16">
      <c r="A125" s="38"/>
      <c r="B125" s="38"/>
      <c r="C125" s="38"/>
      <c r="D125" s="38"/>
      <c r="E125" s="38"/>
      <c r="F125" s="38"/>
      <c r="G125" s="38"/>
      <c r="H125" s="38"/>
      <c r="I125" s="38"/>
      <c r="J125" s="38"/>
      <c r="K125" s="38"/>
    </row>
    <row r="126" spans="1:16">
      <c r="A126" s="52" t="s">
        <v>28</v>
      </c>
      <c r="B126" s="52"/>
      <c r="C126" s="52"/>
      <c r="D126" s="52"/>
      <c r="E126" s="52"/>
      <c r="F126" s="52"/>
      <c r="G126" s="52"/>
      <c r="H126" s="52"/>
      <c r="I126" s="52"/>
      <c r="J126" s="52"/>
      <c r="K126" s="52"/>
      <c r="L126" s="52"/>
      <c r="M126" s="52"/>
      <c r="N126" s="52"/>
    </row>
    <row r="127" spans="1:16">
      <c r="A127" s="52"/>
      <c r="B127" s="52"/>
      <c r="C127" s="52"/>
      <c r="D127" s="52"/>
      <c r="E127" s="52"/>
      <c r="F127" s="52"/>
      <c r="G127" s="52"/>
      <c r="H127" s="52"/>
      <c r="I127" s="52"/>
      <c r="J127" s="52"/>
      <c r="K127" s="52"/>
      <c r="L127" s="52"/>
      <c r="M127" s="52"/>
      <c r="N127" s="52"/>
    </row>
    <row r="128" spans="1:16">
      <c r="A128" s="52" t="s">
        <v>29</v>
      </c>
      <c r="B128" s="52"/>
      <c r="C128" s="52"/>
      <c r="D128" s="52"/>
      <c r="E128" s="52"/>
      <c r="F128" s="52"/>
      <c r="G128" s="52"/>
      <c r="H128" s="52"/>
      <c r="I128" s="52"/>
      <c r="J128" s="52"/>
      <c r="K128" s="52"/>
      <c r="L128" s="52"/>
      <c r="M128" s="52"/>
      <c r="N128" s="52"/>
    </row>
    <row r="129" spans="1:14">
      <c r="A129" s="52"/>
      <c r="B129" s="52"/>
      <c r="C129" s="52"/>
      <c r="D129" s="52"/>
      <c r="E129" s="52"/>
      <c r="F129" s="52"/>
      <c r="G129" s="52"/>
      <c r="H129" s="52"/>
      <c r="I129" s="52"/>
      <c r="J129" s="52"/>
      <c r="K129" s="52"/>
      <c r="L129" s="52"/>
      <c r="M129" s="52"/>
      <c r="N129" s="52"/>
    </row>
  </sheetData>
  <mergeCells count="64">
    <mergeCell ref="P104:P105"/>
    <mergeCell ref="I105:J105"/>
    <mergeCell ref="A126:N127"/>
    <mergeCell ref="A128:N129"/>
    <mergeCell ref="A101:P101"/>
    <mergeCell ref="A102:P102"/>
    <mergeCell ref="B104:B105"/>
    <mergeCell ref="C104:E104"/>
    <mergeCell ref="F104:G104"/>
    <mergeCell ref="H104:J104"/>
    <mergeCell ref="K104:K105"/>
    <mergeCell ref="M104:M105"/>
    <mergeCell ref="N104:N105"/>
    <mergeCell ref="O104:O105"/>
    <mergeCell ref="M81:M82"/>
    <mergeCell ref="N81:N82"/>
    <mergeCell ref="O81:O82"/>
    <mergeCell ref="P81:P82"/>
    <mergeCell ref="I82:J82"/>
    <mergeCell ref="B81:B82"/>
    <mergeCell ref="C81:E81"/>
    <mergeCell ref="F81:G81"/>
    <mergeCell ref="H81:J81"/>
    <mergeCell ref="K81:K82"/>
    <mergeCell ref="A79:P79"/>
    <mergeCell ref="A54:P54"/>
    <mergeCell ref="A55:P55"/>
    <mergeCell ref="B57:B58"/>
    <mergeCell ref="C57:E57"/>
    <mergeCell ref="F57:G57"/>
    <mergeCell ref="H57:J57"/>
    <mergeCell ref="K57:K58"/>
    <mergeCell ref="M57:M58"/>
    <mergeCell ref="N57:N58"/>
    <mergeCell ref="O57:O58"/>
    <mergeCell ref="P57:P58"/>
    <mergeCell ref="I58:J58"/>
    <mergeCell ref="A78:P78"/>
    <mergeCell ref="M34:M35"/>
    <mergeCell ref="N34:N35"/>
    <mergeCell ref="O34:O35"/>
    <mergeCell ref="P34:P35"/>
    <mergeCell ref="I35:J35"/>
    <mergeCell ref="B34:B35"/>
    <mergeCell ref="C34:E34"/>
    <mergeCell ref="F34:G34"/>
    <mergeCell ref="H34:J34"/>
    <mergeCell ref="K34:K35"/>
    <mergeCell ref="A32:P32"/>
    <mergeCell ref="A1:P1"/>
    <mergeCell ref="A2:P2"/>
    <mergeCell ref="B4:B5"/>
    <mergeCell ref="C4:E4"/>
    <mergeCell ref="F4:G4"/>
    <mergeCell ref="H4:J4"/>
    <mergeCell ref="K4:K5"/>
    <mergeCell ref="M4:M5"/>
    <mergeCell ref="N4:N5"/>
    <mergeCell ref="O4:O5"/>
    <mergeCell ref="P4:P5"/>
    <mergeCell ref="I5:J5"/>
    <mergeCell ref="A26:N27"/>
    <mergeCell ref="A28:N29"/>
    <mergeCell ref="A31:P31"/>
  </mergeCells>
  <dataValidations count="1">
    <dataValidation type="list" allowBlank="1" showInputMessage="1" showErrorMessage="1" sqref="B85:B97 B8:B20 B38:B50 B61:B73 B108:B120">
      <formula1>"Customers, Connections"</formula1>
    </dataValidation>
  </dataValidations>
  <pageMargins left="0.75" right="0.75" top="1" bottom="1" header="0.5" footer="0.5"/>
  <pageSetup scale="61" fitToHeight="0" orientation="landscape" r:id="rId1"/>
  <headerFooter alignWithMargins="0"/>
  <rowBreaks count="2" manualBreakCount="2">
    <brk id="53" max="15" man="1"/>
    <brk id="100"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App.2-V_Rev_Reconciliation</vt:lpstr>
      <vt:lpstr>'App.2-V_Rev_Reconciliation'!Print_Area</vt:lpstr>
    </vt:vector>
  </TitlesOfParts>
  <Company>City of Kingston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Gibson,Sherry</dc:creator>
  <cp:lastModifiedBy>Gibson,Sherry</cp:lastModifiedBy>
  <dcterms:created xsi:type="dcterms:W3CDTF">2015-05-20T20:05:48Z</dcterms:created>
  <dcterms:modified xsi:type="dcterms:W3CDTF">2015-10-20T20:12:35Z</dcterms:modified>
</cp:coreProperties>
</file>