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135" yWindow="0" windowWidth="13320" windowHeight="12900" tabRatio="850" firstSheet="5" activeTab="12"/>
  </bookViews>
  <sheets>
    <sheet name="App.2-BA_2010" sheetId="1" state="hidden" r:id="rId1"/>
    <sheet name="App.2-BA_2011" sheetId="2" r:id="rId2"/>
    <sheet name="App.2-BA_2012" sheetId="3" r:id="rId3"/>
    <sheet name="App.2-BA_2013 Old EUL" sheetId="4" r:id="rId4"/>
    <sheet name="App.2-BA_2014CGAA" sheetId="14" r:id="rId5"/>
    <sheet name="App.2-BA_2015CGAAP" sheetId="13" r:id="rId6"/>
    <sheet name="App.2-BA_2013 New EUL" sheetId="6" r:id="rId7"/>
    <sheet name="App.2-BA_2014" sheetId="5" r:id="rId8"/>
    <sheet name="App.2-BA_2015_MIFRS" sheetId="7" r:id="rId9"/>
    <sheet name="App.2-BA_2016_MIFRS" sheetId="8" r:id="rId10"/>
    <sheet name="App.2-BA_2017_MIFRS" sheetId="9" r:id="rId11"/>
    <sheet name="App.2-BA_2018_MIFRS" sheetId="10" r:id="rId12"/>
    <sheet name="App.2-BA_2019_MIFRS" sheetId="11" r:id="rId13"/>
    <sheet name="App.2-BA_2020_MIFRS" sheetId="12" r:id="rId14"/>
  </sheets>
  <externalReferences>
    <externalReference r:id="rId15"/>
    <externalReference r:id="rId16"/>
    <externalReference r:id="rId17"/>
    <externalReference r:id="rId18"/>
    <externalReference r:id="rId19"/>
    <externalReference r:id="rId20"/>
  </externalReferences>
  <definedNames>
    <definedName name="BI_LDCLIST">'[1]3. Rate Class Selection'!$B$19:$B$21</definedName>
    <definedName name="BridgeYear">'[2]LDC Info'!$E$26</definedName>
    <definedName name="contactf" localSheetId="1">#REF!</definedName>
    <definedName name="contactf" localSheetId="2">#REF!</definedName>
    <definedName name="contactf" localSheetId="6">#REF!</definedName>
    <definedName name="contactf" localSheetId="3">#REF!</definedName>
    <definedName name="contactf" localSheetId="7">#REF!</definedName>
    <definedName name="contactf" localSheetId="4">#REF!</definedName>
    <definedName name="contactf" localSheetId="8">#REF!</definedName>
    <definedName name="contactf" localSheetId="5">#REF!</definedName>
    <definedName name="contactf" localSheetId="9">#REF!</definedName>
    <definedName name="contactf" localSheetId="11">#REF!</definedName>
    <definedName name="contactf" localSheetId="12">#REF!</definedName>
    <definedName name="contactf" localSheetId="13">#REF!</definedName>
    <definedName name="contactf">#REF!</definedName>
    <definedName name="CustomerAdministration">[2]lists!$Z$1:$Z$36</definedName>
    <definedName name="EBNUMBER">'[2]LDC Info'!$E$16</definedName>
    <definedName name="Fixed_Charges">[2]lists!$I$1:$I$212</definedName>
    <definedName name="histdate">[3]Financials!$E$76</definedName>
    <definedName name="Incr2000" localSheetId="1">#REF!</definedName>
    <definedName name="Incr2000" localSheetId="2">#REF!</definedName>
    <definedName name="Incr2000" localSheetId="6">#REF!</definedName>
    <definedName name="Incr2000" localSheetId="3">#REF!</definedName>
    <definedName name="Incr2000" localSheetId="7">#REF!</definedName>
    <definedName name="Incr2000" localSheetId="4">#REF!</definedName>
    <definedName name="Incr2000" localSheetId="8">#REF!</definedName>
    <definedName name="Incr2000" localSheetId="5">#REF!</definedName>
    <definedName name="Incr2000" localSheetId="9">#REF!</definedName>
    <definedName name="Incr2000" localSheetId="11">#REF!</definedName>
    <definedName name="Incr2000" localSheetId="12">#REF!</definedName>
    <definedName name="Incr2000" localSheetId="13">#REF!</definedName>
    <definedName name="Incr2000">#REF!</definedName>
    <definedName name="l" localSheetId="4">#REF!</definedName>
    <definedName name="l" localSheetId="5">#REF!</definedName>
    <definedName name="l" localSheetId="13">#REF!</definedName>
    <definedName name="l">#REF!</definedName>
    <definedName name="LDC_LIST">[4]lists!$AM$1:$AM$80</definedName>
    <definedName name="LDCLIST" localSheetId="0">#REF!</definedName>
    <definedName name="LDCLIST" localSheetId="1">#REF!</definedName>
    <definedName name="LDCLIST" localSheetId="2">#REF!</definedName>
    <definedName name="LDCLIST" localSheetId="6">#REF!</definedName>
    <definedName name="LDCLIST" localSheetId="3">#REF!</definedName>
    <definedName name="LDCLIST" localSheetId="7">#REF!</definedName>
    <definedName name="LDCLIST" localSheetId="4">#REF!</definedName>
    <definedName name="LDCLIST" localSheetId="8">#REF!</definedName>
    <definedName name="LDCLIST" localSheetId="5">#REF!</definedName>
    <definedName name="LDCLIST" localSheetId="9">#REF!</definedName>
    <definedName name="LIMIT" localSheetId="1">#REF!</definedName>
    <definedName name="LIMIT" localSheetId="2">#REF!</definedName>
    <definedName name="LIMIT" localSheetId="6">#REF!</definedName>
    <definedName name="LIMIT" localSheetId="3">#REF!</definedName>
    <definedName name="LIMIT" localSheetId="7">#REF!</definedName>
    <definedName name="LIMIT" localSheetId="4">#REF!</definedName>
    <definedName name="LIMIT" localSheetId="8">#REF!</definedName>
    <definedName name="LIMIT" localSheetId="5">#REF!</definedName>
    <definedName name="LIMIT" localSheetId="9">#REF!</definedName>
    <definedName name="LIMIT" localSheetId="11">#REF!</definedName>
    <definedName name="LIMIT" localSheetId="12">#REF!</definedName>
    <definedName name="LIMIT" localSheetId="13">#REF!</definedName>
    <definedName name="LIMIT">#REF!</definedName>
    <definedName name="LossFactors">[2]lists!$L$2:$L$15</definedName>
    <definedName name="man_beg_bud" localSheetId="1">#REF!</definedName>
    <definedName name="man_beg_bud" localSheetId="2">#REF!</definedName>
    <definedName name="man_beg_bud" localSheetId="6">#REF!</definedName>
    <definedName name="man_beg_bud" localSheetId="3">#REF!</definedName>
    <definedName name="man_beg_bud" localSheetId="7">#REF!</definedName>
    <definedName name="man_beg_bud" localSheetId="4">#REF!</definedName>
    <definedName name="man_beg_bud" localSheetId="8">#REF!</definedName>
    <definedName name="man_beg_bud" localSheetId="5">#REF!</definedName>
    <definedName name="man_beg_bud" localSheetId="9">#REF!</definedName>
    <definedName name="man_beg_bud" localSheetId="11">#REF!</definedName>
    <definedName name="man_beg_bud" localSheetId="12">#REF!</definedName>
    <definedName name="man_beg_bud" localSheetId="13">#REF!</definedName>
    <definedName name="man_beg_bud">#REF!</definedName>
    <definedName name="man_end_bud" localSheetId="1">#REF!</definedName>
    <definedName name="man_end_bud" localSheetId="2">#REF!</definedName>
    <definedName name="man_end_bud" localSheetId="6">#REF!</definedName>
    <definedName name="man_end_bud" localSheetId="3">#REF!</definedName>
    <definedName name="man_end_bud" localSheetId="7">#REF!</definedName>
    <definedName name="man_end_bud" localSheetId="4">#REF!</definedName>
    <definedName name="man_end_bud" localSheetId="8">#REF!</definedName>
    <definedName name="man_end_bud" localSheetId="5">#REF!</definedName>
    <definedName name="man_end_bud" localSheetId="9">#REF!</definedName>
    <definedName name="man_end_bud" localSheetId="11">#REF!</definedName>
    <definedName name="man_end_bud" localSheetId="12">#REF!</definedName>
    <definedName name="man_end_bud" localSheetId="13">#REF!</definedName>
    <definedName name="man_end_bud">#REF!</definedName>
    <definedName name="man12ACT" localSheetId="1">#REF!</definedName>
    <definedName name="man12ACT" localSheetId="2">#REF!</definedName>
    <definedName name="man12ACT" localSheetId="6">#REF!</definedName>
    <definedName name="man12ACT" localSheetId="3">#REF!</definedName>
    <definedName name="man12ACT" localSheetId="7">#REF!</definedName>
    <definedName name="man12ACT" localSheetId="4">#REF!</definedName>
    <definedName name="man12ACT" localSheetId="8">#REF!</definedName>
    <definedName name="man12ACT" localSheetId="5">#REF!</definedName>
    <definedName name="man12ACT" localSheetId="9">#REF!</definedName>
    <definedName name="man12ACT" localSheetId="11">#REF!</definedName>
    <definedName name="man12ACT" localSheetId="12">#REF!</definedName>
    <definedName name="man12ACT" localSheetId="13">#REF!</definedName>
    <definedName name="man12ACT">#REF!</definedName>
    <definedName name="MANBUD" localSheetId="1">#REF!</definedName>
    <definedName name="MANBUD" localSheetId="2">#REF!</definedName>
    <definedName name="MANBUD" localSheetId="6">#REF!</definedName>
    <definedName name="MANBUD" localSheetId="3">#REF!</definedName>
    <definedName name="MANBUD" localSheetId="7">#REF!</definedName>
    <definedName name="MANBUD" localSheetId="4">#REF!</definedName>
    <definedName name="MANBUD" localSheetId="8">#REF!</definedName>
    <definedName name="MANBUD" localSheetId="5">#REF!</definedName>
    <definedName name="MANBUD" localSheetId="9">#REF!</definedName>
    <definedName name="MANBUD" localSheetId="11">#REF!</definedName>
    <definedName name="MANBUD" localSheetId="12">#REF!</definedName>
    <definedName name="MANBUD" localSheetId="13">#REF!</definedName>
    <definedName name="MANBUD">#REF!</definedName>
    <definedName name="manCYACT" localSheetId="1">#REF!</definedName>
    <definedName name="manCYACT" localSheetId="2">#REF!</definedName>
    <definedName name="manCYACT" localSheetId="6">#REF!</definedName>
    <definedName name="manCYACT" localSheetId="3">#REF!</definedName>
    <definedName name="manCYACT" localSheetId="7">#REF!</definedName>
    <definedName name="manCYACT" localSheetId="4">#REF!</definedName>
    <definedName name="manCYACT" localSheetId="8">#REF!</definedName>
    <definedName name="manCYACT" localSheetId="5">#REF!</definedName>
    <definedName name="manCYACT" localSheetId="9">#REF!</definedName>
    <definedName name="manCYACT" localSheetId="11">#REF!</definedName>
    <definedName name="manCYACT" localSheetId="12">#REF!</definedName>
    <definedName name="manCYACT" localSheetId="13">#REF!</definedName>
    <definedName name="manCYACT">#REF!</definedName>
    <definedName name="manCYBUD" localSheetId="1">#REF!</definedName>
    <definedName name="manCYBUD" localSheetId="2">#REF!</definedName>
    <definedName name="manCYBUD" localSheetId="6">#REF!</definedName>
    <definedName name="manCYBUD" localSheetId="3">#REF!</definedName>
    <definedName name="manCYBUD" localSheetId="7">#REF!</definedName>
    <definedName name="manCYBUD" localSheetId="4">#REF!</definedName>
    <definedName name="manCYBUD" localSheetId="8">#REF!</definedName>
    <definedName name="manCYBUD" localSheetId="5">#REF!</definedName>
    <definedName name="manCYBUD" localSheetId="9">#REF!</definedName>
    <definedName name="manCYBUD" localSheetId="11">#REF!</definedName>
    <definedName name="manCYBUD" localSheetId="12">#REF!</definedName>
    <definedName name="manCYBUD" localSheetId="13">#REF!</definedName>
    <definedName name="manCYBUD">#REF!</definedName>
    <definedName name="manCYF" localSheetId="1">#REF!</definedName>
    <definedName name="manCYF" localSheetId="2">#REF!</definedName>
    <definedName name="manCYF" localSheetId="6">#REF!</definedName>
    <definedName name="manCYF" localSheetId="3">#REF!</definedName>
    <definedName name="manCYF" localSheetId="7">#REF!</definedName>
    <definedName name="manCYF" localSheetId="4">#REF!</definedName>
    <definedName name="manCYF" localSheetId="8">#REF!</definedName>
    <definedName name="manCYF" localSheetId="5">#REF!</definedName>
    <definedName name="manCYF" localSheetId="9">#REF!</definedName>
    <definedName name="manCYF" localSheetId="11">#REF!</definedName>
    <definedName name="manCYF" localSheetId="12">#REF!</definedName>
    <definedName name="manCYF" localSheetId="13">#REF!</definedName>
    <definedName name="manCYF">#REF!</definedName>
    <definedName name="MANEND" localSheetId="1">#REF!</definedName>
    <definedName name="MANEND" localSheetId="2">#REF!</definedName>
    <definedName name="MANEND" localSheetId="6">#REF!</definedName>
    <definedName name="MANEND" localSheetId="3">#REF!</definedName>
    <definedName name="MANEND" localSheetId="7">#REF!</definedName>
    <definedName name="MANEND" localSheetId="4">#REF!</definedName>
    <definedName name="MANEND" localSheetId="8">#REF!</definedName>
    <definedName name="MANEND" localSheetId="5">#REF!</definedName>
    <definedName name="MANEND" localSheetId="9">#REF!</definedName>
    <definedName name="MANEND" localSheetId="11">#REF!</definedName>
    <definedName name="MANEND" localSheetId="12">#REF!</definedName>
    <definedName name="MANEND" localSheetId="13">#REF!</definedName>
    <definedName name="MANEND">#REF!</definedName>
    <definedName name="manNYbud" localSheetId="1">#REF!</definedName>
    <definedName name="manNYbud" localSheetId="2">#REF!</definedName>
    <definedName name="manNYbud" localSheetId="6">#REF!</definedName>
    <definedName name="manNYbud" localSheetId="3">#REF!</definedName>
    <definedName name="manNYbud" localSheetId="7">#REF!</definedName>
    <definedName name="manNYbud" localSheetId="4">#REF!</definedName>
    <definedName name="manNYbud" localSheetId="8">#REF!</definedName>
    <definedName name="manNYbud" localSheetId="5">#REF!</definedName>
    <definedName name="manNYbud" localSheetId="9">#REF!</definedName>
    <definedName name="manNYbud" localSheetId="11">#REF!</definedName>
    <definedName name="manNYbud" localSheetId="12">#REF!</definedName>
    <definedName name="manNYbud" localSheetId="13">#REF!</definedName>
    <definedName name="manNYbud">#REF!</definedName>
    <definedName name="manpower_costs" localSheetId="1">#REF!</definedName>
    <definedName name="manpower_costs" localSheetId="2">#REF!</definedName>
    <definedName name="manpower_costs" localSheetId="6">#REF!</definedName>
    <definedName name="manpower_costs" localSheetId="3">#REF!</definedName>
    <definedName name="manpower_costs" localSheetId="7">#REF!</definedName>
    <definedName name="manpower_costs" localSheetId="4">#REF!</definedName>
    <definedName name="manpower_costs" localSheetId="8">#REF!</definedName>
    <definedName name="manpower_costs" localSheetId="5">#REF!</definedName>
    <definedName name="manpower_costs" localSheetId="9">#REF!</definedName>
    <definedName name="manpower_costs" localSheetId="11">#REF!</definedName>
    <definedName name="manpower_costs" localSheetId="12">#REF!</definedName>
    <definedName name="manpower_costs" localSheetId="13">#REF!</definedName>
    <definedName name="manpower_costs">#REF!</definedName>
    <definedName name="manPYACT" localSheetId="1">#REF!</definedName>
    <definedName name="manPYACT" localSheetId="2">#REF!</definedName>
    <definedName name="manPYACT" localSheetId="6">#REF!</definedName>
    <definedName name="manPYACT" localSheetId="3">#REF!</definedName>
    <definedName name="manPYACT" localSheetId="7">#REF!</definedName>
    <definedName name="manPYACT" localSheetId="4">#REF!</definedName>
    <definedName name="manPYACT" localSheetId="8">#REF!</definedName>
    <definedName name="manPYACT" localSheetId="5">#REF!</definedName>
    <definedName name="manPYACT" localSheetId="9">#REF!</definedName>
    <definedName name="manPYACT" localSheetId="11">#REF!</definedName>
    <definedName name="manPYACT" localSheetId="12">#REF!</definedName>
    <definedName name="manPYACT" localSheetId="13">#REF!</definedName>
    <definedName name="manPYACT">#REF!</definedName>
    <definedName name="MANSTART" localSheetId="1">#REF!</definedName>
    <definedName name="MANSTART" localSheetId="2">#REF!</definedName>
    <definedName name="MANSTART" localSheetId="6">#REF!</definedName>
    <definedName name="MANSTART" localSheetId="3">#REF!</definedName>
    <definedName name="MANSTART" localSheetId="7">#REF!</definedName>
    <definedName name="MANSTART" localSheetId="4">#REF!</definedName>
    <definedName name="MANSTART" localSheetId="8">#REF!</definedName>
    <definedName name="MANSTART" localSheetId="5">#REF!</definedName>
    <definedName name="MANSTART" localSheetId="9">#REF!</definedName>
    <definedName name="MANSTART" localSheetId="11">#REF!</definedName>
    <definedName name="MANSTART" localSheetId="12">#REF!</definedName>
    <definedName name="MANSTART" localSheetId="13">#REF!</definedName>
    <definedName name="MANSTART">#REF!</definedName>
    <definedName name="mat_beg_bud" localSheetId="1">#REF!</definedName>
    <definedName name="mat_beg_bud" localSheetId="2">#REF!</definedName>
    <definedName name="mat_beg_bud" localSheetId="6">#REF!</definedName>
    <definedName name="mat_beg_bud" localSheetId="3">#REF!</definedName>
    <definedName name="mat_beg_bud" localSheetId="7">#REF!</definedName>
    <definedName name="mat_beg_bud" localSheetId="4">#REF!</definedName>
    <definedName name="mat_beg_bud" localSheetId="8">#REF!</definedName>
    <definedName name="mat_beg_bud" localSheetId="5">#REF!</definedName>
    <definedName name="mat_beg_bud" localSheetId="9">#REF!</definedName>
    <definedName name="mat_beg_bud" localSheetId="11">#REF!</definedName>
    <definedName name="mat_beg_bud" localSheetId="12">#REF!</definedName>
    <definedName name="mat_beg_bud" localSheetId="13">#REF!</definedName>
    <definedName name="mat_beg_bud">#REF!</definedName>
    <definedName name="mat_end_bud" localSheetId="1">#REF!</definedName>
    <definedName name="mat_end_bud" localSheetId="2">#REF!</definedName>
    <definedName name="mat_end_bud" localSheetId="6">#REF!</definedName>
    <definedName name="mat_end_bud" localSheetId="3">#REF!</definedName>
    <definedName name="mat_end_bud" localSheetId="7">#REF!</definedName>
    <definedName name="mat_end_bud" localSheetId="4">#REF!</definedName>
    <definedName name="mat_end_bud" localSheetId="8">#REF!</definedName>
    <definedName name="mat_end_bud" localSheetId="5">#REF!</definedName>
    <definedName name="mat_end_bud" localSheetId="9">#REF!</definedName>
    <definedName name="mat_end_bud" localSheetId="11">#REF!</definedName>
    <definedName name="mat_end_bud" localSheetId="12">#REF!</definedName>
    <definedName name="mat_end_bud" localSheetId="13">#REF!</definedName>
    <definedName name="mat_end_bud">#REF!</definedName>
    <definedName name="mat12ACT" localSheetId="1">#REF!</definedName>
    <definedName name="mat12ACT" localSheetId="2">#REF!</definedName>
    <definedName name="mat12ACT" localSheetId="6">#REF!</definedName>
    <definedName name="mat12ACT" localSheetId="3">#REF!</definedName>
    <definedName name="mat12ACT" localSheetId="7">#REF!</definedName>
    <definedName name="mat12ACT" localSheetId="4">#REF!</definedName>
    <definedName name="mat12ACT" localSheetId="8">#REF!</definedName>
    <definedName name="mat12ACT" localSheetId="5">#REF!</definedName>
    <definedName name="mat12ACT" localSheetId="9">#REF!</definedName>
    <definedName name="mat12ACT" localSheetId="11">#REF!</definedName>
    <definedName name="mat12ACT" localSheetId="12">#REF!</definedName>
    <definedName name="mat12ACT" localSheetId="13">#REF!</definedName>
    <definedName name="mat12ACT">#REF!</definedName>
    <definedName name="MATBUD" localSheetId="1">#REF!</definedName>
    <definedName name="MATBUD" localSheetId="2">#REF!</definedName>
    <definedName name="MATBUD" localSheetId="6">#REF!</definedName>
    <definedName name="MATBUD" localSheetId="3">#REF!</definedName>
    <definedName name="MATBUD" localSheetId="7">#REF!</definedName>
    <definedName name="MATBUD" localSheetId="4">#REF!</definedName>
    <definedName name="MATBUD" localSheetId="8">#REF!</definedName>
    <definedName name="MATBUD" localSheetId="5">#REF!</definedName>
    <definedName name="MATBUD" localSheetId="9">#REF!</definedName>
    <definedName name="MATBUD" localSheetId="11">#REF!</definedName>
    <definedName name="MATBUD" localSheetId="12">#REF!</definedName>
    <definedName name="MATBUD" localSheetId="13">#REF!</definedName>
    <definedName name="MATBUD">#REF!</definedName>
    <definedName name="matCYACT" localSheetId="1">#REF!</definedName>
    <definedName name="matCYACT" localSheetId="2">#REF!</definedName>
    <definedName name="matCYACT" localSheetId="6">#REF!</definedName>
    <definedName name="matCYACT" localSheetId="3">#REF!</definedName>
    <definedName name="matCYACT" localSheetId="7">#REF!</definedName>
    <definedName name="matCYACT" localSheetId="4">#REF!</definedName>
    <definedName name="matCYACT" localSheetId="8">#REF!</definedName>
    <definedName name="matCYACT" localSheetId="5">#REF!</definedName>
    <definedName name="matCYACT" localSheetId="9">#REF!</definedName>
    <definedName name="matCYACT" localSheetId="11">#REF!</definedName>
    <definedName name="matCYACT" localSheetId="12">#REF!</definedName>
    <definedName name="matCYACT" localSheetId="13">#REF!</definedName>
    <definedName name="matCYACT">#REF!</definedName>
    <definedName name="matCYBUD" localSheetId="1">#REF!</definedName>
    <definedName name="matCYBUD" localSheetId="2">#REF!</definedName>
    <definedName name="matCYBUD" localSheetId="6">#REF!</definedName>
    <definedName name="matCYBUD" localSheetId="3">#REF!</definedName>
    <definedName name="matCYBUD" localSheetId="7">#REF!</definedName>
    <definedName name="matCYBUD" localSheetId="4">#REF!</definedName>
    <definedName name="matCYBUD" localSheetId="8">#REF!</definedName>
    <definedName name="matCYBUD" localSheetId="5">#REF!</definedName>
    <definedName name="matCYBUD" localSheetId="9">#REF!</definedName>
    <definedName name="matCYBUD" localSheetId="11">#REF!</definedName>
    <definedName name="matCYBUD" localSheetId="12">#REF!</definedName>
    <definedName name="matCYBUD" localSheetId="13">#REF!</definedName>
    <definedName name="matCYBUD">#REF!</definedName>
    <definedName name="matCYF" localSheetId="1">#REF!</definedName>
    <definedName name="matCYF" localSheetId="2">#REF!</definedName>
    <definedName name="matCYF" localSheetId="6">#REF!</definedName>
    <definedName name="matCYF" localSheetId="3">#REF!</definedName>
    <definedName name="matCYF" localSheetId="7">#REF!</definedName>
    <definedName name="matCYF" localSheetId="4">#REF!</definedName>
    <definedName name="matCYF" localSheetId="8">#REF!</definedName>
    <definedName name="matCYF" localSheetId="5">#REF!</definedName>
    <definedName name="matCYF" localSheetId="9">#REF!</definedName>
    <definedName name="matCYF" localSheetId="11">#REF!</definedName>
    <definedName name="matCYF" localSheetId="12">#REF!</definedName>
    <definedName name="matCYF" localSheetId="13">#REF!</definedName>
    <definedName name="matCYF">#REF!</definedName>
    <definedName name="MATEND" localSheetId="1">#REF!</definedName>
    <definedName name="MATEND" localSheetId="2">#REF!</definedName>
    <definedName name="MATEND" localSheetId="6">#REF!</definedName>
    <definedName name="MATEND" localSheetId="3">#REF!</definedName>
    <definedName name="MATEND" localSheetId="7">#REF!</definedName>
    <definedName name="MATEND" localSheetId="4">#REF!</definedName>
    <definedName name="MATEND" localSheetId="8">#REF!</definedName>
    <definedName name="MATEND" localSheetId="5">#REF!</definedName>
    <definedName name="MATEND" localSheetId="9">#REF!</definedName>
    <definedName name="MATEND" localSheetId="11">#REF!</definedName>
    <definedName name="MATEND" localSheetId="12">#REF!</definedName>
    <definedName name="MATEND" localSheetId="13">#REF!</definedName>
    <definedName name="MATEND">#REF!</definedName>
    <definedName name="material_costs" localSheetId="1">#REF!</definedName>
    <definedName name="material_costs" localSheetId="2">#REF!</definedName>
    <definedName name="material_costs" localSheetId="6">#REF!</definedName>
    <definedName name="material_costs" localSheetId="3">#REF!</definedName>
    <definedName name="material_costs" localSheetId="7">#REF!</definedName>
    <definedName name="material_costs" localSheetId="4">#REF!</definedName>
    <definedName name="material_costs" localSheetId="8">#REF!</definedName>
    <definedName name="material_costs" localSheetId="5">#REF!</definedName>
    <definedName name="material_costs" localSheetId="9">#REF!</definedName>
    <definedName name="material_costs" localSheetId="11">#REF!</definedName>
    <definedName name="material_costs" localSheetId="12">#REF!</definedName>
    <definedName name="material_costs" localSheetId="13">#REF!</definedName>
    <definedName name="material_costs">#REF!</definedName>
    <definedName name="matNYbud" localSheetId="1">#REF!</definedName>
    <definedName name="matNYbud" localSheetId="2">#REF!</definedName>
    <definedName name="matNYbud" localSheetId="6">#REF!</definedName>
    <definedName name="matNYbud" localSheetId="3">#REF!</definedName>
    <definedName name="matNYbud" localSheetId="7">#REF!</definedName>
    <definedName name="matNYbud" localSheetId="4">#REF!</definedName>
    <definedName name="matNYbud" localSheetId="8">#REF!</definedName>
    <definedName name="matNYbud" localSheetId="5">#REF!</definedName>
    <definedName name="matNYbud" localSheetId="9">#REF!</definedName>
    <definedName name="matNYbud" localSheetId="11">#REF!</definedName>
    <definedName name="matNYbud" localSheetId="12">#REF!</definedName>
    <definedName name="matNYbud" localSheetId="13">#REF!</definedName>
    <definedName name="matNYbud">#REF!</definedName>
    <definedName name="matPYACT" localSheetId="1">#REF!</definedName>
    <definedName name="matPYACT" localSheetId="2">#REF!</definedName>
    <definedName name="matPYACT" localSheetId="6">#REF!</definedName>
    <definedName name="matPYACT" localSheetId="3">#REF!</definedName>
    <definedName name="matPYACT" localSheetId="7">#REF!</definedName>
    <definedName name="matPYACT" localSheetId="4">#REF!</definedName>
    <definedName name="matPYACT" localSheetId="8">#REF!</definedName>
    <definedName name="matPYACT" localSheetId="5">#REF!</definedName>
    <definedName name="matPYACT" localSheetId="9">#REF!</definedName>
    <definedName name="matPYACT" localSheetId="11">#REF!</definedName>
    <definedName name="matPYACT" localSheetId="12">#REF!</definedName>
    <definedName name="matPYACT" localSheetId="13">#REF!</definedName>
    <definedName name="matPYACT">#REF!</definedName>
    <definedName name="MATSTART" localSheetId="1">#REF!</definedName>
    <definedName name="MATSTART" localSheetId="2">#REF!</definedName>
    <definedName name="MATSTART" localSheetId="6">#REF!</definedName>
    <definedName name="MATSTART" localSheetId="3">#REF!</definedName>
    <definedName name="MATSTART" localSheetId="7">#REF!</definedName>
    <definedName name="MATSTART" localSheetId="4">#REF!</definedName>
    <definedName name="MATSTART" localSheetId="8">#REF!</definedName>
    <definedName name="MATSTART" localSheetId="5">#REF!</definedName>
    <definedName name="MATSTART" localSheetId="9">#REF!</definedName>
    <definedName name="MATSTART" localSheetId="11">#REF!</definedName>
    <definedName name="MATSTART" localSheetId="12">#REF!</definedName>
    <definedName name="MATSTART" localSheetId="13">#REF!</definedName>
    <definedName name="MATSTART">#REF!</definedName>
    <definedName name="NonPayment">[2]lists!$AA$1:$AA$71</definedName>
    <definedName name="oth_beg_bud" localSheetId="1">#REF!</definedName>
    <definedName name="oth_beg_bud" localSheetId="2">#REF!</definedName>
    <definedName name="oth_beg_bud" localSheetId="6">#REF!</definedName>
    <definedName name="oth_beg_bud" localSheetId="3">#REF!</definedName>
    <definedName name="oth_beg_bud" localSheetId="7">#REF!</definedName>
    <definedName name="oth_beg_bud" localSheetId="4">#REF!</definedName>
    <definedName name="oth_beg_bud" localSheetId="8">#REF!</definedName>
    <definedName name="oth_beg_bud" localSheetId="5">#REF!</definedName>
    <definedName name="oth_beg_bud" localSheetId="9">#REF!</definedName>
    <definedName name="oth_beg_bud" localSheetId="11">#REF!</definedName>
    <definedName name="oth_beg_bud" localSheetId="12">#REF!</definedName>
    <definedName name="oth_beg_bud" localSheetId="13">#REF!</definedName>
    <definedName name="oth_beg_bud">#REF!</definedName>
    <definedName name="oth_end_bud" localSheetId="1">#REF!</definedName>
    <definedName name="oth_end_bud" localSheetId="2">#REF!</definedName>
    <definedName name="oth_end_bud" localSheetId="6">#REF!</definedName>
    <definedName name="oth_end_bud" localSheetId="3">#REF!</definedName>
    <definedName name="oth_end_bud" localSheetId="7">#REF!</definedName>
    <definedName name="oth_end_bud" localSheetId="4">#REF!</definedName>
    <definedName name="oth_end_bud" localSheetId="8">#REF!</definedName>
    <definedName name="oth_end_bud" localSheetId="5">#REF!</definedName>
    <definedName name="oth_end_bud" localSheetId="9">#REF!</definedName>
    <definedName name="oth_end_bud" localSheetId="11">#REF!</definedName>
    <definedName name="oth_end_bud" localSheetId="12">#REF!</definedName>
    <definedName name="oth_end_bud" localSheetId="13">#REF!</definedName>
    <definedName name="oth_end_bud">#REF!</definedName>
    <definedName name="oth12ACT" localSheetId="1">#REF!</definedName>
    <definedName name="oth12ACT" localSheetId="2">#REF!</definedName>
    <definedName name="oth12ACT" localSheetId="6">#REF!</definedName>
    <definedName name="oth12ACT" localSheetId="3">#REF!</definedName>
    <definedName name="oth12ACT" localSheetId="7">#REF!</definedName>
    <definedName name="oth12ACT" localSheetId="4">#REF!</definedName>
    <definedName name="oth12ACT" localSheetId="8">#REF!</definedName>
    <definedName name="oth12ACT" localSheetId="5">#REF!</definedName>
    <definedName name="oth12ACT" localSheetId="9">#REF!</definedName>
    <definedName name="oth12ACT" localSheetId="11">#REF!</definedName>
    <definedName name="oth12ACT" localSheetId="12">#REF!</definedName>
    <definedName name="oth12ACT" localSheetId="13">#REF!</definedName>
    <definedName name="oth12ACT">#REF!</definedName>
    <definedName name="othCYACT" localSheetId="1">#REF!</definedName>
    <definedName name="othCYACT" localSheetId="2">#REF!</definedName>
    <definedName name="othCYACT" localSheetId="6">#REF!</definedName>
    <definedName name="othCYACT" localSheetId="3">#REF!</definedName>
    <definedName name="othCYACT" localSheetId="7">#REF!</definedName>
    <definedName name="othCYACT" localSheetId="4">#REF!</definedName>
    <definedName name="othCYACT" localSheetId="8">#REF!</definedName>
    <definedName name="othCYACT" localSheetId="5">#REF!</definedName>
    <definedName name="othCYACT" localSheetId="9">#REF!</definedName>
    <definedName name="othCYACT" localSheetId="11">#REF!</definedName>
    <definedName name="othCYACT" localSheetId="12">#REF!</definedName>
    <definedName name="othCYACT" localSheetId="13">#REF!</definedName>
    <definedName name="othCYACT">#REF!</definedName>
    <definedName name="othCYBUD" localSheetId="1">#REF!</definedName>
    <definedName name="othCYBUD" localSheetId="2">#REF!</definedName>
    <definedName name="othCYBUD" localSheetId="6">#REF!</definedName>
    <definedName name="othCYBUD" localSheetId="3">#REF!</definedName>
    <definedName name="othCYBUD" localSheetId="7">#REF!</definedName>
    <definedName name="othCYBUD" localSheetId="4">#REF!</definedName>
    <definedName name="othCYBUD" localSheetId="8">#REF!</definedName>
    <definedName name="othCYBUD" localSheetId="5">#REF!</definedName>
    <definedName name="othCYBUD" localSheetId="9">#REF!</definedName>
    <definedName name="othCYBUD" localSheetId="11">#REF!</definedName>
    <definedName name="othCYBUD" localSheetId="12">#REF!</definedName>
    <definedName name="othCYBUD" localSheetId="13">#REF!</definedName>
    <definedName name="othCYBUD">#REF!</definedName>
    <definedName name="othCYF" localSheetId="1">#REF!</definedName>
    <definedName name="othCYF" localSheetId="2">#REF!</definedName>
    <definedName name="othCYF" localSheetId="6">#REF!</definedName>
    <definedName name="othCYF" localSheetId="3">#REF!</definedName>
    <definedName name="othCYF" localSheetId="7">#REF!</definedName>
    <definedName name="othCYF" localSheetId="4">#REF!</definedName>
    <definedName name="othCYF" localSheetId="8">#REF!</definedName>
    <definedName name="othCYF" localSheetId="5">#REF!</definedName>
    <definedName name="othCYF" localSheetId="9">#REF!</definedName>
    <definedName name="othCYF" localSheetId="11">#REF!</definedName>
    <definedName name="othCYF" localSheetId="12">#REF!</definedName>
    <definedName name="othCYF" localSheetId="13">#REF!</definedName>
    <definedName name="othCYF">#REF!</definedName>
    <definedName name="OTHEND" localSheetId="1">#REF!</definedName>
    <definedName name="OTHEND" localSheetId="2">#REF!</definedName>
    <definedName name="OTHEND" localSheetId="6">#REF!</definedName>
    <definedName name="OTHEND" localSheetId="3">#REF!</definedName>
    <definedName name="OTHEND" localSheetId="7">#REF!</definedName>
    <definedName name="OTHEND" localSheetId="4">#REF!</definedName>
    <definedName name="OTHEND" localSheetId="8">#REF!</definedName>
    <definedName name="OTHEND" localSheetId="5">#REF!</definedName>
    <definedName name="OTHEND" localSheetId="9">#REF!</definedName>
    <definedName name="OTHEND" localSheetId="11">#REF!</definedName>
    <definedName name="OTHEND" localSheetId="12">#REF!</definedName>
    <definedName name="OTHEND" localSheetId="13">#REF!</definedName>
    <definedName name="OTHEND">#REF!</definedName>
    <definedName name="other_costs" localSheetId="1">#REF!</definedName>
    <definedName name="other_costs" localSheetId="2">#REF!</definedName>
    <definedName name="other_costs" localSheetId="6">#REF!</definedName>
    <definedName name="other_costs" localSheetId="3">#REF!</definedName>
    <definedName name="other_costs" localSheetId="7">#REF!</definedName>
    <definedName name="other_costs" localSheetId="4">#REF!</definedName>
    <definedName name="other_costs" localSheetId="8">#REF!</definedName>
    <definedName name="other_costs" localSheetId="5">#REF!</definedName>
    <definedName name="other_costs" localSheetId="9">#REF!</definedName>
    <definedName name="other_costs" localSheetId="11">#REF!</definedName>
    <definedName name="other_costs" localSheetId="12">#REF!</definedName>
    <definedName name="other_costs" localSheetId="13">#REF!</definedName>
    <definedName name="other_costs">#REF!</definedName>
    <definedName name="OTHERBUD" localSheetId="1">#REF!</definedName>
    <definedName name="OTHERBUD" localSheetId="2">#REF!</definedName>
    <definedName name="OTHERBUD" localSheetId="6">#REF!</definedName>
    <definedName name="OTHERBUD" localSheetId="3">#REF!</definedName>
    <definedName name="OTHERBUD" localSheetId="7">#REF!</definedName>
    <definedName name="OTHERBUD" localSheetId="4">#REF!</definedName>
    <definedName name="OTHERBUD" localSheetId="8">#REF!</definedName>
    <definedName name="OTHERBUD" localSheetId="5">#REF!</definedName>
    <definedName name="OTHERBUD" localSheetId="9">#REF!</definedName>
    <definedName name="OTHERBUD" localSheetId="11">#REF!</definedName>
    <definedName name="OTHERBUD" localSheetId="12">#REF!</definedName>
    <definedName name="OTHERBUD" localSheetId="13">#REF!</definedName>
    <definedName name="OTHERBUD">#REF!</definedName>
    <definedName name="othNYbud" localSheetId="1">#REF!</definedName>
    <definedName name="othNYbud" localSheetId="2">#REF!</definedName>
    <definedName name="othNYbud" localSheetId="6">#REF!</definedName>
    <definedName name="othNYbud" localSheetId="3">#REF!</definedName>
    <definedName name="othNYbud" localSheetId="7">#REF!</definedName>
    <definedName name="othNYbud" localSheetId="4">#REF!</definedName>
    <definedName name="othNYbud" localSheetId="8">#REF!</definedName>
    <definedName name="othNYbud" localSheetId="5">#REF!</definedName>
    <definedName name="othNYbud" localSheetId="9">#REF!</definedName>
    <definedName name="othNYbud" localSheetId="11">#REF!</definedName>
    <definedName name="othNYbud" localSheetId="12">#REF!</definedName>
    <definedName name="othNYbud" localSheetId="13">#REF!</definedName>
    <definedName name="othNYbud">#REF!</definedName>
    <definedName name="othPYACT" localSheetId="1">#REF!</definedName>
    <definedName name="othPYACT" localSheetId="2">#REF!</definedName>
    <definedName name="othPYACT" localSheetId="6">#REF!</definedName>
    <definedName name="othPYACT" localSheetId="3">#REF!</definedName>
    <definedName name="othPYACT" localSheetId="7">#REF!</definedName>
    <definedName name="othPYACT" localSheetId="4">#REF!</definedName>
    <definedName name="othPYACT" localSheetId="8">#REF!</definedName>
    <definedName name="othPYACT" localSheetId="5">#REF!</definedName>
    <definedName name="othPYACT" localSheetId="9">#REF!</definedName>
    <definedName name="othPYACT" localSheetId="11">#REF!</definedName>
    <definedName name="othPYACT" localSheetId="12">#REF!</definedName>
    <definedName name="othPYACT" localSheetId="13">#REF!</definedName>
    <definedName name="othPYACT">#REF!</definedName>
    <definedName name="OTHSTART" localSheetId="1">#REF!</definedName>
    <definedName name="OTHSTART" localSheetId="2">#REF!</definedName>
    <definedName name="OTHSTART" localSheetId="6">#REF!</definedName>
    <definedName name="OTHSTART" localSheetId="3">#REF!</definedName>
    <definedName name="OTHSTART" localSheetId="7">#REF!</definedName>
    <definedName name="OTHSTART" localSheetId="4">#REF!</definedName>
    <definedName name="OTHSTART" localSheetId="8">#REF!</definedName>
    <definedName name="OTHSTART" localSheetId="5">#REF!</definedName>
    <definedName name="OTHSTART" localSheetId="9">#REF!</definedName>
    <definedName name="OTHSTART" localSheetId="11">#REF!</definedName>
    <definedName name="OTHSTART" localSheetId="12">#REF!</definedName>
    <definedName name="OTHSTART" localSheetId="13">#REF!</definedName>
    <definedName name="OTHSTART">#REF!</definedName>
    <definedName name="_xlnm.Print_Area" localSheetId="0">'App.2-BA_2010'!$A$9:$O$63</definedName>
    <definedName name="_xlnm.Print_Area" localSheetId="1">'App.2-BA_2011'!$A$9:$O$63</definedName>
    <definedName name="_xlnm.Print_Area" localSheetId="2">'App.2-BA_2012'!$A$9:$O$63</definedName>
    <definedName name="_xlnm.Print_Area" localSheetId="6">'App.2-BA_2013 New EUL'!$A$9:$Q$63</definedName>
    <definedName name="_xlnm.Print_Area" localSheetId="3">'App.2-BA_2013 Old EUL'!$A$9:$Q$63</definedName>
    <definedName name="_xlnm.Print_Area" localSheetId="7">'App.2-BA_2014'!$A$9:$M$63</definedName>
    <definedName name="_xlnm.Print_Area" localSheetId="4">'App.2-BA_2014CGAA'!$A$9:$M$63</definedName>
    <definedName name="_xlnm.Print_Area" localSheetId="8">'App.2-BA_2015_MIFRS'!$A$9:$M$63</definedName>
    <definedName name="_xlnm.Print_Area" localSheetId="5">'App.2-BA_2015CGAAP'!$A$9:$M$63</definedName>
    <definedName name="_xlnm.Print_Area" localSheetId="9">'App.2-BA_2016_MIFRS'!$A$9:$O$63</definedName>
    <definedName name="print_end" localSheetId="1">#REF!</definedName>
    <definedName name="print_end" localSheetId="2">#REF!</definedName>
    <definedName name="print_end" localSheetId="6">#REF!</definedName>
    <definedName name="print_end" localSheetId="3">#REF!</definedName>
    <definedName name="print_end" localSheetId="7">#REF!</definedName>
    <definedName name="print_end" localSheetId="4">#REF!</definedName>
    <definedName name="print_end" localSheetId="8">#REF!</definedName>
    <definedName name="print_end" localSheetId="5">#REF!</definedName>
    <definedName name="print_end" localSheetId="9">#REF!</definedName>
    <definedName name="print_end" localSheetId="11">#REF!</definedName>
    <definedName name="print_end" localSheetId="12">#REF!</definedName>
    <definedName name="print_end" localSheetId="13">#REF!</definedName>
    <definedName name="print_end">#REF!</definedName>
    <definedName name="Rate_Class">[2]lists!$A$1:$A$104</definedName>
    <definedName name="ratedescription">[5]hidden1!$D$1:$D$122</definedName>
    <definedName name="RebaseYear">'[2]LDC Info'!$E$28</definedName>
    <definedName name="SALBENF" localSheetId="1">#REF!</definedName>
    <definedName name="SALBENF" localSheetId="2">#REF!</definedName>
    <definedName name="SALBENF" localSheetId="6">#REF!</definedName>
    <definedName name="SALBENF" localSheetId="3">#REF!</definedName>
    <definedName name="SALBENF" localSheetId="7">#REF!</definedName>
    <definedName name="SALBENF" localSheetId="4">#REF!</definedName>
    <definedName name="SALBENF" localSheetId="8">#REF!</definedName>
    <definedName name="SALBENF" localSheetId="5">#REF!</definedName>
    <definedName name="SALBENF" localSheetId="9">#REF!</definedName>
    <definedName name="SALBENF" localSheetId="11">#REF!</definedName>
    <definedName name="SALBENF" localSheetId="12">#REF!</definedName>
    <definedName name="SALBENF" localSheetId="13">#REF!</definedName>
    <definedName name="SALBENF">#REF!</definedName>
    <definedName name="salreg" localSheetId="1">#REF!</definedName>
    <definedName name="salreg" localSheetId="2">#REF!</definedName>
    <definedName name="salreg" localSheetId="6">#REF!</definedName>
    <definedName name="salreg" localSheetId="3">#REF!</definedName>
    <definedName name="salreg" localSheetId="7">#REF!</definedName>
    <definedName name="salreg" localSheetId="4">#REF!</definedName>
    <definedName name="salreg" localSheetId="8">#REF!</definedName>
    <definedName name="salreg" localSheetId="5">#REF!</definedName>
    <definedName name="salreg" localSheetId="9">#REF!</definedName>
    <definedName name="salreg" localSheetId="11">#REF!</definedName>
    <definedName name="salreg" localSheetId="12">#REF!</definedName>
    <definedName name="salreg" localSheetId="13">#REF!</definedName>
    <definedName name="salreg">#REF!</definedName>
    <definedName name="SALREGF" localSheetId="1">#REF!</definedName>
    <definedName name="SALREGF" localSheetId="2">#REF!</definedName>
    <definedName name="SALREGF" localSheetId="6">#REF!</definedName>
    <definedName name="SALREGF" localSheetId="3">#REF!</definedName>
    <definedName name="SALREGF" localSheetId="7">#REF!</definedName>
    <definedName name="SALREGF" localSheetId="4">#REF!</definedName>
    <definedName name="SALREGF" localSheetId="8">#REF!</definedName>
    <definedName name="SALREGF" localSheetId="5">#REF!</definedName>
    <definedName name="SALREGF" localSheetId="9">#REF!</definedName>
    <definedName name="SALREGF" localSheetId="11">#REF!</definedName>
    <definedName name="SALREGF" localSheetId="12">#REF!</definedName>
    <definedName name="SALREGF" localSheetId="13">#REF!</definedName>
    <definedName name="SALREGF">#REF!</definedName>
    <definedName name="TEMPA" localSheetId="1">#REF!</definedName>
    <definedName name="TEMPA" localSheetId="2">#REF!</definedName>
    <definedName name="TEMPA" localSheetId="6">#REF!</definedName>
    <definedName name="TEMPA" localSheetId="3">#REF!</definedName>
    <definedName name="TEMPA" localSheetId="7">#REF!</definedName>
    <definedName name="TEMPA" localSheetId="4">#REF!</definedName>
    <definedName name="TEMPA" localSheetId="8">#REF!</definedName>
    <definedName name="TEMPA" localSheetId="5">#REF!</definedName>
    <definedName name="TEMPA" localSheetId="9">#REF!</definedName>
    <definedName name="TEMPA" localSheetId="11">#REF!</definedName>
    <definedName name="TEMPA" localSheetId="12">#REF!</definedName>
    <definedName name="TEMPA" localSheetId="13">#REF!</definedName>
    <definedName name="TEMPA">#REF!</definedName>
    <definedName name="TestYear">'[2]LDC Info'!$E$24</definedName>
    <definedName name="total_dept" localSheetId="1">#REF!</definedName>
    <definedName name="total_dept" localSheetId="2">#REF!</definedName>
    <definedName name="total_dept" localSheetId="6">#REF!</definedName>
    <definedName name="total_dept" localSheetId="3">#REF!</definedName>
    <definedName name="total_dept" localSheetId="7">#REF!</definedName>
    <definedName name="total_dept" localSheetId="4">#REF!</definedName>
    <definedName name="total_dept" localSheetId="8">#REF!</definedName>
    <definedName name="total_dept" localSheetId="5">#REF!</definedName>
    <definedName name="total_dept" localSheetId="9">#REF!</definedName>
    <definedName name="total_dept" localSheetId="11">#REF!</definedName>
    <definedName name="total_dept" localSheetId="12">#REF!</definedName>
    <definedName name="total_dept" localSheetId="13">#REF!</definedName>
    <definedName name="total_dept">#REF!</definedName>
    <definedName name="total_manpower" localSheetId="1">#REF!</definedName>
    <definedName name="total_manpower" localSheetId="2">#REF!</definedName>
    <definedName name="total_manpower" localSheetId="6">#REF!</definedName>
    <definedName name="total_manpower" localSheetId="3">#REF!</definedName>
    <definedName name="total_manpower" localSheetId="7">#REF!</definedName>
    <definedName name="total_manpower" localSheetId="4">#REF!</definedName>
    <definedName name="total_manpower" localSheetId="8">#REF!</definedName>
    <definedName name="total_manpower" localSheetId="5">#REF!</definedName>
    <definedName name="total_manpower" localSheetId="9">#REF!</definedName>
    <definedName name="total_manpower" localSheetId="11">#REF!</definedName>
    <definedName name="total_manpower" localSheetId="12">#REF!</definedName>
    <definedName name="total_manpower" localSheetId="13">#REF!</definedName>
    <definedName name="total_manpower">#REF!</definedName>
    <definedName name="total_material" localSheetId="1">#REF!</definedName>
    <definedName name="total_material" localSheetId="2">#REF!</definedName>
    <definedName name="total_material" localSheetId="6">#REF!</definedName>
    <definedName name="total_material" localSheetId="3">#REF!</definedName>
    <definedName name="total_material" localSheetId="7">#REF!</definedName>
    <definedName name="total_material" localSheetId="4">#REF!</definedName>
    <definedName name="total_material" localSheetId="8">#REF!</definedName>
    <definedName name="total_material" localSheetId="5">#REF!</definedName>
    <definedName name="total_material" localSheetId="9">#REF!</definedName>
    <definedName name="total_material" localSheetId="11">#REF!</definedName>
    <definedName name="total_material" localSheetId="12">#REF!</definedName>
    <definedName name="total_material" localSheetId="13">#REF!</definedName>
    <definedName name="total_material">#REF!</definedName>
    <definedName name="total_other" localSheetId="1">#REF!</definedName>
    <definedName name="total_other" localSheetId="2">#REF!</definedName>
    <definedName name="total_other" localSheetId="6">#REF!</definedName>
    <definedName name="total_other" localSheetId="3">#REF!</definedName>
    <definedName name="total_other" localSheetId="7">#REF!</definedName>
    <definedName name="total_other" localSheetId="4">#REF!</definedName>
    <definedName name="total_other" localSheetId="8">#REF!</definedName>
    <definedName name="total_other" localSheetId="5">#REF!</definedName>
    <definedName name="total_other" localSheetId="9">#REF!</definedName>
    <definedName name="total_other" localSheetId="11">#REF!</definedName>
    <definedName name="total_other" localSheetId="12">#REF!</definedName>
    <definedName name="total_other" localSheetId="13">#REF!</definedName>
    <definedName name="total_other">#REF!</definedName>
    <definedName name="total_transportation" localSheetId="1">#REF!</definedName>
    <definedName name="total_transportation" localSheetId="2">#REF!</definedName>
    <definedName name="total_transportation" localSheetId="6">#REF!</definedName>
    <definedName name="total_transportation" localSheetId="3">#REF!</definedName>
    <definedName name="total_transportation" localSheetId="7">#REF!</definedName>
    <definedName name="total_transportation" localSheetId="4">#REF!</definedName>
    <definedName name="total_transportation" localSheetId="8">#REF!</definedName>
    <definedName name="total_transportation" localSheetId="5">#REF!</definedName>
    <definedName name="total_transportation" localSheetId="9">#REF!</definedName>
    <definedName name="total_transportation" localSheetId="11">#REF!</definedName>
    <definedName name="total_transportation" localSheetId="12">#REF!</definedName>
    <definedName name="total_transportation" localSheetId="13">#REF!</definedName>
    <definedName name="total_transportation">#REF!</definedName>
    <definedName name="TRANBUD" localSheetId="1">#REF!</definedName>
    <definedName name="TRANBUD" localSheetId="2">#REF!</definedName>
    <definedName name="TRANBUD" localSheetId="6">#REF!</definedName>
    <definedName name="TRANBUD" localSheetId="3">#REF!</definedName>
    <definedName name="TRANBUD" localSheetId="7">#REF!</definedName>
    <definedName name="TRANBUD" localSheetId="4">#REF!</definedName>
    <definedName name="TRANBUD" localSheetId="8">#REF!</definedName>
    <definedName name="TRANBUD" localSheetId="5">#REF!</definedName>
    <definedName name="TRANBUD" localSheetId="9">#REF!</definedName>
    <definedName name="TRANBUD" localSheetId="11">#REF!</definedName>
    <definedName name="TRANBUD" localSheetId="12">#REF!</definedName>
    <definedName name="TRANBUD" localSheetId="13">#REF!</definedName>
    <definedName name="TRANBUD">#REF!</definedName>
    <definedName name="TRANEND" localSheetId="1">#REF!</definedName>
    <definedName name="TRANEND" localSheetId="2">#REF!</definedName>
    <definedName name="TRANEND" localSheetId="6">#REF!</definedName>
    <definedName name="TRANEND" localSheetId="3">#REF!</definedName>
    <definedName name="TRANEND" localSheetId="7">#REF!</definedName>
    <definedName name="TRANEND" localSheetId="4">#REF!</definedName>
    <definedName name="TRANEND" localSheetId="8">#REF!</definedName>
    <definedName name="TRANEND" localSheetId="5">#REF!</definedName>
    <definedName name="TRANEND" localSheetId="9">#REF!</definedName>
    <definedName name="TRANEND" localSheetId="11">#REF!</definedName>
    <definedName name="TRANEND" localSheetId="12">#REF!</definedName>
    <definedName name="TRANEND" localSheetId="13">#REF!</definedName>
    <definedName name="TRANEND">#REF!</definedName>
    <definedName name="transportation_costs" localSheetId="1">#REF!</definedName>
    <definedName name="transportation_costs" localSheetId="2">#REF!</definedName>
    <definedName name="transportation_costs" localSheetId="6">#REF!</definedName>
    <definedName name="transportation_costs" localSheetId="3">#REF!</definedName>
    <definedName name="transportation_costs" localSheetId="7">#REF!</definedName>
    <definedName name="transportation_costs" localSheetId="4">#REF!</definedName>
    <definedName name="transportation_costs" localSheetId="8">#REF!</definedName>
    <definedName name="transportation_costs" localSheetId="5">#REF!</definedName>
    <definedName name="transportation_costs" localSheetId="9">#REF!</definedName>
    <definedName name="transportation_costs" localSheetId="11">#REF!</definedName>
    <definedName name="transportation_costs" localSheetId="12">#REF!</definedName>
    <definedName name="transportation_costs" localSheetId="13">#REF!</definedName>
    <definedName name="transportation_costs">#REF!</definedName>
    <definedName name="TRANSTART" localSheetId="1">#REF!</definedName>
    <definedName name="TRANSTART" localSheetId="2">#REF!</definedName>
    <definedName name="TRANSTART" localSheetId="6">#REF!</definedName>
    <definedName name="TRANSTART" localSheetId="3">#REF!</definedName>
    <definedName name="TRANSTART" localSheetId="7">#REF!</definedName>
    <definedName name="TRANSTART" localSheetId="4">#REF!</definedName>
    <definedName name="TRANSTART" localSheetId="8">#REF!</definedName>
    <definedName name="TRANSTART" localSheetId="5">#REF!</definedName>
    <definedName name="TRANSTART" localSheetId="9">#REF!</definedName>
    <definedName name="TRANSTART" localSheetId="11">#REF!</definedName>
    <definedName name="TRANSTART" localSheetId="12">#REF!</definedName>
    <definedName name="TRANSTART" localSheetId="13">#REF!</definedName>
    <definedName name="TRANSTART">#REF!</definedName>
    <definedName name="trn_beg_bud" localSheetId="1">#REF!</definedName>
    <definedName name="trn_beg_bud" localSheetId="2">#REF!</definedName>
    <definedName name="trn_beg_bud" localSheetId="6">#REF!</definedName>
    <definedName name="trn_beg_bud" localSheetId="3">#REF!</definedName>
    <definedName name="trn_beg_bud" localSheetId="7">#REF!</definedName>
    <definedName name="trn_beg_bud" localSheetId="4">#REF!</definedName>
    <definedName name="trn_beg_bud" localSheetId="8">#REF!</definedName>
    <definedName name="trn_beg_bud" localSheetId="5">#REF!</definedName>
    <definedName name="trn_beg_bud" localSheetId="9">#REF!</definedName>
    <definedName name="trn_beg_bud" localSheetId="11">#REF!</definedName>
    <definedName name="trn_beg_bud" localSheetId="12">#REF!</definedName>
    <definedName name="trn_beg_bud" localSheetId="13">#REF!</definedName>
    <definedName name="trn_beg_bud">#REF!</definedName>
    <definedName name="trn_end_bud" localSheetId="1">#REF!</definedName>
    <definedName name="trn_end_bud" localSheetId="2">#REF!</definedName>
    <definedName name="trn_end_bud" localSheetId="6">#REF!</definedName>
    <definedName name="trn_end_bud" localSheetId="3">#REF!</definedName>
    <definedName name="trn_end_bud" localSheetId="7">#REF!</definedName>
    <definedName name="trn_end_bud" localSheetId="4">#REF!</definedName>
    <definedName name="trn_end_bud" localSheetId="8">#REF!</definedName>
    <definedName name="trn_end_bud" localSheetId="5">#REF!</definedName>
    <definedName name="trn_end_bud" localSheetId="9">#REF!</definedName>
    <definedName name="trn_end_bud" localSheetId="11">#REF!</definedName>
    <definedName name="trn_end_bud" localSheetId="12">#REF!</definedName>
    <definedName name="trn_end_bud" localSheetId="13">#REF!</definedName>
    <definedName name="trn_end_bud">#REF!</definedName>
    <definedName name="trn12ACT" localSheetId="1">#REF!</definedName>
    <definedName name="trn12ACT" localSheetId="2">#REF!</definedName>
    <definedName name="trn12ACT" localSheetId="6">#REF!</definedName>
    <definedName name="trn12ACT" localSheetId="3">#REF!</definedName>
    <definedName name="trn12ACT" localSheetId="7">#REF!</definedName>
    <definedName name="trn12ACT" localSheetId="4">#REF!</definedName>
    <definedName name="trn12ACT" localSheetId="8">#REF!</definedName>
    <definedName name="trn12ACT" localSheetId="5">#REF!</definedName>
    <definedName name="trn12ACT" localSheetId="9">#REF!</definedName>
    <definedName name="trn12ACT" localSheetId="11">#REF!</definedName>
    <definedName name="trn12ACT" localSheetId="12">#REF!</definedName>
    <definedName name="trn12ACT" localSheetId="13">#REF!</definedName>
    <definedName name="trn12ACT">#REF!</definedName>
    <definedName name="trnCYACT" localSheetId="1">#REF!</definedName>
    <definedName name="trnCYACT" localSheetId="2">#REF!</definedName>
    <definedName name="trnCYACT" localSheetId="6">#REF!</definedName>
    <definedName name="trnCYACT" localSheetId="3">#REF!</definedName>
    <definedName name="trnCYACT" localSheetId="7">#REF!</definedName>
    <definedName name="trnCYACT" localSheetId="4">#REF!</definedName>
    <definedName name="trnCYACT" localSheetId="8">#REF!</definedName>
    <definedName name="trnCYACT" localSheetId="5">#REF!</definedName>
    <definedName name="trnCYACT" localSheetId="9">#REF!</definedName>
    <definedName name="trnCYACT" localSheetId="11">#REF!</definedName>
    <definedName name="trnCYACT" localSheetId="12">#REF!</definedName>
    <definedName name="trnCYACT" localSheetId="13">#REF!</definedName>
    <definedName name="trnCYACT">#REF!</definedName>
    <definedName name="trnCYBUD" localSheetId="1">#REF!</definedName>
    <definedName name="trnCYBUD" localSheetId="2">#REF!</definedName>
    <definedName name="trnCYBUD" localSheetId="6">#REF!</definedName>
    <definedName name="trnCYBUD" localSheetId="3">#REF!</definedName>
    <definedName name="trnCYBUD" localSheetId="7">#REF!</definedName>
    <definedName name="trnCYBUD" localSheetId="4">#REF!</definedName>
    <definedName name="trnCYBUD" localSheetId="8">#REF!</definedName>
    <definedName name="trnCYBUD" localSheetId="5">#REF!</definedName>
    <definedName name="trnCYBUD" localSheetId="9">#REF!</definedName>
    <definedName name="trnCYBUD" localSheetId="11">#REF!</definedName>
    <definedName name="trnCYBUD" localSheetId="12">#REF!</definedName>
    <definedName name="trnCYBUD" localSheetId="13">#REF!</definedName>
    <definedName name="trnCYBUD">#REF!</definedName>
    <definedName name="trnCYF" localSheetId="1">#REF!</definedName>
    <definedName name="trnCYF" localSheetId="2">#REF!</definedName>
    <definedName name="trnCYF" localSheetId="6">#REF!</definedName>
    <definedName name="trnCYF" localSheetId="3">#REF!</definedName>
    <definedName name="trnCYF" localSheetId="7">#REF!</definedName>
    <definedName name="trnCYF" localSheetId="4">#REF!</definedName>
    <definedName name="trnCYF" localSheetId="8">#REF!</definedName>
    <definedName name="trnCYF" localSheetId="5">#REF!</definedName>
    <definedName name="trnCYF" localSheetId="9">#REF!</definedName>
    <definedName name="trnCYF" localSheetId="11">#REF!</definedName>
    <definedName name="trnCYF" localSheetId="12">#REF!</definedName>
    <definedName name="trnCYF" localSheetId="13">#REF!</definedName>
    <definedName name="trnCYF">#REF!</definedName>
    <definedName name="trnNYbud" localSheetId="1">#REF!</definedName>
    <definedName name="trnNYbud" localSheetId="2">#REF!</definedName>
    <definedName name="trnNYbud" localSheetId="6">#REF!</definedName>
    <definedName name="trnNYbud" localSheetId="3">#REF!</definedName>
    <definedName name="trnNYbud" localSheetId="7">#REF!</definedName>
    <definedName name="trnNYbud" localSheetId="4">#REF!</definedName>
    <definedName name="trnNYbud" localSheetId="8">#REF!</definedName>
    <definedName name="trnNYbud" localSheetId="5">#REF!</definedName>
    <definedName name="trnNYbud" localSheetId="9">#REF!</definedName>
    <definedName name="trnNYbud" localSheetId="11">#REF!</definedName>
    <definedName name="trnNYbud" localSheetId="12">#REF!</definedName>
    <definedName name="trnNYbud" localSheetId="13">#REF!</definedName>
    <definedName name="trnNYbud">#REF!</definedName>
    <definedName name="trnPYACT" localSheetId="1">#REF!</definedName>
    <definedName name="trnPYACT" localSheetId="2">#REF!</definedName>
    <definedName name="trnPYACT" localSheetId="6">#REF!</definedName>
    <definedName name="trnPYACT" localSheetId="3">#REF!</definedName>
    <definedName name="trnPYACT" localSheetId="7">#REF!</definedName>
    <definedName name="trnPYACT" localSheetId="4">#REF!</definedName>
    <definedName name="trnPYACT" localSheetId="8">#REF!</definedName>
    <definedName name="trnPYACT" localSheetId="5">#REF!</definedName>
    <definedName name="trnPYACT" localSheetId="9">#REF!</definedName>
    <definedName name="trnPYACT" localSheetId="11">#REF!</definedName>
    <definedName name="trnPYACT" localSheetId="12">#REF!</definedName>
    <definedName name="trnPYACT" localSheetId="13">#REF!</definedName>
    <definedName name="trnPYACT">#REF!</definedName>
    <definedName name="Units">[2]lists!$N$2:$N$5</definedName>
    <definedName name="Utility">[3]Financials!$A$1</definedName>
    <definedName name="utitliy1">[6]Financials!$A$1</definedName>
    <definedName name="WAGBENF" localSheetId="1">#REF!</definedName>
    <definedName name="WAGBENF" localSheetId="2">#REF!</definedName>
    <definedName name="WAGBENF" localSheetId="6">#REF!</definedName>
    <definedName name="WAGBENF" localSheetId="3">#REF!</definedName>
    <definedName name="WAGBENF" localSheetId="7">#REF!</definedName>
    <definedName name="WAGBENF" localSheetId="4">#REF!</definedName>
    <definedName name="WAGBENF" localSheetId="8">#REF!</definedName>
    <definedName name="WAGBENF" localSheetId="5">#REF!</definedName>
    <definedName name="WAGBENF" localSheetId="9">#REF!</definedName>
    <definedName name="WAGBENF" localSheetId="11">#REF!</definedName>
    <definedName name="WAGBENF" localSheetId="12">#REF!</definedName>
    <definedName name="WAGBENF" localSheetId="13">#REF!</definedName>
    <definedName name="WAGBENF">#REF!</definedName>
    <definedName name="wagdob" localSheetId="1">#REF!</definedName>
    <definedName name="wagdob" localSheetId="2">#REF!</definedName>
    <definedName name="wagdob" localSheetId="6">#REF!</definedName>
    <definedName name="wagdob" localSheetId="3">#REF!</definedName>
    <definedName name="wagdob" localSheetId="7">#REF!</definedName>
    <definedName name="wagdob" localSheetId="4">#REF!</definedName>
    <definedName name="wagdob" localSheetId="8">#REF!</definedName>
    <definedName name="wagdob" localSheetId="5">#REF!</definedName>
    <definedName name="wagdob" localSheetId="9">#REF!</definedName>
    <definedName name="wagdob" localSheetId="11">#REF!</definedName>
    <definedName name="wagdob" localSheetId="12">#REF!</definedName>
    <definedName name="wagdob" localSheetId="13">#REF!</definedName>
    <definedName name="wagdob">#REF!</definedName>
    <definedName name="wagdobf" localSheetId="1">#REF!</definedName>
    <definedName name="wagdobf" localSheetId="2">#REF!</definedName>
    <definedName name="wagdobf" localSheetId="6">#REF!</definedName>
    <definedName name="wagdobf" localSheetId="3">#REF!</definedName>
    <definedName name="wagdobf" localSheetId="7">#REF!</definedName>
    <definedName name="wagdobf" localSheetId="4">#REF!</definedName>
    <definedName name="wagdobf" localSheetId="8">#REF!</definedName>
    <definedName name="wagdobf" localSheetId="5">#REF!</definedName>
    <definedName name="wagdobf" localSheetId="9">#REF!</definedName>
    <definedName name="wagdobf" localSheetId="11">#REF!</definedName>
    <definedName name="wagdobf" localSheetId="12">#REF!</definedName>
    <definedName name="wagdobf" localSheetId="13">#REF!</definedName>
    <definedName name="wagdobf">#REF!</definedName>
    <definedName name="wagreg" localSheetId="1">#REF!</definedName>
    <definedName name="wagreg" localSheetId="2">#REF!</definedName>
    <definedName name="wagreg" localSheetId="6">#REF!</definedName>
    <definedName name="wagreg" localSheetId="3">#REF!</definedName>
    <definedName name="wagreg" localSheetId="7">#REF!</definedName>
    <definedName name="wagreg" localSheetId="4">#REF!</definedName>
    <definedName name="wagreg" localSheetId="8">#REF!</definedName>
    <definedName name="wagreg" localSheetId="5">#REF!</definedName>
    <definedName name="wagreg" localSheetId="9">#REF!</definedName>
    <definedName name="wagreg" localSheetId="11">#REF!</definedName>
    <definedName name="wagreg" localSheetId="12">#REF!</definedName>
    <definedName name="wagreg" localSheetId="13">#REF!</definedName>
    <definedName name="wagreg">#REF!</definedName>
    <definedName name="wagregf" localSheetId="1">#REF!</definedName>
    <definedName name="wagregf" localSheetId="2">#REF!</definedName>
    <definedName name="wagregf" localSheetId="6">#REF!</definedName>
    <definedName name="wagregf" localSheetId="3">#REF!</definedName>
    <definedName name="wagregf" localSheetId="7">#REF!</definedName>
    <definedName name="wagregf" localSheetId="4">#REF!</definedName>
    <definedName name="wagregf" localSheetId="8">#REF!</definedName>
    <definedName name="wagregf" localSheetId="5">#REF!</definedName>
    <definedName name="wagregf" localSheetId="9">#REF!</definedName>
    <definedName name="wagregf" localSheetId="11">#REF!</definedName>
    <definedName name="wagregf" localSheetId="12">#REF!</definedName>
    <definedName name="wagregf" localSheetId="13">#REF!</definedName>
    <definedName name="wagregf">#REF!</definedName>
  </definedNames>
  <calcPr calcId="145621"/>
</workbook>
</file>

<file path=xl/calcChain.xml><?xml version="1.0" encoding="utf-8"?>
<calcChain xmlns="http://schemas.openxmlformats.org/spreadsheetml/2006/main">
  <c r="J24" i="12" l="1"/>
  <c r="E58" i="14" l="1"/>
  <c r="J58" i="14" l="1"/>
  <c r="J61" i="14" s="1"/>
  <c r="J63" i="14" s="1"/>
  <c r="K68" i="14" s="1"/>
  <c r="E61" i="14"/>
  <c r="L60" i="14"/>
  <c r="G60" i="14"/>
  <c r="M60" i="14" s="1"/>
  <c r="L59" i="14"/>
  <c r="G59" i="14"/>
  <c r="M59" i="14" s="1"/>
  <c r="K58" i="14"/>
  <c r="K61" i="14" s="1"/>
  <c r="F58" i="14"/>
  <c r="F61" i="14" s="1"/>
  <c r="L60" i="13"/>
  <c r="G60" i="13"/>
  <c r="L59" i="13"/>
  <c r="G59" i="13"/>
  <c r="K58" i="13"/>
  <c r="K61" i="13" s="1"/>
  <c r="J58" i="13"/>
  <c r="J61" i="13" s="1"/>
  <c r="J63" i="13" s="1"/>
  <c r="K68" i="13" s="1"/>
  <c r="F58" i="13"/>
  <c r="F61" i="13" s="1"/>
  <c r="E58" i="13"/>
  <c r="E61" i="13" s="1"/>
  <c r="M59" i="13" l="1"/>
  <c r="M60" i="13"/>
  <c r="J58" i="12"/>
  <c r="J61" i="12" s="1"/>
  <c r="J63" i="12" s="1"/>
  <c r="K68" i="12" s="1"/>
  <c r="F61" i="12"/>
  <c r="L60" i="12"/>
  <c r="G60" i="12"/>
  <c r="L59" i="12"/>
  <c r="G59" i="12"/>
  <c r="M59" i="12" s="1"/>
  <c r="K58" i="12"/>
  <c r="K61" i="12" s="1"/>
  <c r="F58" i="12"/>
  <c r="E58" i="12"/>
  <c r="E61" i="12" s="1"/>
  <c r="E58" i="11"/>
  <c r="E61" i="11" s="1"/>
  <c r="L60" i="11"/>
  <c r="G60" i="11"/>
  <c r="M60" i="11" s="1"/>
  <c r="M59" i="11"/>
  <c r="L59" i="11"/>
  <c r="G59" i="11"/>
  <c r="K58" i="11"/>
  <c r="K61" i="11" s="1"/>
  <c r="F58" i="11"/>
  <c r="F61" i="11" s="1"/>
  <c r="M1" i="11"/>
  <c r="L60" i="10"/>
  <c r="G60" i="10"/>
  <c r="M60" i="10" s="1"/>
  <c r="L59" i="10"/>
  <c r="G59" i="10"/>
  <c r="M59" i="10" s="1"/>
  <c r="K58" i="10"/>
  <c r="K61" i="10" s="1"/>
  <c r="J58" i="10"/>
  <c r="J61" i="10" s="1"/>
  <c r="J63" i="10" s="1"/>
  <c r="K68" i="10" s="1"/>
  <c r="F58" i="10"/>
  <c r="F61" i="10" s="1"/>
  <c r="E58" i="10"/>
  <c r="E61" i="10" s="1"/>
  <c r="M1" i="10"/>
  <c r="L60" i="9"/>
  <c r="G60" i="9"/>
  <c r="M60" i="9" s="1"/>
  <c r="L59" i="9"/>
  <c r="M59" i="9" s="1"/>
  <c r="G59" i="9"/>
  <c r="K58" i="9"/>
  <c r="K61" i="9" s="1"/>
  <c r="J58" i="9"/>
  <c r="J61" i="9" s="1"/>
  <c r="J63" i="9" s="1"/>
  <c r="K68" i="9" s="1"/>
  <c r="F58" i="9"/>
  <c r="F61" i="9" s="1"/>
  <c r="E58" i="9"/>
  <c r="E61" i="9" s="1"/>
  <c r="M1" i="9"/>
  <c r="K58" i="8"/>
  <c r="E61" i="8"/>
  <c r="E58" i="8"/>
  <c r="N60" i="8"/>
  <c r="H60" i="8"/>
  <c r="O60" i="8" s="1"/>
  <c r="N59" i="8"/>
  <c r="H59" i="8"/>
  <c r="M58" i="8"/>
  <c r="M61" i="8" s="1"/>
  <c r="L58" i="8"/>
  <c r="L61" i="8" s="1"/>
  <c r="L63" i="8" s="1"/>
  <c r="M68" i="8" s="1"/>
  <c r="G58" i="8"/>
  <c r="G61" i="8" s="1"/>
  <c r="F58" i="8"/>
  <c r="F61" i="8" s="1"/>
  <c r="O59" i="8" l="1"/>
  <c r="M60" i="12"/>
  <c r="J58" i="11"/>
  <c r="J61" i="11" s="1"/>
  <c r="J63" i="11" s="1"/>
  <c r="K68" i="11" s="1"/>
  <c r="J58" i="7" l="1"/>
  <c r="L60" i="7" l="1"/>
  <c r="G60" i="7"/>
  <c r="L59" i="7"/>
  <c r="G59" i="7"/>
  <c r="K58" i="7"/>
  <c r="K61" i="7" s="1"/>
  <c r="J61" i="7"/>
  <c r="J63" i="7" s="1"/>
  <c r="K68" i="7" s="1"/>
  <c r="F58" i="7"/>
  <c r="F61" i="7" s="1"/>
  <c r="E58" i="7"/>
  <c r="E61" i="7" s="1"/>
  <c r="M59" i="7" l="1"/>
  <c r="M60" i="7"/>
  <c r="P60" i="6" l="1"/>
  <c r="I60" i="6"/>
  <c r="Q60" i="6" s="1"/>
  <c r="P59" i="6"/>
  <c r="I59" i="6"/>
  <c r="Q59" i="6" s="1"/>
  <c r="O58" i="6"/>
  <c r="O61" i="6" s="1"/>
  <c r="N58" i="6"/>
  <c r="N61" i="6" s="1"/>
  <c r="M58" i="6"/>
  <c r="M61" i="6" s="1"/>
  <c r="L58" i="6"/>
  <c r="L61" i="6" s="1"/>
  <c r="H58" i="6"/>
  <c r="H61" i="6" s="1"/>
  <c r="G58" i="6"/>
  <c r="G61" i="6" s="1"/>
  <c r="F58" i="6"/>
  <c r="F61" i="6" s="1"/>
  <c r="E58" i="6"/>
  <c r="P57" i="6"/>
  <c r="I57" i="5" s="1"/>
  <c r="I57" i="6"/>
  <c r="P56" i="6"/>
  <c r="I56" i="5" s="1"/>
  <c r="K56" i="6"/>
  <c r="I56" i="6"/>
  <c r="D56" i="5" s="1"/>
  <c r="D56" i="6"/>
  <c r="P55" i="6"/>
  <c r="I55" i="5" s="1"/>
  <c r="I55" i="6"/>
  <c r="P54" i="6"/>
  <c r="I54" i="5" s="1"/>
  <c r="I54" i="6"/>
  <c r="P53" i="6"/>
  <c r="I53" i="6"/>
  <c r="D53" i="5" s="1"/>
  <c r="P52" i="6"/>
  <c r="I52" i="5" s="1"/>
  <c r="I52" i="6"/>
  <c r="D52" i="5" s="1"/>
  <c r="P51" i="6"/>
  <c r="I51" i="6"/>
  <c r="D51" i="5" s="1"/>
  <c r="P50" i="6"/>
  <c r="I50" i="5" s="1"/>
  <c r="I50" i="6"/>
  <c r="D50" i="5" s="1"/>
  <c r="P49" i="6"/>
  <c r="I49" i="5" s="1"/>
  <c r="I49" i="6"/>
  <c r="D49" i="5" s="1"/>
  <c r="P48" i="6"/>
  <c r="I48" i="5" s="1"/>
  <c r="I48" i="6"/>
  <c r="P47" i="6"/>
  <c r="I47" i="5" s="1"/>
  <c r="I47" i="6"/>
  <c r="P46" i="6"/>
  <c r="I46" i="5" s="1"/>
  <c r="I46" i="6"/>
  <c r="P45" i="6"/>
  <c r="I45" i="6"/>
  <c r="D45" i="5" s="1"/>
  <c r="P44" i="6"/>
  <c r="I44" i="5" s="1"/>
  <c r="I44" i="6"/>
  <c r="D44" i="5" s="1"/>
  <c r="P43" i="6"/>
  <c r="I43" i="6"/>
  <c r="D43" i="5" s="1"/>
  <c r="P42" i="6"/>
  <c r="I42" i="5" s="1"/>
  <c r="I42" i="6"/>
  <c r="D42" i="5" s="1"/>
  <c r="P41" i="6"/>
  <c r="I41" i="5" s="1"/>
  <c r="I41" i="6"/>
  <c r="D41" i="5" s="1"/>
  <c r="P40" i="6"/>
  <c r="I40" i="5" s="1"/>
  <c r="I40" i="6"/>
  <c r="P39" i="6"/>
  <c r="I39" i="5" s="1"/>
  <c r="I39" i="6"/>
  <c r="P38" i="6"/>
  <c r="I38" i="5" s="1"/>
  <c r="I38" i="6"/>
  <c r="P37" i="6"/>
  <c r="I37" i="6"/>
  <c r="D37" i="5" s="1"/>
  <c r="P36" i="6"/>
  <c r="I36" i="5" s="1"/>
  <c r="I36" i="6"/>
  <c r="D36" i="5" s="1"/>
  <c r="P35" i="6"/>
  <c r="I35" i="6"/>
  <c r="D35" i="5" s="1"/>
  <c r="P34" i="6"/>
  <c r="I34" i="5" s="1"/>
  <c r="I34" i="6"/>
  <c r="D34" i="5" s="1"/>
  <c r="P33" i="6"/>
  <c r="I33" i="5" s="1"/>
  <c r="I33" i="6"/>
  <c r="D33" i="5" s="1"/>
  <c r="P32" i="6"/>
  <c r="I32" i="5" s="1"/>
  <c r="I32" i="6"/>
  <c r="P31" i="6"/>
  <c r="I31" i="5" s="1"/>
  <c r="I31" i="6"/>
  <c r="P30" i="6"/>
  <c r="I30" i="5" s="1"/>
  <c r="I30" i="6"/>
  <c r="P29" i="6"/>
  <c r="I29" i="6"/>
  <c r="D29" i="5" s="1"/>
  <c r="P28" i="6"/>
  <c r="I28" i="5" s="1"/>
  <c r="I28" i="6"/>
  <c r="D28" i="5" s="1"/>
  <c r="P27" i="6"/>
  <c r="I27" i="6"/>
  <c r="D27" i="5" s="1"/>
  <c r="P26" i="6"/>
  <c r="I26" i="5" s="1"/>
  <c r="I26" i="6"/>
  <c r="D26" i="5" s="1"/>
  <c r="Q25" i="6"/>
  <c r="P25" i="6"/>
  <c r="I25" i="5" s="1"/>
  <c r="I25" i="6"/>
  <c r="D25" i="5" s="1"/>
  <c r="P24" i="6"/>
  <c r="I24" i="5" s="1"/>
  <c r="I24" i="6"/>
  <c r="P23" i="6"/>
  <c r="I23" i="5" s="1"/>
  <c r="I23" i="6"/>
  <c r="P22" i="6"/>
  <c r="I22" i="5" s="1"/>
  <c r="I22" i="6"/>
  <c r="P21" i="6"/>
  <c r="I21" i="6"/>
  <c r="D21" i="5" s="1"/>
  <c r="P20" i="6"/>
  <c r="I20" i="5" s="1"/>
  <c r="I20" i="6"/>
  <c r="D20" i="5" s="1"/>
  <c r="G20" i="5" s="1"/>
  <c r="D20" i="7" s="1"/>
  <c r="P19" i="6"/>
  <c r="I19" i="6"/>
  <c r="D19" i="5" s="1"/>
  <c r="P18" i="6"/>
  <c r="I18" i="5" s="1"/>
  <c r="I18" i="6"/>
  <c r="D18" i="5" s="1"/>
  <c r="P17" i="6"/>
  <c r="I17" i="5" s="1"/>
  <c r="I17" i="6"/>
  <c r="D17" i="5" s="1"/>
  <c r="N58" i="4"/>
  <c r="Q24" i="6" l="1"/>
  <c r="D24" i="5"/>
  <c r="Q39" i="6"/>
  <c r="D39" i="5"/>
  <c r="Q30" i="6"/>
  <c r="D30" i="5"/>
  <c r="Q35" i="6"/>
  <c r="I35" i="5"/>
  <c r="Q47" i="6"/>
  <c r="D47" i="5"/>
  <c r="Q27" i="6"/>
  <c r="I27" i="5"/>
  <c r="Q54" i="6"/>
  <c r="D54" i="5"/>
  <c r="Q57" i="6"/>
  <c r="D57" i="5"/>
  <c r="Q33" i="6"/>
  <c r="Q23" i="6"/>
  <c r="D23" i="5"/>
  <c r="Q38" i="6"/>
  <c r="D38" i="5"/>
  <c r="Q40" i="6"/>
  <c r="D40" i="5"/>
  <c r="Q41" i="6"/>
  <c r="Q43" i="6"/>
  <c r="I43" i="5"/>
  <c r="Q45" i="6"/>
  <c r="I45" i="5"/>
  <c r="L45" i="5" s="1"/>
  <c r="Q55" i="6"/>
  <c r="D55" i="5"/>
  <c r="Q22" i="6"/>
  <c r="D22" i="5"/>
  <c r="Q29" i="6"/>
  <c r="I29" i="5"/>
  <c r="Q32" i="6"/>
  <c r="D32" i="5"/>
  <c r="Q37" i="6"/>
  <c r="I37" i="5"/>
  <c r="Q17" i="6"/>
  <c r="Q19" i="6"/>
  <c r="I19" i="5"/>
  <c r="Q21" i="6"/>
  <c r="I21" i="5"/>
  <c r="Q31" i="6"/>
  <c r="D31" i="5"/>
  <c r="Q46" i="6"/>
  <c r="D46" i="5"/>
  <c r="Q48" i="6"/>
  <c r="D48" i="5"/>
  <c r="Q49" i="6"/>
  <c r="Q51" i="6"/>
  <c r="I51" i="5"/>
  <c r="Q53" i="6"/>
  <c r="I53" i="5"/>
  <c r="G66" i="6"/>
  <c r="I58" i="6"/>
  <c r="I61" i="6" s="1"/>
  <c r="Q18" i="6"/>
  <c r="Q26" i="6"/>
  <c r="Q34" i="6"/>
  <c r="Q42" i="6"/>
  <c r="Q50" i="6"/>
  <c r="N63" i="6"/>
  <c r="O68" i="6" s="1"/>
  <c r="P58" i="6"/>
  <c r="P61" i="6" s="1"/>
  <c r="Q20" i="6"/>
  <c r="Q28" i="6"/>
  <c r="Q36" i="6"/>
  <c r="Q44" i="6"/>
  <c r="Q52" i="6"/>
  <c r="L25" i="5"/>
  <c r="L59" i="5"/>
  <c r="L60" i="5"/>
  <c r="G59" i="5"/>
  <c r="G60" i="5"/>
  <c r="L22" i="5"/>
  <c r="L23" i="5"/>
  <c r="L30" i="5"/>
  <c r="L33" i="5"/>
  <c r="L37" i="5"/>
  <c r="L38" i="5"/>
  <c r="L41" i="5"/>
  <c r="L43" i="5"/>
  <c r="L46" i="5"/>
  <c r="L53" i="5"/>
  <c r="L57" i="5"/>
  <c r="L17" i="5"/>
  <c r="K58" i="5"/>
  <c r="K61" i="5" s="1"/>
  <c r="J58" i="5"/>
  <c r="J61" i="5" s="1"/>
  <c r="J63" i="5" s="1"/>
  <c r="K68" i="5" s="1"/>
  <c r="F58" i="5"/>
  <c r="F61" i="5" s="1"/>
  <c r="E58" i="5"/>
  <c r="E61" i="5" s="1"/>
  <c r="L58" i="4"/>
  <c r="L61" i="4" s="1"/>
  <c r="P60" i="4"/>
  <c r="P59" i="4"/>
  <c r="P18" i="4"/>
  <c r="P19" i="4"/>
  <c r="P20" i="4"/>
  <c r="P21" i="4"/>
  <c r="P22" i="4"/>
  <c r="I22" i="14" s="1"/>
  <c r="L22" i="14" s="1"/>
  <c r="I22" i="13" s="1"/>
  <c r="P23" i="4"/>
  <c r="I23" i="14" s="1"/>
  <c r="L23" i="14" s="1"/>
  <c r="I23" i="13" s="1"/>
  <c r="P24" i="4"/>
  <c r="P25" i="4"/>
  <c r="I25" i="14" s="1"/>
  <c r="L25" i="14" s="1"/>
  <c r="I25" i="13" s="1"/>
  <c r="P26" i="4"/>
  <c r="P27" i="4"/>
  <c r="P28" i="4"/>
  <c r="P29" i="4"/>
  <c r="P30" i="4"/>
  <c r="I30" i="14" s="1"/>
  <c r="L30" i="14" s="1"/>
  <c r="I30" i="13" s="1"/>
  <c r="P31" i="4"/>
  <c r="P32" i="4"/>
  <c r="P33" i="4"/>
  <c r="I33" i="14" s="1"/>
  <c r="L33" i="14" s="1"/>
  <c r="I33" i="13" s="1"/>
  <c r="P34" i="4"/>
  <c r="P35" i="4"/>
  <c r="P36" i="4"/>
  <c r="P37" i="4"/>
  <c r="I37" i="14" s="1"/>
  <c r="L37" i="14" s="1"/>
  <c r="I37" i="13" s="1"/>
  <c r="P38" i="4"/>
  <c r="I38" i="14" s="1"/>
  <c r="L38" i="14" s="1"/>
  <c r="I38" i="13" s="1"/>
  <c r="P39" i="4"/>
  <c r="P40" i="4"/>
  <c r="P41" i="4"/>
  <c r="I41" i="14" s="1"/>
  <c r="L41" i="14" s="1"/>
  <c r="I41" i="13" s="1"/>
  <c r="P42" i="4"/>
  <c r="P43" i="4"/>
  <c r="I43" i="14" s="1"/>
  <c r="L43" i="14" s="1"/>
  <c r="I43" i="13" s="1"/>
  <c r="P44" i="4"/>
  <c r="P45" i="4"/>
  <c r="I45" i="14" s="1"/>
  <c r="L45" i="14" s="1"/>
  <c r="I45" i="13" s="1"/>
  <c r="P46" i="4"/>
  <c r="I46" i="14" s="1"/>
  <c r="L46" i="14" s="1"/>
  <c r="I46" i="13" s="1"/>
  <c r="P47" i="4"/>
  <c r="P48" i="4"/>
  <c r="P49" i="4"/>
  <c r="P50" i="4"/>
  <c r="P51" i="4"/>
  <c r="P52" i="4"/>
  <c r="P53" i="4"/>
  <c r="I53" i="14" s="1"/>
  <c r="L53" i="14" s="1"/>
  <c r="I53" i="13" s="1"/>
  <c r="P54" i="4"/>
  <c r="P55" i="4"/>
  <c r="P56" i="4"/>
  <c r="P57" i="4"/>
  <c r="I57" i="14" s="1"/>
  <c r="L57" i="14" s="1"/>
  <c r="I57" i="13" s="1"/>
  <c r="I17" i="4"/>
  <c r="P17" i="4"/>
  <c r="I17" i="14" s="1"/>
  <c r="L42" i="5" l="1"/>
  <c r="I42" i="14"/>
  <c r="L42" i="14" s="1"/>
  <c r="I42" i="13" s="1"/>
  <c r="L34" i="5"/>
  <c r="I34" i="14"/>
  <c r="L34" i="14" s="1"/>
  <c r="I34" i="13" s="1"/>
  <c r="L34" i="13" s="1"/>
  <c r="L49" i="5"/>
  <c r="I49" i="14"/>
  <c r="L49" i="14" s="1"/>
  <c r="I49" i="13" s="1"/>
  <c r="L29" i="5"/>
  <c r="I29" i="14"/>
  <c r="L29" i="14" s="1"/>
  <c r="I29" i="13" s="1"/>
  <c r="L29" i="13" s="1"/>
  <c r="L54" i="5"/>
  <c r="I54" i="14"/>
  <c r="L54" i="14" s="1"/>
  <c r="I54" i="13" s="1"/>
  <c r="L50" i="5"/>
  <c r="I50" i="14"/>
  <c r="L50" i="14" s="1"/>
  <c r="I50" i="13" s="1"/>
  <c r="L50" i="13" s="1"/>
  <c r="L26" i="5"/>
  <c r="I26" i="14"/>
  <c r="L26" i="14" s="1"/>
  <c r="I26" i="13" s="1"/>
  <c r="L18" i="5"/>
  <c r="I18" i="14"/>
  <c r="L18" i="14" s="1"/>
  <c r="I18" i="13" s="1"/>
  <c r="L18" i="13" s="1"/>
  <c r="L21" i="5"/>
  <c r="I21" i="14"/>
  <c r="L21" i="14" s="1"/>
  <c r="I21" i="13" s="1"/>
  <c r="L56" i="5"/>
  <c r="I56" i="14"/>
  <c r="L56" i="14" s="1"/>
  <c r="I56" i="13" s="1"/>
  <c r="L56" i="13" s="1"/>
  <c r="L52" i="5"/>
  <c r="I52" i="14"/>
  <c r="L52" i="14" s="1"/>
  <c r="I52" i="13" s="1"/>
  <c r="L48" i="5"/>
  <c r="I48" i="14"/>
  <c r="L48" i="14" s="1"/>
  <c r="I48" i="13" s="1"/>
  <c r="L48" i="13" s="1"/>
  <c r="L44" i="5"/>
  <c r="I44" i="14"/>
  <c r="L44" i="14" s="1"/>
  <c r="I44" i="13" s="1"/>
  <c r="L40" i="5"/>
  <c r="I40" i="14"/>
  <c r="L40" i="14" s="1"/>
  <c r="I40" i="13" s="1"/>
  <c r="L40" i="13" s="1"/>
  <c r="L36" i="5"/>
  <c r="I36" i="14"/>
  <c r="L36" i="14" s="1"/>
  <c r="I36" i="13" s="1"/>
  <c r="L32" i="5"/>
  <c r="I32" i="14"/>
  <c r="L32" i="14" s="1"/>
  <c r="I32" i="13" s="1"/>
  <c r="L32" i="13" s="1"/>
  <c r="L28" i="5"/>
  <c r="I28" i="14"/>
  <c r="L28" i="14" s="1"/>
  <c r="I28" i="13" s="1"/>
  <c r="L24" i="5"/>
  <c r="I24" i="14"/>
  <c r="L24" i="14" s="1"/>
  <c r="I24" i="13" s="1"/>
  <c r="L24" i="13" s="1"/>
  <c r="L20" i="5"/>
  <c r="I20" i="14"/>
  <c r="L20" i="14" s="1"/>
  <c r="I20" i="13" s="1"/>
  <c r="Q58" i="6"/>
  <c r="Q61" i="6" s="1"/>
  <c r="G17" i="5"/>
  <c r="D17" i="14"/>
  <c r="L17" i="14"/>
  <c r="L55" i="5"/>
  <c r="I55" i="7" s="1"/>
  <c r="L55" i="7" s="1"/>
  <c r="I55" i="14"/>
  <c r="L55" i="14" s="1"/>
  <c r="I55" i="13" s="1"/>
  <c r="L51" i="5"/>
  <c r="I51" i="14"/>
  <c r="L51" i="14" s="1"/>
  <c r="I51" i="13" s="1"/>
  <c r="L47" i="5"/>
  <c r="I47" i="7" s="1"/>
  <c r="L47" i="7" s="1"/>
  <c r="J47" i="8" s="1"/>
  <c r="N47" i="8" s="1"/>
  <c r="I47" i="9" s="1"/>
  <c r="L47" i="9" s="1"/>
  <c r="I47" i="10" s="1"/>
  <c r="L47" i="10" s="1"/>
  <c r="I47" i="11" s="1"/>
  <c r="L47" i="11" s="1"/>
  <c r="I47" i="12" s="1"/>
  <c r="L47" i="12" s="1"/>
  <c r="I47" i="14"/>
  <c r="L47" i="14" s="1"/>
  <c r="I47" i="13" s="1"/>
  <c r="L39" i="5"/>
  <c r="I39" i="14"/>
  <c r="L39" i="14" s="1"/>
  <c r="I39" i="13" s="1"/>
  <c r="L35" i="5"/>
  <c r="I35" i="7" s="1"/>
  <c r="L35" i="7" s="1"/>
  <c r="J35" i="8" s="1"/>
  <c r="N35" i="8" s="1"/>
  <c r="I35" i="9" s="1"/>
  <c r="L35" i="9" s="1"/>
  <c r="I35" i="10" s="1"/>
  <c r="L35" i="10" s="1"/>
  <c r="I35" i="11" s="1"/>
  <c r="L35" i="11" s="1"/>
  <c r="I35" i="12" s="1"/>
  <c r="L35" i="12" s="1"/>
  <c r="I35" i="14"/>
  <c r="L35" i="14" s="1"/>
  <c r="I35" i="13" s="1"/>
  <c r="L31" i="5"/>
  <c r="I31" i="14"/>
  <c r="L31" i="14" s="1"/>
  <c r="I31" i="13" s="1"/>
  <c r="L27" i="5"/>
  <c r="I27" i="7" s="1"/>
  <c r="L27" i="7" s="1"/>
  <c r="J27" i="8" s="1"/>
  <c r="N27" i="8" s="1"/>
  <c r="I27" i="9" s="1"/>
  <c r="L27" i="9" s="1"/>
  <c r="I27" i="10" s="1"/>
  <c r="L27" i="10" s="1"/>
  <c r="I27" i="11" s="1"/>
  <c r="L27" i="11" s="1"/>
  <c r="I27" i="12" s="1"/>
  <c r="L27" i="12" s="1"/>
  <c r="I27" i="14"/>
  <c r="L27" i="14" s="1"/>
  <c r="I27" i="13" s="1"/>
  <c r="L19" i="5"/>
  <c r="I19" i="14"/>
  <c r="L19" i="14" s="1"/>
  <c r="I19" i="13" s="1"/>
  <c r="D17" i="7"/>
  <c r="L42" i="13"/>
  <c r="I42" i="7"/>
  <c r="L42" i="7" s="1"/>
  <c r="J42" i="8" s="1"/>
  <c r="N42" i="8" s="1"/>
  <c r="I42" i="9" s="1"/>
  <c r="L42" i="9" s="1"/>
  <c r="I42" i="10" s="1"/>
  <c r="L42" i="10" s="1"/>
  <c r="I42" i="11" s="1"/>
  <c r="L42" i="11" s="1"/>
  <c r="I42" i="12" s="1"/>
  <c r="L42" i="12" s="1"/>
  <c r="L26" i="13"/>
  <c r="I26" i="7"/>
  <c r="L26" i="7" s="1"/>
  <c r="J26" i="8" s="1"/>
  <c r="N26" i="8" s="1"/>
  <c r="I26" i="9" s="1"/>
  <c r="L26" i="9" s="1"/>
  <c r="I26" i="10" s="1"/>
  <c r="L26" i="10" s="1"/>
  <c r="I26" i="11" s="1"/>
  <c r="L26" i="11" s="1"/>
  <c r="I26" i="12" s="1"/>
  <c r="L26" i="12" s="1"/>
  <c r="I18" i="7"/>
  <c r="L18" i="7" s="1"/>
  <c r="J18" i="8" s="1"/>
  <c r="N18" i="8" s="1"/>
  <c r="I18" i="9" s="1"/>
  <c r="L18" i="9" s="1"/>
  <c r="I18" i="10" s="1"/>
  <c r="L18" i="10" s="1"/>
  <c r="I18" i="11" s="1"/>
  <c r="L18" i="11" s="1"/>
  <c r="I18" i="12" s="1"/>
  <c r="L18" i="12" s="1"/>
  <c r="L46" i="13"/>
  <c r="I46" i="7"/>
  <c r="L46" i="7" s="1"/>
  <c r="J46" i="8" s="1"/>
  <c r="N46" i="8" s="1"/>
  <c r="I46" i="9" s="1"/>
  <c r="L46" i="9" s="1"/>
  <c r="I46" i="10" s="1"/>
  <c r="L46" i="10" s="1"/>
  <c r="I46" i="11" s="1"/>
  <c r="L46" i="11" s="1"/>
  <c r="I46" i="12" s="1"/>
  <c r="L46" i="12" s="1"/>
  <c r="L37" i="13"/>
  <c r="I37" i="7"/>
  <c r="L37" i="7" s="1"/>
  <c r="J37" i="8" s="1"/>
  <c r="N37" i="8" s="1"/>
  <c r="I37" i="9" s="1"/>
  <c r="L37" i="9" s="1"/>
  <c r="I37" i="10" s="1"/>
  <c r="L37" i="10" s="1"/>
  <c r="I37" i="11" s="1"/>
  <c r="L37" i="11" s="1"/>
  <c r="I37" i="12" s="1"/>
  <c r="L37" i="12" s="1"/>
  <c r="L22" i="13"/>
  <c r="I22" i="7"/>
  <c r="L22" i="7" s="1"/>
  <c r="J22" i="8" s="1"/>
  <c r="N22" i="8" s="1"/>
  <c r="I22" i="9" s="1"/>
  <c r="L22" i="9" s="1"/>
  <c r="I22" i="10" s="1"/>
  <c r="L22" i="10" s="1"/>
  <c r="I22" i="11" s="1"/>
  <c r="L22" i="11" s="1"/>
  <c r="I22" i="12" s="1"/>
  <c r="L22" i="12" s="1"/>
  <c r="I50" i="7"/>
  <c r="L50" i="7" s="1"/>
  <c r="J50" i="8" s="1"/>
  <c r="N50" i="8" s="1"/>
  <c r="I50" i="9" s="1"/>
  <c r="L50" i="9" s="1"/>
  <c r="I50" i="10" s="1"/>
  <c r="L50" i="10" s="1"/>
  <c r="I50" i="11" s="1"/>
  <c r="L50" i="11" s="1"/>
  <c r="I50" i="12" s="1"/>
  <c r="L50" i="12" s="1"/>
  <c r="I34" i="7"/>
  <c r="L34" i="7" s="1"/>
  <c r="J34" i="8" s="1"/>
  <c r="N34" i="8" s="1"/>
  <c r="I34" i="9" s="1"/>
  <c r="L34" i="9" s="1"/>
  <c r="I34" i="10" s="1"/>
  <c r="L34" i="10" s="1"/>
  <c r="I34" i="11" s="1"/>
  <c r="L34" i="11" s="1"/>
  <c r="I34" i="12" s="1"/>
  <c r="L34" i="12" s="1"/>
  <c r="L55" i="13"/>
  <c r="L51" i="13"/>
  <c r="I51" i="7"/>
  <c r="L51" i="7" s="1"/>
  <c r="J51" i="8" s="1"/>
  <c r="N51" i="8" s="1"/>
  <c r="I51" i="9" s="1"/>
  <c r="L51" i="9" s="1"/>
  <c r="I51" i="10" s="1"/>
  <c r="L51" i="10" s="1"/>
  <c r="I51" i="11" s="1"/>
  <c r="L51" i="11" s="1"/>
  <c r="I51" i="12" s="1"/>
  <c r="L51" i="12" s="1"/>
  <c r="L47" i="13"/>
  <c r="L39" i="13"/>
  <c r="I39" i="7"/>
  <c r="L39" i="7" s="1"/>
  <c r="J39" i="8" s="1"/>
  <c r="N39" i="8" s="1"/>
  <c r="I39" i="9" s="1"/>
  <c r="L39" i="9" s="1"/>
  <c r="I39" i="10" s="1"/>
  <c r="L39" i="10" s="1"/>
  <c r="I39" i="11" s="1"/>
  <c r="L39" i="11" s="1"/>
  <c r="I39" i="12" s="1"/>
  <c r="L39" i="12" s="1"/>
  <c r="L35" i="13"/>
  <c r="L31" i="13"/>
  <c r="I31" i="7"/>
  <c r="L31" i="7" s="1"/>
  <c r="J31" i="8" s="1"/>
  <c r="N31" i="8" s="1"/>
  <c r="I31" i="9" s="1"/>
  <c r="L31" i="9" s="1"/>
  <c r="I31" i="10" s="1"/>
  <c r="L31" i="10" s="1"/>
  <c r="I31" i="11" s="1"/>
  <c r="L31" i="11" s="1"/>
  <c r="I31" i="12" s="1"/>
  <c r="L31" i="12" s="1"/>
  <c r="L27" i="13"/>
  <c r="L19" i="13"/>
  <c r="I19" i="7"/>
  <c r="L19" i="7" s="1"/>
  <c r="J19" i="8" s="1"/>
  <c r="N19" i="8" s="1"/>
  <c r="I19" i="9" s="1"/>
  <c r="L19" i="9" s="1"/>
  <c r="I19" i="10" s="1"/>
  <c r="L19" i="10" s="1"/>
  <c r="I19" i="11" s="1"/>
  <c r="L19" i="11" s="1"/>
  <c r="I19" i="12" s="1"/>
  <c r="L19" i="12" s="1"/>
  <c r="L53" i="13"/>
  <c r="I53" i="7"/>
  <c r="L53" i="7" s="1"/>
  <c r="J53" i="8" s="1"/>
  <c r="N53" i="8" s="1"/>
  <c r="I53" i="9" s="1"/>
  <c r="L53" i="9" s="1"/>
  <c r="I53" i="10" s="1"/>
  <c r="L53" i="10" s="1"/>
  <c r="I53" i="11" s="1"/>
  <c r="L53" i="11" s="1"/>
  <c r="I53" i="12" s="1"/>
  <c r="L53" i="12" s="1"/>
  <c r="L38" i="13"/>
  <c r="I38" i="7"/>
  <c r="L38" i="7" s="1"/>
  <c r="J38" i="8" s="1"/>
  <c r="N38" i="8" s="1"/>
  <c r="I38" i="9" s="1"/>
  <c r="L38" i="9" s="1"/>
  <c r="I38" i="10" s="1"/>
  <c r="L38" i="10" s="1"/>
  <c r="I38" i="11" s="1"/>
  <c r="L38" i="11" s="1"/>
  <c r="I38" i="12" s="1"/>
  <c r="L38" i="12" s="1"/>
  <c r="L23" i="13"/>
  <c r="I23" i="7"/>
  <c r="L23" i="7" s="1"/>
  <c r="J23" i="8" s="1"/>
  <c r="N23" i="8" s="1"/>
  <c r="I23" i="9" s="1"/>
  <c r="L23" i="9" s="1"/>
  <c r="I23" i="10" s="1"/>
  <c r="L23" i="10" s="1"/>
  <c r="I23" i="11" s="1"/>
  <c r="L23" i="11" s="1"/>
  <c r="I23" i="12" s="1"/>
  <c r="L23" i="12" s="1"/>
  <c r="L54" i="13"/>
  <c r="I54" i="7"/>
  <c r="L54" i="7" s="1"/>
  <c r="J54" i="8" s="1"/>
  <c r="N54" i="8" s="1"/>
  <c r="I54" i="9" s="1"/>
  <c r="L54" i="9" s="1"/>
  <c r="I54" i="10" s="1"/>
  <c r="L54" i="10" s="1"/>
  <c r="I54" i="11" s="1"/>
  <c r="L54" i="11" s="1"/>
  <c r="I54" i="12" s="1"/>
  <c r="L54" i="12" s="1"/>
  <c r="I56" i="7"/>
  <c r="L56" i="7" s="1"/>
  <c r="J56" i="8" s="1"/>
  <c r="N56" i="8" s="1"/>
  <c r="I56" i="9" s="1"/>
  <c r="L56" i="9" s="1"/>
  <c r="I56" i="10" s="1"/>
  <c r="L56" i="10" s="1"/>
  <c r="I56" i="11" s="1"/>
  <c r="L56" i="11" s="1"/>
  <c r="I56" i="12" s="1"/>
  <c r="L56" i="12" s="1"/>
  <c r="L52" i="13"/>
  <c r="I52" i="7"/>
  <c r="L52" i="7" s="1"/>
  <c r="J52" i="8" s="1"/>
  <c r="N52" i="8" s="1"/>
  <c r="I52" i="9" s="1"/>
  <c r="L52" i="9" s="1"/>
  <c r="I52" i="10" s="1"/>
  <c r="L52" i="10" s="1"/>
  <c r="I52" i="11" s="1"/>
  <c r="L52" i="11" s="1"/>
  <c r="I52" i="12" s="1"/>
  <c r="L52" i="12" s="1"/>
  <c r="I48" i="7"/>
  <c r="L48" i="7" s="1"/>
  <c r="J48" i="8" s="1"/>
  <c r="N48" i="8" s="1"/>
  <c r="I48" i="9" s="1"/>
  <c r="L48" i="9" s="1"/>
  <c r="I48" i="10" s="1"/>
  <c r="L48" i="10" s="1"/>
  <c r="I48" i="11" s="1"/>
  <c r="L48" i="11" s="1"/>
  <c r="I48" i="12" s="1"/>
  <c r="L48" i="12" s="1"/>
  <c r="L44" i="13"/>
  <c r="I44" i="7"/>
  <c r="L44" i="7" s="1"/>
  <c r="J44" i="8" s="1"/>
  <c r="N44" i="8" s="1"/>
  <c r="I44" i="9" s="1"/>
  <c r="L44" i="9" s="1"/>
  <c r="I44" i="10" s="1"/>
  <c r="L44" i="10" s="1"/>
  <c r="I44" i="11" s="1"/>
  <c r="L44" i="11" s="1"/>
  <c r="I44" i="12" s="1"/>
  <c r="L44" i="12" s="1"/>
  <c r="I40" i="7"/>
  <c r="L40" i="7" s="1"/>
  <c r="J40" i="8" s="1"/>
  <c r="N40" i="8" s="1"/>
  <c r="I40" i="9" s="1"/>
  <c r="L40" i="9" s="1"/>
  <c r="I40" i="10" s="1"/>
  <c r="L40" i="10" s="1"/>
  <c r="I40" i="11" s="1"/>
  <c r="L40" i="11" s="1"/>
  <c r="I40" i="12" s="1"/>
  <c r="L40" i="12" s="1"/>
  <c r="L36" i="13"/>
  <c r="I36" i="7"/>
  <c r="L36" i="7" s="1"/>
  <c r="J36" i="8" s="1"/>
  <c r="N36" i="8" s="1"/>
  <c r="I36" i="9" s="1"/>
  <c r="L36" i="9" s="1"/>
  <c r="I36" i="10" s="1"/>
  <c r="L36" i="10" s="1"/>
  <c r="I36" i="11" s="1"/>
  <c r="L36" i="11" s="1"/>
  <c r="I36" i="12" s="1"/>
  <c r="L36" i="12" s="1"/>
  <c r="I32" i="7"/>
  <c r="L32" i="7" s="1"/>
  <c r="J32" i="8" s="1"/>
  <c r="N32" i="8" s="1"/>
  <c r="I32" i="9" s="1"/>
  <c r="L32" i="9" s="1"/>
  <c r="I32" i="10" s="1"/>
  <c r="L32" i="10" s="1"/>
  <c r="I32" i="11" s="1"/>
  <c r="L32" i="11" s="1"/>
  <c r="I32" i="12" s="1"/>
  <c r="L32" i="12" s="1"/>
  <c r="L28" i="13"/>
  <c r="I28" i="7"/>
  <c r="L28" i="7" s="1"/>
  <c r="J28" i="8" s="1"/>
  <c r="N28" i="8" s="1"/>
  <c r="I28" i="9" s="1"/>
  <c r="L28" i="9" s="1"/>
  <c r="I28" i="10" s="1"/>
  <c r="L28" i="10" s="1"/>
  <c r="I28" i="11" s="1"/>
  <c r="L28" i="11" s="1"/>
  <c r="I28" i="12" s="1"/>
  <c r="L28" i="12" s="1"/>
  <c r="I24" i="7"/>
  <c r="L24" i="7" s="1"/>
  <c r="J24" i="8" s="1"/>
  <c r="N24" i="8" s="1"/>
  <c r="I24" i="9" s="1"/>
  <c r="L24" i="9" s="1"/>
  <c r="I24" i="10" s="1"/>
  <c r="L24" i="10" s="1"/>
  <c r="I24" i="11" s="1"/>
  <c r="L24" i="11" s="1"/>
  <c r="I24" i="12" s="1"/>
  <c r="L24" i="12" s="1"/>
  <c r="L20" i="13"/>
  <c r="I20" i="7"/>
  <c r="L20" i="7" s="1"/>
  <c r="J20" i="8" s="1"/>
  <c r="N20" i="8" s="1"/>
  <c r="I20" i="9" s="1"/>
  <c r="L20" i="9" s="1"/>
  <c r="I20" i="10" s="1"/>
  <c r="L57" i="13"/>
  <c r="I57" i="7"/>
  <c r="L57" i="7" s="1"/>
  <c r="J57" i="8" s="1"/>
  <c r="N57" i="8" s="1"/>
  <c r="I57" i="9" s="1"/>
  <c r="L57" i="9" s="1"/>
  <c r="I57" i="10" s="1"/>
  <c r="L57" i="10" s="1"/>
  <c r="I57" i="11" s="1"/>
  <c r="L57" i="11" s="1"/>
  <c r="I57" i="12" s="1"/>
  <c r="L57" i="12" s="1"/>
  <c r="L41" i="13"/>
  <c r="I41" i="7"/>
  <c r="L41" i="7" s="1"/>
  <c r="J41" i="8" s="1"/>
  <c r="N41" i="8" s="1"/>
  <c r="I41" i="9" s="1"/>
  <c r="L41" i="9" s="1"/>
  <c r="I41" i="10" s="1"/>
  <c r="L41" i="10" s="1"/>
  <c r="I41" i="11" s="1"/>
  <c r="L41" i="11" s="1"/>
  <c r="I41" i="12" s="1"/>
  <c r="L41" i="12" s="1"/>
  <c r="L30" i="13"/>
  <c r="I30" i="7"/>
  <c r="L30" i="7" s="1"/>
  <c r="J30" i="8" s="1"/>
  <c r="N30" i="8" s="1"/>
  <c r="I30" i="9" s="1"/>
  <c r="L30" i="9" s="1"/>
  <c r="I30" i="10" s="1"/>
  <c r="L30" i="10" s="1"/>
  <c r="I30" i="11" s="1"/>
  <c r="L30" i="11" s="1"/>
  <c r="I30" i="12" s="1"/>
  <c r="L30" i="12" s="1"/>
  <c r="L25" i="13"/>
  <c r="I25" i="7"/>
  <c r="L25" i="7" s="1"/>
  <c r="J25" i="8" s="1"/>
  <c r="N25" i="8" s="1"/>
  <c r="I25" i="9" s="1"/>
  <c r="L25" i="9" s="1"/>
  <c r="I25" i="10" s="1"/>
  <c r="L25" i="10" s="1"/>
  <c r="I25" i="11" s="1"/>
  <c r="L25" i="11" s="1"/>
  <c r="I25" i="12" s="1"/>
  <c r="L25" i="12" s="1"/>
  <c r="L49" i="13"/>
  <c r="I49" i="7"/>
  <c r="L49" i="7" s="1"/>
  <c r="J49" i="8" s="1"/>
  <c r="N49" i="8" s="1"/>
  <c r="I49" i="9" s="1"/>
  <c r="L49" i="9" s="1"/>
  <c r="I29" i="7"/>
  <c r="L29" i="7" s="1"/>
  <c r="J29" i="8" s="1"/>
  <c r="N29" i="8" s="1"/>
  <c r="I29" i="9" s="1"/>
  <c r="L29" i="9" s="1"/>
  <c r="L21" i="13"/>
  <c r="I21" i="7"/>
  <c r="L21" i="7" s="1"/>
  <c r="J21" i="8" s="1"/>
  <c r="N21" i="8" s="1"/>
  <c r="I21" i="9" s="1"/>
  <c r="L21" i="9" s="1"/>
  <c r="I21" i="10" s="1"/>
  <c r="L21" i="10" s="1"/>
  <c r="I21" i="11" s="1"/>
  <c r="L21" i="11" s="1"/>
  <c r="I21" i="12" s="1"/>
  <c r="L21" i="12" s="1"/>
  <c r="I17" i="7"/>
  <c r="L43" i="13"/>
  <c r="I43" i="7"/>
  <c r="L43" i="7" s="1"/>
  <c r="J43" i="8" s="1"/>
  <c r="N43" i="8" s="1"/>
  <c r="I43" i="9" s="1"/>
  <c r="L43" i="9" s="1"/>
  <c r="I43" i="10" s="1"/>
  <c r="L43" i="10" s="1"/>
  <c r="I43" i="11" s="1"/>
  <c r="L43" i="11" s="1"/>
  <c r="I43" i="12" s="1"/>
  <c r="L43" i="12" s="1"/>
  <c r="L33" i="13"/>
  <c r="I33" i="7"/>
  <c r="L33" i="7" s="1"/>
  <c r="J33" i="8" s="1"/>
  <c r="N33" i="8" s="1"/>
  <c r="I33" i="9" s="1"/>
  <c r="L33" i="9" s="1"/>
  <c r="L45" i="13"/>
  <c r="I45" i="7"/>
  <c r="L45" i="7" s="1"/>
  <c r="J45" i="8" s="1"/>
  <c r="N45" i="8" s="1"/>
  <c r="I45" i="9" s="1"/>
  <c r="L45" i="9" s="1"/>
  <c r="I45" i="10" s="1"/>
  <c r="L45" i="10" s="1"/>
  <c r="I45" i="11" s="1"/>
  <c r="L45" i="11" s="1"/>
  <c r="I45" i="12" s="1"/>
  <c r="L45" i="12" s="1"/>
  <c r="L58" i="5"/>
  <c r="L61" i="5" s="1"/>
  <c r="I58" i="5"/>
  <c r="I61" i="5" s="1"/>
  <c r="M17" i="5"/>
  <c r="M59" i="5"/>
  <c r="M60" i="5"/>
  <c r="I58" i="14" l="1"/>
  <c r="I61" i="14" s="1"/>
  <c r="I17" i="13"/>
  <c r="L58" i="14"/>
  <c r="L61" i="14" s="1"/>
  <c r="G17" i="14"/>
  <c r="J55" i="8"/>
  <c r="N55" i="8" s="1"/>
  <c r="I55" i="9" s="1"/>
  <c r="L55" i="9" s="1"/>
  <c r="I55" i="10" s="1"/>
  <c r="L55" i="10" s="1"/>
  <c r="I55" i="11" s="1"/>
  <c r="L55" i="11" s="1"/>
  <c r="I55" i="12" s="1"/>
  <c r="L55" i="12" s="1"/>
  <c r="I58" i="13"/>
  <c r="I61" i="13" s="1"/>
  <c r="L17" i="13"/>
  <c r="L58" i="13" s="1"/>
  <c r="L61" i="13" s="1"/>
  <c r="L17" i="7"/>
  <c r="I58" i="7"/>
  <c r="I61" i="7" s="1"/>
  <c r="I33" i="10"/>
  <c r="L33" i="10" s="1"/>
  <c r="I33" i="11" s="1"/>
  <c r="L33" i="11" s="1"/>
  <c r="I33" i="12" s="1"/>
  <c r="L33" i="12" s="1"/>
  <c r="I29" i="10"/>
  <c r="L29" i="10" s="1"/>
  <c r="I29" i="11" s="1"/>
  <c r="L29" i="11" s="1"/>
  <c r="I29" i="12" s="1"/>
  <c r="L29" i="12" s="1"/>
  <c r="L20" i="10"/>
  <c r="I20" i="11" s="1"/>
  <c r="L20" i="11" s="1"/>
  <c r="I20" i="12" s="1"/>
  <c r="L20" i="12" s="1"/>
  <c r="I49" i="10"/>
  <c r="L49" i="10" s="1"/>
  <c r="I49" i="11" s="1"/>
  <c r="L49" i="11" s="1"/>
  <c r="I49" i="12" s="1"/>
  <c r="L49" i="12" s="1"/>
  <c r="G17" i="7"/>
  <c r="D17" i="8" s="1"/>
  <c r="E58" i="4"/>
  <c r="E61" i="4" s="1"/>
  <c r="I18" i="4"/>
  <c r="D18" i="14" s="1"/>
  <c r="G18" i="14" s="1"/>
  <c r="I19" i="4"/>
  <c r="I20" i="4"/>
  <c r="I21" i="4"/>
  <c r="I22" i="4"/>
  <c r="I23" i="4"/>
  <c r="I24" i="4"/>
  <c r="I25" i="4"/>
  <c r="I26" i="4"/>
  <c r="I27" i="4"/>
  <c r="I28" i="4"/>
  <c r="I29" i="4"/>
  <c r="I30" i="4"/>
  <c r="I31" i="4"/>
  <c r="I32" i="4"/>
  <c r="I33" i="4"/>
  <c r="I34" i="4"/>
  <c r="I35" i="4"/>
  <c r="I36" i="4"/>
  <c r="I37" i="4"/>
  <c r="I38" i="4"/>
  <c r="I39" i="4"/>
  <c r="I40" i="4"/>
  <c r="I41" i="4"/>
  <c r="I42" i="4"/>
  <c r="I43" i="4"/>
  <c r="I44" i="4"/>
  <c r="I45" i="4"/>
  <c r="I46" i="4"/>
  <c r="I47" i="4"/>
  <c r="I48" i="4"/>
  <c r="I49" i="4"/>
  <c r="I50" i="4"/>
  <c r="I51" i="4"/>
  <c r="I52" i="4"/>
  <c r="I53" i="4"/>
  <c r="I54" i="4"/>
  <c r="I55" i="4"/>
  <c r="I56" i="4"/>
  <c r="I57" i="4"/>
  <c r="K56" i="4"/>
  <c r="D56" i="4"/>
  <c r="I60" i="4"/>
  <c r="I59" i="4"/>
  <c r="Q59" i="4" s="1"/>
  <c r="O58" i="4"/>
  <c r="O61" i="4" s="1"/>
  <c r="N61" i="4"/>
  <c r="M58" i="4"/>
  <c r="M61" i="4" s="1"/>
  <c r="H58" i="4"/>
  <c r="H61" i="4" s="1"/>
  <c r="G58" i="4"/>
  <c r="G61" i="4" s="1"/>
  <c r="F58" i="4"/>
  <c r="Q1" i="4"/>
  <c r="G52" i="5" l="1"/>
  <c r="D52" i="14"/>
  <c r="G52" i="14" s="1"/>
  <c r="F61" i="4"/>
  <c r="G65" i="4"/>
  <c r="G55" i="5"/>
  <c r="D55" i="14"/>
  <c r="G55" i="14" s="1"/>
  <c r="G51" i="5"/>
  <c r="D51" i="14"/>
  <c r="G51" i="14" s="1"/>
  <c r="G47" i="5"/>
  <c r="D47" i="14"/>
  <c r="G47" i="14" s="1"/>
  <c r="G43" i="5"/>
  <c r="D43" i="14"/>
  <c r="G43" i="14" s="1"/>
  <c r="G39" i="5"/>
  <c r="D39" i="14"/>
  <c r="G39" i="14" s="1"/>
  <c r="G35" i="5"/>
  <c r="D35" i="14"/>
  <c r="G35" i="14" s="1"/>
  <c r="G31" i="5"/>
  <c r="D31" i="14"/>
  <c r="G31" i="14" s="1"/>
  <c r="G27" i="5"/>
  <c r="D27" i="14"/>
  <c r="G27" i="14" s="1"/>
  <c r="G23" i="5"/>
  <c r="D23" i="14"/>
  <c r="G23" i="14" s="1"/>
  <c r="G19" i="5"/>
  <c r="D19" i="14"/>
  <c r="G54" i="5"/>
  <c r="D54" i="14"/>
  <c r="G54" i="14" s="1"/>
  <c r="G50" i="5"/>
  <c r="D50" i="14"/>
  <c r="G50" i="14" s="1"/>
  <c r="G46" i="5"/>
  <c r="D46" i="14"/>
  <c r="G46" i="14" s="1"/>
  <c r="G42" i="5"/>
  <c r="D42" i="14"/>
  <c r="G42" i="14" s="1"/>
  <c r="G38" i="5"/>
  <c r="D38" i="14"/>
  <c r="G38" i="14" s="1"/>
  <c r="G34" i="5"/>
  <c r="D34" i="14"/>
  <c r="G34" i="14" s="1"/>
  <c r="G30" i="5"/>
  <c r="D30" i="14"/>
  <c r="G30" i="14" s="1"/>
  <c r="G26" i="5"/>
  <c r="D26" i="14"/>
  <c r="G26" i="14" s="1"/>
  <c r="G22" i="5"/>
  <c r="D22" i="14"/>
  <c r="G22" i="14" s="1"/>
  <c r="D18" i="13"/>
  <c r="M18" i="14"/>
  <c r="G57" i="5"/>
  <c r="D57" i="14"/>
  <c r="G57" i="14" s="1"/>
  <c r="G53" i="5"/>
  <c r="D53" i="14"/>
  <c r="G53" i="14" s="1"/>
  <c r="G49" i="5"/>
  <c r="D49" i="14"/>
  <c r="G49" i="14" s="1"/>
  <c r="G45" i="5"/>
  <c r="D45" i="14"/>
  <c r="G45" i="14" s="1"/>
  <c r="G41" i="5"/>
  <c r="D41" i="14"/>
  <c r="G41" i="14" s="1"/>
  <c r="G37" i="5"/>
  <c r="D37" i="14"/>
  <c r="G37" i="14" s="1"/>
  <c r="G33" i="5"/>
  <c r="D33" i="14"/>
  <c r="G33" i="14" s="1"/>
  <c r="G29" i="5"/>
  <c r="D29" i="14"/>
  <c r="G29" i="14" s="1"/>
  <c r="G25" i="5"/>
  <c r="D25" i="14"/>
  <c r="G25" i="14" s="1"/>
  <c r="G21" i="5"/>
  <c r="D21" i="14"/>
  <c r="G21" i="14" s="1"/>
  <c r="D17" i="13"/>
  <c r="G17" i="13" s="1"/>
  <c r="M17" i="14"/>
  <c r="G56" i="5"/>
  <c r="D56" i="7" s="1"/>
  <c r="D56" i="14"/>
  <c r="G56" i="14" s="1"/>
  <c r="D56" i="13" s="1"/>
  <c r="G48" i="5"/>
  <c r="D48" i="14"/>
  <c r="G48" i="14" s="1"/>
  <c r="G44" i="5"/>
  <c r="D44" i="7" s="1"/>
  <c r="D44" i="14"/>
  <c r="G44" i="14" s="1"/>
  <c r="G40" i="5"/>
  <c r="D40" i="14"/>
  <c r="G40" i="14" s="1"/>
  <c r="G36" i="5"/>
  <c r="M36" i="5" s="1"/>
  <c r="D36" i="14"/>
  <c r="G36" i="14" s="1"/>
  <c r="G32" i="5"/>
  <c r="D32" i="14"/>
  <c r="G32" i="14" s="1"/>
  <c r="G28" i="5"/>
  <c r="D28" i="7" s="1"/>
  <c r="D28" i="14"/>
  <c r="G28" i="14" s="1"/>
  <c r="G24" i="5"/>
  <c r="D24" i="14"/>
  <c r="G24" i="14" s="1"/>
  <c r="M20" i="5"/>
  <c r="G20" i="7" s="1"/>
  <c r="M20" i="7" s="1"/>
  <c r="D20" i="14"/>
  <c r="G20" i="14" s="1"/>
  <c r="M49" i="5"/>
  <c r="D49" i="7"/>
  <c r="M51" i="5"/>
  <c r="D51" i="7"/>
  <c r="G56" i="13"/>
  <c r="M52" i="5"/>
  <c r="D52" i="7"/>
  <c r="M48" i="5"/>
  <c r="D48" i="7"/>
  <c r="M44" i="5"/>
  <c r="M40" i="5"/>
  <c r="D40" i="7"/>
  <c r="D36" i="7"/>
  <c r="M32" i="5"/>
  <c r="D32" i="7"/>
  <c r="M28" i="5"/>
  <c r="M24" i="5"/>
  <c r="D24" i="7"/>
  <c r="H17" i="8"/>
  <c r="M57" i="5"/>
  <c r="D57" i="7"/>
  <c r="M45" i="5"/>
  <c r="D45" i="7"/>
  <c r="M41" i="5"/>
  <c r="G41" i="7" s="1"/>
  <c r="D41" i="7"/>
  <c r="M37" i="5"/>
  <c r="D37" i="7"/>
  <c r="M33" i="5"/>
  <c r="D33" i="7"/>
  <c r="M29" i="5"/>
  <c r="G29" i="7" s="1"/>
  <c r="D29" i="7"/>
  <c r="M25" i="5"/>
  <c r="G25" i="7" s="1"/>
  <c r="D25" i="7"/>
  <c r="M21" i="5"/>
  <c r="D21" i="7"/>
  <c r="M17" i="13"/>
  <c r="M53" i="5"/>
  <c r="D53" i="7"/>
  <c r="M54" i="5"/>
  <c r="D54" i="7"/>
  <c r="M50" i="5"/>
  <c r="D50" i="7"/>
  <c r="M46" i="5"/>
  <c r="D46" i="7"/>
  <c r="M42" i="5"/>
  <c r="D42" i="7"/>
  <c r="M38" i="5"/>
  <c r="D38" i="7"/>
  <c r="M34" i="5"/>
  <c r="D34" i="7"/>
  <c r="M30" i="5"/>
  <c r="D30" i="7"/>
  <c r="M26" i="5"/>
  <c r="D26" i="7"/>
  <c r="M22" i="5"/>
  <c r="D22" i="7"/>
  <c r="J17" i="8"/>
  <c r="L58" i="7"/>
  <c r="L61" i="7" s="1"/>
  <c r="M55" i="5"/>
  <c r="D55" i="7"/>
  <c r="G55" i="7" s="1"/>
  <c r="M47" i="5"/>
  <c r="D47" i="7"/>
  <c r="M43" i="5"/>
  <c r="D43" i="7"/>
  <c r="M39" i="5"/>
  <c r="G39" i="7" s="1"/>
  <c r="D39" i="7"/>
  <c r="M35" i="5"/>
  <c r="D35" i="7"/>
  <c r="M31" i="5"/>
  <c r="D31" i="7"/>
  <c r="M27" i="5"/>
  <c r="D27" i="7"/>
  <c r="M23" i="5"/>
  <c r="G23" i="7" s="1"/>
  <c r="D23" i="7"/>
  <c r="M19" i="5"/>
  <c r="D19" i="7"/>
  <c r="M17" i="7"/>
  <c r="Q49" i="4"/>
  <c r="Q57" i="4"/>
  <c r="G18" i="5"/>
  <c r="D58" i="5"/>
  <c r="D61" i="5" s="1"/>
  <c r="N63" i="4"/>
  <c r="O68" i="4" s="1"/>
  <c r="Q60" i="4"/>
  <c r="Q41" i="4"/>
  <c r="P58" i="4"/>
  <c r="P61" i="4" s="1"/>
  <c r="Q25" i="4"/>
  <c r="Q33" i="4"/>
  <c r="Q55" i="4"/>
  <c r="Q47" i="4"/>
  <c r="Q39" i="4"/>
  <c r="Q31" i="4"/>
  <c r="Q23" i="4"/>
  <c r="Q24" i="4"/>
  <c r="Q20" i="4"/>
  <c r="Q22" i="4"/>
  <c r="Q27" i="4"/>
  <c r="Q29" i="4"/>
  <c r="Q36" i="4"/>
  <c r="Q38" i="4"/>
  <c r="Q43" i="4"/>
  <c r="Q45" i="4"/>
  <c r="Q52" i="4"/>
  <c r="Q54" i="4"/>
  <c r="Q32" i="4"/>
  <c r="Q48" i="4"/>
  <c r="Q19" i="4"/>
  <c r="Q21" i="4"/>
  <c r="Q28" i="4"/>
  <c r="Q30" i="4"/>
  <c r="Q35" i="4"/>
  <c r="Q37" i="4"/>
  <c r="Q44" i="4"/>
  <c r="Q46" i="4"/>
  <c r="Q51" i="4"/>
  <c r="Q53" i="4"/>
  <c r="Q50" i="4"/>
  <c r="Q42" i="4"/>
  <c r="Q34" i="4"/>
  <c r="Q26" i="4"/>
  <c r="Q18" i="4"/>
  <c r="Q40" i="4"/>
  <c r="I58" i="4"/>
  <c r="I61" i="4" s="1"/>
  <c r="Q17" i="4"/>
  <c r="J56" i="3"/>
  <c r="D56" i="3"/>
  <c r="N60" i="3"/>
  <c r="H60" i="3"/>
  <c r="N59" i="3"/>
  <c r="H59" i="3"/>
  <c r="M58" i="3"/>
  <c r="M61" i="3" s="1"/>
  <c r="L58" i="3"/>
  <c r="L61" i="3" s="1"/>
  <c r="L63" i="3" s="1"/>
  <c r="M68" i="3" s="1"/>
  <c r="K58" i="3"/>
  <c r="K61" i="3" s="1"/>
  <c r="G58" i="3"/>
  <c r="G61" i="3" s="1"/>
  <c r="F58" i="3"/>
  <c r="F61" i="3" s="1"/>
  <c r="E58" i="3"/>
  <c r="E61" i="3" s="1"/>
  <c r="J24" i="2"/>
  <c r="N24" i="2" s="1"/>
  <c r="J24" i="3" s="1"/>
  <c r="N24" i="3" s="1"/>
  <c r="J32" i="2"/>
  <c r="N32" i="2" s="1"/>
  <c r="J32" i="3" s="1"/>
  <c r="N32" i="3" s="1"/>
  <c r="J40" i="2"/>
  <c r="N40" i="2" s="1"/>
  <c r="J40" i="3" s="1"/>
  <c r="N40" i="3" s="1"/>
  <c r="J48" i="2"/>
  <c r="N48" i="2" s="1"/>
  <c r="J48" i="3" s="1"/>
  <c r="N48" i="3" s="1"/>
  <c r="J56" i="2"/>
  <c r="D27" i="2"/>
  <c r="H27" i="2" s="1"/>
  <c r="D27" i="3" s="1"/>
  <c r="H27" i="3" s="1"/>
  <c r="D35" i="2"/>
  <c r="H35" i="2" s="1"/>
  <c r="D35" i="3" s="1"/>
  <c r="H35" i="3" s="1"/>
  <c r="D43" i="2"/>
  <c r="H43" i="2" s="1"/>
  <c r="D43" i="3" s="1"/>
  <c r="H43" i="3" s="1"/>
  <c r="D51" i="2"/>
  <c r="H51" i="2" s="1"/>
  <c r="D51" i="3" s="1"/>
  <c r="H51" i="3" s="1"/>
  <c r="D56" i="2"/>
  <c r="J17" i="2"/>
  <c r="N17" i="2" s="1"/>
  <c r="J17" i="3" s="1"/>
  <c r="N17" i="3" s="1"/>
  <c r="N60" i="2"/>
  <c r="H60" i="2"/>
  <c r="O60" i="2" s="1"/>
  <c r="N59" i="2"/>
  <c r="H59" i="2"/>
  <c r="M58" i="2"/>
  <c r="M61" i="2" s="1"/>
  <c r="L58" i="2"/>
  <c r="L61" i="2" s="1"/>
  <c r="L63" i="2" s="1"/>
  <c r="M68" i="2" s="1"/>
  <c r="K58" i="2"/>
  <c r="K61" i="2" s="1"/>
  <c r="G58" i="2"/>
  <c r="G61" i="2" s="1"/>
  <c r="F58" i="2"/>
  <c r="F61" i="2" s="1"/>
  <c r="E58" i="2"/>
  <c r="E61" i="2" s="1"/>
  <c r="K58" i="1"/>
  <c r="K61" i="1" s="1"/>
  <c r="N18" i="1"/>
  <c r="J18" i="2" s="1"/>
  <c r="N18" i="2" s="1"/>
  <c r="J18" i="3" s="1"/>
  <c r="N18" i="3" s="1"/>
  <c r="N19" i="1"/>
  <c r="J19" i="2" s="1"/>
  <c r="N19" i="2" s="1"/>
  <c r="J19" i="3" s="1"/>
  <c r="N19" i="3" s="1"/>
  <c r="N20" i="1"/>
  <c r="J20" i="2" s="1"/>
  <c r="N20" i="2" s="1"/>
  <c r="J20" i="3" s="1"/>
  <c r="N20" i="3" s="1"/>
  <c r="N21" i="1"/>
  <c r="J21" i="2" s="1"/>
  <c r="N21" i="2" s="1"/>
  <c r="J21" i="3" s="1"/>
  <c r="N21" i="3" s="1"/>
  <c r="N22" i="1"/>
  <c r="J22" i="2" s="1"/>
  <c r="N22" i="2" s="1"/>
  <c r="J22" i="3" s="1"/>
  <c r="N22" i="3" s="1"/>
  <c r="N23" i="1"/>
  <c r="J23" i="2" s="1"/>
  <c r="N23" i="2" s="1"/>
  <c r="J23" i="3" s="1"/>
  <c r="N23" i="3" s="1"/>
  <c r="N24" i="1"/>
  <c r="N25" i="1"/>
  <c r="J25" i="2" s="1"/>
  <c r="N25" i="2" s="1"/>
  <c r="J25" i="3" s="1"/>
  <c r="N25" i="3" s="1"/>
  <c r="N26" i="1"/>
  <c r="J26" i="2" s="1"/>
  <c r="N26" i="2" s="1"/>
  <c r="J26" i="3" s="1"/>
  <c r="N26" i="3" s="1"/>
  <c r="N27" i="1"/>
  <c r="J27" i="2" s="1"/>
  <c r="N27" i="2" s="1"/>
  <c r="J27" i="3" s="1"/>
  <c r="N27" i="3" s="1"/>
  <c r="N28" i="1"/>
  <c r="J28" i="2" s="1"/>
  <c r="N28" i="2" s="1"/>
  <c r="J28" i="3" s="1"/>
  <c r="N28" i="3" s="1"/>
  <c r="N29" i="1"/>
  <c r="J29" i="2" s="1"/>
  <c r="N29" i="2" s="1"/>
  <c r="J29" i="3" s="1"/>
  <c r="N29" i="3" s="1"/>
  <c r="N30" i="1"/>
  <c r="J30" i="2" s="1"/>
  <c r="N30" i="2" s="1"/>
  <c r="J30" i="3" s="1"/>
  <c r="N30" i="3" s="1"/>
  <c r="N31" i="1"/>
  <c r="J31" i="2" s="1"/>
  <c r="N31" i="2" s="1"/>
  <c r="J31" i="3" s="1"/>
  <c r="N31" i="3" s="1"/>
  <c r="N32" i="1"/>
  <c r="N33" i="1"/>
  <c r="N34" i="1"/>
  <c r="J34" i="2" s="1"/>
  <c r="N34" i="2" s="1"/>
  <c r="J34" i="3" s="1"/>
  <c r="N34" i="3" s="1"/>
  <c r="N35" i="1"/>
  <c r="J35" i="2" s="1"/>
  <c r="N35" i="2" s="1"/>
  <c r="J35" i="3" s="1"/>
  <c r="N35" i="3" s="1"/>
  <c r="N36" i="1"/>
  <c r="J36" i="2" s="1"/>
  <c r="N36" i="2" s="1"/>
  <c r="J36" i="3" s="1"/>
  <c r="N36" i="3" s="1"/>
  <c r="N37" i="1"/>
  <c r="J37" i="2" s="1"/>
  <c r="N37" i="2" s="1"/>
  <c r="J37" i="3" s="1"/>
  <c r="N37" i="3" s="1"/>
  <c r="N38" i="1"/>
  <c r="J38" i="2" s="1"/>
  <c r="N38" i="2" s="1"/>
  <c r="J38" i="3" s="1"/>
  <c r="N38" i="3" s="1"/>
  <c r="N39" i="1"/>
  <c r="J39" i="2" s="1"/>
  <c r="N39" i="2" s="1"/>
  <c r="J39" i="3" s="1"/>
  <c r="N39" i="3" s="1"/>
  <c r="N40" i="1"/>
  <c r="N41" i="1"/>
  <c r="J41" i="2" s="1"/>
  <c r="N41" i="2" s="1"/>
  <c r="J41" i="3" s="1"/>
  <c r="N41" i="3" s="1"/>
  <c r="N42" i="1"/>
  <c r="J42" i="2" s="1"/>
  <c r="N42" i="2" s="1"/>
  <c r="J42" i="3" s="1"/>
  <c r="N42" i="3" s="1"/>
  <c r="N43" i="1"/>
  <c r="J43" i="2" s="1"/>
  <c r="N43" i="2" s="1"/>
  <c r="J43" i="3" s="1"/>
  <c r="N43" i="3" s="1"/>
  <c r="N44" i="1"/>
  <c r="J44" i="2" s="1"/>
  <c r="N44" i="2" s="1"/>
  <c r="J44" i="3" s="1"/>
  <c r="N44" i="3" s="1"/>
  <c r="N45" i="1"/>
  <c r="J45" i="2" s="1"/>
  <c r="N45" i="2" s="1"/>
  <c r="J45" i="3" s="1"/>
  <c r="N45" i="3" s="1"/>
  <c r="N46" i="1"/>
  <c r="J46" i="2" s="1"/>
  <c r="N46" i="2" s="1"/>
  <c r="J46" i="3" s="1"/>
  <c r="N46" i="3" s="1"/>
  <c r="N47" i="1"/>
  <c r="J47" i="2" s="1"/>
  <c r="N47" i="2" s="1"/>
  <c r="J47" i="3" s="1"/>
  <c r="N47" i="3" s="1"/>
  <c r="N48" i="1"/>
  <c r="N49" i="1"/>
  <c r="J49" i="2" s="1"/>
  <c r="N49" i="2" s="1"/>
  <c r="J49" i="3" s="1"/>
  <c r="N49" i="3" s="1"/>
  <c r="N50" i="1"/>
  <c r="J50" i="2" s="1"/>
  <c r="N50" i="2" s="1"/>
  <c r="J50" i="3" s="1"/>
  <c r="N50" i="3" s="1"/>
  <c r="N51" i="1"/>
  <c r="J51" i="2" s="1"/>
  <c r="N51" i="2" s="1"/>
  <c r="J51" i="3" s="1"/>
  <c r="N51" i="3" s="1"/>
  <c r="N52" i="1"/>
  <c r="J52" i="2" s="1"/>
  <c r="N52" i="2" s="1"/>
  <c r="J52" i="3" s="1"/>
  <c r="N52" i="3" s="1"/>
  <c r="N53" i="1"/>
  <c r="N54" i="1"/>
  <c r="J54" i="2" s="1"/>
  <c r="N54" i="2" s="1"/>
  <c r="J54" i="3" s="1"/>
  <c r="N54" i="3" s="1"/>
  <c r="N55" i="1"/>
  <c r="N17" i="1"/>
  <c r="H17" i="1"/>
  <c r="D17" i="2" s="1"/>
  <c r="E58" i="1"/>
  <c r="E61" i="1" s="1"/>
  <c r="H22" i="1"/>
  <c r="D22" i="2" s="1"/>
  <c r="H22" i="2" s="1"/>
  <c r="D22" i="3" s="1"/>
  <c r="H22" i="3" s="1"/>
  <c r="H23" i="1"/>
  <c r="D23" i="2" s="1"/>
  <c r="H23" i="2" s="1"/>
  <c r="D23" i="3" s="1"/>
  <c r="H23" i="3" s="1"/>
  <c r="H24" i="1"/>
  <c r="D24" i="2" s="1"/>
  <c r="H24" i="2" s="1"/>
  <c r="D24" i="3" s="1"/>
  <c r="H24" i="3" s="1"/>
  <c r="H25" i="1"/>
  <c r="D25" i="2" s="1"/>
  <c r="H25" i="2" s="1"/>
  <c r="D25" i="3" s="1"/>
  <c r="H25" i="3" s="1"/>
  <c r="H26" i="1"/>
  <c r="D26" i="2" s="1"/>
  <c r="H26" i="2" s="1"/>
  <c r="D26" i="3" s="1"/>
  <c r="H26" i="3" s="1"/>
  <c r="H27" i="1"/>
  <c r="H28" i="1"/>
  <c r="D28" i="2" s="1"/>
  <c r="H28" i="2" s="1"/>
  <c r="D28" i="3" s="1"/>
  <c r="H28" i="3" s="1"/>
  <c r="H29" i="1"/>
  <c r="D29" i="2" s="1"/>
  <c r="H29" i="2" s="1"/>
  <c r="D29" i="3" s="1"/>
  <c r="H29" i="3" s="1"/>
  <c r="H30" i="1"/>
  <c r="H31" i="1"/>
  <c r="D31" i="2" s="1"/>
  <c r="H31" i="2" s="1"/>
  <c r="D31" i="3" s="1"/>
  <c r="H31" i="3" s="1"/>
  <c r="H32" i="1"/>
  <c r="D32" i="2" s="1"/>
  <c r="H32" i="2" s="1"/>
  <c r="D32" i="3" s="1"/>
  <c r="H32" i="3" s="1"/>
  <c r="H33" i="1"/>
  <c r="D33" i="2" s="1"/>
  <c r="H33" i="2" s="1"/>
  <c r="D33" i="3" s="1"/>
  <c r="H33" i="3" s="1"/>
  <c r="H34" i="1"/>
  <c r="D34" i="2" s="1"/>
  <c r="H34" i="2" s="1"/>
  <c r="D34" i="3" s="1"/>
  <c r="H34" i="3" s="1"/>
  <c r="H35" i="1"/>
  <c r="H36" i="1"/>
  <c r="D36" i="2" s="1"/>
  <c r="H36" i="2" s="1"/>
  <c r="D36" i="3" s="1"/>
  <c r="H36" i="3" s="1"/>
  <c r="H37" i="1"/>
  <c r="D37" i="2" s="1"/>
  <c r="H37" i="2" s="1"/>
  <c r="D37" i="3" s="1"/>
  <c r="H37" i="3" s="1"/>
  <c r="H38" i="1"/>
  <c r="D38" i="2" s="1"/>
  <c r="H38" i="2" s="1"/>
  <c r="D38" i="3" s="1"/>
  <c r="H38" i="3" s="1"/>
  <c r="H39" i="1"/>
  <c r="D39" i="2" s="1"/>
  <c r="H39" i="2" s="1"/>
  <c r="D39" i="3" s="1"/>
  <c r="H39" i="3" s="1"/>
  <c r="H40" i="1"/>
  <c r="D40" i="2" s="1"/>
  <c r="H40" i="2" s="1"/>
  <c r="D40" i="3" s="1"/>
  <c r="H40" i="3" s="1"/>
  <c r="H41" i="1"/>
  <c r="D41" i="2" s="1"/>
  <c r="H41" i="2" s="1"/>
  <c r="D41" i="3" s="1"/>
  <c r="H41" i="3" s="1"/>
  <c r="H42" i="1"/>
  <c r="D42" i="2" s="1"/>
  <c r="H42" i="2" s="1"/>
  <c r="D42" i="3" s="1"/>
  <c r="H42" i="3" s="1"/>
  <c r="H43" i="1"/>
  <c r="H44" i="1"/>
  <c r="D44" i="2" s="1"/>
  <c r="H44" i="2" s="1"/>
  <c r="D44" i="3" s="1"/>
  <c r="H44" i="3" s="1"/>
  <c r="H45" i="1"/>
  <c r="D45" i="2" s="1"/>
  <c r="H45" i="2" s="1"/>
  <c r="D45" i="3" s="1"/>
  <c r="H45" i="3" s="1"/>
  <c r="H46" i="1"/>
  <c r="D46" i="2" s="1"/>
  <c r="H46" i="2" s="1"/>
  <c r="D46" i="3" s="1"/>
  <c r="H46" i="3" s="1"/>
  <c r="H47" i="1"/>
  <c r="D47" i="2" s="1"/>
  <c r="H47" i="2" s="1"/>
  <c r="D47" i="3" s="1"/>
  <c r="H47" i="3" s="1"/>
  <c r="H48" i="1"/>
  <c r="D48" i="2" s="1"/>
  <c r="H48" i="2" s="1"/>
  <c r="D48" i="3" s="1"/>
  <c r="H48" i="3" s="1"/>
  <c r="H49" i="1"/>
  <c r="D49" i="2" s="1"/>
  <c r="H49" i="2" s="1"/>
  <c r="D49" i="3" s="1"/>
  <c r="H49" i="3" s="1"/>
  <c r="H50" i="1"/>
  <c r="D50" i="2" s="1"/>
  <c r="H50" i="2" s="1"/>
  <c r="D50" i="3" s="1"/>
  <c r="H50" i="3" s="1"/>
  <c r="H51" i="1"/>
  <c r="H52" i="1"/>
  <c r="D52" i="2" s="1"/>
  <c r="H52" i="2" s="1"/>
  <c r="D52" i="3" s="1"/>
  <c r="H52" i="3" s="1"/>
  <c r="H53" i="1"/>
  <c r="D53" i="2" s="1"/>
  <c r="H53" i="2" s="1"/>
  <c r="D53" i="3" s="1"/>
  <c r="H53" i="3" s="1"/>
  <c r="H54" i="1"/>
  <c r="D54" i="2" s="1"/>
  <c r="H54" i="2" s="1"/>
  <c r="D54" i="3" s="1"/>
  <c r="H54" i="3" s="1"/>
  <c r="H55" i="1"/>
  <c r="D55" i="2" s="1"/>
  <c r="H55" i="2" s="1"/>
  <c r="D55" i="3" s="1"/>
  <c r="H55" i="3" s="1"/>
  <c r="H18" i="1"/>
  <c r="D18" i="2" s="1"/>
  <c r="H18" i="2" s="1"/>
  <c r="D18" i="3" s="1"/>
  <c r="H18" i="3" s="1"/>
  <c r="H19" i="1"/>
  <c r="H20" i="1"/>
  <c r="D20" i="2" s="1"/>
  <c r="H20" i="2" s="1"/>
  <c r="D20" i="3" s="1"/>
  <c r="H20" i="3" s="1"/>
  <c r="H21" i="1"/>
  <c r="D21" i="2" s="1"/>
  <c r="H21" i="2" s="1"/>
  <c r="D21" i="3" s="1"/>
  <c r="H21" i="3" s="1"/>
  <c r="N60" i="1"/>
  <c r="H60" i="1"/>
  <c r="N59" i="1"/>
  <c r="H59" i="1"/>
  <c r="M58" i="1"/>
  <c r="M61" i="1" s="1"/>
  <c r="L58" i="1"/>
  <c r="L61" i="1" s="1"/>
  <c r="L63" i="1" s="1"/>
  <c r="J58" i="1"/>
  <c r="J61" i="1" s="1"/>
  <c r="G58" i="1"/>
  <c r="G61" i="1" s="1"/>
  <c r="F58" i="1"/>
  <c r="F61" i="1" s="1"/>
  <c r="D58" i="1"/>
  <c r="D61" i="1" s="1"/>
  <c r="N57" i="1"/>
  <c r="J57" i="2" s="1"/>
  <c r="N57" i="2" s="1"/>
  <c r="J57" i="3" s="1"/>
  <c r="N57" i="3" s="1"/>
  <c r="H57" i="1"/>
  <c r="O50" i="1"/>
  <c r="O1" i="1"/>
  <c r="D37" i="13" l="1"/>
  <c r="G37" i="13" s="1"/>
  <c r="M37" i="13" s="1"/>
  <c r="M37" i="14"/>
  <c r="D53" i="13"/>
  <c r="G53" i="13" s="1"/>
  <c r="M53" i="13" s="1"/>
  <c r="M53" i="14"/>
  <c r="D26" i="13"/>
  <c r="G26" i="13" s="1"/>
  <c r="M26" i="13" s="1"/>
  <c r="M26" i="14"/>
  <c r="D34" i="13"/>
  <c r="G34" i="13" s="1"/>
  <c r="M34" i="13" s="1"/>
  <c r="M34" i="14"/>
  <c r="D50" i="13"/>
  <c r="G50" i="13" s="1"/>
  <c r="M50" i="13" s="1"/>
  <c r="M50" i="14"/>
  <c r="G19" i="14"/>
  <c r="D58" i="14"/>
  <c r="D61" i="14" s="1"/>
  <c r="D35" i="13"/>
  <c r="G35" i="13" s="1"/>
  <c r="M35" i="13" s="1"/>
  <c r="M35" i="14"/>
  <c r="D51" i="13"/>
  <c r="G51" i="13" s="1"/>
  <c r="M51" i="13" s="1"/>
  <c r="M51" i="14"/>
  <c r="O53" i="1"/>
  <c r="O33" i="1"/>
  <c r="D20" i="8"/>
  <c r="H20" i="8" s="1"/>
  <c r="D24" i="13"/>
  <c r="G24" i="13" s="1"/>
  <c r="M24" i="13" s="1"/>
  <c r="M24" i="14"/>
  <c r="D32" i="13"/>
  <c r="G32" i="13" s="1"/>
  <c r="M32" i="13" s="1"/>
  <c r="M32" i="14"/>
  <c r="D40" i="13"/>
  <c r="G40" i="13" s="1"/>
  <c r="M40" i="13" s="1"/>
  <c r="M40" i="14"/>
  <c r="D48" i="13"/>
  <c r="G48" i="13" s="1"/>
  <c r="M48" i="13" s="1"/>
  <c r="M48" i="14"/>
  <c r="D21" i="13"/>
  <c r="G21" i="13" s="1"/>
  <c r="M21" i="13" s="1"/>
  <c r="M21" i="14"/>
  <c r="D45" i="13"/>
  <c r="G45" i="13" s="1"/>
  <c r="M45" i="13" s="1"/>
  <c r="M45" i="14"/>
  <c r="D42" i="13"/>
  <c r="G42" i="13" s="1"/>
  <c r="M42" i="13" s="1"/>
  <c r="M42" i="14"/>
  <c r="D27" i="13"/>
  <c r="G27" i="13" s="1"/>
  <c r="M27" i="13" s="1"/>
  <c r="M27" i="14"/>
  <c r="D43" i="13"/>
  <c r="G43" i="13" s="1"/>
  <c r="M43" i="13" s="1"/>
  <c r="M43" i="14"/>
  <c r="O54" i="1"/>
  <c r="O25" i="1"/>
  <c r="G56" i="7"/>
  <c r="D25" i="13"/>
  <c r="G25" i="13" s="1"/>
  <c r="M25" i="13" s="1"/>
  <c r="M25" i="14"/>
  <c r="D33" i="13"/>
  <c r="G33" i="13" s="1"/>
  <c r="M33" i="13" s="1"/>
  <c r="M33" i="14"/>
  <c r="D41" i="13"/>
  <c r="G41" i="13" s="1"/>
  <c r="M41" i="13" s="1"/>
  <c r="M41" i="14"/>
  <c r="D49" i="13"/>
  <c r="G49" i="13" s="1"/>
  <c r="M49" i="13" s="1"/>
  <c r="M49" i="14"/>
  <c r="D57" i="13"/>
  <c r="G57" i="13" s="1"/>
  <c r="M57" i="13" s="1"/>
  <c r="M57" i="14"/>
  <c r="D22" i="13"/>
  <c r="G22" i="13" s="1"/>
  <c r="M22" i="13" s="1"/>
  <c r="M22" i="14"/>
  <c r="D30" i="13"/>
  <c r="G30" i="13" s="1"/>
  <c r="M30" i="13" s="1"/>
  <c r="M30" i="14"/>
  <c r="D38" i="13"/>
  <c r="G38" i="13" s="1"/>
  <c r="M38" i="13" s="1"/>
  <c r="M38" i="14"/>
  <c r="D46" i="13"/>
  <c r="G46" i="13" s="1"/>
  <c r="M46" i="13" s="1"/>
  <c r="M46" i="14"/>
  <c r="D54" i="13"/>
  <c r="G54" i="13" s="1"/>
  <c r="M54" i="13" s="1"/>
  <c r="M54" i="14"/>
  <c r="D23" i="13"/>
  <c r="G23" i="13" s="1"/>
  <c r="M23" i="13" s="1"/>
  <c r="M23" i="14"/>
  <c r="D31" i="13"/>
  <c r="G31" i="13" s="1"/>
  <c r="M31" i="13" s="1"/>
  <c r="M31" i="14"/>
  <c r="D39" i="13"/>
  <c r="G39" i="13" s="1"/>
  <c r="M39" i="13" s="1"/>
  <c r="M39" i="14"/>
  <c r="D47" i="13"/>
  <c r="G47" i="13" s="1"/>
  <c r="M47" i="13" s="1"/>
  <c r="M47" i="14"/>
  <c r="D55" i="13"/>
  <c r="G55" i="13" s="1"/>
  <c r="M55" i="13" s="1"/>
  <c r="M55" i="14"/>
  <c r="D52" i="13"/>
  <c r="G52" i="13" s="1"/>
  <c r="M52" i="13" s="1"/>
  <c r="M52" i="14"/>
  <c r="D29" i="13"/>
  <c r="G29" i="13" s="1"/>
  <c r="M29" i="13" s="1"/>
  <c r="M29" i="14"/>
  <c r="O41" i="1"/>
  <c r="O34" i="1"/>
  <c r="O30" i="1"/>
  <c r="O59" i="2"/>
  <c r="D30" i="2"/>
  <c r="H30" i="2" s="1"/>
  <c r="D30" i="3" s="1"/>
  <c r="H30" i="3" s="1"/>
  <c r="D30" i="4" s="1"/>
  <c r="D20" i="13"/>
  <c r="G20" i="13" s="1"/>
  <c r="M20" i="13" s="1"/>
  <c r="M20" i="14"/>
  <c r="D28" i="13"/>
  <c r="G28" i="13" s="1"/>
  <c r="M28" i="13" s="1"/>
  <c r="M28" i="14"/>
  <c r="D36" i="13"/>
  <c r="G36" i="13" s="1"/>
  <c r="M36" i="13" s="1"/>
  <c r="M36" i="14"/>
  <c r="D44" i="13"/>
  <c r="G44" i="13" s="1"/>
  <c r="M44" i="13" s="1"/>
  <c r="M44" i="14"/>
  <c r="G26" i="7"/>
  <c r="M26" i="7" s="1"/>
  <c r="G42" i="7"/>
  <c r="G53" i="7"/>
  <c r="G27" i="7"/>
  <c r="M27" i="7" s="1"/>
  <c r="G43" i="7"/>
  <c r="M43" i="7" s="1"/>
  <c r="G45" i="7"/>
  <c r="M45" i="7" s="1"/>
  <c r="G28" i="7"/>
  <c r="G44" i="7"/>
  <c r="M44" i="7" s="1"/>
  <c r="G22" i="7"/>
  <c r="D22" i="8" s="1"/>
  <c r="H22" i="8" s="1"/>
  <c r="G38" i="7"/>
  <c r="M38" i="7" s="1"/>
  <c r="G54" i="7"/>
  <c r="G32" i="7"/>
  <c r="M32" i="7" s="1"/>
  <c r="G48" i="7"/>
  <c r="D48" i="8" s="1"/>
  <c r="H48" i="8" s="1"/>
  <c r="G51" i="7"/>
  <c r="G31" i="7"/>
  <c r="G47" i="7"/>
  <c r="G30" i="7"/>
  <c r="G46" i="7"/>
  <c r="G33" i="7"/>
  <c r="G57" i="7"/>
  <c r="G36" i="7"/>
  <c r="G52" i="7"/>
  <c r="G49" i="7"/>
  <c r="M56" i="7"/>
  <c r="D56" i="8"/>
  <c r="H56" i="8" s="1"/>
  <c r="N17" i="8"/>
  <c r="O17" i="8" s="1"/>
  <c r="J58" i="8"/>
  <c r="J61" i="8" s="1"/>
  <c r="D20" i="9"/>
  <c r="G20" i="9" s="1"/>
  <c r="O20" i="8"/>
  <c r="G19" i="7"/>
  <c r="G35" i="7"/>
  <c r="G34" i="7"/>
  <c r="G50" i="7"/>
  <c r="G21" i="7"/>
  <c r="G37" i="7"/>
  <c r="G24" i="7"/>
  <c r="G40" i="7"/>
  <c r="M23" i="7"/>
  <c r="D23" i="8"/>
  <c r="H23" i="8" s="1"/>
  <c r="M39" i="7"/>
  <c r="D39" i="8"/>
  <c r="H39" i="8" s="1"/>
  <c r="M22" i="7"/>
  <c r="D38" i="8"/>
  <c r="H38" i="8" s="1"/>
  <c r="M54" i="7"/>
  <c r="D54" i="8"/>
  <c r="H54" i="8" s="1"/>
  <c r="M25" i="7"/>
  <c r="D25" i="8"/>
  <c r="H25" i="8" s="1"/>
  <c r="M41" i="7"/>
  <c r="D41" i="8"/>
  <c r="H41" i="8" s="1"/>
  <c r="D17" i="9"/>
  <c r="M28" i="7"/>
  <c r="D28" i="8"/>
  <c r="H28" i="8" s="1"/>
  <c r="D18" i="7"/>
  <c r="D43" i="8"/>
  <c r="H43" i="8" s="1"/>
  <c r="D55" i="8"/>
  <c r="H55" i="8" s="1"/>
  <c r="M55" i="7"/>
  <c r="D26" i="8"/>
  <c r="H26" i="8" s="1"/>
  <c r="M42" i="7"/>
  <c r="D42" i="8"/>
  <c r="H42" i="8" s="1"/>
  <c r="M53" i="7"/>
  <c r="D53" i="8"/>
  <c r="H53" i="8" s="1"/>
  <c r="M29" i="7"/>
  <c r="D29" i="8"/>
  <c r="H29" i="8" s="1"/>
  <c r="D45" i="8"/>
  <c r="H45" i="8" s="1"/>
  <c r="M48" i="7"/>
  <c r="M51" i="7"/>
  <c r="D51" i="8"/>
  <c r="H51" i="8" s="1"/>
  <c r="D52" i="6"/>
  <c r="D52" i="4"/>
  <c r="D44" i="6"/>
  <c r="D44" i="4"/>
  <c r="D24" i="6"/>
  <c r="D24" i="4"/>
  <c r="K45" i="6"/>
  <c r="K45" i="4"/>
  <c r="K29" i="6"/>
  <c r="K29" i="4"/>
  <c r="K26" i="6"/>
  <c r="K26" i="4"/>
  <c r="D21" i="6"/>
  <c r="D21" i="4"/>
  <c r="D47" i="6"/>
  <c r="D47" i="4"/>
  <c r="D50" i="6"/>
  <c r="D50" i="4"/>
  <c r="D34" i="6"/>
  <c r="D34" i="4"/>
  <c r="D26" i="6"/>
  <c r="D26" i="4"/>
  <c r="K54" i="6"/>
  <c r="K54" i="4"/>
  <c r="K46" i="6"/>
  <c r="K46" i="4"/>
  <c r="K38" i="6"/>
  <c r="K38" i="4"/>
  <c r="K30" i="6"/>
  <c r="K30" i="4"/>
  <c r="K22" i="6"/>
  <c r="K22" i="4"/>
  <c r="D43" i="6"/>
  <c r="D43" i="4"/>
  <c r="K57" i="6"/>
  <c r="K57" i="4"/>
  <c r="D20" i="6"/>
  <c r="D20" i="4"/>
  <c r="K51" i="6"/>
  <c r="K51" i="4"/>
  <c r="K47" i="6"/>
  <c r="K47" i="4"/>
  <c r="K43" i="6"/>
  <c r="K43" i="4"/>
  <c r="K39" i="6"/>
  <c r="K39" i="4"/>
  <c r="K35" i="6"/>
  <c r="K35" i="4"/>
  <c r="K31" i="6"/>
  <c r="K31" i="4"/>
  <c r="K27" i="6"/>
  <c r="K27" i="4"/>
  <c r="K23" i="6"/>
  <c r="K23" i="4"/>
  <c r="K19" i="6"/>
  <c r="K19" i="4"/>
  <c r="O39" i="3"/>
  <c r="D39" i="6"/>
  <c r="D39" i="4"/>
  <c r="K48" i="6"/>
  <c r="K48" i="4"/>
  <c r="D55" i="6"/>
  <c r="D55" i="4"/>
  <c r="K36" i="6"/>
  <c r="K36" i="4"/>
  <c r="K28" i="6"/>
  <c r="K28" i="4"/>
  <c r="O18" i="3"/>
  <c r="D18" i="6"/>
  <c r="D18" i="4"/>
  <c r="D40" i="6"/>
  <c r="D40" i="4"/>
  <c r="D28" i="6"/>
  <c r="D28" i="4"/>
  <c r="H17" i="2"/>
  <c r="D17" i="3" s="1"/>
  <c r="K41" i="6"/>
  <c r="K41" i="4"/>
  <c r="K25" i="6"/>
  <c r="K25" i="4"/>
  <c r="K17" i="6"/>
  <c r="K17" i="4"/>
  <c r="O35" i="3"/>
  <c r="D35" i="6"/>
  <c r="D35" i="4"/>
  <c r="D42" i="6"/>
  <c r="D42" i="4"/>
  <c r="D53" i="6"/>
  <c r="D53" i="4"/>
  <c r="O49" i="3"/>
  <c r="D49" i="6"/>
  <c r="D49" i="4"/>
  <c r="D45" i="6"/>
  <c r="D45" i="4"/>
  <c r="O41" i="3"/>
  <c r="D41" i="6"/>
  <c r="D41" i="4"/>
  <c r="D37" i="6"/>
  <c r="D37" i="4"/>
  <c r="D33" i="6"/>
  <c r="D33" i="4"/>
  <c r="D29" i="6"/>
  <c r="D29" i="4"/>
  <c r="D25" i="6"/>
  <c r="D25" i="4"/>
  <c r="K20" i="6"/>
  <c r="K20" i="4"/>
  <c r="D54" i="6"/>
  <c r="D54" i="4"/>
  <c r="D46" i="6"/>
  <c r="D46" i="4"/>
  <c r="D38" i="6"/>
  <c r="D38" i="4"/>
  <c r="D22" i="6"/>
  <c r="D22" i="4"/>
  <c r="K50" i="6"/>
  <c r="K50" i="4"/>
  <c r="K42" i="6"/>
  <c r="K42" i="4"/>
  <c r="K34" i="6"/>
  <c r="K34" i="4"/>
  <c r="K18" i="6"/>
  <c r="K18" i="4"/>
  <c r="D48" i="6"/>
  <c r="D48" i="4"/>
  <c r="D36" i="6"/>
  <c r="D36" i="4"/>
  <c r="D32" i="6"/>
  <c r="D32" i="4"/>
  <c r="K49" i="6"/>
  <c r="K49" i="4"/>
  <c r="K37" i="6"/>
  <c r="K37" i="4"/>
  <c r="K21" i="6"/>
  <c r="K21" i="4"/>
  <c r="K40" i="6"/>
  <c r="K40" i="4"/>
  <c r="K24" i="6"/>
  <c r="K24" i="4"/>
  <c r="D27" i="6"/>
  <c r="D27" i="4"/>
  <c r="K52" i="6"/>
  <c r="K52" i="4"/>
  <c r="K44" i="6"/>
  <c r="K44" i="4"/>
  <c r="K32" i="6"/>
  <c r="K32" i="4"/>
  <c r="O49" i="1"/>
  <c r="O57" i="1"/>
  <c r="O59" i="1"/>
  <c r="O27" i="1"/>
  <c r="O23" i="1"/>
  <c r="O48" i="1"/>
  <c r="O40" i="1"/>
  <c r="D57" i="2"/>
  <c r="H57" i="2" s="1"/>
  <c r="D57" i="3" s="1"/>
  <c r="H57" i="3" s="1"/>
  <c r="J53" i="2"/>
  <c r="N53" i="2" s="1"/>
  <c r="J53" i="3" s="1"/>
  <c r="N53" i="3" s="1"/>
  <c r="O53" i="3" s="1"/>
  <c r="J33" i="2"/>
  <c r="N33" i="2" s="1"/>
  <c r="J33" i="3" s="1"/>
  <c r="N33" i="3" s="1"/>
  <c r="O59" i="3"/>
  <c r="D23" i="6"/>
  <c r="D23" i="4"/>
  <c r="M18" i="5"/>
  <c r="G58" i="5"/>
  <c r="G61" i="5" s="1"/>
  <c r="N58" i="1"/>
  <c r="N61" i="1" s="1"/>
  <c r="D31" i="6"/>
  <c r="D31" i="4"/>
  <c r="D51" i="6"/>
  <c r="D51" i="4"/>
  <c r="M68" i="1"/>
  <c r="O60" i="1"/>
  <c r="O19" i="1"/>
  <c r="O37" i="1"/>
  <c r="O46" i="1"/>
  <c r="O38" i="1"/>
  <c r="O22" i="1"/>
  <c r="O18" i="1"/>
  <c r="D19" i="2"/>
  <c r="H19" i="2" s="1"/>
  <c r="D19" i="3" s="1"/>
  <c r="H19" i="3" s="1"/>
  <c r="J55" i="2"/>
  <c r="N55" i="2" s="1"/>
  <c r="J55" i="3" s="1"/>
  <c r="O60" i="3"/>
  <c r="Q58" i="4"/>
  <c r="Q61" i="4" s="1"/>
  <c r="O47" i="3"/>
  <c r="O43" i="3"/>
  <c r="O37" i="3"/>
  <c r="O21" i="3"/>
  <c r="O31" i="3"/>
  <c r="O45" i="3"/>
  <c r="O51" i="3"/>
  <c r="O33" i="3"/>
  <c r="O23" i="3"/>
  <c r="O25" i="3"/>
  <c r="O27" i="3"/>
  <c r="O29" i="3"/>
  <c r="O34" i="3"/>
  <c r="O50" i="3"/>
  <c r="O26" i="3"/>
  <c r="O54" i="3"/>
  <c r="O46" i="3"/>
  <c r="O38" i="3"/>
  <c r="O30" i="3"/>
  <c r="O22" i="3"/>
  <c r="O42" i="3"/>
  <c r="O20" i="3"/>
  <c r="O24" i="3"/>
  <c r="O28" i="3"/>
  <c r="O32" i="3"/>
  <c r="O36" i="3"/>
  <c r="O40" i="3"/>
  <c r="O44" i="3"/>
  <c r="O48" i="3"/>
  <c r="O52" i="3"/>
  <c r="O27" i="2"/>
  <c r="O23" i="2"/>
  <c r="O19" i="2"/>
  <c r="O36" i="2"/>
  <c r="O32" i="2"/>
  <c r="O31" i="2"/>
  <c r="O35" i="2"/>
  <c r="O39" i="2"/>
  <c r="O47" i="2"/>
  <c r="O51" i="2"/>
  <c r="O55" i="2"/>
  <c r="O38" i="2"/>
  <c r="O40" i="2"/>
  <c r="O42" i="2"/>
  <c r="O44" i="2"/>
  <c r="O46" i="2"/>
  <c r="O48" i="2"/>
  <c r="O50" i="2"/>
  <c r="O52" i="2"/>
  <c r="O54" i="2"/>
  <c r="N58" i="2"/>
  <c r="N61" i="2" s="1"/>
  <c r="O43" i="2"/>
  <c r="O18" i="2"/>
  <c r="O20" i="2"/>
  <c r="O22" i="2"/>
  <c r="O24" i="2"/>
  <c r="O26" i="2"/>
  <c r="O28" i="2"/>
  <c r="O30" i="2"/>
  <c r="O34" i="2"/>
  <c r="O41" i="2"/>
  <c r="O25" i="2"/>
  <c r="O29" i="2"/>
  <c r="O45" i="2"/>
  <c r="O33" i="2"/>
  <c r="O49" i="2"/>
  <c r="O21" i="2"/>
  <c r="O37" i="2"/>
  <c r="O53" i="2"/>
  <c r="O52" i="1"/>
  <c r="O45" i="1"/>
  <c r="O44" i="1"/>
  <c r="O43" i="1"/>
  <c r="O42" i="1"/>
  <c r="O36" i="1"/>
  <c r="O32" i="1"/>
  <c r="O29" i="1"/>
  <c r="O28" i="1"/>
  <c r="O26" i="1"/>
  <c r="H58" i="1"/>
  <c r="H61" i="1" s="1"/>
  <c r="O24" i="1"/>
  <c r="O20" i="1"/>
  <c r="O55" i="1"/>
  <c r="O58" i="1" s="1"/>
  <c r="O61" i="1" s="1"/>
  <c r="O51" i="1"/>
  <c r="O47" i="1"/>
  <c r="O39" i="1"/>
  <c r="O31" i="1"/>
  <c r="O35" i="1"/>
  <c r="O17" i="1"/>
  <c r="O21" i="1"/>
  <c r="D30" i="6" l="1"/>
  <c r="D44" i="8"/>
  <c r="H44" i="8" s="1"/>
  <c r="D19" i="13"/>
  <c r="G19" i="13" s="1"/>
  <c r="M19" i="13" s="1"/>
  <c r="M19" i="14"/>
  <c r="M58" i="14" s="1"/>
  <c r="M61" i="14" s="1"/>
  <c r="G58" i="14"/>
  <c r="G61" i="14" s="1"/>
  <c r="D27" i="8"/>
  <c r="H27" i="8" s="1"/>
  <c r="D32" i="8"/>
  <c r="H32" i="8" s="1"/>
  <c r="D51" i="9"/>
  <c r="G51" i="9" s="1"/>
  <c r="O51" i="8"/>
  <c r="D32" i="9"/>
  <c r="G32" i="9" s="1"/>
  <c r="O32" i="8"/>
  <c r="D29" i="9"/>
  <c r="G29" i="9" s="1"/>
  <c r="O29" i="8"/>
  <c r="D42" i="9"/>
  <c r="G42" i="9" s="1"/>
  <c r="O42" i="8"/>
  <c r="D27" i="9"/>
  <c r="G27" i="9" s="1"/>
  <c r="O27" i="8"/>
  <c r="D44" i="9"/>
  <c r="G44" i="9" s="1"/>
  <c r="O44" i="8"/>
  <c r="M21" i="7"/>
  <c r="D21" i="8"/>
  <c r="H21" i="8" s="1"/>
  <c r="M19" i="7"/>
  <c r="D19" i="8"/>
  <c r="H19" i="8" s="1"/>
  <c r="N58" i="8"/>
  <c r="N61" i="8" s="1"/>
  <c r="I17" i="9"/>
  <c r="M52" i="7"/>
  <c r="D52" i="8"/>
  <c r="H52" i="8" s="1"/>
  <c r="M31" i="7"/>
  <c r="D31" i="8"/>
  <c r="H31" i="8" s="1"/>
  <c r="G18" i="13"/>
  <c r="D58" i="13"/>
  <c r="D61" i="13" s="1"/>
  <c r="D41" i="9"/>
  <c r="G41" i="9" s="1"/>
  <c r="O41" i="8"/>
  <c r="D54" i="9"/>
  <c r="G54" i="9" s="1"/>
  <c r="O54" i="8"/>
  <c r="D22" i="9"/>
  <c r="G22" i="9" s="1"/>
  <c r="O22" i="8"/>
  <c r="D23" i="9"/>
  <c r="G23" i="9" s="1"/>
  <c r="O23" i="8"/>
  <c r="M37" i="7"/>
  <c r="D37" i="8"/>
  <c r="H37" i="8" s="1"/>
  <c r="M35" i="7"/>
  <c r="D35" i="8"/>
  <c r="H35" i="8" s="1"/>
  <c r="M49" i="7"/>
  <c r="D49" i="8"/>
  <c r="H49" i="8" s="1"/>
  <c r="M33" i="7"/>
  <c r="D33" i="8"/>
  <c r="H33" i="8" s="1"/>
  <c r="M47" i="7"/>
  <c r="D47" i="8"/>
  <c r="H47" i="8" s="1"/>
  <c r="J58" i="2"/>
  <c r="J61" i="2" s="1"/>
  <c r="D48" i="9"/>
  <c r="G48" i="9" s="1"/>
  <c r="O48" i="8"/>
  <c r="D45" i="9"/>
  <c r="G45" i="9" s="1"/>
  <c r="O45" i="8"/>
  <c r="D53" i="9"/>
  <c r="G53" i="9" s="1"/>
  <c r="O53" i="8"/>
  <c r="D26" i="9"/>
  <c r="G26" i="9" s="1"/>
  <c r="O26" i="8"/>
  <c r="D43" i="9"/>
  <c r="G43" i="9" s="1"/>
  <c r="O43" i="8"/>
  <c r="D28" i="9"/>
  <c r="G28" i="9" s="1"/>
  <c r="O28" i="8"/>
  <c r="G17" i="9"/>
  <c r="M24" i="7"/>
  <c r="D24" i="8"/>
  <c r="H24" i="8" s="1"/>
  <c r="M34" i="7"/>
  <c r="D34" i="8"/>
  <c r="H34" i="8" s="1"/>
  <c r="D20" i="10"/>
  <c r="G20" i="10" s="1"/>
  <c r="M20" i="9"/>
  <c r="M57" i="7"/>
  <c r="D57" i="8"/>
  <c r="H57" i="8" s="1"/>
  <c r="M30" i="7"/>
  <c r="D30" i="8"/>
  <c r="H30" i="8" s="1"/>
  <c r="O55" i="8"/>
  <c r="D55" i="9"/>
  <c r="G55" i="9" s="1"/>
  <c r="D25" i="9"/>
  <c r="G25" i="9" s="1"/>
  <c r="O25" i="8"/>
  <c r="D38" i="9"/>
  <c r="G38" i="9" s="1"/>
  <c r="O38" i="8"/>
  <c r="D39" i="9"/>
  <c r="G39" i="9" s="1"/>
  <c r="O39" i="8"/>
  <c r="M40" i="7"/>
  <c r="D40" i="8"/>
  <c r="H40" i="8" s="1"/>
  <c r="M50" i="7"/>
  <c r="D50" i="8"/>
  <c r="H50" i="8" s="1"/>
  <c r="D56" i="9"/>
  <c r="G56" i="9" s="1"/>
  <c r="O56" i="8"/>
  <c r="M36" i="7"/>
  <c r="D36" i="8"/>
  <c r="H36" i="8" s="1"/>
  <c r="M46" i="7"/>
  <c r="D46" i="8"/>
  <c r="H46" i="8" s="1"/>
  <c r="M58" i="5"/>
  <c r="M61" i="5" s="1"/>
  <c r="O57" i="3"/>
  <c r="D57" i="6"/>
  <c r="D57" i="4"/>
  <c r="D58" i="2"/>
  <c r="D61" i="2" s="1"/>
  <c r="K33" i="6"/>
  <c r="K33" i="4"/>
  <c r="D58" i="3"/>
  <c r="D61" i="3" s="1"/>
  <c r="H17" i="3"/>
  <c r="H58" i="3" s="1"/>
  <c r="H61" i="3" s="1"/>
  <c r="O57" i="2"/>
  <c r="J58" i="3"/>
  <c r="J61" i="3" s="1"/>
  <c r="N55" i="3"/>
  <c r="O17" i="2"/>
  <c r="O58" i="2" s="1"/>
  <c r="O61" i="2" s="1"/>
  <c r="H58" i="2"/>
  <c r="H61" i="2" s="1"/>
  <c r="O19" i="3"/>
  <c r="D19" i="6"/>
  <c r="D19" i="4"/>
  <c r="K53" i="6"/>
  <c r="K53" i="4"/>
  <c r="D46" i="9" l="1"/>
  <c r="G46" i="9" s="1"/>
  <c r="O46" i="8"/>
  <c r="D40" i="9"/>
  <c r="G40" i="9" s="1"/>
  <c r="O40" i="8"/>
  <c r="D55" i="10"/>
  <c r="G55" i="10" s="1"/>
  <c r="M55" i="9"/>
  <c r="D57" i="9"/>
  <c r="G57" i="9" s="1"/>
  <c r="O57" i="8"/>
  <c r="D34" i="9"/>
  <c r="G34" i="9" s="1"/>
  <c r="O34" i="8"/>
  <c r="D22" i="10"/>
  <c r="G22" i="10" s="1"/>
  <c r="M22" i="9"/>
  <c r="D41" i="10"/>
  <c r="G41" i="10" s="1"/>
  <c r="M41" i="9"/>
  <c r="D27" i="10"/>
  <c r="G27" i="10" s="1"/>
  <c r="M27" i="9"/>
  <c r="D29" i="10"/>
  <c r="G29" i="10" s="1"/>
  <c r="M29" i="9"/>
  <c r="D51" i="10"/>
  <c r="G51" i="10" s="1"/>
  <c r="M51" i="9"/>
  <c r="D39" i="10"/>
  <c r="G39" i="10" s="1"/>
  <c r="M39" i="9"/>
  <c r="D25" i="10"/>
  <c r="G25" i="10" s="1"/>
  <c r="M25" i="9"/>
  <c r="D20" i="11"/>
  <c r="G20" i="11" s="1"/>
  <c r="M20" i="10"/>
  <c r="D28" i="10"/>
  <c r="G28" i="10" s="1"/>
  <c r="M28" i="9"/>
  <c r="D26" i="10"/>
  <c r="G26" i="10" s="1"/>
  <c r="M26" i="9"/>
  <c r="D45" i="10"/>
  <c r="G45" i="10" s="1"/>
  <c r="M45" i="9"/>
  <c r="D47" i="9"/>
  <c r="G47" i="9" s="1"/>
  <c r="O47" i="8"/>
  <c r="D49" i="9"/>
  <c r="G49" i="9" s="1"/>
  <c r="O49" i="8"/>
  <c r="D37" i="9"/>
  <c r="G37" i="9" s="1"/>
  <c r="O37" i="8"/>
  <c r="D31" i="9"/>
  <c r="G31" i="9" s="1"/>
  <c r="O31" i="8"/>
  <c r="L17" i="9"/>
  <c r="I58" i="9"/>
  <c r="I61" i="9" s="1"/>
  <c r="D21" i="9"/>
  <c r="G21" i="9" s="1"/>
  <c r="O21" i="8"/>
  <c r="D36" i="9"/>
  <c r="G36" i="9" s="1"/>
  <c r="O36" i="8"/>
  <c r="D50" i="9"/>
  <c r="G50" i="9" s="1"/>
  <c r="O50" i="8"/>
  <c r="D30" i="9"/>
  <c r="G30" i="9" s="1"/>
  <c r="O30" i="8"/>
  <c r="D24" i="9"/>
  <c r="G24" i="9" s="1"/>
  <c r="O24" i="8"/>
  <c r="D23" i="10"/>
  <c r="G23" i="10" s="1"/>
  <c r="M23" i="9"/>
  <c r="D54" i="10"/>
  <c r="G54" i="10" s="1"/>
  <c r="M54" i="9"/>
  <c r="M18" i="13"/>
  <c r="M58" i="13" s="1"/>
  <c r="M61" i="13" s="1"/>
  <c r="G58" i="13"/>
  <c r="G61" i="13" s="1"/>
  <c r="D44" i="10"/>
  <c r="G44" i="10" s="1"/>
  <c r="M44" i="9"/>
  <c r="D42" i="10"/>
  <c r="G42" i="10" s="1"/>
  <c r="M42" i="9"/>
  <c r="D32" i="10"/>
  <c r="G32" i="10" s="1"/>
  <c r="M32" i="9"/>
  <c r="D56" i="10"/>
  <c r="G56" i="10" s="1"/>
  <c r="M56" i="9"/>
  <c r="D38" i="10"/>
  <c r="G38" i="10" s="1"/>
  <c r="M38" i="9"/>
  <c r="D17" i="10"/>
  <c r="M17" i="9"/>
  <c r="D43" i="10"/>
  <c r="G43" i="10" s="1"/>
  <c r="M43" i="9"/>
  <c r="D53" i="10"/>
  <c r="G53" i="10" s="1"/>
  <c r="M53" i="9"/>
  <c r="D48" i="10"/>
  <c r="G48" i="10" s="1"/>
  <c r="M48" i="9"/>
  <c r="D33" i="9"/>
  <c r="G33" i="9" s="1"/>
  <c r="O33" i="8"/>
  <c r="D35" i="9"/>
  <c r="G35" i="9" s="1"/>
  <c r="O35" i="8"/>
  <c r="D52" i="9"/>
  <c r="G52" i="9" s="1"/>
  <c r="O52" i="8"/>
  <c r="D19" i="9"/>
  <c r="G19" i="9" s="1"/>
  <c r="O19" i="8"/>
  <c r="G18" i="7"/>
  <c r="D18" i="8" s="1"/>
  <c r="D58" i="7"/>
  <c r="D61" i="7" s="1"/>
  <c r="D17" i="6"/>
  <c r="D58" i="6" s="1"/>
  <c r="D17" i="4"/>
  <c r="D58" i="4" s="1"/>
  <c r="O17" i="3"/>
  <c r="K55" i="6"/>
  <c r="K58" i="6" s="1"/>
  <c r="K61" i="6" s="1"/>
  <c r="K55" i="4"/>
  <c r="K58" i="4" s="1"/>
  <c r="K61" i="4" s="1"/>
  <c r="N58" i="3"/>
  <c r="N61" i="3" s="1"/>
  <c r="O55" i="3"/>
  <c r="G17" i="10" l="1"/>
  <c r="D56" i="11"/>
  <c r="G56" i="11" s="1"/>
  <c r="M56" i="10"/>
  <c r="D42" i="11"/>
  <c r="G42" i="11" s="1"/>
  <c r="M42" i="10"/>
  <c r="D23" i="11"/>
  <c r="G23" i="11" s="1"/>
  <c r="M23" i="10"/>
  <c r="D30" i="10"/>
  <c r="G30" i="10" s="1"/>
  <c r="M30" i="9"/>
  <c r="D36" i="10"/>
  <c r="G36" i="10" s="1"/>
  <c r="M36" i="9"/>
  <c r="I17" i="10"/>
  <c r="L58" i="9"/>
  <c r="L61" i="9" s="1"/>
  <c r="D37" i="10"/>
  <c r="G37" i="10" s="1"/>
  <c r="M37" i="9"/>
  <c r="D47" i="10"/>
  <c r="G47" i="10" s="1"/>
  <c r="M47" i="9"/>
  <c r="D26" i="11"/>
  <c r="G26" i="11" s="1"/>
  <c r="M26" i="10"/>
  <c r="D20" i="12"/>
  <c r="G20" i="12" s="1"/>
  <c r="M20" i="12" s="1"/>
  <c r="M20" i="11"/>
  <c r="D39" i="11"/>
  <c r="G39" i="11" s="1"/>
  <c r="M39" i="10"/>
  <c r="M29" i="10"/>
  <c r="D29" i="11"/>
  <c r="G29" i="11" s="1"/>
  <c r="D41" i="11"/>
  <c r="G41" i="11" s="1"/>
  <c r="M41" i="10"/>
  <c r="D34" i="10"/>
  <c r="G34" i="10" s="1"/>
  <c r="M34" i="9"/>
  <c r="D55" i="11"/>
  <c r="G55" i="11" s="1"/>
  <c r="M55" i="10"/>
  <c r="D46" i="10"/>
  <c r="G46" i="10" s="1"/>
  <c r="M46" i="9"/>
  <c r="H18" i="8"/>
  <c r="D58" i="8"/>
  <c r="D61" i="8" s="1"/>
  <c r="D52" i="10"/>
  <c r="G52" i="10" s="1"/>
  <c r="M52" i="9"/>
  <c r="D33" i="10"/>
  <c r="G33" i="10" s="1"/>
  <c r="M33" i="9"/>
  <c r="D53" i="11"/>
  <c r="G53" i="11" s="1"/>
  <c r="M53" i="10"/>
  <c r="D38" i="11"/>
  <c r="G38" i="11" s="1"/>
  <c r="M38" i="10"/>
  <c r="M32" i="10"/>
  <c r="D32" i="11"/>
  <c r="G32" i="11" s="1"/>
  <c r="D44" i="11"/>
  <c r="G44" i="11" s="1"/>
  <c r="M44" i="10"/>
  <c r="D54" i="11"/>
  <c r="G54" i="11" s="1"/>
  <c r="M54" i="10"/>
  <c r="D24" i="10"/>
  <c r="G24" i="10" s="1"/>
  <c r="M24" i="9"/>
  <c r="D50" i="10"/>
  <c r="G50" i="10" s="1"/>
  <c r="M50" i="9"/>
  <c r="D21" i="10"/>
  <c r="G21" i="10" s="1"/>
  <c r="M21" i="9"/>
  <c r="D31" i="10"/>
  <c r="G31" i="10" s="1"/>
  <c r="M31" i="9"/>
  <c r="D49" i="10"/>
  <c r="G49" i="10" s="1"/>
  <c r="M49" i="9"/>
  <c r="D45" i="11"/>
  <c r="G45" i="11" s="1"/>
  <c r="M45" i="10"/>
  <c r="D28" i="11"/>
  <c r="G28" i="11" s="1"/>
  <c r="M28" i="10"/>
  <c r="D25" i="11"/>
  <c r="G25" i="11" s="1"/>
  <c r="M25" i="10"/>
  <c r="D51" i="11"/>
  <c r="G51" i="11" s="1"/>
  <c r="M51" i="10"/>
  <c r="D27" i="11"/>
  <c r="G27" i="11" s="1"/>
  <c r="M27" i="10"/>
  <c r="D22" i="11"/>
  <c r="G22" i="11" s="1"/>
  <c r="M22" i="10"/>
  <c r="D57" i="10"/>
  <c r="G57" i="10" s="1"/>
  <c r="M57" i="9"/>
  <c r="D40" i="10"/>
  <c r="G40" i="10" s="1"/>
  <c r="M40" i="9"/>
  <c r="D19" i="10"/>
  <c r="G19" i="10" s="1"/>
  <c r="M19" i="9"/>
  <c r="D35" i="10"/>
  <c r="G35" i="10" s="1"/>
  <c r="M35" i="9"/>
  <c r="M48" i="10"/>
  <c r="D48" i="11"/>
  <c r="G48" i="11" s="1"/>
  <c r="D43" i="11"/>
  <c r="G43" i="11" s="1"/>
  <c r="M43" i="10"/>
  <c r="M18" i="7"/>
  <c r="M58" i="7" s="1"/>
  <c r="M61" i="7" s="1"/>
  <c r="G58" i="7"/>
  <c r="G61" i="7" s="1"/>
  <c r="D61" i="4"/>
  <c r="O58" i="3"/>
  <c r="O61" i="3" s="1"/>
  <c r="D61" i="6"/>
  <c r="D57" i="11" l="1"/>
  <c r="G57" i="11" s="1"/>
  <c r="M57" i="10"/>
  <c r="M25" i="11"/>
  <c r="D25" i="12"/>
  <c r="G25" i="12" s="1"/>
  <c r="M25" i="12" s="1"/>
  <c r="D45" i="12"/>
  <c r="G45" i="12" s="1"/>
  <c r="M45" i="12" s="1"/>
  <c r="M45" i="11"/>
  <c r="D31" i="11"/>
  <c r="G31" i="11" s="1"/>
  <c r="M31" i="10"/>
  <c r="D50" i="11"/>
  <c r="G50" i="11" s="1"/>
  <c r="M50" i="10"/>
  <c r="D54" i="12"/>
  <c r="G54" i="12" s="1"/>
  <c r="M54" i="12" s="1"/>
  <c r="M54" i="11"/>
  <c r="M53" i="11"/>
  <c r="D53" i="12"/>
  <c r="G53" i="12" s="1"/>
  <c r="M53" i="12" s="1"/>
  <c r="D52" i="11"/>
  <c r="G52" i="11" s="1"/>
  <c r="M52" i="10"/>
  <c r="D46" i="11"/>
  <c r="G46" i="11" s="1"/>
  <c r="M46" i="10"/>
  <c r="D34" i="11"/>
  <c r="G34" i="11" s="1"/>
  <c r="M34" i="10"/>
  <c r="D47" i="11"/>
  <c r="G47" i="11" s="1"/>
  <c r="M47" i="10"/>
  <c r="L17" i="10"/>
  <c r="M17" i="10" s="1"/>
  <c r="I58" i="10"/>
  <c r="I61" i="10" s="1"/>
  <c r="D30" i="11"/>
  <c r="G30" i="11" s="1"/>
  <c r="M30" i="10"/>
  <c r="D42" i="12"/>
  <c r="G42" i="12" s="1"/>
  <c r="M42" i="12" s="1"/>
  <c r="M42" i="11"/>
  <c r="D19" i="11"/>
  <c r="G19" i="11" s="1"/>
  <c r="M19" i="10"/>
  <c r="D48" i="12"/>
  <c r="G48" i="12" s="1"/>
  <c r="M48" i="12" s="1"/>
  <c r="M48" i="11"/>
  <c r="D32" i="12"/>
  <c r="G32" i="12" s="1"/>
  <c r="M32" i="12" s="1"/>
  <c r="M32" i="11"/>
  <c r="D29" i="12"/>
  <c r="G29" i="12" s="1"/>
  <c r="M29" i="12" s="1"/>
  <c r="M29" i="11"/>
  <c r="D17" i="11"/>
  <c r="D27" i="12"/>
  <c r="G27" i="12" s="1"/>
  <c r="M27" i="12" s="1"/>
  <c r="M27" i="11"/>
  <c r="D43" i="12"/>
  <c r="G43" i="12" s="1"/>
  <c r="M43" i="12" s="1"/>
  <c r="M43" i="11"/>
  <c r="D40" i="11"/>
  <c r="G40" i="11" s="1"/>
  <c r="M40" i="10"/>
  <c r="D28" i="12"/>
  <c r="G28" i="12" s="1"/>
  <c r="M28" i="12" s="1"/>
  <c r="M28" i="11"/>
  <c r="D21" i="11"/>
  <c r="G21" i="11" s="1"/>
  <c r="M21" i="10"/>
  <c r="D44" i="12"/>
  <c r="G44" i="12" s="1"/>
  <c r="M44" i="12" s="1"/>
  <c r="M44" i="11"/>
  <c r="D33" i="11"/>
  <c r="G33" i="11" s="1"/>
  <c r="M33" i="10"/>
  <c r="D55" i="12"/>
  <c r="G55" i="12" s="1"/>
  <c r="M55" i="12" s="1"/>
  <c r="M55" i="11"/>
  <c r="D41" i="12"/>
  <c r="G41" i="12" s="1"/>
  <c r="M41" i="12" s="1"/>
  <c r="M41" i="11"/>
  <c r="M26" i="11"/>
  <c r="D26" i="12"/>
  <c r="G26" i="12" s="1"/>
  <c r="M26" i="12" s="1"/>
  <c r="M37" i="10"/>
  <c r="D37" i="11"/>
  <c r="G37" i="11" s="1"/>
  <c r="D36" i="11"/>
  <c r="G36" i="11" s="1"/>
  <c r="M36" i="10"/>
  <c r="D23" i="12"/>
  <c r="G23" i="12" s="1"/>
  <c r="M23" i="12" s="1"/>
  <c r="M23" i="11"/>
  <c r="D56" i="12"/>
  <c r="G56" i="12" s="1"/>
  <c r="M56" i="12" s="1"/>
  <c r="M56" i="11"/>
  <c r="D35" i="11"/>
  <c r="G35" i="11" s="1"/>
  <c r="M35" i="10"/>
  <c r="D22" i="12"/>
  <c r="G22" i="12" s="1"/>
  <c r="M22" i="12" s="1"/>
  <c r="M22" i="11"/>
  <c r="M51" i="11"/>
  <c r="D51" i="12"/>
  <c r="G51" i="12" s="1"/>
  <c r="M51" i="12" s="1"/>
  <c r="D49" i="11"/>
  <c r="G49" i="11" s="1"/>
  <c r="M49" i="10"/>
  <c r="M24" i="10"/>
  <c r="D24" i="11"/>
  <c r="G24" i="11" s="1"/>
  <c r="D38" i="12"/>
  <c r="G38" i="12" s="1"/>
  <c r="M38" i="12" s="1"/>
  <c r="M38" i="11"/>
  <c r="D18" i="9"/>
  <c r="O18" i="8"/>
  <c r="O58" i="8" s="1"/>
  <c r="O61" i="8" s="1"/>
  <c r="H58" i="8"/>
  <c r="H61" i="8" s="1"/>
  <c r="D39" i="12"/>
  <c r="G39" i="12" s="1"/>
  <c r="M39" i="12" s="1"/>
  <c r="M39" i="11"/>
  <c r="D24" i="12" l="1"/>
  <c r="G24" i="12" s="1"/>
  <c r="M24" i="12" s="1"/>
  <c r="M24" i="11"/>
  <c r="M37" i="11"/>
  <c r="D37" i="12"/>
  <c r="G37" i="12" s="1"/>
  <c r="M37" i="12" s="1"/>
  <c r="G17" i="11"/>
  <c r="M19" i="11"/>
  <c r="D19" i="12"/>
  <c r="G19" i="12" s="1"/>
  <c r="M19" i="12" s="1"/>
  <c r="D30" i="12"/>
  <c r="G30" i="12" s="1"/>
  <c r="M30" i="12" s="1"/>
  <c r="M30" i="11"/>
  <c r="D47" i="12"/>
  <c r="G47" i="12" s="1"/>
  <c r="M47" i="12" s="1"/>
  <c r="M47" i="11"/>
  <c r="D46" i="12"/>
  <c r="G46" i="12" s="1"/>
  <c r="M46" i="12" s="1"/>
  <c r="M46" i="11"/>
  <c r="D50" i="12"/>
  <c r="G50" i="12" s="1"/>
  <c r="M50" i="12" s="1"/>
  <c r="M50" i="11"/>
  <c r="D57" i="12"/>
  <c r="G57" i="12" s="1"/>
  <c r="M57" i="12" s="1"/>
  <c r="M57" i="11"/>
  <c r="M36" i="11"/>
  <c r="D36" i="12"/>
  <c r="G36" i="12" s="1"/>
  <c r="M36" i="12" s="1"/>
  <c r="M49" i="11"/>
  <c r="D49" i="12"/>
  <c r="G49" i="12" s="1"/>
  <c r="M49" i="12" s="1"/>
  <c r="I17" i="11"/>
  <c r="L58" i="10"/>
  <c r="L61" i="10" s="1"/>
  <c r="D34" i="12"/>
  <c r="G34" i="12" s="1"/>
  <c r="M34" i="12" s="1"/>
  <c r="M34" i="11"/>
  <c r="M52" i="11"/>
  <c r="D52" i="12"/>
  <c r="G52" i="12" s="1"/>
  <c r="M52" i="12" s="1"/>
  <c r="D31" i="12"/>
  <c r="G31" i="12" s="1"/>
  <c r="M31" i="12" s="1"/>
  <c r="M31" i="11"/>
  <c r="G18" i="9"/>
  <c r="D58" i="9"/>
  <c r="D61" i="9" s="1"/>
  <c r="D35" i="12"/>
  <c r="G35" i="12" s="1"/>
  <c r="M35" i="12" s="1"/>
  <c r="M35" i="11"/>
  <c r="M33" i="11"/>
  <c r="D33" i="12"/>
  <c r="G33" i="12" s="1"/>
  <c r="M33" i="12" s="1"/>
  <c r="D21" i="12"/>
  <c r="G21" i="12" s="1"/>
  <c r="M21" i="12" s="1"/>
  <c r="M21" i="11"/>
  <c r="D40" i="12"/>
  <c r="G40" i="12" s="1"/>
  <c r="M40" i="12" s="1"/>
  <c r="M40" i="11"/>
  <c r="D18" i="10" l="1"/>
  <c r="M18" i="9"/>
  <c r="M58" i="9" s="1"/>
  <c r="M61" i="9" s="1"/>
  <c r="G58" i="9"/>
  <c r="G61" i="9" s="1"/>
  <c r="D17" i="12"/>
  <c r="L17" i="11"/>
  <c r="M17" i="11" s="1"/>
  <c r="I58" i="11"/>
  <c r="I61" i="11" s="1"/>
  <c r="G17" i="12" l="1"/>
  <c r="G18" i="10"/>
  <c r="D58" i="10"/>
  <c r="D61" i="10" s="1"/>
  <c r="I17" i="12"/>
  <c r="L58" i="11"/>
  <c r="L61" i="11" s="1"/>
  <c r="I58" i="12" l="1"/>
  <c r="I61" i="12" s="1"/>
  <c r="L17" i="12"/>
  <c r="L58" i="12" s="1"/>
  <c r="L61" i="12" s="1"/>
  <c r="D18" i="11"/>
  <c r="M18" i="10"/>
  <c r="M58" i="10" s="1"/>
  <c r="M61" i="10" s="1"/>
  <c r="G58" i="10"/>
  <c r="G61" i="10" s="1"/>
  <c r="G18" i="11" l="1"/>
  <c r="D58" i="11"/>
  <c r="D61" i="11" s="1"/>
  <c r="M17" i="12"/>
  <c r="D18" i="12" l="1"/>
  <c r="M18" i="11"/>
  <c r="M58" i="11" s="1"/>
  <c r="M61" i="11" s="1"/>
  <c r="G58" i="11"/>
  <c r="G61" i="11" s="1"/>
  <c r="G18" i="12" l="1"/>
  <c r="D58" i="12"/>
  <c r="D61" i="12" s="1"/>
  <c r="M18" i="12" l="1"/>
  <c r="M58" i="12" s="1"/>
  <c r="M61" i="12" s="1"/>
  <c r="G58" i="12"/>
  <c r="G61" i="12" s="1"/>
</calcChain>
</file>

<file path=xl/comments1.xml><?xml version="1.0" encoding="utf-8"?>
<comments xmlns="http://schemas.openxmlformats.org/spreadsheetml/2006/main">
  <authors>
    <author>Truscott,Nicole</author>
  </authors>
  <commentList>
    <comment ref="C56" authorId="0">
      <text>
        <r>
          <rPr>
            <b/>
            <sz val="9"/>
            <color indexed="81"/>
            <rFont val="Tahoma"/>
            <family val="2"/>
          </rPr>
          <t>Truscott,Nicole:</t>
        </r>
        <r>
          <rPr>
            <sz val="9"/>
            <color indexed="81"/>
            <rFont val="Tahoma"/>
            <family val="2"/>
          </rPr>
          <t xml:space="preserve">
contributions become Deferred Revenue once we transition to IFRS</t>
        </r>
      </text>
    </comment>
  </commentList>
</comments>
</file>

<file path=xl/comments2.xml><?xml version="1.0" encoding="utf-8"?>
<comments xmlns="http://schemas.openxmlformats.org/spreadsheetml/2006/main">
  <authors>
    <author>Truscott,Nicole</author>
  </authors>
  <commentList>
    <comment ref="C56" authorId="0">
      <text>
        <r>
          <rPr>
            <b/>
            <sz val="9"/>
            <color indexed="81"/>
            <rFont val="Tahoma"/>
            <family val="2"/>
          </rPr>
          <t>Truscott,Nicole:</t>
        </r>
        <r>
          <rPr>
            <sz val="9"/>
            <color indexed="81"/>
            <rFont val="Tahoma"/>
            <family val="2"/>
          </rPr>
          <t xml:space="preserve">
contributions become Deferred Revenue once we transition to IFRS</t>
        </r>
      </text>
    </comment>
  </commentList>
</comments>
</file>

<file path=xl/comments3.xml><?xml version="1.0" encoding="utf-8"?>
<comments xmlns="http://schemas.openxmlformats.org/spreadsheetml/2006/main">
  <authors>
    <author>Truscott,Nicole</author>
  </authors>
  <commentList>
    <comment ref="C56" authorId="0">
      <text>
        <r>
          <rPr>
            <b/>
            <sz val="9"/>
            <color indexed="81"/>
            <rFont val="Tahoma"/>
            <family val="2"/>
          </rPr>
          <t>Truscott,Nicole:</t>
        </r>
        <r>
          <rPr>
            <sz val="9"/>
            <color indexed="81"/>
            <rFont val="Tahoma"/>
            <family val="2"/>
          </rPr>
          <t xml:space="preserve">
contributions become Deferred Revenue once we transition to IFRS</t>
        </r>
      </text>
    </comment>
  </commentList>
</comments>
</file>

<file path=xl/comments4.xml><?xml version="1.0" encoding="utf-8"?>
<comments xmlns="http://schemas.openxmlformats.org/spreadsheetml/2006/main">
  <authors>
    <author>Truscott,Nicole</author>
  </authors>
  <commentList>
    <comment ref="C56" authorId="0">
      <text>
        <r>
          <rPr>
            <b/>
            <sz val="9"/>
            <color indexed="81"/>
            <rFont val="Tahoma"/>
            <family val="2"/>
          </rPr>
          <t>Truscott,Nicole:</t>
        </r>
        <r>
          <rPr>
            <sz val="9"/>
            <color indexed="81"/>
            <rFont val="Tahoma"/>
            <family val="2"/>
          </rPr>
          <t xml:space="preserve">
contributions become Deferred Revenue once we transition to IFRS</t>
        </r>
      </text>
    </comment>
  </commentList>
</comments>
</file>

<file path=xl/comments5.xml><?xml version="1.0" encoding="utf-8"?>
<comments xmlns="http://schemas.openxmlformats.org/spreadsheetml/2006/main">
  <authors>
    <author>Truscott,Nicole</author>
  </authors>
  <commentList>
    <comment ref="C56" authorId="0">
      <text>
        <r>
          <rPr>
            <b/>
            <sz val="9"/>
            <color indexed="81"/>
            <rFont val="Tahoma"/>
            <family val="2"/>
          </rPr>
          <t>Truscott,Nicole:</t>
        </r>
        <r>
          <rPr>
            <sz val="9"/>
            <color indexed="81"/>
            <rFont val="Tahoma"/>
            <family val="2"/>
          </rPr>
          <t xml:space="preserve">
contributions become Deferred Revenue once we transition to IFRS</t>
        </r>
      </text>
    </comment>
  </commentList>
</comments>
</file>

<file path=xl/comments6.xml><?xml version="1.0" encoding="utf-8"?>
<comments xmlns="http://schemas.openxmlformats.org/spreadsheetml/2006/main">
  <authors>
    <author>Truscott,Nicole</author>
  </authors>
  <commentList>
    <comment ref="C56" authorId="0">
      <text>
        <r>
          <rPr>
            <b/>
            <sz val="9"/>
            <color indexed="81"/>
            <rFont val="Tahoma"/>
            <family val="2"/>
          </rPr>
          <t>Truscott,Nicole:</t>
        </r>
        <r>
          <rPr>
            <sz val="9"/>
            <color indexed="81"/>
            <rFont val="Tahoma"/>
            <family val="2"/>
          </rPr>
          <t xml:space="preserve">
contributions become Deferred Revenue once we transition to IFRS</t>
        </r>
      </text>
    </comment>
  </commentList>
</comments>
</file>

<file path=xl/sharedStrings.xml><?xml version="1.0" encoding="utf-8"?>
<sst xmlns="http://schemas.openxmlformats.org/spreadsheetml/2006/main" count="1265" uniqueCount="89">
  <si>
    <t>File Number:</t>
  </si>
  <si>
    <t>Exhibit:</t>
  </si>
  <si>
    <t>Tab:</t>
  </si>
  <si>
    <t>Schedule:</t>
  </si>
  <si>
    <t>Page:</t>
  </si>
  <si>
    <t>Date:</t>
  </si>
  <si>
    <t>Appendix 2-BA</t>
  </si>
  <si>
    <t xml:space="preserve">Fixed Asset Continuity Schedule </t>
  </si>
  <si>
    <t>Accounting Standard</t>
  </si>
  <si>
    <t>CGAAP</t>
  </si>
  <si>
    <t xml:space="preserve">Year </t>
  </si>
  <si>
    <t>Cost</t>
  </si>
  <si>
    <t>Accumulated Depreciation</t>
  </si>
  <si>
    <t>CCA Class</t>
  </si>
  <si>
    <t>OEB</t>
  </si>
  <si>
    <t>Description</t>
  </si>
  <si>
    <t>Opening Balance</t>
  </si>
  <si>
    <t>Additions</t>
  </si>
  <si>
    <t>Disposals</t>
  </si>
  <si>
    <t>Closing Balance</t>
  </si>
  <si>
    <t>Net Book Value</t>
  </si>
  <si>
    <t>Computer Software (Formally known as Account 1925)</t>
  </si>
  <si>
    <t>CEC</t>
  </si>
  <si>
    <t>Land Rights (Formally known as Account 1906)</t>
  </si>
  <si>
    <t>N/A</t>
  </si>
  <si>
    <t>Land</t>
  </si>
  <si>
    <t>Buildings</t>
  </si>
  <si>
    <t>Leasehold Improvements</t>
  </si>
  <si>
    <t>Transformer Station Equipment &gt;50 kV</t>
  </si>
  <si>
    <t>Distribution Station Equipment &lt;50 kV</t>
  </si>
  <si>
    <t>Storage Battery Equipment</t>
  </si>
  <si>
    <t>Poles, Towers &amp; Fixtures</t>
  </si>
  <si>
    <t>Overhead Conductors &amp; Devices</t>
  </si>
  <si>
    <t>Underground Conduit</t>
  </si>
  <si>
    <t>Underground Conductors &amp; Devices</t>
  </si>
  <si>
    <t>Line Transformers</t>
  </si>
  <si>
    <t>Services (Overhead &amp; Underground)</t>
  </si>
  <si>
    <t>Meters</t>
  </si>
  <si>
    <t>Meters (Smart Meters)</t>
  </si>
  <si>
    <t>Buildings &amp; Fixtures</t>
  </si>
  <si>
    <t>Office Furniture &amp; Equipment (10 years)</t>
  </si>
  <si>
    <t>Office Furniture &amp; Equipment (5 years)</t>
  </si>
  <si>
    <t>Computer Equipment - Hardware</t>
  </si>
  <si>
    <t>Computer Equip.-Hardware(Post Mar. 22/04)</t>
  </si>
  <si>
    <t>Computer Equip.-Hardware(Post Mar. 19/07)</t>
  </si>
  <si>
    <t>Transportation Equipment</t>
  </si>
  <si>
    <t>Stores Equipment</t>
  </si>
  <si>
    <t>Tools, Shop &amp; Garage Equipment</t>
  </si>
  <si>
    <t>Measurement &amp; Testing Equipment</t>
  </si>
  <si>
    <t>Power Operated Equipment</t>
  </si>
  <si>
    <t>Communications Equipment</t>
  </si>
  <si>
    <t>Communication Equipment (Smart Meters)</t>
  </si>
  <si>
    <t xml:space="preserve">Miscellaneous Equipment </t>
  </si>
  <si>
    <t>Load Management Controls Customer Premises</t>
  </si>
  <si>
    <t>Load Management Controls Utility Premises</t>
  </si>
  <si>
    <t>System Supervisor Equipment</t>
  </si>
  <si>
    <t>Miscellaneous Fixed Assets</t>
  </si>
  <si>
    <t>Other Tangible Property</t>
  </si>
  <si>
    <t>Contributions &amp; Grants</t>
  </si>
  <si>
    <r>
      <t>Deferred Revenue</t>
    </r>
    <r>
      <rPr>
        <vertAlign val="superscript"/>
        <sz val="10"/>
        <rFont val="Arial"/>
        <family val="2"/>
      </rPr>
      <t>5</t>
    </r>
  </si>
  <si>
    <t>Sub-Total</t>
  </si>
  <si>
    <r>
      <t xml:space="preserve">Less Socialized Renewable Energy Generation Investments </t>
    </r>
    <r>
      <rPr>
        <b/>
        <sz val="9"/>
        <rFont val="Arial"/>
        <family val="2"/>
      </rPr>
      <t>(input as negative)</t>
    </r>
  </si>
  <si>
    <r>
      <t xml:space="preserve">Less Other Non Rate-Regulated Utility Assets </t>
    </r>
    <r>
      <rPr>
        <b/>
        <i/>
        <sz val="9"/>
        <rFont val="Arial"/>
        <family val="2"/>
      </rPr>
      <t>(input as negative)</t>
    </r>
  </si>
  <si>
    <t>Total PP&amp;E</t>
  </si>
  <si>
    <r>
      <t>Depreciation Expense adj. from gain or loss on the retirement of assets (pool of like assets), if applicable</t>
    </r>
    <r>
      <rPr>
        <b/>
        <vertAlign val="superscript"/>
        <sz val="10"/>
        <rFont val="Arial"/>
        <family val="2"/>
      </rPr>
      <t>6</t>
    </r>
  </si>
  <si>
    <t>Total</t>
  </si>
  <si>
    <r>
      <rPr>
        <b/>
        <sz val="10"/>
        <rFont val="Arial"/>
        <family val="2"/>
      </rPr>
      <t>Less:</t>
    </r>
    <r>
      <rPr>
        <sz val="10"/>
        <rFont val="Arial"/>
        <family val="2"/>
      </rPr>
      <t xml:space="preserve"> </t>
    </r>
    <r>
      <rPr>
        <i/>
        <sz val="10"/>
        <rFont val="Arial"/>
        <family val="2"/>
      </rPr>
      <t>Fully Allocated Depreciation</t>
    </r>
  </si>
  <si>
    <t>Transportation</t>
  </si>
  <si>
    <t>Net Depreciation</t>
  </si>
  <si>
    <t>Notes:</t>
  </si>
  <si>
    <t>Tables in the format outlined above covering all fixed asset accounts should be submitted for the Test Year, Bridge Year and all relevant historical years.  At a minimum , the applicant must provide data for the earlier of: 1) all historical years back to its last rebasing; or 2) at least three years of historical actuals, in addition to Bridge Year and Test Year forecasts.</t>
  </si>
  <si>
    <t>The "CCA Class" for fixed assets should agree with the CCA Class used for tax purposes in Tax Returns. Fixed Assets sub-components may be used where the underlying asset components are classified under multiple CCA Classes for tax purposes. If an applicant uses any different classes from those shown in the table, an explanation should be provided. (also see note 3 below).</t>
  </si>
  <si>
    <t>The table may need to be customized for a utility's asset categories or for any new asset accounts announced or authorized by the Board.</t>
  </si>
  <si>
    <t>The additions column (E) must not include construction work in progress (CWIP).</t>
  </si>
  <si>
    <t xml:space="preserve">Effective on the date of IFRS adoption, customer contributions will no longer be recorded in Account 1995 Contributions &amp; Grants, but will be recorded in Account 2440, Deferred Revenues.  </t>
  </si>
  <si>
    <t>Where a distributor for general financial reporting purposes under IFRS has accounted for the amount of gain or loss on the retirement of assets in a pool of like assets as a charge or credit to income, for reporting and rate application filings the distributor shall reclassify such gains and losses as depreciation expense, and disclose the amount separately.</t>
  </si>
  <si>
    <t>Misc. Intangible Plant</t>
  </si>
  <si>
    <t>Reclassification</t>
  </si>
  <si>
    <t>Adjusted Opening Balance</t>
  </si>
  <si>
    <t>Smart Meter Additions</t>
  </si>
  <si>
    <t>New Useful Lives</t>
  </si>
  <si>
    <t>Old Useful Lives</t>
  </si>
  <si>
    <t>MIFRS</t>
  </si>
  <si>
    <t>ICM Adjustment</t>
  </si>
  <si>
    <t>Old EUL</t>
  </si>
  <si>
    <t>OLD EUL</t>
  </si>
  <si>
    <t>EB-2015-0083</t>
  </si>
  <si>
    <t>Settlement</t>
  </si>
  <si>
    <t>2015-Nov-03</t>
  </si>
</sst>
</file>

<file path=xl/styles.xml><?xml version="1.0" encoding="utf-8"?>
<styleSheet xmlns="http://schemas.openxmlformats.org/spreadsheetml/2006/main" xmlns:mc="http://schemas.openxmlformats.org/markup-compatibility/2006" xmlns:x14ac="http://schemas.microsoft.com/office/spreadsheetml/2009/9/ac" mc:Ignorable="x14ac">
  <numFmts count="13">
    <numFmt numFmtId="5" formatCode="&quot;$&quot;#,##0_);\(&quot;$&quot;#,##0\)"/>
    <numFmt numFmtId="164" formatCode="_-&quot;$&quot;* #,##0.00_-;\-&quot;$&quot;* #,##0.00_-;_-&quot;$&quot;* &quot;-&quot;??_-;_-@_-"/>
    <numFmt numFmtId="165" formatCode="_-* #,##0.00_-;\-* #,##0.00_-;_-* &quot;-&quot;??_-;_-@_-"/>
    <numFmt numFmtId="166" formatCode="_-&quot;$&quot;* #,##0_-;\-&quot;$&quot;* #,##0_-;_-&quot;$&quot;* &quot;-&quot;??_-;_-@_-"/>
    <numFmt numFmtId="167" formatCode="_(* #,##0.0_);_(* \(#,##0.0\);_(* &quot;-&quot;??_);_(@_)"/>
    <numFmt numFmtId="168" formatCode="#,##0.0"/>
    <numFmt numFmtId="169" formatCode="mm/dd/yyyy"/>
    <numFmt numFmtId="170" formatCode="0\-0"/>
    <numFmt numFmtId="171" formatCode="##\-#"/>
    <numFmt numFmtId="172" formatCode="_(* #,##0_);_(* \(#,##0\);_(* &quot;-&quot;??_);_(@_)"/>
    <numFmt numFmtId="173" formatCode="&quot;£ &quot;#,##0.00;[Red]\-&quot;£ &quot;#,##0.00"/>
    <numFmt numFmtId="174" formatCode="_-* #,##0_-;\-* #,##0_-;_-* &quot;-&quot;??_-;_-@_-"/>
    <numFmt numFmtId="175" formatCode="#,##0.00000000"/>
  </numFmts>
  <fonts count="32"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b/>
      <sz val="10"/>
      <name val="Arial"/>
      <family val="2"/>
    </font>
    <font>
      <sz val="8"/>
      <name val="Arial"/>
      <family val="2"/>
    </font>
    <font>
      <b/>
      <sz val="14"/>
      <name val="Arial"/>
      <family val="2"/>
    </font>
    <font>
      <b/>
      <sz val="11"/>
      <name val="Arial"/>
      <family val="2"/>
    </font>
    <font>
      <b/>
      <u/>
      <sz val="11"/>
      <name val="Arial"/>
      <family val="2"/>
    </font>
    <font>
      <vertAlign val="superscript"/>
      <sz val="10"/>
      <name val="Arial"/>
      <family val="2"/>
    </font>
    <font>
      <b/>
      <sz val="9"/>
      <name val="Arial"/>
      <family val="2"/>
    </font>
    <font>
      <b/>
      <i/>
      <sz val="10"/>
      <name val="Arial"/>
      <family val="2"/>
    </font>
    <font>
      <b/>
      <i/>
      <sz val="9"/>
      <name val="Arial"/>
      <family val="2"/>
    </font>
    <font>
      <b/>
      <vertAlign val="superscript"/>
      <sz val="10"/>
      <name val="Arial"/>
      <family val="2"/>
    </font>
    <font>
      <i/>
      <sz val="10"/>
      <name val="Arial"/>
      <family val="2"/>
    </font>
    <font>
      <sz val="9"/>
      <color indexed="81"/>
      <name val="Tahoma"/>
      <family val="2"/>
    </font>
    <font>
      <b/>
      <sz val="9"/>
      <color indexed="81"/>
      <name val="Tahoma"/>
      <family val="2"/>
    </font>
  </fonts>
  <fills count="3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6" tint="0.79998168889431442"/>
        <bgColor indexed="64"/>
      </patternFill>
    </fill>
    <fill>
      <patternFill patternType="solid">
        <fgColor theme="4" tint="0.79998168889431442"/>
        <bgColor indexed="64"/>
      </patternFill>
    </fill>
    <fill>
      <patternFill patternType="solid">
        <fgColor indexed="9"/>
        <bgColor indexed="64"/>
      </patternFill>
    </fill>
    <fill>
      <patternFill patternType="solid">
        <fgColor indexed="22"/>
        <bgColor indexed="64"/>
      </patternFill>
    </fill>
    <fill>
      <patternFill patternType="solid">
        <fgColor indexed="26"/>
        <bgColor indexed="64"/>
      </patternFill>
    </fill>
  </fills>
  <borders count="2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theme="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s>
  <cellStyleXfs count="83">
    <xf numFmtId="0" fontId="0" fillId="0" borderId="0"/>
    <xf numFmtId="164" fontId="18" fillId="0" borderId="0" applyFont="0" applyFill="0" applyBorder="0" applyAlignment="0" applyProtection="0"/>
    <xf numFmtId="0" fontId="18" fillId="0" borderId="0"/>
    <xf numFmtId="167" fontId="18" fillId="0" borderId="0"/>
    <xf numFmtId="168" fontId="18" fillId="0" borderId="0"/>
    <xf numFmtId="167" fontId="18" fillId="0" borderId="0"/>
    <xf numFmtId="167" fontId="18" fillId="0" borderId="0"/>
    <xf numFmtId="167" fontId="18" fillId="0" borderId="0"/>
    <xf numFmtId="167" fontId="18" fillId="0" borderId="0"/>
    <xf numFmtId="169" fontId="18" fillId="0" borderId="0"/>
    <xf numFmtId="170" fontId="18" fillId="0" borderId="0"/>
    <xf numFmtId="169" fontId="18" fillId="0" borderId="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7" fillId="12" borderId="0" applyNumberFormat="0" applyBorder="0" applyAlignment="0" applyProtection="0"/>
    <xf numFmtId="0" fontId="17" fillId="16" borderId="0" applyNumberFormat="0" applyBorder="0" applyAlignment="0" applyProtection="0"/>
    <xf numFmtId="0" fontId="17" fillId="20" borderId="0" applyNumberFormat="0" applyBorder="0" applyAlignment="0" applyProtection="0"/>
    <xf numFmtId="0" fontId="17" fillId="24" borderId="0" applyNumberFormat="0" applyBorder="0" applyAlignment="0" applyProtection="0"/>
    <xf numFmtId="0" fontId="17" fillId="28" borderId="0" applyNumberFormat="0" applyBorder="0" applyAlignment="0" applyProtection="0"/>
    <xf numFmtId="0" fontId="17" fillId="32" borderId="0" applyNumberFormat="0" applyBorder="0" applyAlignment="0" applyProtection="0"/>
    <xf numFmtId="0" fontId="17" fillId="9" borderId="0" applyNumberFormat="0" applyBorder="0" applyAlignment="0" applyProtection="0"/>
    <xf numFmtId="0" fontId="17" fillId="13" borderId="0" applyNumberFormat="0" applyBorder="0" applyAlignment="0" applyProtection="0"/>
    <xf numFmtId="0" fontId="17" fillId="17" borderId="0" applyNumberFormat="0" applyBorder="0" applyAlignment="0" applyProtection="0"/>
    <xf numFmtId="0" fontId="17" fillId="21" borderId="0" applyNumberFormat="0" applyBorder="0" applyAlignment="0" applyProtection="0"/>
    <xf numFmtId="0" fontId="17" fillId="25" borderId="0" applyNumberFormat="0" applyBorder="0" applyAlignment="0" applyProtection="0"/>
    <xf numFmtId="0" fontId="17" fillId="29" borderId="0" applyNumberFormat="0" applyBorder="0" applyAlignment="0" applyProtection="0"/>
    <xf numFmtId="0" fontId="7" fillId="3" borderId="0" applyNumberFormat="0" applyBorder="0" applyAlignment="0" applyProtection="0"/>
    <xf numFmtId="0" fontId="11" fillId="6" borderId="4" applyNumberFormat="0" applyAlignment="0" applyProtection="0"/>
    <xf numFmtId="0" fontId="13" fillId="7" borderId="7"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3" fontId="18" fillId="0" borderId="0" applyFont="0" applyFill="0" applyBorder="0" applyAlignment="0" applyProtection="0"/>
    <xf numFmtId="164" fontId="1" fillId="0" borderId="0" applyFont="0" applyFill="0" applyBorder="0" applyAlignment="0" applyProtection="0"/>
    <xf numFmtId="164" fontId="18" fillId="0" borderId="0" applyFont="0" applyFill="0" applyBorder="0" applyAlignment="0" applyProtection="0"/>
    <xf numFmtId="5" fontId="18" fillId="0" borderId="0" applyFont="0" applyFill="0" applyBorder="0" applyAlignment="0" applyProtection="0"/>
    <xf numFmtId="14" fontId="18" fillId="0" borderId="0" applyFont="0" applyFill="0" applyBorder="0" applyAlignment="0" applyProtection="0"/>
    <xf numFmtId="0" fontId="15" fillId="0" borderId="0" applyNumberFormat="0" applyFill="0" applyBorder="0" applyAlignment="0" applyProtection="0"/>
    <xf numFmtId="2" fontId="18" fillId="0" borderId="0" applyFont="0" applyFill="0" applyBorder="0" applyAlignment="0" applyProtection="0"/>
    <xf numFmtId="0" fontId="6" fillId="2" borderId="0" applyNumberFormat="0" applyBorder="0" applyAlignment="0" applyProtection="0"/>
    <xf numFmtId="38" fontId="20" fillId="36" borderId="0" applyNumberFormat="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10" fontId="20" fillId="37" borderId="14" applyNumberFormat="0" applyBorder="0" applyAlignment="0" applyProtection="0"/>
    <xf numFmtId="0" fontId="9" fillId="5" borderId="4" applyNumberFormat="0" applyAlignment="0" applyProtection="0"/>
    <xf numFmtId="0" fontId="12" fillId="0" borderId="6" applyNumberFormat="0" applyFill="0" applyAlignment="0" applyProtection="0"/>
    <xf numFmtId="171" fontId="18" fillId="0" borderId="0"/>
    <xf numFmtId="172" fontId="18" fillId="0" borderId="0"/>
    <xf numFmtId="171" fontId="18" fillId="0" borderId="0"/>
    <xf numFmtId="171" fontId="18" fillId="0" borderId="0"/>
    <xf numFmtId="171" fontId="18" fillId="0" borderId="0"/>
    <xf numFmtId="171" fontId="18" fillId="0" borderId="0"/>
    <xf numFmtId="0" fontId="8" fillId="4" borderId="0" applyNumberFormat="0" applyBorder="0" applyAlignment="0" applyProtection="0"/>
    <xf numFmtId="173" fontId="18"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0" fontId="10" fillId="6" borderId="5" applyNumberFormat="0" applyAlignment="0" applyProtection="0"/>
    <xf numFmtId="10" fontId="18"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xf numFmtId="0" fontId="16" fillId="0" borderId="9" applyNumberFormat="0" applyFill="0" applyAlignment="0" applyProtection="0"/>
    <xf numFmtId="0" fontId="14" fillId="0" borderId="0" applyNumberFormat="0" applyFill="0" applyBorder="0" applyAlignment="0" applyProtection="0"/>
    <xf numFmtId="165" fontId="1" fillId="0" borderId="0" applyFont="0" applyFill="0" applyBorder="0" applyAlignment="0" applyProtection="0"/>
  </cellStyleXfs>
  <cellXfs count="93">
    <xf numFmtId="0" fontId="0" fillId="0" borderId="0" xfId="0"/>
    <xf numFmtId="0" fontId="18" fillId="0" borderId="0" xfId="2" applyAlignment="1">
      <alignment horizontal="center"/>
    </xf>
    <xf numFmtId="0" fontId="18" fillId="0" borderId="0" xfId="2"/>
    <xf numFmtId="0" fontId="18" fillId="0" borderId="0" xfId="2" applyBorder="1"/>
    <xf numFmtId="0" fontId="19" fillId="0" borderId="0" xfId="2" applyFont="1"/>
    <xf numFmtId="0" fontId="20" fillId="0" borderId="0" xfId="2" applyFont="1" applyAlignment="1">
      <alignment horizontal="right" vertical="top"/>
    </xf>
    <xf numFmtId="0" fontId="20" fillId="33" borderId="10" xfId="2" applyFont="1" applyFill="1" applyBorder="1" applyAlignment="1">
      <alignment horizontal="right" vertical="top"/>
    </xf>
    <xf numFmtId="0" fontId="20" fillId="33" borderId="0" xfId="2" applyFont="1" applyFill="1" applyAlignment="1">
      <alignment horizontal="right" vertical="top"/>
    </xf>
    <xf numFmtId="0" fontId="19" fillId="0" borderId="0" xfId="2" applyFont="1" applyAlignment="1">
      <alignment horizontal="right"/>
    </xf>
    <xf numFmtId="0" fontId="18" fillId="34" borderId="0" xfId="2" applyNumberFormat="1" applyFill="1" applyBorder="1" applyAlignment="1" applyProtection="1">
      <alignment horizontal="center" vertical="center"/>
      <protection locked="0"/>
    </xf>
    <xf numFmtId="0" fontId="18" fillId="0" borderId="0" xfId="2" applyFont="1"/>
    <xf numFmtId="0" fontId="23" fillId="0" borderId="0" xfId="2" applyFont="1" applyAlignment="1">
      <alignment horizontal="center"/>
    </xf>
    <xf numFmtId="0" fontId="18" fillId="35" borderId="11" xfId="2" applyFill="1" applyBorder="1"/>
    <xf numFmtId="0" fontId="19" fillId="35" borderId="12" xfId="2" applyFont="1" applyFill="1" applyBorder="1" applyAlignment="1"/>
    <xf numFmtId="0" fontId="19" fillId="35" borderId="13" xfId="2" applyFont="1" applyFill="1" applyBorder="1" applyAlignment="1"/>
    <xf numFmtId="0" fontId="19" fillId="35" borderId="14" xfId="2" applyFont="1" applyFill="1" applyBorder="1" applyAlignment="1">
      <alignment horizontal="center" wrapText="1"/>
    </xf>
    <xf numFmtId="0" fontId="19" fillId="35" borderId="14" xfId="2" applyFont="1" applyFill="1" applyBorder="1" applyAlignment="1">
      <alignment horizontal="center"/>
    </xf>
    <xf numFmtId="0" fontId="19" fillId="35" borderId="14" xfId="2" applyFont="1" applyFill="1" applyBorder="1"/>
    <xf numFmtId="0" fontId="18" fillId="35" borderId="15" xfId="2" applyFill="1" applyBorder="1"/>
    <xf numFmtId="0" fontId="19" fillId="35" borderId="16" xfId="2" applyFont="1" applyFill="1" applyBorder="1" applyAlignment="1">
      <alignment horizontal="center" wrapText="1"/>
    </xf>
    <xf numFmtId="0" fontId="19" fillId="35" borderId="17" xfId="2" applyFont="1" applyFill="1" applyBorder="1" applyAlignment="1">
      <alignment horizontal="center"/>
    </xf>
    <xf numFmtId="0" fontId="19" fillId="35" borderId="17" xfId="2" applyFont="1" applyFill="1" applyBorder="1" applyAlignment="1">
      <alignment horizontal="center" wrapText="1"/>
    </xf>
    <xf numFmtId="0" fontId="18" fillId="0" borderId="14" xfId="2" applyBorder="1" applyAlignment="1">
      <alignment horizontal="center" vertical="center"/>
    </xf>
    <xf numFmtId="0" fontId="18" fillId="0" borderId="14" xfId="2" applyFont="1" applyBorder="1" applyAlignment="1">
      <alignment vertical="center" wrapText="1"/>
    </xf>
    <xf numFmtId="166" fontId="0" fillId="33" borderId="14" xfId="1" applyNumberFormat="1" applyFont="1" applyFill="1" applyBorder="1"/>
    <xf numFmtId="166" fontId="0" fillId="0" borderId="14" xfId="1" applyNumberFormat="1" applyFont="1" applyBorder="1"/>
    <xf numFmtId="0" fontId="18" fillId="0" borderId="15" xfId="2" applyBorder="1"/>
    <xf numFmtId="166" fontId="0" fillId="33" borderId="13" xfId="1" applyNumberFormat="1" applyFont="1" applyFill="1" applyBorder="1"/>
    <xf numFmtId="166" fontId="18" fillId="0" borderId="14" xfId="2" applyNumberFormat="1" applyBorder="1"/>
    <xf numFmtId="0" fontId="18" fillId="0" borderId="14" xfId="2" applyFill="1" applyBorder="1" applyAlignment="1">
      <alignment horizontal="center" vertical="center"/>
    </xf>
    <xf numFmtId="0" fontId="18" fillId="0" borderId="14" xfId="2" applyFill="1" applyBorder="1" applyAlignment="1">
      <alignment vertical="center" wrapText="1"/>
    </xf>
    <xf numFmtId="0" fontId="18" fillId="0" borderId="14" xfId="2" applyBorder="1" applyAlignment="1">
      <alignment vertical="center" wrapText="1"/>
    </xf>
    <xf numFmtId="0" fontId="18" fillId="0" borderId="14" xfId="2" applyFont="1" applyBorder="1" applyAlignment="1">
      <alignment horizontal="center" vertical="center"/>
    </xf>
    <xf numFmtId="0" fontId="18" fillId="0" borderId="14" xfId="2" applyFont="1" applyFill="1" applyBorder="1" applyAlignment="1">
      <alignment horizontal="center" vertical="center"/>
    </xf>
    <xf numFmtId="0" fontId="18" fillId="0" borderId="14" xfId="2" applyFont="1" applyFill="1" applyBorder="1" applyAlignment="1">
      <alignment vertical="center" wrapText="1"/>
    </xf>
    <xf numFmtId="0" fontId="18" fillId="0" borderId="14" xfId="2" applyBorder="1" applyAlignment="1">
      <alignment horizontal="left" vertical="center"/>
    </xf>
    <xf numFmtId="0" fontId="18" fillId="0" borderId="14" xfId="2" applyBorder="1" applyAlignment="1">
      <alignment horizontal="center"/>
    </xf>
    <xf numFmtId="0" fontId="18" fillId="0" borderId="14" xfId="2" applyBorder="1"/>
    <xf numFmtId="0" fontId="18" fillId="33" borderId="14" xfId="2" applyFill="1" applyBorder="1"/>
    <xf numFmtId="0" fontId="19" fillId="0" borderId="14" xfId="2" applyFont="1" applyBorder="1"/>
    <xf numFmtId="166" fontId="19" fillId="0" borderId="14" xfId="2" applyNumberFormat="1" applyFont="1" applyBorder="1"/>
    <xf numFmtId="0" fontId="19" fillId="0" borderId="14" xfId="2" applyFont="1" applyBorder="1" applyAlignment="1">
      <alignment vertical="center" wrapText="1"/>
    </xf>
    <xf numFmtId="0" fontId="26" fillId="0" borderId="14" xfId="2" applyFont="1" applyBorder="1" applyAlignment="1">
      <alignment vertical="top" wrapText="1"/>
    </xf>
    <xf numFmtId="0" fontId="18" fillId="0" borderId="0" xfId="2" applyFill="1" applyBorder="1"/>
    <xf numFmtId="166" fontId="0" fillId="0" borderId="0" xfId="1" applyNumberFormat="1" applyFont="1" applyFill="1" applyBorder="1"/>
    <xf numFmtId="166" fontId="18" fillId="0" borderId="0" xfId="2" applyNumberFormat="1" applyFill="1" applyBorder="1"/>
    <xf numFmtId="0" fontId="18" fillId="0" borderId="0" xfId="2" applyFont="1" applyAlignment="1"/>
    <xf numFmtId="0" fontId="18" fillId="0" borderId="0" xfId="2" applyAlignment="1"/>
    <xf numFmtId="166" fontId="0" fillId="33" borderId="10" xfId="1" applyNumberFormat="1" applyFont="1" applyFill="1" applyBorder="1"/>
    <xf numFmtId="166" fontId="0" fillId="33" borderId="18" xfId="1" applyNumberFormat="1" applyFont="1" applyFill="1" applyBorder="1"/>
    <xf numFmtId="0" fontId="19" fillId="0" borderId="0" xfId="2" applyFont="1" applyFill="1" applyBorder="1" applyAlignment="1"/>
    <xf numFmtId="166" fontId="0" fillId="0" borderId="12" xfId="1" applyNumberFormat="1" applyFont="1" applyBorder="1"/>
    <xf numFmtId="15" fontId="18" fillId="0" borderId="0" xfId="2" applyNumberFormat="1"/>
    <xf numFmtId="0" fontId="26" fillId="0" borderId="0" xfId="2" applyFont="1" applyAlignment="1">
      <alignment horizontal="center"/>
    </xf>
    <xf numFmtId="0" fontId="18" fillId="0" borderId="0" xfId="2" applyFont="1" applyAlignment="1">
      <alignment horizontal="left"/>
    </xf>
    <xf numFmtId="0" fontId="18" fillId="0" borderId="0" xfId="2" applyAlignment="1">
      <alignment horizontal="left"/>
    </xf>
    <xf numFmtId="0" fontId="22" fillId="33" borderId="0" xfId="2" applyFont="1" applyFill="1" applyAlignment="1">
      <alignment horizontal="center"/>
    </xf>
    <xf numFmtId="0" fontId="18" fillId="35" borderId="12" xfId="2" applyFill="1" applyBorder="1"/>
    <xf numFmtId="0" fontId="19" fillId="0" borderId="13" xfId="2" applyFont="1" applyFill="1" applyBorder="1" applyAlignment="1">
      <alignment horizontal="left"/>
    </xf>
    <xf numFmtId="166" fontId="18" fillId="0" borderId="0" xfId="2" applyNumberFormat="1"/>
    <xf numFmtId="0" fontId="18" fillId="0" borderId="19" xfId="2" applyBorder="1"/>
    <xf numFmtId="0" fontId="19" fillId="0" borderId="13" xfId="2" applyFont="1" applyFill="1" applyBorder="1" applyAlignment="1">
      <alignment horizontal="left"/>
    </xf>
    <xf numFmtId="165" fontId="0" fillId="33" borderId="14" xfId="82" applyFont="1" applyFill="1" applyBorder="1"/>
    <xf numFmtId="165" fontId="18" fillId="0" borderId="0" xfId="82" applyFont="1"/>
    <xf numFmtId="165" fontId="23" fillId="0" borderId="0" xfId="82" applyFont="1" applyAlignment="1">
      <alignment horizontal="center"/>
    </xf>
    <xf numFmtId="165" fontId="19" fillId="35" borderId="14" xfId="82" applyFont="1" applyFill="1" applyBorder="1" applyAlignment="1">
      <alignment horizontal="center" wrapText="1"/>
    </xf>
    <xf numFmtId="165" fontId="0" fillId="0" borderId="14" xfId="82" applyFont="1" applyBorder="1"/>
    <xf numFmtId="165" fontId="19" fillId="0" borderId="14" xfId="82" applyFont="1" applyBorder="1"/>
    <xf numFmtId="0" fontId="19" fillId="0" borderId="13" xfId="2" applyFont="1" applyFill="1" applyBorder="1" applyAlignment="1">
      <alignment horizontal="left"/>
    </xf>
    <xf numFmtId="166" fontId="18" fillId="0" borderId="0" xfId="1" applyNumberFormat="1"/>
    <xf numFmtId="174" fontId="0" fillId="33" borderId="14" xfId="82" applyNumberFormat="1" applyFont="1" applyFill="1" applyBorder="1"/>
    <xf numFmtId="174" fontId="18" fillId="33" borderId="14" xfId="82" applyNumberFormat="1" applyFont="1" applyFill="1" applyBorder="1"/>
    <xf numFmtId="174" fontId="18" fillId="0" borderId="0" xfId="82" applyNumberFormat="1" applyFont="1"/>
    <xf numFmtId="174" fontId="19" fillId="35" borderId="12" xfId="82" applyNumberFormat="1" applyFont="1" applyFill="1" applyBorder="1" applyAlignment="1"/>
    <xf numFmtId="174" fontId="19" fillId="35" borderId="17" xfId="82" applyNumberFormat="1" applyFont="1" applyFill="1" applyBorder="1" applyAlignment="1">
      <alignment horizontal="center"/>
    </xf>
    <xf numFmtId="174" fontId="19" fillId="0" borderId="14" xfId="82" applyNumberFormat="1" applyFont="1" applyBorder="1"/>
    <xf numFmtId="174" fontId="18" fillId="0" borderId="0" xfId="82" applyNumberFormat="1" applyFont="1" applyAlignment="1"/>
    <xf numFmtId="166" fontId="0" fillId="0" borderId="14" xfId="1" applyNumberFormat="1" applyFont="1" applyFill="1" applyBorder="1"/>
    <xf numFmtId="174" fontId="18" fillId="0" borderId="0" xfId="2" applyNumberFormat="1"/>
    <xf numFmtId="0" fontId="19" fillId="0" borderId="13" xfId="2" applyFont="1" applyFill="1" applyBorder="1" applyAlignment="1">
      <alignment horizontal="left"/>
    </xf>
    <xf numFmtId="166" fontId="18" fillId="33" borderId="14" xfId="1" applyNumberFormat="1" applyFont="1" applyFill="1" applyBorder="1"/>
    <xf numFmtId="166" fontId="19" fillId="0" borderId="14" xfId="1" applyNumberFormat="1" applyFont="1" applyBorder="1"/>
    <xf numFmtId="175" fontId="18" fillId="0" borderId="0" xfId="2" applyNumberFormat="1"/>
    <xf numFmtId="0" fontId="18" fillId="0" borderId="0" xfId="2" applyFont="1" applyAlignment="1">
      <alignment horizontal="left" vertical="top" wrapText="1"/>
    </xf>
    <xf numFmtId="0" fontId="18" fillId="0" borderId="0" xfId="2" applyAlignment="1">
      <alignment horizontal="left" wrapText="1"/>
    </xf>
    <xf numFmtId="0" fontId="21" fillId="0" borderId="0" xfId="2" applyFont="1" applyAlignment="1">
      <alignment horizontal="center" vertical="top"/>
    </xf>
    <xf numFmtId="0" fontId="19" fillId="35" borderId="11" xfId="2" applyFont="1" applyFill="1" applyBorder="1" applyAlignment="1">
      <alignment horizontal="center"/>
    </xf>
    <xf numFmtId="0" fontId="19" fillId="35" borderId="12" xfId="2" applyFont="1" applyFill="1" applyBorder="1" applyAlignment="1">
      <alignment horizontal="center"/>
    </xf>
    <xf numFmtId="0" fontId="19" fillId="35" borderId="13" xfId="2" applyFont="1" applyFill="1" applyBorder="1" applyAlignment="1">
      <alignment horizontal="center"/>
    </xf>
    <xf numFmtId="0" fontId="19" fillId="0" borderId="11" xfId="2" applyFont="1" applyFill="1" applyBorder="1" applyAlignment="1">
      <alignment horizontal="left"/>
    </xf>
    <xf numFmtId="0" fontId="19" fillId="0" borderId="12" xfId="2" applyFont="1" applyFill="1" applyBorder="1" applyAlignment="1">
      <alignment horizontal="left"/>
    </xf>
    <xf numFmtId="0" fontId="19" fillId="0" borderId="13" xfId="2" applyFont="1" applyFill="1" applyBorder="1" applyAlignment="1">
      <alignment horizontal="left"/>
    </xf>
    <xf numFmtId="0" fontId="18" fillId="0" borderId="0" xfId="2" applyAlignment="1">
      <alignment horizontal="left" vertical="top" wrapText="1"/>
    </xf>
  </cellXfs>
  <cellStyles count="83">
    <cellStyle name="$" xfId="3"/>
    <cellStyle name="$.00" xfId="4"/>
    <cellStyle name="$_9. Rev2Cost_GDPIPI" xfId="5"/>
    <cellStyle name="$_lists" xfId="6"/>
    <cellStyle name="$_lists_4. Current Monthly Fixed Charge" xfId="7"/>
    <cellStyle name="$_Sheet4" xfId="8"/>
    <cellStyle name="$M" xfId="9"/>
    <cellStyle name="$M.00" xfId="10"/>
    <cellStyle name="$M_9. Rev2Cost_GDPIPI" xfId="11"/>
    <cellStyle name="20% - Accent1 2" xfId="12"/>
    <cellStyle name="20% - Accent2 2" xfId="13"/>
    <cellStyle name="20% - Accent3 2" xfId="14"/>
    <cellStyle name="20% - Accent4 2" xfId="15"/>
    <cellStyle name="20% - Accent5 2" xfId="16"/>
    <cellStyle name="20% - Accent6 2" xfId="17"/>
    <cellStyle name="40% - Accent1 2" xfId="18"/>
    <cellStyle name="40% - Accent2 2" xfId="19"/>
    <cellStyle name="40% - Accent3 2" xfId="20"/>
    <cellStyle name="40% - Accent4 2" xfId="21"/>
    <cellStyle name="40% - Accent5 2" xfId="22"/>
    <cellStyle name="40% - Accent6 2" xfId="23"/>
    <cellStyle name="60% - Accent1 2" xfId="24"/>
    <cellStyle name="60% - Accent2 2" xfId="25"/>
    <cellStyle name="60% - Accent3 2" xfId="26"/>
    <cellStyle name="60% - Accent4 2" xfId="27"/>
    <cellStyle name="60% - Accent5 2" xfId="28"/>
    <cellStyle name="60% - Accent6 2" xfId="29"/>
    <cellStyle name="Accent1 2" xfId="30"/>
    <cellStyle name="Accent2 2" xfId="31"/>
    <cellStyle name="Accent3 2" xfId="32"/>
    <cellStyle name="Accent4 2" xfId="33"/>
    <cellStyle name="Accent5 2" xfId="34"/>
    <cellStyle name="Accent6 2" xfId="35"/>
    <cellStyle name="Bad 2" xfId="36"/>
    <cellStyle name="Calculation 2" xfId="37"/>
    <cellStyle name="Check Cell 2" xfId="38"/>
    <cellStyle name="Comma" xfId="82" builtinId="3"/>
    <cellStyle name="Comma 2" xfId="39"/>
    <cellStyle name="Comma 3" xfId="40"/>
    <cellStyle name="Comma 3 2" xfId="41"/>
    <cellStyle name="Comma 4" xfId="42"/>
    <cellStyle name="Comma0" xfId="43"/>
    <cellStyle name="Currency" xfId="1" builtinId="4"/>
    <cellStyle name="Currency 2" xfId="44"/>
    <cellStyle name="Currency 3" xfId="45"/>
    <cellStyle name="Currency0" xfId="46"/>
    <cellStyle name="Date" xfId="47"/>
    <cellStyle name="Explanatory Text 2" xfId="48"/>
    <cellStyle name="Fixed" xfId="49"/>
    <cellStyle name="Good 2" xfId="50"/>
    <cellStyle name="Grey" xfId="51"/>
    <cellStyle name="Heading 1 2" xfId="52"/>
    <cellStyle name="Heading 2 2" xfId="53"/>
    <cellStyle name="Heading 3 2" xfId="54"/>
    <cellStyle name="Heading 4 2" xfId="55"/>
    <cellStyle name="Input [yellow]" xfId="56"/>
    <cellStyle name="Input 2" xfId="57"/>
    <cellStyle name="Linked Cell 2" xfId="58"/>
    <cellStyle name="M" xfId="59"/>
    <cellStyle name="M.00" xfId="60"/>
    <cellStyle name="M_9. Rev2Cost_GDPIPI" xfId="61"/>
    <cellStyle name="M_lists" xfId="62"/>
    <cellStyle name="M_lists_4. Current Monthly Fixed Charge" xfId="63"/>
    <cellStyle name="M_Sheet4" xfId="64"/>
    <cellStyle name="Neutral 2" xfId="65"/>
    <cellStyle name="Normal" xfId="0" builtinId="0"/>
    <cellStyle name="Normal - Style1" xfId="66"/>
    <cellStyle name="Normal 2" xfId="2"/>
    <cellStyle name="Normal 3" xfId="67"/>
    <cellStyle name="Normal 4" xfId="68"/>
    <cellStyle name="Normal 5" xfId="69"/>
    <cellStyle name="Normal 5 2" xfId="70"/>
    <cellStyle name="Normal 6" xfId="71"/>
    <cellStyle name="Note 2" xfId="72"/>
    <cellStyle name="Output 2" xfId="73"/>
    <cellStyle name="Percent [2]" xfId="74"/>
    <cellStyle name="Percent 2" xfId="75"/>
    <cellStyle name="Percent 3" xfId="76"/>
    <cellStyle name="Percent 3 2" xfId="77"/>
    <cellStyle name="Percent 4" xfId="78"/>
    <cellStyle name="Title 2" xfId="79"/>
    <cellStyle name="Total 2" xfId="80"/>
    <cellStyle name="Warning Text 2" xfId="8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4.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externalLink" Target="externalLinks/externalLink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externalLink" Target="externalLinks/externalLink1.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Applications%20Department/Department%20Applications/Application%20Review%20Process/Rec%20%231%20-%20Application%20Filing%20Requirements/Testing%20Protocols%20for%20Models%20and%20Appendices/2014%20IRM%20Rate%20Generator_V2.3_FOR%20TESTING.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tility%20Stats/CAPITAL/KHC/Work%20for%20Rate%20App/2015_Filing_Requirements_Chapter2_Appendices.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nts1\amar$\My%20Documents\EXCEL\COSA\COSA_Unbundling%20(MEA)\Mea_UCA_test.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Applications%20Department/Department%20Applications/Rates/2013%20Electricity%20Rates/$Models/Final%202013%20IRM%20RG.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ome/Market%20Operations/Department%20Applications/Reports/Rates/Electricity%20Rates%20-%20Billing%20Determinants%20Database/2012%20IRM%20DEVELOPMENT/2012%20IRM%20MODEL%20(2ND%20AND%203RD).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nts1\eichsteller$\My%20Documents\EXCEL\COSA\COSA_Unbundling%20(MEA)\Mea_UCA_tes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rmation Sheet"/>
      <sheetName val="2. Table of Contents"/>
      <sheetName val="3. Rate Class Selection"/>
      <sheetName val="4. Current Tariff Schedule"/>
      <sheetName val="4. Hidden"/>
      <sheetName val="5. 2014 Continuity Schedule"/>
      <sheetName val="6. Billing Det. for Def-Var"/>
      <sheetName val="6. hidden"/>
      <sheetName val="7. Allocating Def-Var Balances"/>
      <sheetName val="8. Calculation of Def-Var RR"/>
      <sheetName val="9. Rev2Cost_GDPIPI"/>
      <sheetName val="9. hidden"/>
      <sheetName val="10. Other Charges &amp; LF"/>
      <sheetName val="11. Proposed Rates"/>
      <sheetName val="11. Hidden"/>
      <sheetName val="12. Summary Sheet"/>
      <sheetName val="13. Final Tariff Schedule"/>
      <sheetName val="14. Bill Impacts"/>
      <sheetName val="14. Bill Impacts1"/>
      <sheetName val="lists"/>
    </sheetNames>
    <sheetDataSet>
      <sheetData sheetId="0"/>
      <sheetData sheetId="1"/>
      <sheetData sheetId="2">
        <row r="19">
          <cell r="B19" t="str">
            <v>UNMETERED SCATTERED LOAD</v>
          </cell>
        </row>
        <row r="20">
          <cell r="B20" t="str">
            <v>RESIDENTIAL URBAN</v>
          </cell>
        </row>
        <row r="21">
          <cell r="B21" t="str">
            <v>microFIT</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Table of Contents"/>
      <sheetName val="COS Flowchart"/>
      <sheetName val="List of Key References"/>
      <sheetName val="App.2-AA_Capital Projects"/>
      <sheetName val="App.2-AB_Capital Expenditures"/>
      <sheetName val="App. 2-AC_Customer Engagement"/>
      <sheetName val="App.2-B_Acct Instructions"/>
      <sheetName val="App.2-BA_Fixed Asset Cont"/>
      <sheetName val="Appendix 2-BB Service Life  "/>
      <sheetName val="App.2-CA_OldCGAAP_DepExp_2012"/>
      <sheetName val="App.2-CB_NewCGAAP_DepExp_2012"/>
      <sheetName val="App.2-CC_NewCGAAP_DepExp_2013"/>
      <sheetName val="App.2-CD_MIFRS_DepExp_2014"/>
      <sheetName val="App.2-CE_MIFRS_DepExp_2015"/>
      <sheetName val="App.2-CF_OldCGAAP_DepExp_2013"/>
      <sheetName val="App.2-CG_NewCGAAP_DepExp_2013"/>
      <sheetName val="App.2-CH_MIFRS_DepExp_2014"/>
      <sheetName val="App.2-CI MIFRS_DepExp_2015"/>
      <sheetName val="App.2-D_Overhead"/>
      <sheetName val="App.2-EA_1575 (2015)"/>
      <sheetName val="App.2-EB_Account 1576 (2012)"/>
      <sheetName val="App.2-EC_Account 1576 (2013)"/>
      <sheetName val="App.2-FA Proposed REG Invest."/>
      <sheetName val="App.2-FB Calc of REG Improvemnt"/>
      <sheetName val="App.2-FC Calc of REG Expansion"/>
      <sheetName val="App.2-FA Proposed REG Inves (2"/>
      <sheetName val="App.2-FB Calc of REG Improv (2"/>
      <sheetName val="App.2-FC Calc of REG Expans (2"/>
      <sheetName val="App.2-G SQI"/>
      <sheetName val="App.2-H_Other_Oper_Rev"/>
      <sheetName val="App.2-I LF_CDM_WF_OLD"/>
      <sheetName val="App.2-I LF_CDM_WF"/>
      <sheetName val="App.2-IA_Act_Frcst_Data"/>
      <sheetName val="App.2-JA_OM&amp;A_Summary_Analys"/>
      <sheetName val="App.2-JB_OM&amp;A_Cost _Drivers"/>
      <sheetName val="App.2-JC_OMA Programs"/>
      <sheetName val="App.2-K_Employee Costs"/>
      <sheetName val="App.2-L_OM&amp;A_per_Cust_FTEE"/>
      <sheetName val="App.2-M_Regulatory_Costs"/>
      <sheetName val="App.2-N_Corp_Cost_Allocation"/>
      <sheetName val="App.2-OA Capital Structure"/>
      <sheetName val="App.2-OB_Debt Instruments"/>
      <sheetName val="App.2-P_Cost_Allocation"/>
      <sheetName val="App.2-Q_Cost of Serv. Emb. Dx"/>
      <sheetName val="App.2-R_Loss Factors"/>
      <sheetName val="App.2-S_Stranded Meters"/>
      <sheetName val="App.2-TA_1592_Tax_Variance"/>
      <sheetName val="App.2-TB_1592_HST-OVAT"/>
      <sheetName val="App.2-U_IFRS Transition Costs"/>
      <sheetName val="App.2-V_Rev_Reconciliation"/>
      <sheetName val="App.2-W_Bill Impacts"/>
      <sheetName val="App.2-Y_MIFRS Summary Impacts"/>
      <sheetName val="App. 2-Z_Tariff"/>
      <sheetName val="lists"/>
      <sheetName val="lists2"/>
      <sheetName val="Sheet19"/>
      <sheetName val="Sheet1"/>
    </sheetNames>
    <sheetDataSet>
      <sheetData sheetId="0" refreshError="1">
        <row r="16">
          <cell r="E16">
            <v>0</v>
          </cell>
        </row>
        <row r="24">
          <cell r="E24">
            <v>2016</v>
          </cell>
        </row>
        <row r="26">
          <cell r="E26">
            <v>2015</v>
          </cell>
        </row>
        <row r="28">
          <cell r="E28">
            <v>2011</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row r="1">
          <cell r="A1" t="str">
            <v>DISTRIBUTED GENERATION [DGEN]</v>
          </cell>
          <cell r="I1" t="str">
            <v>A Standby Service Charge will be applied for a month where standby power is not provided. The applicable rate is the approved Distribution Volumetric Rate of the applicable service class and is applied to gross metered demand or contracted amount, whichever is greater. A monthly administration charge of $200, for simple metering arrangements, or $500, for complex metering arrangements, will also be applied.</v>
          </cell>
          <cell r="Z1" t="str">
            <v>Account History</v>
          </cell>
          <cell r="AA1" t="str">
            <v>Account set up charge/change of occupancy charge (plus credit agency costs if applicable)</v>
          </cell>
        </row>
        <row r="2">
          <cell r="A2" t="str">
            <v>EMBEDDED DISTRIBUTOR</v>
          </cell>
          <cell r="I2" t="str">
            <v>Distribution Volumetric Rate</v>
          </cell>
          <cell r="L2" t="str">
            <v>Total Loss Factor – Primary Metered Customer</v>
          </cell>
          <cell r="N2" t="str">
            <v>$</v>
          </cell>
          <cell r="Z2" t="str">
            <v>Account set up charge/change of occupancy charge</v>
          </cell>
          <cell r="AA2" t="str">
            <v>Administrative Billing Charge</v>
          </cell>
        </row>
        <row r="3">
          <cell r="A3" t="str">
            <v>EMBEDDED DISTRIBUTOR</v>
          </cell>
          <cell r="I3" t="str">
            <v>Distribution Volumetric Rate - $/kW of contracted amount</v>
          </cell>
          <cell r="L3" t="str">
            <v>Total Loss Factor – Primary Metered Customer &lt; 5,000 kW</v>
          </cell>
          <cell r="N3" t="str">
            <v>$/kWh</v>
          </cell>
          <cell r="Z3" t="str">
            <v>Account set up charge/change of occupancy charge (plus credit agency costs if applicable – Residential)</v>
          </cell>
          <cell r="AA3" t="str">
            <v>Bell Canada Pole Rentals</v>
          </cell>
        </row>
        <row r="4">
          <cell r="A4" t="str">
            <v>FARMS - SINGLE PHASE ENERGY-BILLED [F1]</v>
          </cell>
          <cell r="I4" t="str">
            <v>Distribution Wheeling Service Rate</v>
          </cell>
          <cell r="L4" t="str">
            <v>Total Loss Factor – Primary Metered Customer &gt; 5,000 kW</v>
          </cell>
          <cell r="N4" t="str">
            <v>$/kW</v>
          </cell>
          <cell r="Z4" t="str">
            <v>Account set up charge/change of occupancy charge (plus credit agency costs if applicable)</v>
          </cell>
          <cell r="AA4" t="str">
            <v>Clearance Pole Attachment charge $/pole/year</v>
          </cell>
        </row>
        <row r="5">
          <cell r="A5" t="str">
            <v>FARMS - THREE PHASE ENERGY-BILLED [F3]</v>
          </cell>
          <cell r="I5" t="str">
            <v>Electricity Rate</v>
          </cell>
          <cell r="L5" t="str">
            <v>Total Loss Factor – Secondary Metered Customer</v>
          </cell>
          <cell r="N5" t="str">
            <v>$/kVA</v>
          </cell>
          <cell r="Z5" t="str">
            <v>Arrears certificate</v>
          </cell>
          <cell r="AA5" t="str">
            <v>Collection of account charge – no disconnection</v>
          </cell>
        </row>
        <row r="6">
          <cell r="A6" t="str">
            <v>GENERAL SERVICE - COMMERCIAL</v>
          </cell>
          <cell r="I6" t="str">
            <v>Electricity Rate - All Additional kWh</v>
          </cell>
          <cell r="L6" t="str">
            <v>Total Loss Factor – Secondary Metered Customer &lt; 5,000 kW</v>
          </cell>
          <cell r="Z6" t="str">
            <v>Arrears certificate (credit reference)</v>
          </cell>
          <cell r="AA6" t="str">
            <v>Collection of account charge – no disconnection – after regular hours</v>
          </cell>
        </row>
        <row r="7">
          <cell r="A7" t="str">
            <v>GENERAL SERVICE - INSTITUTIONAL</v>
          </cell>
          <cell r="I7" t="str">
            <v>Electricity Rate - First 250 kWh</v>
          </cell>
          <cell r="L7">
            <v>0</v>
          </cell>
          <cell r="Z7">
            <v>0</v>
          </cell>
          <cell r="AA7">
            <v>0</v>
          </cell>
        </row>
        <row r="8">
          <cell r="A8" t="str">
            <v>GENERAL SERVICE 1,000 TO 2,999 KW</v>
          </cell>
          <cell r="I8" t="str">
            <v>Electricity Rate -All Additional kWh</v>
          </cell>
          <cell r="L8" t="str">
            <v>Total Loss Factor – Secondary Metered Customer &gt; 5,000 kW</v>
          </cell>
          <cell r="Z8" t="str">
            <v>Charge to certify cheque</v>
          </cell>
          <cell r="AA8" t="str">
            <v>Collection of account charge – no disconnection - during regular business hours</v>
          </cell>
        </row>
        <row r="9">
          <cell r="A9" t="str">
            <v>GENERAL SERVICE 1,000 TO 4,999 KW</v>
          </cell>
          <cell r="I9" t="str">
            <v>Electricity Rate First 1,000 kWh</v>
          </cell>
          <cell r="L9" t="str">
            <v>Distribution Loss Factor - Secondary Metered Customer &lt; 5,000 kW</v>
          </cell>
          <cell r="Z9" t="str">
            <v>Collection of Account Charge – No Disconnection</v>
          </cell>
          <cell r="AA9" t="str">
            <v>Collection of account charge – no disconnection – during regular hours</v>
          </cell>
        </row>
        <row r="10">
          <cell r="A10" t="str">
            <v>GENERAL SERVICE 1,000 TO 4,999 KW - INTERVAL METERS</v>
          </cell>
          <cell r="I10" t="str">
            <v>Electricity Rate First 25,000 kWh</v>
          </cell>
          <cell r="L10" t="str">
            <v>Distribution Loss Factor - Secondary Metered Customer &gt; 5,000 kW</v>
          </cell>
          <cell r="Z10" t="str">
            <v>Credit Card Convenience Charge</v>
          </cell>
          <cell r="AA10" t="str">
            <v>Collection/Disconnection/Load Limiter/Reconnection – if in Community</v>
          </cell>
        </row>
        <row r="11">
          <cell r="A11" t="str">
            <v>GENERAL SERVICE 1,000 TO 4,999 KW (CO-GENERATION)</v>
          </cell>
          <cell r="I11" t="str">
            <v>Electricity Rate First 6,000 kWh</v>
          </cell>
          <cell r="L11" t="str">
            <v>Distribution Loss Factor - Primary Metered Customer &lt; 5,000 kW</v>
          </cell>
          <cell r="Z11" t="str">
            <v>Credit check (plus credit agency costs)</v>
          </cell>
          <cell r="AA11" t="str">
            <v>Credit Card Convenience Charge</v>
          </cell>
        </row>
        <row r="12">
          <cell r="A12" t="str">
            <v>GENERAL SERVICE 1,500 TO 4,999 KW</v>
          </cell>
          <cell r="I12" t="str">
            <v>Electricity Rate Next 1,500 kWh</v>
          </cell>
          <cell r="L12" t="str">
            <v>Distribution Loss Factor - Primary Metered Customer &gt; 5,000 kW</v>
          </cell>
          <cell r="Z12" t="str">
            <v>Credit reference Letter</v>
          </cell>
          <cell r="AA12" t="str">
            <v>Disconnect/Reconnect at meter – after regular hours</v>
          </cell>
        </row>
        <row r="13">
          <cell r="A13" t="str">
            <v>GENERAL SERVICE 2,500 TO 4,999 KW</v>
          </cell>
          <cell r="I13" t="str">
            <v>General Service 1,500 to 4,999 kW customer</v>
          </cell>
          <cell r="L13">
            <v>0</v>
          </cell>
          <cell r="Z13">
            <v>0</v>
          </cell>
          <cell r="AA13">
            <v>0</v>
          </cell>
        </row>
        <row r="14">
          <cell r="A14" t="str">
            <v>GENERAL SERVICE 3,000 TO 4,999 KW</v>
          </cell>
          <cell r="I14" t="str">
            <v>General Service 50 to 1,499 kW customer</v>
          </cell>
          <cell r="L14" t="str">
            <v>Total Loss Factor - Embedded Distributor</v>
          </cell>
          <cell r="Z14" t="str">
            <v>Credit reference/credit check (plus credit agency costs – General Service)</v>
          </cell>
          <cell r="AA14" t="str">
            <v>Disconnect/Reconnect at meter – during regular hours</v>
          </cell>
        </row>
        <row r="15">
          <cell r="A15" t="str">
            <v>GENERAL SERVICE 3,000 TO 4,999 KW - INTERMEDIATE USE</v>
          </cell>
          <cell r="I15" t="str">
            <v>General Service Large Use customer</v>
          </cell>
          <cell r="L15" t="str">
            <v>Total Loss Factor – Embedded Distributor – Hydro One Networks Inc.</v>
          </cell>
          <cell r="Z15" t="str">
            <v>Credit Reference/credit check (plus credit agency costs)</v>
          </cell>
          <cell r="AA15" t="str">
            <v>Disconnect/Reconnect at pole – after regular hours</v>
          </cell>
        </row>
        <row r="16">
          <cell r="A16" t="str">
            <v>GENERAL SERVICE 3,000 TO 4,999 KW - INTERVAL METERED</v>
          </cell>
          <cell r="I16" t="str">
            <v>Green Energy Act Initiatives Funding Adder - effective until the date of the next cost of service-based rate order</v>
          </cell>
          <cell r="Z16" t="str">
            <v>Dispute Test – Commercial self contained -- MC</v>
          </cell>
          <cell r="AA16" t="str">
            <v>Disconnect/Reconnect at pole – during regular hours</v>
          </cell>
        </row>
        <row r="17">
          <cell r="A17" t="str">
            <v>GENERAL SERVICE 3,000 TO 4,999 KW - TIME OF USE</v>
          </cell>
          <cell r="I17" t="str">
            <v>Green Energy Act Plan Funding Adder</v>
          </cell>
          <cell r="Z17" t="str">
            <v>Dispute Test – Commercial TT -- MC</v>
          </cell>
          <cell r="AA17" t="str">
            <v>Disconnect/Reconnect Charge – At Meter – After Hours</v>
          </cell>
        </row>
        <row r="18">
          <cell r="A18" t="str">
            <v>GENERAL SERVICE 50 TO 1,000 KW</v>
          </cell>
          <cell r="I18" t="str">
            <v>Green Energy Act Plan Funding Adder - effective April 1, 2013 until March 31, 2014</v>
          </cell>
          <cell r="Z18" t="str">
            <v>Dispute Test – Residential</v>
          </cell>
          <cell r="AA18" t="str">
            <v>Disconnect/Reconnect Charge – At Meter – During Regular Hours</v>
          </cell>
        </row>
        <row r="19">
          <cell r="A19" t="str">
            <v>GENERAL SERVICE 50 TO 1,000 KW - INTERVAL METERS</v>
          </cell>
          <cell r="I19" t="str">
            <v>Green Energy Act Plan Funding Adder - effective April 1, 2014 until March 31, 2015</v>
          </cell>
          <cell r="Z19" t="str">
            <v>Duplicate Invoices for previous billing</v>
          </cell>
          <cell r="AA19" t="str">
            <v>Disconnect/Reconnect Charge – At Pole – After Hours</v>
          </cell>
        </row>
        <row r="20">
          <cell r="A20" t="str">
            <v>GENERAL SERVICE 50 TO 1,000 KW - NON INTERVAL METERS</v>
          </cell>
          <cell r="I20" t="str">
            <v>ICM Rate Rider (2014) - in effect until the effective date of the next cost of service rates</v>
          </cell>
          <cell r="Z20" t="str">
            <v>Easement Letter</v>
          </cell>
          <cell r="AA20" t="str">
            <v>Disconnect/Reconnect Charge – At Pole – During Regular Hours</v>
          </cell>
        </row>
        <row r="21">
          <cell r="A21" t="str">
            <v>GENERAL SERVICE 50 TO 1,499 KW</v>
          </cell>
          <cell r="I21" t="str">
            <v>Low Voltage Service Charge</v>
          </cell>
          <cell r="Z21" t="str">
            <v>Income Tax Letter</v>
          </cell>
          <cell r="AA21" t="str">
            <v>Disconnect/Reconnect Charges for non payment of account - At Meter After Hours</v>
          </cell>
        </row>
        <row r="22">
          <cell r="A22" t="str">
            <v>GENERAL SERVICE 50 TO 1,499 KW - INTERVAL METERED</v>
          </cell>
          <cell r="I22" t="str">
            <v>Low Voltage Service Rate</v>
          </cell>
          <cell r="Z22" t="str">
            <v>Interval Meter Interrogation</v>
          </cell>
          <cell r="AA22" t="str">
            <v>Disconnect/Reconnect charges for non payment of account – at meter after regular hours</v>
          </cell>
        </row>
        <row r="23">
          <cell r="A23" t="str">
            <v>GENERAL SERVICE 50 TO 2,499 KW</v>
          </cell>
          <cell r="I23" t="str">
            <v>Low Voltage Volumetric Rate</v>
          </cell>
          <cell r="Z23" t="str">
            <v>Interval meter request change</v>
          </cell>
          <cell r="AA23" t="str">
            <v>Disconnect/Reconnect Charges for non payment of account - At Meter During Regular Hours</v>
          </cell>
        </row>
        <row r="24">
          <cell r="A24" t="str">
            <v>GENERAL SERVICE 50 TO 2,999 KW</v>
          </cell>
          <cell r="I24" t="str">
            <v>LRAM Rate Rider - Effective Until April 30, 2015</v>
          </cell>
          <cell r="Z24" t="str">
            <v>Legal letter</v>
          </cell>
          <cell r="AA24" t="str">
            <v>Disconnect/Reconnect charges for non payment of account – at meter during regular hours</v>
          </cell>
        </row>
        <row r="25">
          <cell r="A25" t="str">
            <v>GENERAL SERVICE 50 TO 2,999 KW - INTERVAL METERED</v>
          </cell>
          <cell r="I25" t="str">
            <v>Minimum Distribution Charge - per KW of maximum billing demand in the previous 11 months</v>
          </cell>
          <cell r="Z25" t="str">
            <v>Legal letter charge</v>
          </cell>
          <cell r="AA25" t="str">
            <v>Disconnect/Reconnect charges for non payment of account – at pole after regular hours</v>
          </cell>
        </row>
        <row r="26">
          <cell r="A26" t="str">
            <v>GENERAL SERVICE 50 TO 2,999 KW - TIME OF USE</v>
          </cell>
          <cell r="I26" t="str">
            <v>Monthly Distribution Wheeling Service Rate - Dedicated LV Line</v>
          </cell>
          <cell r="Z26" t="str">
            <v>Meter dispute charge plus Measurement Canada fees (if meter found correct)</v>
          </cell>
          <cell r="AA26" t="str">
            <v>Disconnect/Reconnect charges for non payment of account – at pole during regular hours</v>
          </cell>
        </row>
        <row r="27">
          <cell r="A27" t="str">
            <v>GENERAL SERVICE 50 TO 4,999 KW</v>
          </cell>
          <cell r="I27" t="str">
            <v>Monthly Distribution Wheeling Service Rate - Hydro One Networks</v>
          </cell>
          <cell r="Z27" t="str">
            <v>Notification charge</v>
          </cell>
          <cell r="AA27" t="str">
            <v>Disconnect/Reconnection for &gt;300 volts - after regular hours</v>
          </cell>
        </row>
        <row r="28">
          <cell r="A28" t="str">
            <v>GENERAL SERVICE 50 TO 4,999 KW - INTERVAL METERED</v>
          </cell>
          <cell r="I28" t="str">
            <v>Monthly Distribution Wheeling Service Rate - Shared LV Line</v>
          </cell>
          <cell r="Z28" t="str">
            <v>Pulling Post Dated Cheques</v>
          </cell>
          <cell r="AA28" t="str">
            <v>Disconnect/Reconnection for &gt;300 volts - during regular hours</v>
          </cell>
        </row>
        <row r="29">
          <cell r="A29" t="str">
            <v>GENERAL SERVICE 50 TO 4,999 KW - TIME OF USE</v>
          </cell>
          <cell r="I29" t="str">
            <v>Monthly Distribution Wheeling Service Rate - Waterloo North Hydro</v>
          </cell>
          <cell r="Z29" t="str">
            <v>Request for other billing information</v>
          </cell>
          <cell r="AA29" t="str">
            <v>Disposal of Concrete Poles</v>
          </cell>
        </row>
        <row r="30">
          <cell r="A30" t="str">
            <v>GENERAL SERVICE 50 TO 4,999 KW (COGENERATION)</v>
          </cell>
          <cell r="I30" t="str">
            <v>Rate Rider for Application of Tax Change - effective until April 30, 2015</v>
          </cell>
          <cell r="Z30" t="str">
            <v>Returned cheque (plus bank charges)</v>
          </cell>
          <cell r="AA30" t="str">
            <v>Dispute Test – Commercial TT -- MC</v>
          </cell>
        </row>
        <row r="31">
          <cell r="A31" t="str">
            <v>GENERAL SERVICE 50 TO 4,999 KW (FORMERLY TIME OF USE)</v>
          </cell>
          <cell r="I31" t="str">
            <v>Rate Rider for Application of Tax Change - effective until December 31, 2014</v>
          </cell>
          <cell r="Z31" t="str">
            <v>Returned cheque charge (plus bank charges)</v>
          </cell>
          <cell r="AA31" t="str">
            <v>Install/Remove load control device – after regular hours</v>
          </cell>
        </row>
        <row r="32">
          <cell r="A32" t="str">
            <v>GENERAL SERVICE 50 TO 499 KW</v>
          </cell>
          <cell r="I32" t="str">
            <v>Rate Rider for Application of Tax Change (2014) - effective until April 30, 2015</v>
          </cell>
          <cell r="Z32" t="str">
            <v>Special Billing Service (aggregation)</v>
          </cell>
          <cell r="AA32" t="str">
            <v>Install/Remove load control device – during regular hours</v>
          </cell>
        </row>
        <row r="33">
          <cell r="A33" t="str">
            <v>GENERAL SERVICE 50 TO 699 KW</v>
          </cell>
          <cell r="I33" t="str">
            <v>Rate Rider for Application of Tax Change (per connection) - effective until April 30, 2015</v>
          </cell>
          <cell r="Z33" t="str">
            <v>Special Billing Service (sub-metering charge per meter)</v>
          </cell>
          <cell r="AA33" t="str">
            <v>Interval Meter Interrogation</v>
          </cell>
        </row>
        <row r="34">
          <cell r="A34" t="str">
            <v>GENERAL SERVICE 50 TO 999 KW</v>
          </cell>
          <cell r="I34" t="str">
            <v>Rate Rider for CGAAP Accounting Changes (2013) - effective until April 30, 2017</v>
          </cell>
          <cell r="Z34" t="str">
            <v>Special meter reads</v>
          </cell>
          <cell r="AA34" t="str">
            <v>Interval Meter Load Management Tool Charge $/month</v>
          </cell>
        </row>
        <row r="35">
          <cell r="A35" t="str">
            <v>GENERAL SERVICE 50 TO 999 KW - INTERVAL METERED</v>
          </cell>
          <cell r="I35" t="str">
            <v>Rate Rider for Deferral/Variance Account (2012) - effective unitl April 30, 2016</v>
          </cell>
          <cell r="Z35" t="str">
            <v>Statement of Account</v>
          </cell>
          <cell r="AA35" t="str">
            <v>Interval meter request change</v>
          </cell>
        </row>
        <row r="36">
          <cell r="A36" t="str">
            <v>GENERAL SERVICE 500 TO 4,999 KW</v>
          </cell>
          <cell r="I36" t="str">
            <v>Rate Rider for Deferral/Variance Account Disposition – effective until April 30, 2015</v>
          </cell>
          <cell r="Z36" t="str">
            <v>Unprocessed Payment Charge (plus bank charges)</v>
          </cell>
          <cell r="AA36" t="str">
            <v>Late Payment – per annum</v>
          </cell>
        </row>
        <row r="37">
          <cell r="A37" t="str">
            <v>GENERAL SERVICE 700 TO 4,999 KW</v>
          </cell>
          <cell r="I37" t="str">
            <v>Rate Rider for Deferral/Variance Account Disposition (2012) - effective until April 30, 2016</v>
          </cell>
          <cell r="AA37" t="str">
            <v>Late Payment – per month</v>
          </cell>
        </row>
        <row r="38">
          <cell r="A38" t="str">
            <v>GENERAL SERVICE DEMAND BILLED (50 KW AND ABOVE) [GSD]</v>
          </cell>
          <cell r="I38" t="str">
            <v>Rate Rider for Deferral/Variance Account Disposition (2013) - effective until April 30, 2014</v>
          </cell>
          <cell r="AA38" t="str">
            <v>Layout fees</v>
          </cell>
        </row>
        <row r="39">
          <cell r="A39" t="str">
            <v>GENERAL SERVICE ENERGY BILLED (LESS THAN 50 KW) [GSE-METERED]</v>
          </cell>
          <cell r="I39" t="str">
            <v>Rate Rider for Deferral/Variance Account Disposition (2014) - effective until April 28, 2016</v>
          </cell>
          <cell r="AA39" t="str">
            <v>Meter dispute charge plus Measurement Canada fees (if meter found correct)</v>
          </cell>
        </row>
        <row r="40">
          <cell r="A40" t="str">
            <v>GENERAL SERVICE ENERGY BILLED (LESS THAN TO 50 KW) [GSE-UNMETERED]</v>
          </cell>
          <cell r="I40" t="str">
            <v>Rate Rider for Deferral/Variance Account Disposition (2014) - effective until April 30, 2015</v>
          </cell>
          <cell r="AA40" t="str">
            <v>Meter Interrogation Charge</v>
          </cell>
        </row>
        <row r="41">
          <cell r="A41" t="str">
            <v>GENERAL SERVICE EQUAL TO OR GREATER THAN 1,500 KW</v>
          </cell>
          <cell r="I41" t="str">
            <v>Rate Rider for Deferral/Variance Account Disposition (2014) - effective until Decembeer 31, 2015</v>
          </cell>
          <cell r="AA41" t="str">
            <v>Missed Service Appointment</v>
          </cell>
        </row>
        <row r="42">
          <cell r="A42" t="str">
            <v>GENERAL SERVICE EQUAL TO OR GREATER THAN 1,500 KW - INTERVAL METERED</v>
          </cell>
          <cell r="I42" t="str">
            <v>Rate Rider for Deferral/Variance Account Disposition (2014) - effective until December 30, 2015</v>
          </cell>
          <cell r="AA42" t="str">
            <v>Norfolk Pole Rentals – Billed</v>
          </cell>
        </row>
        <row r="43">
          <cell r="A43" t="str">
            <v>GENERAL SERVICE GREATER THAN 1,000 KW</v>
          </cell>
          <cell r="I43" t="str">
            <v>Rate Rider for Deferral/Variance Account Disposition (2014) - effective until December 31, 2014</v>
          </cell>
          <cell r="AA43" t="str">
            <v>Optional Interval/TOU Meter charge $/month</v>
          </cell>
        </row>
        <row r="44">
          <cell r="A44" t="str">
            <v>GENERAL SERVICE GREATER THAN 50 kW - WMP</v>
          </cell>
          <cell r="I44" t="str">
            <v>Rate Rider for Deferral/Variance Account Disposition (2014) - effective until December 31, 2015</v>
          </cell>
          <cell r="AA44" t="str">
            <v>Overtime Locate</v>
          </cell>
        </row>
        <row r="45">
          <cell r="A45" t="str">
            <v>GENERAL SERVICE INTERMEDIATE 1,000 TO 4,999 KW</v>
          </cell>
          <cell r="I45" t="str">
            <v>Rate Rider for Deferral/Variance Account Dispositon (2012) - effective until April 30, 2016</v>
          </cell>
          <cell r="AA45" t="str">
            <v>Owner Requested Disconnection/Reconnection – after regular hours</v>
          </cell>
        </row>
        <row r="46">
          <cell r="A46" t="str">
            <v>GENERAL SERVICE INTERMEDIATE RATE CLASS 1,000 TO 4,999 KW (FORMERLY GENERAL SERVICE &gt; 50 KW CUSTOMERS)</v>
          </cell>
          <cell r="I46" t="str">
            <v>Rate Rider for Disposition of Accounting Changes Under CGAAP Account 1576 - effective until April 30, 2016</v>
          </cell>
          <cell r="AA46" t="str">
            <v>Owner Requested Disconnection/Reconnection – during regular hours</v>
          </cell>
        </row>
        <row r="47">
          <cell r="A47" t="str">
            <v>GENERAL SERVICE INTERMEDIATE RATE CLASS 1,000 TO 4,999 KW (FORMERLY LARGE USE CUSTOMERS)</v>
          </cell>
          <cell r="I47" t="str">
            <v>Rate Rider for Disposition of Deferral/Variance Accounts (2010) - effective until December 31, 2014</v>
          </cell>
          <cell r="AA47" t="str">
            <v>Returned cheque (plus bank charges)</v>
          </cell>
        </row>
        <row r="48">
          <cell r="A48" t="str">
            <v>GENERAL SERVICE LESS THAN 50 KW</v>
          </cell>
          <cell r="I48" t="str">
            <v>Rate Rider for Disposition of Deferral/Variance Accounts (2011) - effective until April 30, 2015</v>
          </cell>
          <cell r="AA48" t="str">
            <v>Rural system expansion / line connection fee</v>
          </cell>
        </row>
        <row r="49">
          <cell r="A49" t="str">
            <v>GENERAL SERVICE LESS THAN 50 KW - SINGLE PHASE ENERGY-BILLED [G1]</v>
          </cell>
          <cell r="I49" t="str">
            <v>Rate Rider for Disposition of Deferral/Variance Accounts (2011) - effective until April 30, 2016</v>
          </cell>
          <cell r="AA49" t="str">
            <v>Same Day Open Trench</v>
          </cell>
        </row>
        <row r="50">
          <cell r="A50" t="str">
            <v>GENERAL SERVICE LESS THAN 50 KW - THREE PHASE ENERGY-BILLED [G3]</v>
          </cell>
          <cell r="I50" t="str">
            <v>Rate Rider for Disposition of Deferral/Variance Accounts (2012) - effective until April 30, 2014</v>
          </cell>
          <cell r="AA50" t="str">
            <v>Scheduled Day Open Trench</v>
          </cell>
        </row>
        <row r="51">
          <cell r="A51" t="str">
            <v>GENERAL SERVICE LESS THAN 50 KW - TRANSMISSION CLASS ENERGY-BILLED [T]</v>
          </cell>
          <cell r="I51" t="str">
            <v>Rate Rider for Disposition of Deferral/Variance Accounts (2012) - effective until April 30, 2015</v>
          </cell>
          <cell r="AA51" t="str">
            <v>Service call – after regular hours</v>
          </cell>
        </row>
        <row r="52">
          <cell r="A52" t="str">
            <v>GENERAL SERVICE LESS THAN 50 KW - URBAN ENERGY-BILLED [UG]</v>
          </cell>
          <cell r="I52" t="str">
            <v>Rate Rider for Disposition of Deferral/Variance Accounts (2012) - effective until April 30, 2016</v>
          </cell>
          <cell r="AA52" t="str">
            <v>Service call – customer owned equipment</v>
          </cell>
        </row>
        <row r="53">
          <cell r="A53" t="str">
            <v>GENERAL SERVICE SINGLE PHASE - G1</v>
          </cell>
          <cell r="I53" t="str">
            <v>Rate Rider for Disposition of Deferral/Variance Accounts (2012) - effective until August 31, 2014</v>
          </cell>
          <cell r="AA53" t="str">
            <v>Service Call – Customer-owned Equipment – After Regular Hours</v>
          </cell>
        </row>
        <row r="54">
          <cell r="A54" t="str">
            <v>GENERAL SERVICE THREE PHASE - G3</v>
          </cell>
          <cell r="I54" t="str">
            <v>Rate Rider for Disposition of Deferral/Variance Accounts (2012) - effective until December 31, 2015</v>
          </cell>
          <cell r="AA54" t="str">
            <v>Service Call – Customer-owned Equipment – During Regular Hours</v>
          </cell>
        </row>
        <row r="55">
          <cell r="A55" t="str">
            <v>INTERMEDIATE USERS</v>
          </cell>
          <cell r="I55" t="str">
            <v>Rate Rider for Disposition of Deferral/Variance Accounts (2012) - effective until December 31, 2016 Applicable only in the former service area of Clinton Power</v>
          </cell>
          <cell r="AA55" t="str">
            <v>Service Charge for onsite interrogation of interval meter due to customer phone line failure - required weekly until line repaired $ 6</v>
          </cell>
        </row>
        <row r="56">
          <cell r="A56" t="str">
            <v>INTERMEDIATE WITH SELF GENERATION</v>
          </cell>
          <cell r="I56" t="str">
            <v>Rate Rider for Disposition of Deferral/Variance Accounts (2012) – effective until December 31, 2016 Applicable only in the former service area of Clinton Power</v>
          </cell>
          <cell r="AA56" t="str">
            <v>Service Layout - Commercial</v>
          </cell>
        </row>
        <row r="57">
          <cell r="A57" t="str">
            <v>LARGE USE</v>
          </cell>
          <cell r="I57" t="str">
            <v>Rate Rider for Disposition of Deferral/Variance Accounts (2012) - effective until January 31, 2014</v>
          </cell>
          <cell r="AA57" t="str">
            <v>Service Layout - ResidentiaI</v>
          </cell>
        </row>
        <row r="58">
          <cell r="A58" t="str">
            <v>LARGE USE - 3TS</v>
          </cell>
          <cell r="I58" t="str">
            <v>Rate Rider for Disposition of Deferral/Variance Accounts (2012) - effective until June 30, 2014</v>
          </cell>
          <cell r="AA58" t="str">
            <v>Special Billing Service (sub-metering charge per meter)</v>
          </cell>
        </row>
        <row r="59">
          <cell r="A59" t="str">
            <v>LARGE USE - FORD ANNEX</v>
          </cell>
          <cell r="I59" t="str">
            <v>Rate Rider for Disposition of Deferral/Variance Accounts (2013) - Applicable only to Wholesale Market Participants - effective until April 30, 2015</v>
          </cell>
          <cell r="AA59" t="str">
            <v>Special meter reads</v>
          </cell>
        </row>
        <row r="60">
          <cell r="A60" t="str">
            <v>LARGE USE - REGULAR</v>
          </cell>
          <cell r="I60" t="str">
            <v>Rate Rider for Disposition of Deferral/Variance Accounts (2013) - effective until April 30, 2014</v>
          </cell>
          <cell r="AA60" t="str">
            <v>Specific Charge for Access to the Power Poles - $/pole/year</v>
          </cell>
        </row>
        <row r="61">
          <cell r="A61" t="str">
            <v>LARGE USE &gt; 5000 KW</v>
          </cell>
          <cell r="I61" t="str">
            <v>Rate Rider for Disposition of Deferral/Variance Accounts (2013) - effective until April 30, 2015</v>
          </cell>
          <cell r="AA61" t="str">
            <v>Specific Charge for Bell Canada Access to the Power Poles – per pole/year</v>
          </cell>
        </row>
        <row r="62">
          <cell r="A62" t="str">
            <v>microFIT</v>
          </cell>
          <cell r="I62" t="str">
            <v>Rate Rider for Disposition of Deferral/Variance Accounts (2013) - effective until April 30, 2015, not applicable to Wholesale Market Participants</v>
          </cell>
          <cell r="AA62" t="str">
            <v>Switching for company maintenance – Charge based on Time and Materials</v>
          </cell>
        </row>
        <row r="63">
          <cell r="A63" t="str">
            <v>RESIDENTIAL</v>
          </cell>
          <cell r="I63" t="str">
            <v>Rate Rider for Disposition of Deferral/Variance Accounts (2013) - effective until April 30, 2017</v>
          </cell>
          <cell r="AA63" t="str">
            <v>Temporary Service – Install &amp; remove – overhead – no transformer</v>
          </cell>
        </row>
        <row r="64">
          <cell r="A64" t="str">
            <v>RESIDENTIAL - HENSALL</v>
          </cell>
          <cell r="I64" t="str">
            <v>Rate Rider for Disposition of Deferral/Variance Accounts (2013) - effective until August 31, 2014</v>
          </cell>
          <cell r="AA64" t="str">
            <v>Temporary Service – Install &amp; remove – overhead – with transformer</v>
          </cell>
        </row>
        <row r="65">
          <cell r="A65" t="str">
            <v>RESIDENTIAL - HIGH DENSITY [R1]</v>
          </cell>
          <cell r="I65" t="str">
            <v>Rate Rider for Disposition of Deferral/Variance Accounts (2013) - effective until December 31, 2014</v>
          </cell>
          <cell r="AA65" t="str">
            <v>Temporary Service – Install &amp; remove – underground – no transformer</v>
          </cell>
        </row>
        <row r="66">
          <cell r="A66" t="str">
            <v>RESIDENTIAL - LOW DENSITY [R2]</v>
          </cell>
          <cell r="I66" t="str">
            <v>Rate Rider for Disposition of Deferral/Variance Accounts (2013) - effective until May 31, 2014</v>
          </cell>
          <cell r="AA66" t="str">
            <v>Temporary service install &amp; remove – overhead – no transformer</v>
          </cell>
        </row>
        <row r="67">
          <cell r="A67" t="str">
            <v>RESIDENTIAL - MEDIUM DENSITY [R1]</v>
          </cell>
          <cell r="I67" t="str">
            <v>Rate Rider for Disposition of Deferred PILs Variance Account 1562 - effective until March 31, 2016</v>
          </cell>
          <cell r="AA67" t="str">
            <v>Temporary Service Install &amp; Remove – Overhead – With Transformer</v>
          </cell>
        </row>
        <row r="68">
          <cell r="A68" t="str">
            <v>RESIDENTIAL - NORMAL DENSITY [R2]</v>
          </cell>
          <cell r="I68" t="str">
            <v>Rate Rider for Disposition of Deferred PILs Variance Account 1562 (2012) - effective until April 30, 2015</v>
          </cell>
          <cell r="AA68" t="str">
            <v>Temporary Service Install &amp; Remove – Underground – No Transformer</v>
          </cell>
        </row>
        <row r="69">
          <cell r="A69" t="str">
            <v>RESIDENTIAL - TIME OF USE</v>
          </cell>
          <cell r="I69" t="str">
            <v>Rate Rider for Disposition of Deferred PILs Variance Account 1562 (2012) - effective until April 30, 2016</v>
          </cell>
          <cell r="AA69" t="str">
            <v>Temporary service installation and removal – overhead – no transformer</v>
          </cell>
        </row>
        <row r="70">
          <cell r="A70" t="str">
            <v>RESIDENTIAL - URBAN [UR]</v>
          </cell>
          <cell r="I70" t="str">
            <v>Rate Rider for Disposition of Deferred PILs Variance Account 1562 (2nd Installment - 2012) - effective until April 30, 2016</v>
          </cell>
          <cell r="AA70" t="str">
            <v>Temporary service installation and removal – overhead – with transformer</v>
          </cell>
        </row>
        <row r="71">
          <cell r="A71" t="str">
            <v>RESIDENTIAL REGULAR</v>
          </cell>
          <cell r="I71" t="str">
            <v>Rate Rider for Disposition of Deferred PILs Variance Account 1562 (per connection) (2012) - effective until April 30, 2015</v>
          </cell>
          <cell r="AA71" t="str">
            <v>Temporary service installation and removal – underground – no transformer</v>
          </cell>
        </row>
        <row r="72">
          <cell r="A72" t="str">
            <v>RESIDENTIAL SUBURBAN</v>
          </cell>
          <cell r="I72" t="str">
            <v>Rate Rider for Disposition of Deferred PILs Variance Account 1562 (per connection) (2012) - effective until April 30, 2016</v>
          </cell>
        </row>
        <row r="73">
          <cell r="A73" t="str">
            <v>RESIDENTIAL SUBURBAN SEASONAL</v>
          </cell>
          <cell r="I73" t="str">
            <v>Rate Rider for Disposition of Global Adjustment Sub-Account (2011) - effective until April 30, 2015 Applicable only for Non-RPP Customers</v>
          </cell>
        </row>
        <row r="74">
          <cell r="A74" t="str">
            <v>RESIDENTIAL SUBURBAN YEAR ROUND</v>
          </cell>
          <cell r="I74" t="str">
            <v>Rate Rider for Disposition of Global Adjustment Sub-Account (2011) - effective until April 30, 2016 Applicable only for Non-RPP Customers</v>
          </cell>
        </row>
        <row r="75">
          <cell r="A75" t="str">
            <v>RESIDENTIAL URBAN</v>
          </cell>
          <cell r="I75" t="str">
            <v>Rate Rider for Disposition of Global Adjustment Sub-Account (2012) - effective until April 30, 2014 Applicable only for Non-RPP Customers</v>
          </cell>
        </row>
        <row r="76">
          <cell r="A76" t="str">
            <v>RESIDENTIAL URBAN YEAR-ROUND</v>
          </cell>
          <cell r="I76" t="str">
            <v>Rate Rider for Disposition of Global Adjustment Sub-Account (2012) - effective until April 30, 2015 Applicable only for Non-RPP Customers</v>
          </cell>
        </row>
        <row r="77">
          <cell r="A77" t="str">
            <v>SEASONAL RESIDENTIAL</v>
          </cell>
          <cell r="I77" t="str">
            <v>Rate Rider for Disposition of Global Adjustment Sub-Account (2012) - effective until April 30, 2015 Applicatble only for Non-RPP Customers</v>
          </cell>
        </row>
        <row r="78">
          <cell r="A78" t="str">
            <v>SEASONAL RESIDENTIAL - HIGH DENSITY [R3]</v>
          </cell>
          <cell r="I78" t="str">
            <v>Rate Rider for Disposition of Global Adjustment Sub-Account (2012) - effective until April 30, 2016 Applicable only for Non-RPP Customers</v>
          </cell>
        </row>
        <row r="79">
          <cell r="A79" t="str">
            <v>SEASONAL RESIDENTIAL - NORMAL DENSITY [R4]</v>
          </cell>
          <cell r="I79" t="str">
            <v>Rate Rider for Disposition of Global Adjustment Sub-Account (2012) - effective until January 31, 2014. Applicable only for Non-RPP Customers</v>
          </cell>
        </row>
        <row r="80">
          <cell r="A80" t="str">
            <v>SENTINEL LIGHTING</v>
          </cell>
          <cell r="I80" t="str">
            <v>Rate Rider for Disposition of Global Adjustment Sub-Account (2012) - effective until June 30, 2014 Applicable only for Non-RPP Customers</v>
          </cell>
        </row>
        <row r="81">
          <cell r="A81" t="str">
            <v>SMALL COMMERCIAL AND USL - PER CONNECTION</v>
          </cell>
          <cell r="I81" t="str">
            <v>Rate Rider for Disposition of Global Adjustment Sub-Account (2012) Applicable only for Non-RPP Customers - effective until August 31, 2014</v>
          </cell>
        </row>
        <row r="82">
          <cell r="A82" t="str">
            <v>SMALL COMMERCIAL AND USL - PER METER</v>
          </cell>
          <cell r="I82" t="str">
            <v>Rate Rider for Disposition of Global Adjustment Sub-Account (2012) Applicable only to Non-RPP Customers - effective until August 31, 2014</v>
          </cell>
        </row>
        <row r="83">
          <cell r="A83" t="str">
            <v>STANDARD A GENERAL SERVICE AIR ACCESS</v>
          </cell>
          <cell r="I83" t="str">
            <v>Rate Rider for Disposition of Global Adjustment Sub-Account (2013) - effective until April 30, 2014 Applicable only for Non-RPP Customers</v>
          </cell>
        </row>
        <row r="84">
          <cell r="A84" t="str">
            <v>STANDARD A GENERAL SERVICE ROAD/RAIL</v>
          </cell>
          <cell r="I84" t="str">
            <v>Rate Rider for Disposition of Global Adjustment Sub-Account (2013) - effective until April 30, 2015 Applicable only for Non-RPP Customers</v>
          </cell>
        </row>
        <row r="85">
          <cell r="A85" t="str">
            <v>STANDARD A GRID CONNECTED</v>
          </cell>
          <cell r="I85" t="str">
            <v>Rate Rider for Disposition of Global Adjustment Sub-Account (2013) - effective until April 30, 2015 Applicable only for Non-RPP Customers and excluding Wholesale Market Participants</v>
          </cell>
        </row>
        <row r="86">
          <cell r="A86" t="str">
            <v>STANDARD A RESIDENTIAL AIR ACCESS</v>
          </cell>
          <cell r="I86" t="str">
            <v>Rate Rider for Disposition of Global Adjustment Sub-Account (2013) - effective until April 30, 2017 Applicable only for Non-RPP Customers</v>
          </cell>
        </row>
        <row r="87">
          <cell r="A87" t="str">
            <v>STANDARD A RESIDENTIAL ROAD/RAIL</v>
          </cell>
          <cell r="I87" t="str">
            <v>Rate Rider For Disposition of Global Adjustment Sub-Account (2013) - effective until August 31, 2014 Applicable only for Non-RPP Customers</v>
          </cell>
        </row>
        <row r="88">
          <cell r="A88" t="str">
            <v>STANDBY - GENERAL SERVICE 1,000 - 5,000 KW</v>
          </cell>
          <cell r="I88" t="str">
            <v>Rate Rider for Disposition of Global Adjustment Sub-Account (2013) - effective until December 31, 2014 Applicable only for Non-RPP Customers</v>
          </cell>
        </row>
        <row r="89">
          <cell r="A89" t="str">
            <v>STANDBY - GENERAL SERVICE 50 - 1,000 KW</v>
          </cell>
          <cell r="I89" t="str">
            <v>Rate Rider for Disposition of Global Adjustment Sub-Account (2013) - effective until May 31, 2014 Applicable only for Non-RPP Customers</v>
          </cell>
        </row>
        <row r="90">
          <cell r="A90" t="str">
            <v>STANDBY - LARGE USE</v>
          </cell>
          <cell r="I90" t="str">
            <v>Rate Rider for Disposition of Global Adjustment Sub-Account (2014) - effective until December 31, 2014. Applicable only for Non-RPP - Class B Customers</v>
          </cell>
        </row>
        <row r="91">
          <cell r="A91" t="str">
            <v>STANDBY DISTRIBUTION SERVICE</v>
          </cell>
          <cell r="I91" t="str">
            <v>Rate Rider for Disposition of Global Adjustment Sub-Account (2014) - effective until December 31, 2014. Applicable only for Non-RPP Customers</v>
          </cell>
        </row>
        <row r="92">
          <cell r="A92" t="str">
            <v>STANDBY POWER</v>
          </cell>
          <cell r="I92" t="str">
            <v>Rate Rider for Disposition of Global Adjustment Sub-Account (2014) - effective until December 31, 2014. Applicable only for Non-RPP Customers - Class A Customers</v>
          </cell>
        </row>
        <row r="93">
          <cell r="A93" t="str">
            <v>STANDBY POWER - APPROVED ON AN INTERIM BASIS</v>
          </cell>
          <cell r="I93" t="str">
            <v>Rate Rider for Disposition of Global Adjustment Sub-Account (2014) - effective until December 31, 2014. Applicable only for Non-RPP Customers - Interval Metered</v>
          </cell>
        </row>
        <row r="94">
          <cell r="A94" t="str">
            <v>STANDBY POWER GENERAL SERVICE 1,500 TO 4,999 KW</v>
          </cell>
          <cell r="I94" t="str">
            <v>Rate Rider for Disposition of Global Adjustment Sub-Account (2014) - effective until December 31, 2014. Applicable only for Non-RPP Customers - Non Interval Metered</v>
          </cell>
        </row>
        <row r="95">
          <cell r="A95" t="str">
            <v>STANDBY POWER GENERAL SERVICE 50 TO 1,499 KW</v>
          </cell>
          <cell r="I95" t="str">
            <v>Rate Rider for Disposition of Post Retirement Actuarial Gain - effective until March 31, 2025</v>
          </cell>
        </row>
        <row r="96">
          <cell r="A96" t="str">
            <v>STANDBY POWER GENERAL SERVICE LARGE USE</v>
          </cell>
          <cell r="I96" t="str">
            <v>Rate Rider for Disposition of Residual Hisotrical Smart Meter Costs - effective until April 30, 2015</v>
          </cell>
        </row>
        <row r="97">
          <cell r="A97" t="str">
            <v>STREET LIGHTING</v>
          </cell>
          <cell r="I97" t="str">
            <v>Rate Rider for Disposition of Residual Hisotrical Smart Meter Costs - effective until April 30, 2017</v>
          </cell>
        </row>
        <row r="98">
          <cell r="A98" t="str">
            <v>SUB TRANSMISSION [ST]</v>
          </cell>
          <cell r="I98" t="str">
            <v>Rate Rider for Disposition of Residual Historical Smart Meter Costs - effective until April 30, 2014</v>
          </cell>
        </row>
        <row r="99">
          <cell r="A99" t="str">
            <v>UNMETERED SCATTERED LOAD</v>
          </cell>
          <cell r="I99" t="str">
            <v>Rate Rider for Disposition of Residual Historical Smart Meter Costs - effective until April 30, 2016</v>
          </cell>
        </row>
        <row r="100">
          <cell r="A100" t="str">
            <v>URBAN GENERAL SERVICE DEMAND BILLED (50 KW AND ABOVE) [UGD]</v>
          </cell>
          <cell r="I100" t="str">
            <v>Rate Rider for Disposition of Residual Historical Smart Meter Costs - effective until August 31, 2014</v>
          </cell>
        </row>
        <row r="101">
          <cell r="A101" t="str">
            <v>URBAN GENERAL SERVICE ENERGY BILLED (LESS THAN 50 KW) [UGE]</v>
          </cell>
          <cell r="I101" t="str">
            <v>Rate Rider for Disposition of Residual Historical Smart Meter Costs - effective until August 31, 2015</v>
          </cell>
        </row>
        <row r="102">
          <cell r="A102" t="str">
            <v>WESTPORT SEWAGE TREATMENT PLANT</v>
          </cell>
          <cell r="I102" t="str">
            <v>Rate Rider for Disposition of Residual Historical Smart Meter Costs - effective until December 31, 2014</v>
          </cell>
        </row>
        <row r="103">
          <cell r="A103" t="str">
            <v>YEAR-ROUND RESIDENTIAL - R2</v>
          </cell>
          <cell r="I103" t="str">
            <v>Rate Rider for Disposition of Residual Historical Smart Meter Costs – effective until December 31, 2014</v>
          </cell>
        </row>
        <row r="104">
          <cell r="I104" t="str">
            <v>Rate Rider for Disposition of Residual Historical Smart Meter Costs - effective until December 31, 2015</v>
          </cell>
        </row>
        <row r="105">
          <cell r="I105" t="str">
            <v>Rate Rider for Disposition of Residual Historical Smart Meter Costs - effective until December 31, 2016</v>
          </cell>
        </row>
        <row r="106">
          <cell r="I106" t="str">
            <v>Rate Rider for Disposition of Residual Historical Smart Meter Costs - effective until October 31, 2014</v>
          </cell>
        </row>
        <row r="107">
          <cell r="I107" t="str">
            <v>Rate Rider for Disposition of Residual Historical Smart Meter Costs - effective until September 30, 2014</v>
          </cell>
        </row>
        <row r="108">
          <cell r="I108" t="str">
            <v>Rate Rider for Disposition of Residual Historical Smart Meter Costs - Non-Interval Metered  - effective until April 30, 2014</v>
          </cell>
        </row>
        <row r="109">
          <cell r="I109" t="str">
            <v>Rate Rider for Disposition of Residual Historical Smart Meter Costs 2 - in effect until the effective  date of the next cost of service-based rate order</v>
          </cell>
        </row>
        <row r="110">
          <cell r="I110" t="str">
            <v>Rate Rider for Disposition of Residual Historical Smart Meter Costs 3 - in effect until the effective  date of the next cost of service-based rate order</v>
          </cell>
        </row>
        <row r="111">
          <cell r="I111" t="str">
            <v>Rate Rider for Disposition of Residual Incremental Historical Smart Meter Costs -  effective until August 31, 2015</v>
          </cell>
        </row>
        <row r="112">
          <cell r="I112" t="str">
            <v>Rate Rider for Disposition of Stranded Meter costs - effective until April 30, 2015</v>
          </cell>
        </row>
        <row r="113">
          <cell r="I113" t="str">
            <v>Rate Rider for Disposition of Stranded Meter Costs - effective until April 30, 2016</v>
          </cell>
        </row>
        <row r="114">
          <cell r="I114" t="str">
            <v>Rate Rider for Disposition of Stranded Meter Costs - effective until April 30, 2017</v>
          </cell>
        </row>
        <row r="115">
          <cell r="I115" t="str">
            <v>Rate Rider for Global Adjustment Sub Account Disposition - effective until April 30, 2016 Applicable only for Non RPP Customers</v>
          </cell>
        </row>
        <row r="116">
          <cell r="I116" t="str">
            <v>Rate Rider for Global Adjustment Sub-Account Disposition  Applicable only for Non-RPP Customers – effective until April 30, 2015</v>
          </cell>
        </row>
        <row r="117">
          <cell r="I117" t="str">
            <v>Rate Rider for Global Adjustment Sub-Account Disposition (2014) - effective until April 28, 2016 Applicable only for Non-RPP Customers</v>
          </cell>
        </row>
        <row r="118">
          <cell r="I118" t="str">
            <v>Rate Rider for Global Adjustment Sub-Account Disposition (2014) - effective until April 30, 2015 Applicable only for Non-RPP Customers</v>
          </cell>
        </row>
        <row r="119">
          <cell r="I119" t="str">
            <v>Rate Rider for Global Adjustment Sub-Account Disposition (2014) - effective until December 30, 2015 Applicable only for Non-RPP Customers</v>
          </cell>
        </row>
        <row r="120">
          <cell r="I120" t="str">
            <v>Rate Rider for Global Adjustment Sub-Account Disposition (2014) - effective until December 31, 2014 Applicable only for Non-RPP Customers</v>
          </cell>
        </row>
        <row r="121">
          <cell r="I121" t="str">
            <v>Rate Rider for Global Adjustment Sub-Account Disposition (2014) - effective until December 31, 2015 Applicable only for Non-RPP Customers</v>
          </cell>
        </row>
        <row r="122">
          <cell r="I122" t="str">
            <v>Rate Rider for Global Adjustment Sub-Account Disposition (2014) - effective until December, 2015 Applicable only for Non-RPP Customers</v>
          </cell>
        </row>
        <row r="123">
          <cell r="I123" t="str">
            <v>Rate Rider for Incremental Capital - Distribution Volumetric - effective until April 30, 2016</v>
          </cell>
        </row>
        <row r="124">
          <cell r="I124" t="str">
            <v>Rate Rider for Incremental Capital - Service Charge - effective until April 30, 2016</v>
          </cell>
        </row>
        <row r="125">
          <cell r="I125" t="str">
            <v>Rate Rider for Incremental Capital (2012) - effective until April 30, 2015</v>
          </cell>
        </row>
        <row r="126">
          <cell r="I126" t="str">
            <v>Rate Rider for Lost Revenue Adjustment Mechanism Variance Account (LRAMVA) Recovery  (2012 CDM Activities) - effective until April 30, 2015</v>
          </cell>
        </row>
        <row r="127">
          <cell r="I127" t="str">
            <v>Rate Rider for Recover of Residual Historical Smart meter Costs - effective until June 30, 2014</v>
          </cell>
        </row>
        <row r="128">
          <cell r="I128" t="str">
            <v>Rate Rider for Recovery of CGAAP/CWIP Differential - in effect until December 31, 2016</v>
          </cell>
        </row>
        <row r="129">
          <cell r="I129" t="str">
            <v>Rate Rider for Recovery of Foregone Revenue - effective until April 30, 2015</v>
          </cell>
        </row>
        <row r="130">
          <cell r="I130" t="str">
            <v>Rate Rider for Recovery of Forgone Revenue - effective until April 30, 2015</v>
          </cell>
        </row>
        <row r="131">
          <cell r="I131" t="str">
            <v>Rate Rider for Recovery of Forgone Revenue - effective until December 31, 2014</v>
          </cell>
        </row>
        <row r="132">
          <cell r="I132" t="str">
            <v>Rate Rider for Recovery of Green Energy Act related costs - effective until December 31, 2014</v>
          </cell>
        </row>
        <row r="133">
          <cell r="I133" t="str">
            <v>Rate Rider for Recovery of Incremental Capital (2013) - in effect until the effective date of the next cost of service-based rate order</v>
          </cell>
        </row>
        <row r="134">
          <cell r="I134" t="str">
            <v>Rate Rider for Recovery of Incremental Capital (2013) - in effect until the effective date of the next cost of service-based rate order</v>
          </cell>
        </row>
        <row r="135">
          <cell r="I135" t="str">
            <v>Rate Rider for Recovery of Incremental Capital (2013) (per connection) - in effect until the effective date of  the next cost of service-based rate order</v>
          </cell>
        </row>
        <row r="136">
          <cell r="I136" t="str">
            <v>Rate Rider for Recovery of Incremental Capital (2013) (per connection)- in effect until the effective date of the next cost of service-based rate order</v>
          </cell>
        </row>
        <row r="137">
          <cell r="I137" t="str">
            <v>Rate Rider for Recovery of Incremental Capital Costs</v>
          </cell>
        </row>
        <row r="138">
          <cell r="I138" t="str">
            <v>Rate Rider for Recovery of Incremental Capital Costs - effective until April 30, 2015</v>
          </cell>
        </row>
        <row r="139">
          <cell r="I139" t="str">
            <v>Rate Rider for Recovery of Lost Revenue Adjustment Mechanism ( LRAM)/Shared Savings Mechanism (SSM) (2012) - effective until August 31, 2014</v>
          </cell>
        </row>
        <row r="140">
          <cell r="I140" t="str">
            <v>Rate Rider for Recovery of Lost Revenue Adjustment Mechanism (2013) - effective until December 31, 2014</v>
          </cell>
        </row>
        <row r="141">
          <cell r="I141" t="str">
            <v>Rate Rider for Recovery of Lost Revenue Adjustment Mechanism (LRAM) - effective until April 30, 2016</v>
          </cell>
        </row>
        <row r="142">
          <cell r="I142" t="str">
            <v>Rate Rider for Recovery of Lost Revenue Adjustment Mechanism (LRAM) (pre-2011 CDM Activities) - effective until April 30, 2015</v>
          </cell>
        </row>
        <row r="143">
          <cell r="I143" t="str">
            <v>Rate Rider for Recovery of Lost Revenue Adjustment Mechanism (LRAM) (pre-2011 CDM Activities) (2013) - effective until April 30, 2015</v>
          </cell>
        </row>
        <row r="144">
          <cell r="I144" t="str">
            <v>Rate Rider for Recovery of Lost Revenue Adjustment Mechanism (LRAM)/Shared Savings</v>
          </cell>
        </row>
        <row r="145">
          <cell r="I145" t="str">
            <v>Rate Rider for Recovery of Lost Revenue Adjustment Mechanism (LRAM)/Shared Savings Mechanism (SSM) - effective until December 31, 2014 and applicable in the service area excluding the former service area of Clinton Power</v>
          </cell>
        </row>
        <row r="146">
          <cell r="I146" t="str">
            <v>Rate Rider for Recovery of Lost Revenue Adjustment Mechanism (LRAM)/Shared Savings Mechanism (SSM) - effective until December 31, 2014 and applicable in the service area excluding the former service areas of Clinton Power and West Perth Power</v>
          </cell>
        </row>
        <row r="147">
          <cell r="I147" t="str">
            <v>Rate Rider for Recovery of Lost Revenue Adjustment Mechanism (LRAM)/Shared Savings Mechanism (SSM) - effective until December 31, 2014 and applicable only in the former service area of Clinton Power</v>
          </cell>
        </row>
        <row r="148">
          <cell r="I148" t="str">
            <v>Rate Rider for Recovery of Lost Revenue Adjustment Mechanism (LRAM)/Shared Savings Mechanism (SSM) - effective until December 31, 2014 and applicable only in the former service area of West Perth Power</v>
          </cell>
        </row>
        <row r="149">
          <cell r="I149" t="str">
            <v>Rate Rider for Recovery of Lost Revenue Adjustment Mechanism (LRAM)/Shared Savings Mechanism (SSM) - effective until March 31, 2016</v>
          </cell>
        </row>
        <row r="150">
          <cell r="I150" t="str">
            <v>Rate Rider for Recovery of Lost Revenue Adjustment Mechanism (LRAM)/Shared Savings Mechanism (SSM) (2012) - effective until August 31, 2014</v>
          </cell>
        </row>
        <row r="151">
          <cell r="I151" t="str">
            <v>Rate Rider for Recovery of Lost Revenue Adjustment Mechanism (LRAM)/Shared Savings Mechanism (SSM) Recovery - effective until April 30, 2015</v>
          </cell>
        </row>
        <row r="152">
          <cell r="I152" t="str">
            <v>Rate Rider for Recovery of Lost Revenue Adjustment Mechanism Variance Account (LRAMVA) (2014) - effective until April 30, 2015</v>
          </cell>
        </row>
        <row r="153">
          <cell r="I153" t="str">
            <v>Rate Rider for Recovery of Residual Historical Smart Meter Costs - effective July 1, 2012 - April 30, 2016</v>
          </cell>
        </row>
        <row r="154">
          <cell r="I154" t="str">
            <v>Rate Rider for Recovery of Smart Meter Incremental Revenue Requirement - effective until the date of the next cost of service-based rate order</v>
          </cell>
        </row>
        <row r="155">
          <cell r="I155" t="str">
            <v>Rate Rider for Recovery of Smart Meter Incremental Revenue Requirement - effective until the effective date of the next cost of service-based rate order, or October 31, 2017, whichever occurs earlier</v>
          </cell>
        </row>
        <row r="156">
          <cell r="I156" t="str">
            <v>Rate Rider for Recovery of Smart Meter Incremental Revenue Requirement - in effect until the effective date of the next cost of service-based rate order</v>
          </cell>
        </row>
        <row r="157">
          <cell r="I157" t="str">
            <v>Rate Rider for Recovery of Smart Meter Incremental Revenue Requirement - Non-Interval Metered - in effect until the effective date of the next cost of service-based rate order</v>
          </cell>
        </row>
        <row r="158">
          <cell r="I158" t="str">
            <v>Rate Rider for Recovery of Smart Meter Incremental Revenue Requirements - in effect until the effective date of the next cost of service application</v>
          </cell>
        </row>
        <row r="159">
          <cell r="I159" t="str">
            <v>Rate Rider for Recovery of Smart Meter Stranded Assets - effective until April 30, 2016</v>
          </cell>
        </row>
        <row r="160">
          <cell r="I160" t="str">
            <v>Rate Rider for Recovery of Storm Damage Costs - effective until August 31, 2017</v>
          </cell>
        </row>
        <row r="161">
          <cell r="I161" t="str">
            <v>Rate Rider for Recovery of Stranded Assets - effective until April 30, 2016</v>
          </cell>
        </row>
        <row r="162">
          <cell r="I162" t="str">
            <v>Rate Rider for Recovery of Stranded Meter Assets - effective July 1, 2012 - April 30, 2016</v>
          </cell>
        </row>
        <row r="163">
          <cell r="I163" t="str">
            <v>Rate Rider for Recovery of Stranded Meter Assets – effective until April 30, 2015</v>
          </cell>
        </row>
        <row r="164">
          <cell r="I164" t="str">
            <v>Rate Rider for Recovery of Stranded Meter Assets - effective until April 30, 2016</v>
          </cell>
        </row>
        <row r="165">
          <cell r="I165" t="str">
            <v>Rate Rider for Recovery of Stranded Meter Assets - effective until April 30, 2017</v>
          </cell>
        </row>
        <row r="166">
          <cell r="I166" t="str">
            <v>Rate Rider for Recovery of Stranded Meter Assets - effective until August 31, 2015</v>
          </cell>
        </row>
        <row r="167">
          <cell r="I167" t="str">
            <v>Rate Rider for Recovery of Stranded Meter Assets - effective until August 31, 2017</v>
          </cell>
        </row>
        <row r="168">
          <cell r="I168" t="str">
            <v>Rate Rider for Recovery of Stranded Meter Assets - effective until December 31, 2014</v>
          </cell>
        </row>
        <row r="169">
          <cell r="I169" t="str">
            <v>Rate Rider for Recovery of Stranded Meter Assets - effective until December 31, 2015</v>
          </cell>
        </row>
        <row r="170">
          <cell r="I170" t="str">
            <v>Rate Rider for Recovery of Stranded Meter Assets - effective until June 30, 2016</v>
          </cell>
        </row>
        <row r="171">
          <cell r="I171" t="str">
            <v>Rate Rider for Recovery of Stranded Meter Assets - effective until March 31, 2016</v>
          </cell>
        </row>
        <row r="172">
          <cell r="I172" t="str">
            <v>Rate Rider for Recovery of Stranded Meter Assets - effective until May 31, 2014</v>
          </cell>
        </row>
        <row r="173">
          <cell r="I173" t="str">
            <v>Rate Rider for Reversal of Deferral/Variance Account Disposition (2011) - effective until April 30, 2015</v>
          </cell>
        </row>
        <row r="174">
          <cell r="I174" t="str">
            <v>Rate Rider for Smart Meter Disposition - effective until April 30, 2016</v>
          </cell>
        </row>
        <row r="175">
          <cell r="I175" t="str">
            <v>Rate Rider for Smart Meter Incremental Revenue Requirement - in effect until the effective date of the next cost of service-based rate order</v>
          </cell>
        </row>
        <row r="176">
          <cell r="I176" t="str">
            <v>Rate Rider for Smart Metering Entity Charge - effective until October 31, 2018</v>
          </cell>
        </row>
        <row r="177">
          <cell r="I177" t="str">
            <v>Rate Rider for Stranded Meter Cost Recovery - effective until April 30, 2017</v>
          </cell>
        </row>
        <row r="178">
          <cell r="I178" t="str">
            <v>Rate Rider for Tax Change</v>
          </cell>
        </row>
        <row r="179">
          <cell r="I179" t="str">
            <v>Rate Rider for Tax Change - effective until April 30, 2015</v>
          </cell>
        </row>
        <row r="180">
          <cell r="I180" t="str">
            <v>Rate Rider for Tax Change (2014) - effective until April 30, 2015</v>
          </cell>
        </row>
        <row r="181">
          <cell r="I181" t="str">
            <v>Retail Transmission Rate - Line and Transformation Connection Service Rate</v>
          </cell>
        </row>
        <row r="182">
          <cell r="I182" t="str">
            <v>Retail Transmission Rate - Line and Transformation Connection Service Rate - (less than 1,000 kW)</v>
          </cell>
        </row>
        <row r="183">
          <cell r="I183" t="str">
            <v>Retail Transmission Rate - Line and Transformation Connection Service Rate - Interval Metered</v>
          </cell>
        </row>
        <row r="184">
          <cell r="I184" t="str">
            <v>Retail Transmission Rate - Line and Transformation Connection Service Rate - Interval Metered (1,000 to 4,999 kW)</v>
          </cell>
        </row>
        <row r="185">
          <cell r="I185" t="str">
            <v>Retail Transmission Rate - Line and Transformation Connection Service Rate - Interval Metered (less than 1,000 kW)</v>
          </cell>
        </row>
        <row r="186">
          <cell r="I186" t="str">
            <v>Retail Transmission Rate - Line and Transformation Connection Service Rate - Interval Metered &lt; 1,000 kW</v>
          </cell>
        </row>
        <row r="187">
          <cell r="I187" t="str">
            <v>Retail Transmission Rate - Line and Transformation Connection Service Rate - Interval Metered &gt; 1,000 kW</v>
          </cell>
        </row>
        <row r="188">
          <cell r="I188" t="str">
            <v>Retail Transmission Rate - Line and Transformation Connection Service Rate FOR ALL SERVICE AREAS EXCEPT HENSALL</v>
          </cell>
        </row>
        <row r="189">
          <cell r="I189" t="str">
            <v>Retail Transmission Rate - Line Connection Service Rate</v>
          </cell>
        </row>
        <row r="190">
          <cell r="I190" t="str">
            <v>Retail Transmission Rate - Network Service Rate</v>
          </cell>
        </row>
        <row r="191">
          <cell r="I191" t="str">
            <v>Retail Transmission Rate - Network Service Rate - (less than 1,000 kW)</v>
          </cell>
        </row>
        <row r="192">
          <cell r="I192" t="str">
            <v>Retail Transmission Rate - Network Service Rate - Interval Metered</v>
          </cell>
        </row>
        <row r="193">
          <cell r="I193" t="str">
            <v>Retail Transmission Rate - Network Service Rate - Interval Metered (1,000 to 4,999 kW)</v>
          </cell>
        </row>
        <row r="194">
          <cell r="I194" t="str">
            <v>Retail Transmission Rate - Network Service Rate - Interval Metered (less than 1,000 kW)</v>
          </cell>
        </row>
        <row r="195">
          <cell r="I195" t="str">
            <v>Retail Transmission Rate - Network Service Rate - Interval Metered &gt; 1,000 kW</v>
          </cell>
        </row>
        <row r="196">
          <cell r="I196" t="str">
            <v>Retail Transmission Rate - Transformation Connection Service Rate</v>
          </cell>
        </row>
        <row r="197">
          <cell r="I197" t="str">
            <v>Rider for Global Adjustment Sub-Account Disposition (2012) - effective until April 30, 2016 Applicable only for Non-RPP Customers</v>
          </cell>
        </row>
        <row r="198">
          <cell r="I198" t="str">
            <v>Rural or Remote Electricity Rate Protection Charge (RRRP)</v>
          </cell>
        </row>
        <row r="199">
          <cell r="I199" t="str">
            <v>Sentinel lights (dusk-to-dawn) connected to unmetered wires will have a flat rate monthly energy charge added to the regular customer bill. Further servicing details are available in the distributor’s Conditions of Service.</v>
          </cell>
        </row>
        <row r="200">
          <cell r="I200" t="str">
            <v>Service Charge</v>
          </cell>
        </row>
        <row r="201">
          <cell r="I201" t="str">
            <v>Service Charge (per connection)</v>
          </cell>
        </row>
        <row r="202">
          <cell r="I202" t="str">
            <v>Service Charge (per customer)</v>
          </cell>
        </row>
        <row r="203">
          <cell r="I203" t="str">
            <v>Service Charge (per light)</v>
          </cell>
        </row>
        <row r="204">
          <cell r="I204" t="str">
            <v>Smart Grid Funding Adder (2014) - in effect until December 31, 2014</v>
          </cell>
        </row>
        <row r="205">
          <cell r="I205" t="str">
            <v>Smart Meter Disposition Rider</v>
          </cell>
        </row>
        <row r="206">
          <cell r="I206" t="str">
            <v>Smart Meter Entity Charge</v>
          </cell>
        </row>
        <row r="207">
          <cell r="I207" t="str">
            <v>Smart Meter Incremental Revenue Requirement Rate Rider</v>
          </cell>
        </row>
        <row r="208">
          <cell r="I208" t="str">
            <v>Standard Supply Service - Administrative Charge (if applicable)</v>
          </cell>
        </row>
        <row r="209">
          <cell r="I209" t="str">
            <v>Standby Charge - for a month where standby power is not provided, the charge is based on the applicable General Service 50 to 4,999 kW or Large Use Distribution Volumetric Charge applied to the contracted amount (e.g. Nameplate rating of generating facility).</v>
          </cell>
        </row>
        <row r="210">
          <cell r="I210" t="str">
            <v>Standby Charge - for a month where standby power is not provided. The charge is applied to the amount of reserved load transfer capacity contracted or the amount of monthly peak load displaced by a generating facility</v>
          </cell>
        </row>
        <row r="211">
          <cell r="I211" t="str">
            <v>Standby Charge - for a month where standby power is not provided. The charge is applied to the contracted amount (e.g. nameplate rating of the generation facility).</v>
          </cell>
        </row>
        <row r="212">
          <cell r="I212" t="str">
            <v>Wholesale Market Service Rate</v>
          </cell>
        </row>
      </sheetData>
      <sheetData sheetId="55" refreshError="1"/>
      <sheetData sheetId="56" refreshError="1"/>
      <sheetData sheetId="5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LOBs"/>
      <sheetName val="Financials"/>
      <sheetName val="Loads"/>
      <sheetName val="Classify"/>
      <sheetName val="Allocate"/>
      <sheetName val="F&amp;C"/>
      <sheetName val="Summary"/>
      <sheetName val="Macros"/>
      <sheetName val="Module1"/>
    </sheetNames>
    <sheetDataSet>
      <sheetData sheetId="0"/>
      <sheetData sheetId="1"/>
      <sheetData sheetId="2" refreshError="1">
        <row r="1">
          <cell r="A1" t="str">
            <v>LDC Name</v>
          </cell>
        </row>
        <row r="76">
          <cell r="E76">
            <v>36161</v>
          </cell>
        </row>
      </sheetData>
      <sheetData sheetId="3"/>
      <sheetData sheetId="4"/>
      <sheetData sheetId="5"/>
      <sheetData sheetId="6"/>
      <sheetData sheetId="7"/>
      <sheetData sheetId="8" refreshError="1"/>
      <sheetData sheetId="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rmation Sheet"/>
      <sheetName val="2. Table of Contents"/>
      <sheetName val="3. Rate Class Selection"/>
      <sheetName val="4. Current Tariff Schedule"/>
      <sheetName val="4. Hidden"/>
      <sheetName val="5. 2013 Continuity Schedule"/>
      <sheetName val="6. Billing Det. for Def-Var"/>
      <sheetName val="6. hidden"/>
      <sheetName val="7. Allocating Def-Var Balances"/>
      <sheetName val="8. Calculation of Def-Var RR"/>
      <sheetName val="9. Rev2Cost_GDPIPI"/>
      <sheetName val="9. hidden"/>
      <sheetName val="10. Other Charges &amp; LF"/>
      <sheetName val="11. Proposed Rates"/>
      <sheetName val="12. Summary Sheet"/>
      <sheetName val="13. Final Tariff Schedule"/>
      <sheetName val="14. Bill Impacts"/>
      <sheetName val="list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1">
          <cell r="AM1" t="str">
            <v>Algoma Power Inc.</v>
          </cell>
        </row>
        <row r="2">
          <cell r="AM2" t="str">
            <v>Atikokan Hydro Inc.</v>
          </cell>
        </row>
        <row r="3">
          <cell r="AM3" t="str">
            <v>Attawapiskat Power Corporation</v>
          </cell>
        </row>
        <row r="4">
          <cell r="AM4" t="str">
            <v>Bluewater Power Distribution Corp.</v>
          </cell>
        </row>
        <row r="5">
          <cell r="AM5" t="str">
            <v>Brant County Power</v>
          </cell>
        </row>
        <row r="6">
          <cell r="AM6" t="str">
            <v>Brantford Power Inc.</v>
          </cell>
        </row>
        <row r="7">
          <cell r="AM7" t="str">
            <v>Burlington Hydro Inc.</v>
          </cell>
        </row>
        <row r="8">
          <cell r="AM8" t="str">
            <v>Cambridge and North Dumfries Hydro</v>
          </cell>
        </row>
        <row r="9">
          <cell r="AM9" t="str">
            <v>Canadian Niagara Power Inc. – Eastern Ontario Power/Fort Erie/Port Colborne</v>
          </cell>
        </row>
        <row r="10">
          <cell r="AM10" t="str">
            <v>Centre Wellington Hydro Ltd.</v>
          </cell>
        </row>
        <row r="11">
          <cell r="AM11" t="str">
            <v>Chapleau Public Utilities Corporation</v>
          </cell>
        </row>
        <row r="12">
          <cell r="AM12" t="str">
            <v>COLLUS Power Corp.</v>
          </cell>
        </row>
        <row r="13">
          <cell r="AM13" t="str">
            <v>Cooperative Hydro Embrun Inc.</v>
          </cell>
        </row>
        <row r="14">
          <cell r="AM14" t="str">
            <v>E.L.K. Energy Inc.</v>
          </cell>
        </row>
        <row r="15">
          <cell r="AM15" t="str">
            <v>Enersource Hydro Mississauga Inc.</v>
          </cell>
        </row>
        <row r="16">
          <cell r="AM16" t="str">
            <v>Entegrus Powerlines Inc.</v>
          </cell>
        </row>
        <row r="17">
          <cell r="AM17" t="str">
            <v>ENWIN Utilities Ltd.</v>
          </cell>
        </row>
        <row r="18">
          <cell r="AM18" t="str">
            <v>Erie Thames Powerlines Corp.</v>
          </cell>
        </row>
        <row r="19">
          <cell r="AM19" t="str">
            <v>Espanola Regional Hydro Distribution Corporation</v>
          </cell>
        </row>
        <row r="20">
          <cell r="AM20" t="str">
            <v>Essex Powerlines Corporation</v>
          </cell>
        </row>
        <row r="21">
          <cell r="AM21" t="str">
            <v>Festival Hydro Inc.</v>
          </cell>
        </row>
        <row r="22">
          <cell r="AM22" t="str">
            <v>Fort Albany Power Corporation</v>
          </cell>
        </row>
        <row r="23">
          <cell r="AM23" t="str">
            <v>Fort Frances Power Corporation</v>
          </cell>
        </row>
        <row r="24">
          <cell r="AM24" t="str">
            <v>Greater Sudbury Hydro Inc.</v>
          </cell>
        </row>
        <row r="25">
          <cell r="AM25" t="str">
            <v>Grimsby Power Inc.</v>
          </cell>
        </row>
        <row r="26">
          <cell r="AM26" t="str">
            <v>Guelph Hydro Electric Systems Inc.</v>
          </cell>
        </row>
        <row r="27">
          <cell r="AM27" t="str">
            <v>Haldimand County Hydro Inc.</v>
          </cell>
        </row>
        <row r="28">
          <cell r="AM28" t="str">
            <v>Halton Hills Hydro Inc.</v>
          </cell>
        </row>
        <row r="29">
          <cell r="AM29" t="str">
            <v>Hearst Power Distribution Co. Ltd.</v>
          </cell>
        </row>
        <row r="30">
          <cell r="AM30" t="str">
            <v>Horizon Utilities Corporation</v>
          </cell>
        </row>
        <row r="31">
          <cell r="AM31" t="str">
            <v>Hydro 2000 Inc.</v>
          </cell>
        </row>
        <row r="32">
          <cell r="AM32" t="str">
            <v>Hydro Hawkesbury Inc.</v>
          </cell>
        </row>
        <row r="33">
          <cell r="AM33" t="str">
            <v>Hydro One Brampton Networks Inc.</v>
          </cell>
        </row>
        <row r="34">
          <cell r="AM34" t="str">
            <v>Hydro One Networks Inc.</v>
          </cell>
        </row>
        <row r="35">
          <cell r="AM35" t="str">
            <v>Hydro One Remote Communities Inc.</v>
          </cell>
        </row>
        <row r="36">
          <cell r="AM36" t="str">
            <v>Hydro Ottawa Limited</v>
          </cell>
        </row>
        <row r="37">
          <cell r="AM37" t="str">
            <v>Innisfil Hydro Dist. Systems Limited</v>
          </cell>
        </row>
        <row r="38">
          <cell r="AM38" t="str">
            <v>Kashechewan Power Corporation</v>
          </cell>
        </row>
        <row r="39">
          <cell r="AM39" t="str">
            <v>Kenora Hydro Electric Corporation Ltd.</v>
          </cell>
        </row>
        <row r="40">
          <cell r="AM40" t="str">
            <v>Kingston Hydro Corporation</v>
          </cell>
        </row>
        <row r="41">
          <cell r="AM41" t="str">
            <v>Kitchener-Wilmot Hydro Inc.</v>
          </cell>
        </row>
        <row r="42">
          <cell r="AM42" t="str">
            <v>Lakefront Utilities Inc.</v>
          </cell>
        </row>
        <row r="43">
          <cell r="AM43" t="str">
            <v>Lakeland Power Distribution Ltd.</v>
          </cell>
        </row>
        <row r="44">
          <cell r="AM44" t="str">
            <v>London Hydro Inc.</v>
          </cell>
        </row>
        <row r="45">
          <cell r="AM45" t="str">
            <v>Midland Power Utility Corporation</v>
          </cell>
        </row>
        <row r="46">
          <cell r="AM46" t="str">
            <v>Milton Hydro Distribution Inc.</v>
          </cell>
        </row>
        <row r="47">
          <cell r="AM47" t="str">
            <v>Newmarket – Tay Power Distribution Ltd.</v>
          </cell>
        </row>
        <row r="48">
          <cell r="AM48" t="str">
            <v>Niagara Peninsula Energy Inc.</v>
          </cell>
        </row>
        <row r="49">
          <cell r="AM49" t="str">
            <v>Niagara-on-the-Lake Hydro Inc.</v>
          </cell>
        </row>
        <row r="50">
          <cell r="AM50" t="str">
            <v>Norfolk Power Distribution Ltd.</v>
          </cell>
        </row>
        <row r="51">
          <cell r="AM51" t="str">
            <v>North Bay Hydro Distribution Limited</v>
          </cell>
        </row>
        <row r="52">
          <cell r="AM52" t="str">
            <v>Northern Ontario Wires Inc.</v>
          </cell>
        </row>
        <row r="53">
          <cell r="AM53" t="str">
            <v>Oakville Hydro Distribution Inc.</v>
          </cell>
        </row>
        <row r="54">
          <cell r="AM54" t="str">
            <v>Orangeville Hydro Limited</v>
          </cell>
        </row>
        <row r="55">
          <cell r="AM55" t="str">
            <v>Orillia Power Distribution Corp.</v>
          </cell>
        </row>
        <row r="56">
          <cell r="AM56" t="str">
            <v>Oshawa PUC Networks Inc.</v>
          </cell>
        </row>
        <row r="57">
          <cell r="AM57" t="str">
            <v>Ottawa River Power Corporation</v>
          </cell>
        </row>
        <row r="58">
          <cell r="AM58" t="str">
            <v>Parry Sound Power Corporation</v>
          </cell>
        </row>
        <row r="59">
          <cell r="AM59" t="str">
            <v>Peterborough Distribution Inc.</v>
          </cell>
        </row>
        <row r="60">
          <cell r="AM60" t="str">
            <v>PowerStream Inc.</v>
          </cell>
        </row>
        <row r="61">
          <cell r="AM61" t="str">
            <v>PUC Distribution Inc.</v>
          </cell>
        </row>
        <row r="62">
          <cell r="AM62" t="str">
            <v>Renfrew Hydro Inc.</v>
          </cell>
        </row>
        <row r="63">
          <cell r="AM63" t="str">
            <v>Rideau St. Lawrence Distribution Inc.</v>
          </cell>
        </row>
        <row r="64">
          <cell r="AM64" t="str">
            <v>St. Thomas Energy Inc.</v>
          </cell>
        </row>
        <row r="65">
          <cell r="AM65" t="str">
            <v>Sioux Lookout Hydro Inc.</v>
          </cell>
        </row>
        <row r="66">
          <cell r="AM66" t="str">
            <v>Thunder Bay Hydro Electricity Distribution</v>
          </cell>
        </row>
        <row r="67">
          <cell r="AM67" t="str">
            <v>Tillsonburg Hydro Inc.</v>
          </cell>
        </row>
        <row r="68">
          <cell r="AM68" t="str">
            <v>Toronto Hydro-Electric System Limited</v>
          </cell>
        </row>
        <row r="69">
          <cell r="AM69" t="str">
            <v>Veridian Connections Inc.</v>
          </cell>
        </row>
        <row r="70">
          <cell r="AM70" t="str">
            <v>Wasaga Distribution Inc.</v>
          </cell>
        </row>
        <row r="71">
          <cell r="AM71" t="str">
            <v>Waterloo North Hydro Inc.</v>
          </cell>
        </row>
        <row r="72">
          <cell r="AM72" t="str">
            <v>Welland Hydro Electric System Corp.</v>
          </cell>
        </row>
        <row r="73">
          <cell r="AM73" t="str">
            <v>Wellington North Power Inc.</v>
          </cell>
        </row>
        <row r="74">
          <cell r="AM74" t="str">
            <v>West Coast Huron Energy Inc.</v>
          </cell>
        </row>
        <row r="75">
          <cell r="AM75" t="str">
            <v>Westario Power Inc.</v>
          </cell>
        </row>
        <row r="76">
          <cell r="AM76" t="str">
            <v>Whitby Hydro Electric Corporation</v>
          </cell>
        </row>
        <row r="77">
          <cell r="AM77" t="str">
            <v>Woodstock Hydro Services Inc.</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
      <sheetName val="2. Applicable Worksheets"/>
      <sheetName val="3. Rate Classes"/>
      <sheetName val="hidden1"/>
      <sheetName val="4. Most Recent Tariff"/>
    </sheetNames>
    <sheetDataSet>
      <sheetData sheetId="0"/>
      <sheetData sheetId="1" refreshError="1"/>
      <sheetData sheetId="2"/>
      <sheetData sheetId="3">
        <row r="1">
          <cell r="D1" t="str">
            <v>Applicable only for Non-RPP Customers</v>
          </cell>
        </row>
        <row r="2">
          <cell r="D2" t="str">
            <v>Deferral / Variance Account Rate Rider</v>
          </cell>
        </row>
        <row r="3">
          <cell r="D3" t="str">
            <v>Deferral / Variance Account Rate Rider (excl GA)</v>
          </cell>
        </row>
        <row r="4">
          <cell r="D4" t="str">
            <v>Deferral / Variance Account Rate Rider (GA) – if applicable</v>
          </cell>
        </row>
        <row r="5">
          <cell r="D5" t="str">
            <v>Distribution Volumetric Rate</v>
          </cell>
        </row>
        <row r="6">
          <cell r="D6" t="str">
            <v>Distribution Wheeling Service Rate</v>
          </cell>
        </row>
        <row r="7">
          <cell r="D7" t="str">
            <v>General Service 1,500 to 4,999 kW customer</v>
          </cell>
        </row>
        <row r="8">
          <cell r="D8" t="str">
            <v>General Service 50 to 1,499 kW customer</v>
          </cell>
        </row>
        <row r="9">
          <cell r="D9" t="str">
            <v>General Service Large Use customer</v>
          </cell>
        </row>
        <row r="10">
          <cell r="D10" t="str">
            <v>Green Energy Act Initiatives Funding Adder</v>
          </cell>
        </row>
        <row r="11">
          <cell r="D11" t="str">
            <v>Lost Revenue Adjustment Mechanism (LRAM) Recovery/Shared Savings Mechanism (SSM) Recovery Rate Rider – effective until April 30, 2012</v>
          </cell>
        </row>
        <row r="12">
          <cell r="D12" t="str">
            <v>Lost Revenue Adjustment Mechanism (LRAM) Recovery/Shared Savings Mechanism (SSM) Recovery Rate Rider (2011) – effective until April 30, 2014</v>
          </cell>
        </row>
        <row r="13">
          <cell r="D13" t="str">
            <v>Low Voltage Service Rate</v>
          </cell>
        </row>
        <row r="14">
          <cell r="D14" t="str">
            <v>Low Voltage Volumetric Rate</v>
          </cell>
        </row>
        <row r="15">
          <cell r="D15" t="str">
            <v>LRAM &amp; SSM Rate Rider</v>
          </cell>
        </row>
        <row r="16">
          <cell r="D16" t="str">
            <v>Minimum Distribution Charge – per KW of maximum billing demand in the previous 11 months</v>
          </cell>
        </row>
        <row r="17">
          <cell r="D17" t="str">
            <v>Monthly Distribution Wheeling Service Rate – Dedicated LV Line</v>
          </cell>
        </row>
        <row r="18">
          <cell r="D18" t="str">
            <v>Monthly Distribution Wheeling Service Rate – Hydro One Networks</v>
          </cell>
        </row>
        <row r="19">
          <cell r="D19" t="str">
            <v>Monthly Distribution Wheeling Service Rate – Shared LV Line</v>
          </cell>
        </row>
        <row r="20">
          <cell r="D20" t="str">
            <v>Monthly Distribution Wheeling Service Rate – Waterloo North Hydro</v>
          </cell>
        </row>
        <row r="21">
          <cell r="D21" t="str">
            <v>Rate Rider for Deferral/Variance Account Disposition – effective until April 30, 2014</v>
          </cell>
        </row>
        <row r="22">
          <cell r="D22" t="str">
            <v>Rate Rider for Deferral/Variance Account Disposition (2009) – effective until April 30, 2013</v>
          </cell>
        </row>
        <row r="23">
          <cell r="D23" t="str">
            <v>Rate Rider for Deferral/Variance Account Disposition (2010) – effective until April 30, 2012</v>
          </cell>
        </row>
        <row r="24">
          <cell r="D24" t="str">
            <v>Rate Rider for Deferral/Variance Account Disposition (2010) – effective until April 30, 2012 Applicable only for Wholesale Market Participants</v>
          </cell>
        </row>
        <row r="25">
          <cell r="D25" t="str">
            <v>Rate Rider for Deferral/Variance Account Disposition (2010) – effective until April 30, 2013</v>
          </cell>
        </row>
        <row r="26">
          <cell r="D26" t="str">
            <v>Rate Rider for Deferral/Variance Account Disposition (2010) – effective until April 30, 2014</v>
          </cell>
        </row>
        <row r="27">
          <cell r="D27" t="str">
            <v>Rate Rider for Deferral/Variance Account Disposition (2010) – effective until January 31, 2012</v>
          </cell>
        </row>
        <row r="28">
          <cell r="D28" t="str">
            <v>Rate Rider for Deferral/Variance Account Disposition (2011) – effective until April 30, 2012</v>
          </cell>
        </row>
        <row r="29">
          <cell r="D29" t="str">
            <v>Rate Rider for Deferral/Variance Account Disposition (2011) – effective until April 30, 2012 (per connection)</v>
          </cell>
        </row>
        <row r="30">
          <cell r="D30" t="str">
            <v>Rate Rider for Deferral/Variance Account Disposition (2011) – effective until April 30, 2013</v>
          </cell>
        </row>
        <row r="31">
          <cell r="D31" t="str">
            <v>Rate Rider for Deferral/Variance Account Disposition (2011) – effective until April 30, 2013 Applicable only for Wholesale Market Participants</v>
          </cell>
        </row>
        <row r="32">
          <cell r="D32" t="str">
            <v>Rate Rider for Deferral/Variance Account Disposition (2011) – effective until April 30, 2014</v>
          </cell>
        </row>
        <row r="33">
          <cell r="D33" t="str">
            <v>Rate Rider for Deferral/Variance Account Disposition (2011) – effective until April 30, 2015</v>
          </cell>
        </row>
        <row r="34">
          <cell r="D34" t="str">
            <v>Rate Rider for Deferral/Variance Account Disposition (2011) – effective until December 31, 2011</v>
          </cell>
        </row>
        <row r="35">
          <cell r="D35" t="str">
            <v>Rate Rider for Global Adjustment Sub-Account (2010) – effective until April 30, 2012 Applicable only for Non-RPP Customers</v>
          </cell>
        </row>
        <row r="36">
          <cell r="D36" t="str">
            <v>Rate Rider for Global Adjustment Sub-Account (2011) – effective until April 30, 2012 Applicable only for Non-RPP Customers</v>
          </cell>
        </row>
        <row r="37">
          <cell r="D37" t="str">
            <v>Rate Rider for Global Adjustment Sub-Account Disposition – effective until April 30, 2012 Applicable only for Non-RPP Customers</v>
          </cell>
        </row>
        <row r="38">
          <cell r="D38" t="str">
            <v>Rate Rider for Global Adjustment Sub-Account Disposition – effective until April 30, 2014 Applicable only for Non-RPP Customers</v>
          </cell>
        </row>
        <row r="39">
          <cell r="D39" t="str">
            <v>Rate Rider for Global Adjustment Sub-Account Disposition (2010 credit) – effective until April 30, 2012 Applicable only for Non-RPP Customers</v>
          </cell>
        </row>
        <row r="40">
          <cell r="D40" t="str">
            <v>Rate Rider for Global Adjustment Sub-Account Disposition (2010 recalculated) – effective until April 30, 2013 Applicable only for Non-RPP Customers</v>
          </cell>
        </row>
        <row r="41">
          <cell r="D41" t="str">
            <v>Rate Rider for Global Adjustment Sub-Account Disposition (2010) – effective until April 30, 2012 Applicable only for Non-RPP Customers</v>
          </cell>
        </row>
        <row r="42">
          <cell r="D42" t="str">
            <v>Rate Rider for Global Adjustment Sub-Account Disposition (2010) – effective until April 30, 2013 Applicable only for Non-RPP Customers</v>
          </cell>
        </row>
        <row r="43">
          <cell r="D43" t="str">
            <v>Rate Rider for Global Adjustment Sub-Account Disposition (2010) – effective until April 30, 2014 Applicable only for Non-RPP Customers</v>
          </cell>
        </row>
        <row r="44">
          <cell r="D44" t="str">
            <v>Rate Rider for Global Adjustment Sub-Account Disposition (2011) – effective until April 30, 2012 Applicable only for Non-RPP Customers</v>
          </cell>
        </row>
        <row r="45">
          <cell r="D45" t="str">
            <v>Rate Rider for Global Adjustment Sub-Account Disposition (2011) – effective until April 30, 2012 Applicable only for Non-RPP Customers (per connection)</v>
          </cell>
        </row>
        <row r="46">
          <cell r="D46" t="str">
            <v>Rate Rider for Global Adjustment Sub-Account Disposition (2011) – effective until April 30, 2013 Applicable only for Non-RPP Customers</v>
          </cell>
        </row>
        <row r="47">
          <cell r="D47" t="str">
            <v>Rate Rider for Global Adjustment Sub-Account Disposition (2011) – effective until April 30, 2013 Applicable only for Non-RPP Customers and excluding Wholesale Market Participants</v>
          </cell>
        </row>
        <row r="48">
          <cell r="D48" t="str">
            <v>Rate Rider for Global Adjustment Sub-Account Disposition (2011) – effective until April 30, 2015 Applicable only for Non-RPP Customers</v>
          </cell>
        </row>
        <row r="49">
          <cell r="D49" t="str">
            <v>Rate Rider for Lost Revenue Adjustment Mechanism (LRAM) Recovery – effective until April 30, 2012</v>
          </cell>
        </row>
        <row r="50">
          <cell r="D50" t="str">
            <v>Rate Rider for Lost Revenue Adjustment Mechanism (LRAM) Recovery/Shared Savings Mechanism (SSM) Recovery – effective until April 30, 2012</v>
          </cell>
        </row>
        <row r="51">
          <cell r="D51" t="str">
            <v>Rate Rider for Lost Revenue Adjustment Mechanism (LRAM) Recovery/Shared Savings Mechanism (SSM) Recovery – effective until April 30, 2012</v>
          </cell>
        </row>
        <row r="52">
          <cell r="D52" t="str">
            <v>Rate Rider for Lost Revenue Adjustment Mechanism (LRAM) Recovery/Shared Savings Mechanism (SSM) Recovery – effective until April 30, 2013</v>
          </cell>
        </row>
        <row r="53">
          <cell r="D53" t="str">
            <v>Rate Rider for Lost Revenue Adjustment Mechanism (LRAM) Recovery/Shared Savings Mechanism (SSM) Recovery – effective until April 30, 2014</v>
          </cell>
        </row>
        <row r="54">
          <cell r="D54" t="str">
            <v>Rate Rider for Lost Revenue Adjustment Mechanism (LRAM) Recovery/Shared Savings Mechanism (SSM) Recovery – effective until December 31, 2012</v>
          </cell>
        </row>
        <row r="55">
          <cell r="D55" t="str">
            <v>Rate Rider for Lost Revenue Adjustment Mechanism (LRAM) Recovery/Shared Savings Mechanism (SSM) Recovery (2009) – effective until April 30, 2012</v>
          </cell>
        </row>
        <row r="56">
          <cell r="D56" t="str">
            <v>Rate Rider for Lost Revenue Adjustment Mechanism (LRAM) Recovery/Shared Savings Mechanism (SSM) Recovery (2011) – effective until April 30, 2012</v>
          </cell>
        </row>
        <row r="57">
          <cell r="D57" t="str">
            <v>Rate Rider for Lost Revenue Adjustment Mechanism (LRAM) Recovery/Shared Savings Mechanism (SSM) Recovery (2011) – effective until April 30, 2013</v>
          </cell>
        </row>
        <row r="58">
          <cell r="D58" t="str">
            <v>Rate Rider for Recalculated Deferral/Variance Account Disposition (2010) – effective until April 30, 2013</v>
          </cell>
        </row>
        <row r="59">
          <cell r="D59" t="str">
            <v>Rate Rider for Recovery of Foregone Revenue – effective until December 31, 2011</v>
          </cell>
        </row>
        <row r="60">
          <cell r="D60" t="str">
            <v>Rate Rider for Recovery of Incremental Capital Costs – effective until April 30, 2012</v>
          </cell>
        </row>
        <row r="61">
          <cell r="D61" t="str">
            <v>Rate Rider for Recovery of Incremental Capital Costs – effective until April 30, 2013</v>
          </cell>
        </row>
        <row r="62">
          <cell r="D62" t="str">
            <v>Rate Rider for Recovery of Late Payment Penalty Litigation Costs – effective until April 30, 2012</v>
          </cell>
        </row>
        <row r="63">
          <cell r="D63" t="str">
            <v>Rate Rider for Recovery of Late Payment Penalty Litigation Costs – effective until April 30, 2012 (per connection)</v>
          </cell>
        </row>
        <row r="64">
          <cell r="D64" t="str">
            <v>Rate Rider for Recovery of Late Payment Penalty Litigation Costs (per customer) – effective until April 30, 2012</v>
          </cell>
        </row>
        <row r="65">
          <cell r="D65" t="str">
            <v>Rate Rider for Recovery of Stranded Meter Assets – effective until December 31, 2012</v>
          </cell>
        </row>
        <row r="66">
          <cell r="D66" t="str">
            <v>Rate Rider for Regulatory Asset Recovery – effective until April 30, 2012</v>
          </cell>
        </row>
        <row r="67">
          <cell r="D67" t="str">
            <v>Rate Rider for Regulatory Asset Recovery – effective until April 30, 2013</v>
          </cell>
        </row>
        <row r="68">
          <cell r="D68" t="str">
            <v>Rate Rider for Return of Revenue Sufficiency – effective until December 31, 2011</v>
          </cell>
        </row>
        <row r="69">
          <cell r="D69" t="str">
            <v>Rate Rider for Return of Transformer Ownership Allowance Sufficiency – effective until December 31, 2011</v>
          </cell>
        </row>
        <row r="70">
          <cell r="D70" t="str">
            <v>Rate Rider for Smart Meter Incremental Revenue Requirement – in effect until the effective date of the next cost of service application</v>
          </cell>
        </row>
        <row r="71">
          <cell r="D71" t="str">
            <v>Rate Rider for Smart Meter Variance Account Disposition – effective until April 30, 2012</v>
          </cell>
        </row>
        <row r="72">
          <cell r="D72" t="str">
            <v>Rate Rider for Smart Meter Variance Account Disposition – effective until December 31, 2011</v>
          </cell>
        </row>
        <row r="73">
          <cell r="D73" t="str">
            <v>Rate Rider for Tax Change – effective until April 20, 2012</v>
          </cell>
        </row>
        <row r="74">
          <cell r="D74" t="str">
            <v>Rate Rider for Tax Change – effective until April 30, 2012</v>
          </cell>
        </row>
        <row r="75">
          <cell r="D75" t="str">
            <v>Rate Rider for Tax Change – effective until April 30, 2012 (per connection)</v>
          </cell>
        </row>
        <row r="76">
          <cell r="D76" t="str">
            <v>Rate Rider for Tax Change – Hydro One Networks - effective until April 30, 2012</v>
          </cell>
        </row>
        <row r="77">
          <cell r="D77" t="str">
            <v>Rate Rider for Tax Change – Waterloo North Hydro – effective until April 30, 2012</v>
          </cell>
        </row>
        <row r="78">
          <cell r="D78" t="str">
            <v>Rate Rider for Tax Change Dedicated LV Line – effective until April 30, 2012</v>
          </cell>
        </row>
        <row r="79">
          <cell r="D79" t="str">
            <v>Rate Rider for Tax Change Shared LV Line – effective until April 30, 2012</v>
          </cell>
        </row>
        <row r="80">
          <cell r="D80" t="str">
            <v>Rate Rider for Z-Factor Recovery – Effective until April 30, 2012</v>
          </cell>
        </row>
        <row r="81">
          <cell r="D81" t="str">
            <v>Retail Transmission Rate – Line and Transformation Connection Service Rate</v>
          </cell>
        </row>
        <row r="82">
          <cell r="D82" t="str">
            <v>Retail Transmission Rate – Line and Transformation Connection Service Rate – Interval Metered</v>
          </cell>
        </row>
        <row r="83">
          <cell r="D83" t="str">
            <v>Retail Transmission Rate – Line and Transformation Connection Service Rate – Interval Metered &lt; 1,000 kW</v>
          </cell>
        </row>
        <row r="84">
          <cell r="D84" t="str">
            <v>Retail Transmission Rate – Line and Transformation Connection Service Rate – Interval Metered &gt; 1,000 kW</v>
          </cell>
        </row>
        <row r="85">
          <cell r="D85" t="str">
            <v>Retail Transmission Rate – Line and Transformation Connection Service Rate – Interval Metered ≥ 1,000kW</v>
          </cell>
        </row>
        <row r="86">
          <cell r="D86" t="str">
            <v>Retail Transmission Rate – Line Connection Service Rate</v>
          </cell>
        </row>
        <row r="87">
          <cell r="D87" t="str">
            <v>Retail Transmission Rate – Network Service Rate</v>
          </cell>
        </row>
        <row r="88">
          <cell r="D88" t="str">
            <v>Retail Transmission Rate – Network Service Rate – Interval Metered</v>
          </cell>
        </row>
        <row r="89">
          <cell r="D89" t="str">
            <v>Retail Transmission Rate – Network Service Rate – Interval Metered &lt; 1,000 kW Rate</v>
          </cell>
        </row>
        <row r="90">
          <cell r="D90" t="str">
            <v>Retail Transmission Rate – Network Service Rate – Interval Metered &gt; 1,000 kW</v>
          </cell>
        </row>
        <row r="91">
          <cell r="D91" t="str">
            <v>Retail Transmission Rate – Network Service Rate – Interval Metered ≥ 1,000 kW</v>
          </cell>
        </row>
        <row r="92">
          <cell r="D92" t="str">
            <v>Retail Transmission Rate – Transformation Connection Service Rate</v>
          </cell>
        </row>
        <row r="93">
          <cell r="D93" t="str">
            <v>Service Charge</v>
          </cell>
        </row>
        <row r="94">
          <cell r="D94" t="str">
            <v>Service Charge (Based on 30 day month)</v>
          </cell>
        </row>
        <row r="95">
          <cell r="D95" t="str">
            <v>Service Charge (per account)</v>
          </cell>
        </row>
        <row r="96">
          <cell r="D96" t="str">
            <v>Service Charge (per connection)</v>
          </cell>
        </row>
        <row r="97">
          <cell r="D97" t="str">
            <v>Service Charge (per customer)</v>
          </cell>
        </row>
        <row r="98">
          <cell r="D98" t="str">
            <v>Service Charge for metered account</v>
          </cell>
        </row>
        <row r="99">
          <cell r="D99" t="str">
            <v>Service Charge for Unmetered Scattered Load account (per connection)</v>
          </cell>
        </row>
        <row r="100">
          <cell r="D100" t="str">
            <v>Smart Grid Rate Adder</v>
          </cell>
        </row>
        <row r="101">
          <cell r="D101" t="str">
            <v>Smart Meter Disposition Rider 2 – effective until next cost of service application</v>
          </cell>
        </row>
        <row r="102">
          <cell r="D102" t="str">
            <v>Smart Meter Disposition Rider 3 – effective until next cost of service application</v>
          </cell>
        </row>
        <row r="103">
          <cell r="D103" t="str">
            <v>Smart Meter Funding Adder</v>
          </cell>
        </row>
        <row r="104">
          <cell r="D104" t="str">
            <v>Smart Meter Funding Adder – effective until April 30, 2012</v>
          </cell>
        </row>
        <row r="105">
          <cell r="D105" t="str">
            <v>Smart Meter Funding Adder – effective until December 31, 2011</v>
          </cell>
        </row>
        <row r="106">
          <cell r="D106" t="str">
            <v>Smart Meter Funding Adder for metered account – effective until April 30, 2012</v>
          </cell>
        </row>
        <row r="107">
          <cell r="D107" t="str">
            <v>Standby Charge – for a month where standby power is not provided. The charge is applied to the contracted amount (e.g. nameplate rating of the generation facility).</v>
          </cell>
        </row>
        <row r="108">
          <cell r="D108" t="str">
            <v>Total Loss Factor – Primary Metered Customer &lt; 5,000 kW</v>
          </cell>
        </row>
        <row r="109">
          <cell r="D109" t="str">
            <v>Total Loss Factor – Primary Metered Customer &gt; 5,000 kW</v>
          </cell>
        </row>
        <row r="110">
          <cell r="D110" t="str">
            <v>Total Loss Factor – Secondary Metered Customer &lt; 5,000 kW</v>
          </cell>
        </row>
        <row r="111">
          <cell r="D111" t="str">
            <v>Total Loss Factor – Secondary Metered Customer &gt; 5,000 kW</v>
          </cell>
        </row>
        <row r="112">
          <cell r="D112" t="str">
            <v>Transmission Rate – Network Service Rate – Interval Metered</v>
          </cell>
        </row>
      </sheetData>
      <sheetData sheetId="4"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LOBs"/>
      <sheetName val="Financials"/>
      <sheetName val="Loads"/>
      <sheetName val="Classify"/>
      <sheetName val="Allocate"/>
      <sheetName val="F&amp;C"/>
      <sheetName val="Summary"/>
      <sheetName val="Macros"/>
      <sheetName val="Module1"/>
    </sheetNames>
    <sheetDataSet>
      <sheetData sheetId="0"/>
      <sheetData sheetId="1"/>
      <sheetData sheetId="2" refreshError="1">
        <row r="1">
          <cell r="A1" t="str">
            <v>LDC Name</v>
          </cell>
        </row>
      </sheetData>
      <sheetData sheetId="3"/>
      <sheetData sheetId="4"/>
      <sheetData sheetId="5"/>
      <sheetData sheetId="6"/>
      <sheetData sheetId="7"/>
      <sheetData sheetId="8" refreshError="1"/>
      <sheetData sheetId="9"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12.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13.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14.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6">
    <tabColor rgb="FFFFC000"/>
    <pageSetUpPr fitToPage="1"/>
  </sheetPr>
  <dimension ref="A1:P85"/>
  <sheetViews>
    <sheetView showGridLines="0" view="pageBreakPreview" zoomScale="85" zoomScaleNormal="80" zoomScaleSheetLayoutView="85" workbookViewId="0">
      <pane xSplit="3" ySplit="16" topLeftCell="D59" activePane="bottomRight" state="frozen"/>
      <selection activeCell="A9" sqref="A9:O63"/>
      <selection pane="topRight" activeCell="A9" sqref="A9:O63"/>
      <selection pane="bottomLeft" activeCell="A9" sqref="A9:O63"/>
      <selection pane="bottomRight" activeCell="T31" sqref="T31"/>
    </sheetView>
  </sheetViews>
  <sheetFormatPr defaultRowHeight="12.75" x14ac:dyDescent="0.2"/>
  <cols>
    <col min="1" max="1" width="7.7109375" style="1" customWidth="1"/>
    <col min="2" max="2" width="6.42578125" style="1" customWidth="1"/>
    <col min="3" max="3" width="50.7109375" style="2" bestFit="1" customWidth="1"/>
    <col min="4" max="4" width="14.42578125" style="2" customWidth="1"/>
    <col min="5" max="5" width="16.7109375" style="2" bestFit="1" customWidth="1"/>
    <col min="6" max="6" width="13" style="2" customWidth="1"/>
    <col min="7" max="7" width="11.7109375" style="2" customWidth="1"/>
    <col min="8" max="8" width="13.5703125" style="2" customWidth="1"/>
    <col min="9" max="9" width="1.7109375" style="3" customWidth="1"/>
    <col min="10" max="10" width="14.28515625" style="2" customWidth="1"/>
    <col min="11" max="11" width="16.7109375" style="2" bestFit="1" customWidth="1"/>
    <col min="12" max="12" width="13.42578125" style="2" customWidth="1"/>
    <col min="13" max="13" width="12.28515625" style="2" bestFit="1" customWidth="1"/>
    <col min="14" max="14" width="14.5703125" style="2" bestFit="1" customWidth="1"/>
    <col min="15" max="15" width="14.140625" style="2" bestFit="1" customWidth="1"/>
    <col min="16" max="16" width="10.28515625" style="2" bestFit="1" customWidth="1"/>
    <col min="17" max="16384" width="9.140625" style="2"/>
  </cols>
  <sheetData>
    <row r="1" spans="1:15" x14ac:dyDescent="0.2">
      <c r="N1" s="4" t="s">
        <v>0</v>
      </c>
      <c r="O1" s="5">
        <f>EBNUMBER</f>
        <v>0</v>
      </c>
    </row>
    <row r="2" spans="1:15" x14ac:dyDescent="0.2">
      <c r="N2" s="4" t="s">
        <v>1</v>
      </c>
      <c r="O2" s="6"/>
    </row>
    <row r="3" spans="1:15" x14ac:dyDescent="0.2">
      <c r="N3" s="4" t="s">
        <v>2</v>
      </c>
      <c r="O3" s="6"/>
    </row>
    <row r="4" spans="1:15" x14ac:dyDescent="0.2">
      <c r="N4" s="4" t="s">
        <v>3</v>
      </c>
      <c r="O4" s="6"/>
    </row>
    <row r="5" spans="1:15" x14ac:dyDescent="0.2">
      <c r="N5" s="4" t="s">
        <v>4</v>
      </c>
      <c r="O5" s="7"/>
    </row>
    <row r="6" spans="1:15" x14ac:dyDescent="0.2">
      <c r="N6" s="4"/>
      <c r="O6" s="5"/>
    </row>
    <row r="7" spans="1:15" x14ac:dyDescent="0.2">
      <c r="N7" s="4" t="s">
        <v>5</v>
      </c>
      <c r="O7" s="7"/>
    </row>
    <row r="9" spans="1:15" ht="18" x14ac:dyDescent="0.2">
      <c r="A9" s="85" t="s">
        <v>6</v>
      </c>
      <c r="B9" s="85"/>
      <c r="C9" s="85"/>
      <c r="D9" s="85"/>
      <c r="E9" s="85"/>
      <c r="F9" s="85"/>
      <c r="G9" s="85"/>
      <c r="H9" s="85"/>
      <c r="I9" s="85"/>
      <c r="J9" s="85"/>
      <c r="K9" s="85"/>
      <c r="L9" s="85"/>
      <c r="M9" s="85"/>
      <c r="N9" s="85"/>
      <c r="O9" s="85"/>
    </row>
    <row r="10" spans="1:15" ht="18" x14ac:dyDescent="0.2">
      <c r="A10" s="85" t="s">
        <v>7</v>
      </c>
      <c r="B10" s="85"/>
      <c r="C10" s="85"/>
      <c r="D10" s="85"/>
      <c r="E10" s="85"/>
      <c r="F10" s="85"/>
      <c r="G10" s="85"/>
      <c r="H10" s="85"/>
      <c r="I10" s="85"/>
      <c r="J10" s="85"/>
      <c r="K10" s="85"/>
      <c r="L10" s="85"/>
      <c r="M10" s="85"/>
      <c r="N10" s="85"/>
      <c r="O10" s="85"/>
    </row>
    <row r="11" spans="1:15" x14ac:dyDescent="0.2">
      <c r="I11" s="2"/>
    </row>
    <row r="12" spans="1:15" x14ac:dyDescent="0.2">
      <c r="F12" s="8" t="s">
        <v>8</v>
      </c>
      <c r="G12" s="9" t="s">
        <v>9</v>
      </c>
      <c r="I12" s="2"/>
    </row>
    <row r="13" spans="1:15" ht="15" x14ac:dyDescent="0.25">
      <c r="C13" s="10"/>
      <c r="F13" s="8" t="s">
        <v>10</v>
      </c>
      <c r="G13" s="56">
        <v>2010</v>
      </c>
      <c r="H13" s="11"/>
    </row>
    <row r="15" spans="1:15" x14ac:dyDescent="0.2">
      <c r="D15" s="86" t="s">
        <v>11</v>
      </c>
      <c r="E15" s="87"/>
      <c r="F15" s="87"/>
      <c r="G15" s="87"/>
      <c r="H15" s="88"/>
      <c r="J15" s="12"/>
      <c r="K15" s="57"/>
      <c r="L15" s="13" t="s">
        <v>12</v>
      </c>
      <c r="M15" s="13"/>
      <c r="N15" s="14"/>
      <c r="O15" s="3"/>
    </row>
    <row r="16" spans="1:15" ht="25.5" x14ac:dyDescent="0.2">
      <c r="A16" s="15" t="s">
        <v>13</v>
      </c>
      <c r="B16" s="16" t="s">
        <v>14</v>
      </c>
      <c r="C16" s="17" t="s">
        <v>15</v>
      </c>
      <c r="D16" s="15" t="s">
        <v>16</v>
      </c>
      <c r="E16" s="15" t="s">
        <v>77</v>
      </c>
      <c r="F16" s="16" t="s">
        <v>17</v>
      </c>
      <c r="G16" s="16" t="s">
        <v>18</v>
      </c>
      <c r="H16" s="15" t="s">
        <v>19</v>
      </c>
      <c r="I16" s="18"/>
      <c r="J16" s="19" t="s">
        <v>16</v>
      </c>
      <c r="K16" s="15" t="s">
        <v>77</v>
      </c>
      <c r="L16" s="20" t="s">
        <v>17</v>
      </c>
      <c r="M16" s="20" t="s">
        <v>18</v>
      </c>
      <c r="N16" s="21" t="s">
        <v>19</v>
      </c>
      <c r="O16" s="15" t="s">
        <v>20</v>
      </c>
    </row>
    <row r="17" spans="1:15" ht="15" x14ac:dyDescent="0.25">
      <c r="A17" s="22"/>
      <c r="B17" s="22">
        <v>1610</v>
      </c>
      <c r="C17" s="23" t="s">
        <v>76</v>
      </c>
      <c r="D17" s="24">
        <v>369595</v>
      </c>
      <c r="E17" s="24"/>
      <c r="F17" s="24"/>
      <c r="G17" s="24">
        <v>-121000</v>
      </c>
      <c r="H17" s="25">
        <f>D17+F17+G17+E17</f>
        <v>248595</v>
      </c>
      <c r="I17" s="26"/>
      <c r="J17" s="27">
        <v>-9240</v>
      </c>
      <c r="K17" s="27"/>
      <c r="L17" s="24">
        <v>-6215</v>
      </c>
      <c r="M17" s="24"/>
      <c r="N17" s="25">
        <f>J17+K17+L17+M17</f>
        <v>-15455</v>
      </c>
      <c r="O17" s="28">
        <f>H17+N17</f>
        <v>233140</v>
      </c>
    </row>
    <row r="18" spans="1:15" ht="15" x14ac:dyDescent="0.25">
      <c r="A18" s="22">
        <v>12</v>
      </c>
      <c r="B18" s="22">
        <v>1611</v>
      </c>
      <c r="C18" s="23" t="s">
        <v>21</v>
      </c>
      <c r="D18" s="24">
        <v>229846</v>
      </c>
      <c r="E18" s="24">
        <v>-86186</v>
      </c>
      <c r="F18" s="24">
        <v>140240</v>
      </c>
      <c r="G18" s="24"/>
      <c r="H18" s="25">
        <f t="shared" ref="H18:H55" si="0">D18+F18+G18+E18</f>
        <v>283900</v>
      </c>
      <c r="I18" s="26"/>
      <c r="J18" s="27">
        <v>-224424</v>
      </c>
      <c r="K18" s="27">
        <v>102446</v>
      </c>
      <c r="L18" s="24">
        <v>-40171</v>
      </c>
      <c r="M18" s="24"/>
      <c r="N18" s="25">
        <f t="shared" ref="N18:N55" si="1">J18+K18+L18+M18</f>
        <v>-162149</v>
      </c>
      <c r="O18" s="28">
        <f>H18+N18</f>
        <v>121751</v>
      </c>
    </row>
    <row r="19" spans="1:15" ht="15" x14ac:dyDescent="0.25">
      <c r="A19" s="22" t="s">
        <v>22</v>
      </c>
      <c r="B19" s="22">
        <v>1612</v>
      </c>
      <c r="C19" s="23" t="s">
        <v>23</v>
      </c>
      <c r="D19" s="24"/>
      <c r="E19" s="24"/>
      <c r="F19" s="24"/>
      <c r="G19" s="24"/>
      <c r="H19" s="25">
        <f t="shared" si="0"/>
        <v>0</v>
      </c>
      <c r="I19" s="26"/>
      <c r="J19" s="27"/>
      <c r="K19" s="27"/>
      <c r="L19" s="24"/>
      <c r="M19" s="24"/>
      <c r="N19" s="25">
        <f t="shared" si="1"/>
        <v>0</v>
      </c>
      <c r="O19" s="28">
        <f>H19+N19</f>
        <v>0</v>
      </c>
    </row>
    <row r="20" spans="1:15" ht="15" x14ac:dyDescent="0.25">
      <c r="A20" s="29" t="s">
        <v>24</v>
      </c>
      <c r="B20" s="29">
        <v>1805</v>
      </c>
      <c r="C20" s="30" t="s">
        <v>25</v>
      </c>
      <c r="D20" s="24">
        <v>197343</v>
      </c>
      <c r="E20" s="24"/>
      <c r="F20" s="24"/>
      <c r="G20" s="24"/>
      <c r="H20" s="25">
        <f t="shared" si="0"/>
        <v>197343</v>
      </c>
      <c r="I20" s="26"/>
      <c r="J20" s="27">
        <v>0</v>
      </c>
      <c r="K20" s="27"/>
      <c r="L20" s="24"/>
      <c r="M20" s="24"/>
      <c r="N20" s="25">
        <f t="shared" si="1"/>
        <v>0</v>
      </c>
      <c r="O20" s="28">
        <f>H20+N20</f>
        <v>197343</v>
      </c>
    </row>
    <row r="21" spans="1:15" ht="15" x14ac:dyDescent="0.25">
      <c r="A21" s="22">
        <v>47</v>
      </c>
      <c r="B21" s="22">
        <v>1808</v>
      </c>
      <c r="C21" s="31" t="s">
        <v>26</v>
      </c>
      <c r="D21" s="24">
        <v>528363</v>
      </c>
      <c r="E21" s="24">
        <v>8743</v>
      </c>
      <c r="F21" s="24">
        <v>9131</v>
      </c>
      <c r="G21" s="24"/>
      <c r="H21" s="25">
        <f>D21+F21+G21+E21</f>
        <v>546237</v>
      </c>
      <c r="I21" s="26"/>
      <c r="J21" s="27">
        <v>-153659</v>
      </c>
      <c r="K21" s="27">
        <v>-874</v>
      </c>
      <c r="L21" s="24">
        <v>-15392</v>
      </c>
      <c r="M21" s="24"/>
      <c r="N21" s="25">
        <f t="shared" si="1"/>
        <v>-169925</v>
      </c>
      <c r="O21" s="28">
        <f t="shared" ref="O21:O60" si="2">H21+N21</f>
        <v>376312</v>
      </c>
    </row>
    <row r="22" spans="1:15" ht="15" x14ac:dyDescent="0.25">
      <c r="A22" s="22">
        <v>13</v>
      </c>
      <c r="B22" s="22">
        <v>1810</v>
      </c>
      <c r="C22" s="31" t="s">
        <v>27</v>
      </c>
      <c r="D22" s="24"/>
      <c r="E22" s="24"/>
      <c r="F22" s="24"/>
      <c r="G22" s="24"/>
      <c r="H22" s="25">
        <f t="shared" si="0"/>
        <v>0</v>
      </c>
      <c r="I22" s="26"/>
      <c r="J22" s="27"/>
      <c r="K22" s="27"/>
      <c r="L22" s="24"/>
      <c r="M22" s="24"/>
      <c r="N22" s="25">
        <f t="shared" si="1"/>
        <v>0</v>
      </c>
      <c r="O22" s="28">
        <f t="shared" si="2"/>
        <v>0</v>
      </c>
    </row>
    <row r="23" spans="1:15" ht="15" x14ac:dyDescent="0.25">
      <c r="A23" s="22">
        <v>47</v>
      </c>
      <c r="B23" s="22">
        <v>1815</v>
      </c>
      <c r="C23" s="31" t="s">
        <v>28</v>
      </c>
      <c r="D23" s="24"/>
      <c r="E23" s="24"/>
      <c r="F23" s="24"/>
      <c r="G23" s="24"/>
      <c r="H23" s="25">
        <f t="shared" si="0"/>
        <v>0</v>
      </c>
      <c r="I23" s="26"/>
      <c r="J23" s="27"/>
      <c r="K23" s="27"/>
      <c r="L23" s="24"/>
      <c r="M23" s="24"/>
      <c r="N23" s="25">
        <f t="shared" si="1"/>
        <v>0</v>
      </c>
      <c r="O23" s="28">
        <f t="shared" si="2"/>
        <v>0</v>
      </c>
    </row>
    <row r="24" spans="1:15" ht="15" x14ac:dyDescent="0.25">
      <c r="A24" s="22">
        <v>47</v>
      </c>
      <c r="B24" s="22">
        <v>1820</v>
      </c>
      <c r="C24" s="23" t="s">
        <v>29</v>
      </c>
      <c r="D24" s="24">
        <v>5099814</v>
      </c>
      <c r="E24" s="24">
        <v>503313</v>
      </c>
      <c r="F24" s="24">
        <v>75238</v>
      </c>
      <c r="G24" s="24"/>
      <c r="H24" s="25">
        <f t="shared" si="0"/>
        <v>5678365</v>
      </c>
      <c r="I24" s="26"/>
      <c r="J24" s="27">
        <v>-1452669.81</v>
      </c>
      <c r="K24" s="27">
        <v>-41886</v>
      </c>
      <c r="L24" s="24">
        <v>-219320</v>
      </c>
      <c r="M24" s="24"/>
      <c r="N24" s="25">
        <f t="shared" si="1"/>
        <v>-1713875.81</v>
      </c>
      <c r="O24" s="28">
        <f t="shared" si="2"/>
        <v>3964489.19</v>
      </c>
    </row>
    <row r="25" spans="1:15" ht="15" x14ac:dyDescent="0.25">
      <c r="A25" s="22">
        <v>47</v>
      </c>
      <c r="B25" s="22">
        <v>1825</v>
      </c>
      <c r="C25" s="31" t="s">
        <v>30</v>
      </c>
      <c r="D25" s="24"/>
      <c r="E25" s="24"/>
      <c r="F25" s="24"/>
      <c r="G25" s="24"/>
      <c r="H25" s="25">
        <f t="shared" si="0"/>
        <v>0</v>
      </c>
      <c r="I25" s="26"/>
      <c r="J25" s="27"/>
      <c r="K25" s="27"/>
      <c r="L25" s="24"/>
      <c r="M25" s="24"/>
      <c r="N25" s="25">
        <f t="shared" si="1"/>
        <v>0</v>
      </c>
      <c r="O25" s="28">
        <f t="shared" si="2"/>
        <v>0</v>
      </c>
    </row>
    <row r="26" spans="1:15" ht="15" x14ac:dyDescent="0.25">
      <c r="A26" s="22">
        <v>47</v>
      </c>
      <c r="B26" s="22">
        <v>1830</v>
      </c>
      <c r="C26" s="31" t="s">
        <v>31</v>
      </c>
      <c r="D26" s="24">
        <v>12799470</v>
      </c>
      <c r="E26" s="24">
        <v>-1562635</v>
      </c>
      <c r="F26" s="24">
        <v>643490</v>
      </c>
      <c r="G26" s="24"/>
      <c r="H26" s="25">
        <f t="shared" si="0"/>
        <v>11880325</v>
      </c>
      <c r="I26" s="26"/>
      <c r="J26" s="27">
        <v>-3447057</v>
      </c>
      <c r="K26" s="27"/>
      <c r="L26" s="24">
        <v>-530652</v>
      </c>
      <c r="M26" s="24"/>
      <c r="N26" s="25">
        <f t="shared" si="1"/>
        <v>-3977709</v>
      </c>
      <c r="O26" s="28">
        <f t="shared" si="2"/>
        <v>7902616</v>
      </c>
    </row>
    <row r="27" spans="1:15" ht="15" x14ac:dyDescent="0.25">
      <c r="A27" s="22">
        <v>47</v>
      </c>
      <c r="B27" s="22">
        <v>1835</v>
      </c>
      <c r="C27" s="31" t="s">
        <v>32</v>
      </c>
      <c r="D27" s="24">
        <v>926227</v>
      </c>
      <c r="E27" s="24">
        <v>1474262</v>
      </c>
      <c r="F27" s="24">
        <v>414934</v>
      </c>
      <c r="G27" s="24"/>
      <c r="H27" s="25">
        <f t="shared" si="0"/>
        <v>2815423</v>
      </c>
      <c r="I27" s="26"/>
      <c r="J27" s="27">
        <v>-879508</v>
      </c>
      <c r="K27" s="27"/>
      <c r="L27" s="24">
        <v>-128910</v>
      </c>
      <c r="M27" s="24"/>
      <c r="N27" s="25">
        <f t="shared" si="1"/>
        <v>-1008418</v>
      </c>
      <c r="O27" s="28">
        <f t="shared" si="2"/>
        <v>1807005</v>
      </c>
    </row>
    <row r="28" spans="1:15" ht="15" x14ac:dyDescent="0.25">
      <c r="A28" s="22">
        <v>47</v>
      </c>
      <c r="B28" s="22">
        <v>1840</v>
      </c>
      <c r="C28" s="31" t="s">
        <v>33</v>
      </c>
      <c r="D28" s="24">
        <v>7554748</v>
      </c>
      <c r="E28" s="24">
        <v>-1957178</v>
      </c>
      <c r="F28" s="24">
        <v>1048838</v>
      </c>
      <c r="G28" s="24"/>
      <c r="H28" s="25">
        <f t="shared" si="0"/>
        <v>6646408</v>
      </c>
      <c r="I28" s="26"/>
      <c r="J28" s="27">
        <v>-1973171</v>
      </c>
      <c r="K28" s="27"/>
      <c r="L28" s="24">
        <v>-314287</v>
      </c>
      <c r="M28" s="24"/>
      <c r="N28" s="25">
        <f t="shared" si="1"/>
        <v>-2287458</v>
      </c>
      <c r="O28" s="28">
        <f t="shared" si="2"/>
        <v>4358950</v>
      </c>
    </row>
    <row r="29" spans="1:15" ht="15" x14ac:dyDescent="0.25">
      <c r="A29" s="22">
        <v>47</v>
      </c>
      <c r="B29" s="22">
        <v>1845</v>
      </c>
      <c r="C29" s="31" t="s">
        <v>34</v>
      </c>
      <c r="D29" s="24">
        <v>3085492</v>
      </c>
      <c r="E29" s="24">
        <v>1797509</v>
      </c>
      <c r="F29" s="24">
        <v>762140</v>
      </c>
      <c r="G29" s="24"/>
      <c r="H29" s="25">
        <f t="shared" si="0"/>
        <v>5645141</v>
      </c>
      <c r="I29" s="26"/>
      <c r="J29" s="27">
        <v>-1229557</v>
      </c>
      <c r="K29" s="27"/>
      <c r="L29" s="24">
        <v>-258912</v>
      </c>
      <c r="M29" s="24"/>
      <c r="N29" s="25">
        <f t="shared" si="1"/>
        <v>-1488469</v>
      </c>
      <c r="O29" s="28">
        <f t="shared" si="2"/>
        <v>4156672</v>
      </c>
    </row>
    <row r="30" spans="1:15" ht="15" x14ac:dyDescent="0.25">
      <c r="A30" s="22">
        <v>47</v>
      </c>
      <c r="B30" s="22">
        <v>1850</v>
      </c>
      <c r="C30" s="31" t="s">
        <v>35</v>
      </c>
      <c r="D30" s="24">
        <v>3897946</v>
      </c>
      <c r="E30" s="24">
        <v>-534502</v>
      </c>
      <c r="F30" s="24">
        <v>31802</v>
      </c>
      <c r="G30" s="24"/>
      <c r="H30" s="25">
        <f t="shared" si="0"/>
        <v>3395246</v>
      </c>
      <c r="I30" s="26"/>
      <c r="J30" s="27">
        <v>-1646559</v>
      </c>
      <c r="K30" s="27">
        <v>42760</v>
      </c>
      <c r="L30" s="24">
        <v>-203604</v>
      </c>
      <c r="M30" s="24"/>
      <c r="N30" s="25">
        <f t="shared" si="1"/>
        <v>-1807403</v>
      </c>
      <c r="O30" s="28">
        <f t="shared" si="2"/>
        <v>1587843</v>
      </c>
    </row>
    <row r="31" spans="1:15" ht="15" x14ac:dyDescent="0.25">
      <c r="A31" s="22">
        <v>47</v>
      </c>
      <c r="B31" s="22">
        <v>1855</v>
      </c>
      <c r="C31" s="31" t="s">
        <v>36</v>
      </c>
      <c r="D31" s="24">
        <v>1508740</v>
      </c>
      <c r="E31" s="24">
        <v>270488</v>
      </c>
      <c r="F31" s="24">
        <v>61026</v>
      </c>
      <c r="G31" s="24"/>
      <c r="H31" s="25">
        <f t="shared" si="0"/>
        <v>1840254</v>
      </c>
      <c r="I31" s="26"/>
      <c r="J31" s="27">
        <v>-963121.98</v>
      </c>
      <c r="K31" s="27"/>
      <c r="L31" s="24">
        <v>-48337</v>
      </c>
      <c r="M31" s="24"/>
      <c r="N31" s="25">
        <f t="shared" si="1"/>
        <v>-1011458.98</v>
      </c>
      <c r="O31" s="28">
        <f t="shared" si="2"/>
        <v>828795.02</v>
      </c>
    </row>
    <row r="32" spans="1:15" ht="15" x14ac:dyDescent="0.25">
      <c r="A32" s="22">
        <v>47</v>
      </c>
      <c r="B32" s="22">
        <v>1860</v>
      </c>
      <c r="C32" s="31" t="s">
        <v>37</v>
      </c>
      <c r="D32" s="24">
        <v>4189886</v>
      </c>
      <c r="E32" s="24"/>
      <c r="F32" s="24">
        <v>175888</v>
      </c>
      <c r="G32" s="24"/>
      <c r="H32" s="25">
        <f t="shared" si="0"/>
        <v>4365774</v>
      </c>
      <c r="I32" s="26"/>
      <c r="J32" s="27">
        <v>-1647620</v>
      </c>
      <c r="K32" s="27"/>
      <c r="L32" s="24">
        <v>-218376</v>
      </c>
      <c r="M32" s="24"/>
      <c r="N32" s="25">
        <f t="shared" si="1"/>
        <v>-1865996</v>
      </c>
      <c r="O32" s="28">
        <f t="shared" si="2"/>
        <v>2499778</v>
      </c>
    </row>
    <row r="33" spans="1:15" ht="15" x14ac:dyDescent="0.25">
      <c r="A33" s="29">
        <v>47</v>
      </c>
      <c r="B33" s="29">
        <v>1860</v>
      </c>
      <c r="C33" s="30" t="s">
        <v>38</v>
      </c>
      <c r="D33" s="24"/>
      <c r="E33" s="24"/>
      <c r="F33" s="24"/>
      <c r="G33" s="24"/>
      <c r="H33" s="25">
        <f t="shared" si="0"/>
        <v>0</v>
      </c>
      <c r="I33" s="26"/>
      <c r="J33" s="27"/>
      <c r="K33" s="27"/>
      <c r="L33" s="24"/>
      <c r="M33" s="24"/>
      <c r="N33" s="25">
        <f t="shared" si="1"/>
        <v>0</v>
      </c>
      <c r="O33" s="28">
        <f t="shared" si="2"/>
        <v>0</v>
      </c>
    </row>
    <row r="34" spans="1:15" ht="15" x14ac:dyDescent="0.25">
      <c r="A34" s="29" t="s">
        <v>24</v>
      </c>
      <c r="B34" s="29">
        <v>1905</v>
      </c>
      <c r="C34" s="30" t="s">
        <v>25</v>
      </c>
      <c r="D34" s="24"/>
      <c r="E34" s="24"/>
      <c r="F34" s="24"/>
      <c r="G34" s="24"/>
      <c r="H34" s="25">
        <f t="shared" si="0"/>
        <v>0</v>
      </c>
      <c r="I34" s="26"/>
      <c r="J34" s="27"/>
      <c r="K34" s="27"/>
      <c r="L34" s="24"/>
      <c r="M34" s="24"/>
      <c r="N34" s="25">
        <f t="shared" si="1"/>
        <v>0</v>
      </c>
      <c r="O34" s="28">
        <f t="shared" si="2"/>
        <v>0</v>
      </c>
    </row>
    <row r="35" spans="1:15" ht="15" x14ac:dyDescent="0.25">
      <c r="A35" s="22">
        <v>47</v>
      </c>
      <c r="B35" s="22">
        <v>1908</v>
      </c>
      <c r="C35" s="31" t="s">
        <v>39</v>
      </c>
      <c r="D35" s="24"/>
      <c r="E35" s="24"/>
      <c r="F35" s="24"/>
      <c r="G35" s="24"/>
      <c r="H35" s="25">
        <f t="shared" si="0"/>
        <v>0</v>
      </c>
      <c r="I35" s="26"/>
      <c r="J35" s="27"/>
      <c r="K35" s="27"/>
      <c r="L35" s="24"/>
      <c r="M35" s="24"/>
      <c r="N35" s="25">
        <f t="shared" si="1"/>
        <v>0</v>
      </c>
      <c r="O35" s="28">
        <f t="shared" si="2"/>
        <v>0</v>
      </c>
    </row>
    <row r="36" spans="1:15" ht="15" x14ac:dyDescent="0.25">
      <c r="A36" s="22">
        <v>13</v>
      </c>
      <c r="B36" s="22">
        <v>1910</v>
      </c>
      <c r="C36" s="31" t="s">
        <v>27</v>
      </c>
      <c r="D36" s="24">
        <v>296061</v>
      </c>
      <c r="E36" s="24"/>
      <c r="F36" s="24">
        <v>25982</v>
      </c>
      <c r="G36" s="24"/>
      <c r="H36" s="25">
        <f t="shared" si="0"/>
        <v>322043</v>
      </c>
      <c r="I36" s="26"/>
      <c r="J36" s="27">
        <v>-129813</v>
      </c>
      <c r="K36" s="27"/>
      <c r="L36" s="24">
        <v>-29153</v>
      </c>
      <c r="M36" s="24"/>
      <c r="N36" s="25">
        <f t="shared" si="1"/>
        <v>-158966</v>
      </c>
      <c r="O36" s="28">
        <f t="shared" si="2"/>
        <v>163077</v>
      </c>
    </row>
    <row r="37" spans="1:15" ht="15" x14ac:dyDescent="0.25">
      <c r="A37" s="22">
        <v>8</v>
      </c>
      <c r="B37" s="22">
        <v>1915</v>
      </c>
      <c r="C37" s="31" t="s">
        <v>40</v>
      </c>
      <c r="D37" s="24">
        <v>1887</v>
      </c>
      <c r="E37" s="24"/>
      <c r="F37" s="24">
        <v>1803</v>
      </c>
      <c r="G37" s="24"/>
      <c r="H37" s="25">
        <f t="shared" si="0"/>
        <v>3690</v>
      </c>
      <c r="I37" s="26"/>
      <c r="J37" s="27">
        <v>0</v>
      </c>
      <c r="K37" s="27">
        <v>-189</v>
      </c>
      <c r="L37" s="24">
        <v>-369</v>
      </c>
      <c r="M37" s="24"/>
      <c r="N37" s="25">
        <f t="shared" si="1"/>
        <v>-558</v>
      </c>
      <c r="O37" s="28">
        <f t="shared" si="2"/>
        <v>3132</v>
      </c>
    </row>
    <row r="38" spans="1:15" ht="15" x14ac:dyDescent="0.25">
      <c r="A38" s="22">
        <v>8</v>
      </c>
      <c r="B38" s="22">
        <v>1915</v>
      </c>
      <c r="C38" s="31" t="s">
        <v>41</v>
      </c>
      <c r="D38" s="24"/>
      <c r="E38" s="24"/>
      <c r="F38" s="24"/>
      <c r="G38" s="24"/>
      <c r="H38" s="25">
        <f t="shared" si="0"/>
        <v>0</v>
      </c>
      <c r="I38" s="26"/>
      <c r="J38" s="27"/>
      <c r="K38" s="27"/>
      <c r="L38" s="24"/>
      <c r="M38" s="24"/>
      <c r="N38" s="25">
        <f t="shared" si="1"/>
        <v>0</v>
      </c>
      <c r="O38" s="28">
        <f t="shared" si="2"/>
        <v>0</v>
      </c>
    </row>
    <row r="39" spans="1:15" ht="15" x14ac:dyDescent="0.25">
      <c r="A39" s="22">
        <v>10</v>
      </c>
      <c r="B39" s="22">
        <v>1920</v>
      </c>
      <c r="C39" s="31" t="s">
        <v>42</v>
      </c>
      <c r="D39" s="24"/>
      <c r="E39" s="24"/>
      <c r="F39" s="24"/>
      <c r="G39" s="24"/>
      <c r="H39" s="25">
        <f t="shared" si="0"/>
        <v>0</v>
      </c>
      <c r="I39" s="26"/>
      <c r="J39" s="27"/>
      <c r="K39" s="27"/>
      <c r="L39" s="24"/>
      <c r="M39" s="24"/>
      <c r="N39" s="25">
        <f t="shared" si="1"/>
        <v>0</v>
      </c>
      <c r="O39" s="28">
        <f t="shared" si="2"/>
        <v>0</v>
      </c>
    </row>
    <row r="40" spans="1:15" ht="15" x14ac:dyDescent="0.25">
      <c r="A40" s="22">
        <v>45</v>
      </c>
      <c r="B40" s="32">
        <v>1920</v>
      </c>
      <c r="C40" s="23" t="s">
        <v>43</v>
      </c>
      <c r="D40" s="24">
        <v>2309</v>
      </c>
      <c r="E40" s="24">
        <v>105929</v>
      </c>
      <c r="F40" s="24">
        <v>29238</v>
      </c>
      <c r="G40" s="24"/>
      <c r="H40" s="25">
        <f t="shared" si="0"/>
        <v>137476</v>
      </c>
      <c r="I40" s="26"/>
      <c r="J40" s="27">
        <v>0</v>
      </c>
      <c r="K40" s="27">
        <v>-106392</v>
      </c>
      <c r="L40" s="24">
        <v>-6310</v>
      </c>
      <c r="M40" s="24"/>
      <c r="N40" s="25">
        <f t="shared" si="1"/>
        <v>-112702</v>
      </c>
      <c r="O40" s="28">
        <f t="shared" si="2"/>
        <v>24774</v>
      </c>
    </row>
    <row r="41" spans="1:15" ht="15" x14ac:dyDescent="0.25">
      <c r="A41" s="22">
        <v>45.1</v>
      </c>
      <c r="B41" s="32">
        <v>1920</v>
      </c>
      <c r="C41" s="23" t="s">
        <v>44</v>
      </c>
      <c r="D41" s="24"/>
      <c r="E41" s="24"/>
      <c r="F41" s="24"/>
      <c r="G41" s="24"/>
      <c r="H41" s="25">
        <f t="shared" si="0"/>
        <v>0</v>
      </c>
      <c r="I41" s="26"/>
      <c r="J41" s="27"/>
      <c r="K41" s="27"/>
      <c r="L41" s="24"/>
      <c r="M41" s="24"/>
      <c r="N41" s="25">
        <f t="shared" si="1"/>
        <v>0</v>
      </c>
      <c r="O41" s="28">
        <f t="shared" si="2"/>
        <v>0</v>
      </c>
    </row>
    <row r="42" spans="1:15" ht="15" x14ac:dyDescent="0.25">
      <c r="A42" s="22">
        <v>10</v>
      </c>
      <c r="B42" s="22">
        <v>1930</v>
      </c>
      <c r="C42" s="31" t="s">
        <v>45</v>
      </c>
      <c r="D42" s="24">
        <v>73317</v>
      </c>
      <c r="E42" s="24">
        <v>1296977</v>
      </c>
      <c r="F42" s="24">
        <v>10692</v>
      </c>
      <c r="G42" s="24"/>
      <c r="H42" s="25">
        <f t="shared" si="0"/>
        <v>1380986</v>
      </c>
      <c r="I42" s="26"/>
      <c r="J42" s="27">
        <v>-48886</v>
      </c>
      <c r="K42" s="27">
        <v>-932637</v>
      </c>
      <c r="L42" s="24">
        <v>-3960</v>
      </c>
      <c r="M42" s="24"/>
      <c r="N42" s="25">
        <f t="shared" si="1"/>
        <v>-985483</v>
      </c>
      <c r="O42" s="28">
        <f t="shared" si="2"/>
        <v>395503</v>
      </c>
    </row>
    <row r="43" spans="1:15" ht="15" x14ac:dyDescent="0.25">
      <c r="A43" s="22">
        <v>8</v>
      </c>
      <c r="B43" s="22">
        <v>1935</v>
      </c>
      <c r="C43" s="31" t="s">
        <v>46</v>
      </c>
      <c r="D43" s="24">
        <v>56201</v>
      </c>
      <c r="E43" s="24"/>
      <c r="F43" s="24">
        <v>0</v>
      </c>
      <c r="G43" s="24"/>
      <c r="H43" s="25">
        <f t="shared" si="0"/>
        <v>56201</v>
      </c>
      <c r="I43" s="26"/>
      <c r="J43" s="27">
        <v>-16366</v>
      </c>
      <c r="K43" s="27">
        <v>10746</v>
      </c>
      <c r="L43" s="24">
        <v>-5620</v>
      </c>
      <c r="M43" s="24"/>
      <c r="N43" s="25">
        <f t="shared" si="1"/>
        <v>-11240</v>
      </c>
      <c r="O43" s="28">
        <f t="shared" si="2"/>
        <v>44961</v>
      </c>
    </row>
    <row r="44" spans="1:15" ht="15" x14ac:dyDescent="0.25">
      <c r="A44" s="22">
        <v>8</v>
      </c>
      <c r="B44" s="22">
        <v>1940</v>
      </c>
      <c r="C44" s="31" t="s">
        <v>47</v>
      </c>
      <c r="D44" s="24">
        <v>742359</v>
      </c>
      <c r="E44" s="24"/>
      <c r="F44" s="24">
        <v>134023</v>
      </c>
      <c r="G44" s="24"/>
      <c r="H44" s="25">
        <f t="shared" si="0"/>
        <v>876382</v>
      </c>
      <c r="I44" s="26"/>
      <c r="J44" s="27">
        <v>-484927</v>
      </c>
      <c r="K44" s="27">
        <v>-5115</v>
      </c>
      <c r="L44" s="24">
        <v>-69271</v>
      </c>
      <c r="M44" s="24"/>
      <c r="N44" s="25">
        <f t="shared" si="1"/>
        <v>-559313</v>
      </c>
      <c r="O44" s="28">
        <f t="shared" si="2"/>
        <v>317069</v>
      </c>
    </row>
    <row r="45" spans="1:15" ht="15" x14ac:dyDescent="0.25">
      <c r="A45" s="22">
        <v>8</v>
      </c>
      <c r="B45" s="22">
        <v>1945</v>
      </c>
      <c r="C45" s="31" t="s">
        <v>48</v>
      </c>
      <c r="D45" s="24">
        <v>36629</v>
      </c>
      <c r="E45" s="24"/>
      <c r="F45" s="24">
        <v>14772</v>
      </c>
      <c r="G45" s="24"/>
      <c r="H45" s="25">
        <f t="shared" si="0"/>
        <v>51401</v>
      </c>
      <c r="I45" s="26"/>
      <c r="J45" s="27">
        <v>0</v>
      </c>
      <c r="K45" s="27">
        <v>-3663</v>
      </c>
      <c r="L45" s="24">
        <v>-5140</v>
      </c>
      <c r="M45" s="24"/>
      <c r="N45" s="25">
        <f t="shared" si="1"/>
        <v>-8803</v>
      </c>
      <c r="O45" s="28">
        <f t="shared" si="2"/>
        <v>42598</v>
      </c>
    </row>
    <row r="46" spans="1:15" ht="15" x14ac:dyDescent="0.25">
      <c r="A46" s="22">
        <v>8</v>
      </c>
      <c r="B46" s="22">
        <v>1950</v>
      </c>
      <c r="C46" s="31" t="s">
        <v>49</v>
      </c>
      <c r="D46" s="24"/>
      <c r="E46" s="24"/>
      <c r="F46" s="24"/>
      <c r="G46" s="24"/>
      <c r="H46" s="25">
        <f t="shared" si="0"/>
        <v>0</v>
      </c>
      <c r="I46" s="26"/>
      <c r="J46" s="27"/>
      <c r="K46" s="27"/>
      <c r="L46" s="24"/>
      <c r="M46" s="24"/>
      <c r="N46" s="25">
        <f t="shared" si="1"/>
        <v>0</v>
      </c>
      <c r="O46" s="28">
        <f t="shared" si="2"/>
        <v>0</v>
      </c>
    </row>
    <row r="47" spans="1:15" ht="15" x14ac:dyDescent="0.25">
      <c r="A47" s="22">
        <v>8</v>
      </c>
      <c r="B47" s="22">
        <v>1955</v>
      </c>
      <c r="C47" s="31" t="s">
        <v>50</v>
      </c>
      <c r="D47" s="24">
        <v>17794</v>
      </c>
      <c r="E47" s="24"/>
      <c r="F47" s="24">
        <v>55955</v>
      </c>
      <c r="G47" s="24"/>
      <c r="H47" s="25">
        <f t="shared" si="0"/>
        <v>73749</v>
      </c>
      <c r="I47" s="26"/>
      <c r="J47" s="27">
        <v>0</v>
      </c>
      <c r="K47" s="27">
        <v>-1779</v>
      </c>
      <c r="L47" s="24">
        <v>-7375</v>
      </c>
      <c r="M47" s="24"/>
      <c r="N47" s="25">
        <f t="shared" si="1"/>
        <v>-9154</v>
      </c>
      <c r="O47" s="28">
        <f t="shared" si="2"/>
        <v>64595</v>
      </c>
    </row>
    <row r="48" spans="1:15" ht="15" x14ac:dyDescent="0.25">
      <c r="A48" s="33">
        <v>8</v>
      </c>
      <c r="B48" s="33">
        <v>1955</v>
      </c>
      <c r="C48" s="34" t="s">
        <v>51</v>
      </c>
      <c r="D48" s="24"/>
      <c r="E48" s="24"/>
      <c r="F48" s="24"/>
      <c r="G48" s="24"/>
      <c r="H48" s="25">
        <f t="shared" si="0"/>
        <v>0</v>
      </c>
      <c r="I48" s="26"/>
      <c r="J48" s="27"/>
      <c r="K48" s="27"/>
      <c r="L48" s="24"/>
      <c r="M48" s="24"/>
      <c r="N48" s="25">
        <f t="shared" si="1"/>
        <v>0</v>
      </c>
      <c r="O48" s="28">
        <f t="shared" si="2"/>
        <v>0</v>
      </c>
    </row>
    <row r="49" spans="1:15" ht="15" x14ac:dyDescent="0.25">
      <c r="A49" s="32">
        <v>8</v>
      </c>
      <c r="B49" s="32">
        <v>1960</v>
      </c>
      <c r="C49" s="23" t="s">
        <v>52</v>
      </c>
      <c r="D49" s="24"/>
      <c r="E49" s="24"/>
      <c r="F49" s="24"/>
      <c r="G49" s="24"/>
      <c r="H49" s="25">
        <f t="shared" si="0"/>
        <v>0</v>
      </c>
      <c r="I49" s="26"/>
      <c r="J49" s="27"/>
      <c r="K49" s="27"/>
      <c r="L49" s="24"/>
      <c r="M49" s="24"/>
      <c r="N49" s="25">
        <f t="shared" si="1"/>
        <v>0</v>
      </c>
      <c r="O49" s="28">
        <f t="shared" si="2"/>
        <v>0</v>
      </c>
    </row>
    <row r="50" spans="1:15" ht="15" x14ac:dyDescent="0.25">
      <c r="A50" s="1">
        <v>47</v>
      </c>
      <c r="B50" s="32">
        <v>1970</v>
      </c>
      <c r="C50" s="31" t="s">
        <v>53</v>
      </c>
      <c r="D50" s="24"/>
      <c r="E50" s="24"/>
      <c r="F50" s="24"/>
      <c r="G50" s="24"/>
      <c r="H50" s="25">
        <f t="shared" si="0"/>
        <v>0</v>
      </c>
      <c r="I50" s="26"/>
      <c r="J50" s="27"/>
      <c r="K50" s="27"/>
      <c r="L50" s="24"/>
      <c r="M50" s="24"/>
      <c r="N50" s="25">
        <f t="shared" si="1"/>
        <v>0</v>
      </c>
      <c r="O50" s="28">
        <f t="shared" si="2"/>
        <v>0</v>
      </c>
    </row>
    <row r="51" spans="1:15" ht="15" x14ac:dyDescent="0.25">
      <c r="A51" s="22">
        <v>47</v>
      </c>
      <c r="B51" s="22">
        <v>1975</v>
      </c>
      <c r="C51" s="31" t="s">
        <v>54</v>
      </c>
      <c r="D51" s="24"/>
      <c r="E51" s="24"/>
      <c r="F51" s="24"/>
      <c r="G51" s="24"/>
      <c r="H51" s="25">
        <f t="shared" si="0"/>
        <v>0</v>
      </c>
      <c r="I51" s="26"/>
      <c r="J51" s="27"/>
      <c r="K51" s="27"/>
      <c r="L51" s="24"/>
      <c r="M51" s="24"/>
      <c r="N51" s="25">
        <f t="shared" si="1"/>
        <v>0</v>
      </c>
      <c r="O51" s="28">
        <f t="shared" si="2"/>
        <v>0</v>
      </c>
    </row>
    <row r="52" spans="1:15" ht="15" x14ac:dyDescent="0.25">
      <c r="A52" s="22">
        <v>47</v>
      </c>
      <c r="B52" s="22">
        <v>1980</v>
      </c>
      <c r="C52" s="31" t="s">
        <v>55</v>
      </c>
      <c r="D52" s="24">
        <v>2130533</v>
      </c>
      <c r="E52" s="24">
        <v>-19743</v>
      </c>
      <c r="F52" s="24">
        <v>82328</v>
      </c>
      <c r="G52" s="24"/>
      <c r="H52" s="25">
        <f t="shared" si="0"/>
        <v>2193118</v>
      </c>
      <c r="I52" s="26"/>
      <c r="J52" s="27">
        <v>-1467096</v>
      </c>
      <c r="K52" s="27">
        <v>3947</v>
      </c>
      <c r="L52" s="24">
        <v>-155203</v>
      </c>
      <c r="M52" s="24"/>
      <c r="N52" s="25">
        <f t="shared" si="1"/>
        <v>-1618352</v>
      </c>
      <c r="O52" s="28">
        <f t="shared" si="2"/>
        <v>574766</v>
      </c>
    </row>
    <row r="53" spans="1:15" ht="15" x14ac:dyDescent="0.25">
      <c r="A53" s="22">
        <v>47</v>
      </c>
      <c r="B53" s="22">
        <v>1985</v>
      </c>
      <c r="C53" s="31" t="s">
        <v>56</v>
      </c>
      <c r="D53" s="24"/>
      <c r="E53" s="24"/>
      <c r="F53" s="24"/>
      <c r="G53" s="24"/>
      <c r="H53" s="25">
        <f t="shared" si="0"/>
        <v>0</v>
      </c>
      <c r="I53" s="26"/>
      <c r="J53" s="27"/>
      <c r="K53" s="27"/>
      <c r="L53" s="24"/>
      <c r="M53" s="24"/>
      <c r="N53" s="25">
        <f t="shared" si="1"/>
        <v>0</v>
      </c>
      <c r="O53" s="28">
        <f t="shared" si="2"/>
        <v>0</v>
      </c>
    </row>
    <row r="54" spans="1:15" ht="15" x14ac:dyDescent="0.25">
      <c r="A54" s="1">
        <v>47</v>
      </c>
      <c r="B54" s="22">
        <v>1990</v>
      </c>
      <c r="C54" s="35" t="s">
        <v>57</v>
      </c>
      <c r="D54" s="24"/>
      <c r="E54" s="24"/>
      <c r="F54" s="24"/>
      <c r="G54" s="24"/>
      <c r="H54" s="25">
        <f t="shared" si="0"/>
        <v>0</v>
      </c>
      <c r="I54" s="26"/>
      <c r="J54" s="27"/>
      <c r="K54" s="27"/>
      <c r="L54" s="24"/>
      <c r="M54" s="24"/>
      <c r="N54" s="25">
        <f t="shared" si="1"/>
        <v>0</v>
      </c>
      <c r="O54" s="28">
        <f t="shared" si="2"/>
        <v>0</v>
      </c>
    </row>
    <row r="55" spans="1:15" ht="15" x14ac:dyDescent="0.25">
      <c r="A55" s="22">
        <v>47</v>
      </c>
      <c r="B55" s="22">
        <v>1995</v>
      </c>
      <c r="C55" s="31" t="s">
        <v>58</v>
      </c>
      <c r="D55" s="24">
        <v>-596128</v>
      </c>
      <c r="E55" s="24"/>
      <c r="F55" s="24">
        <v>-780171</v>
      </c>
      <c r="G55" s="24"/>
      <c r="H55" s="25">
        <f t="shared" si="0"/>
        <v>-1376299</v>
      </c>
      <c r="I55" s="26"/>
      <c r="J55" s="27">
        <v>60753</v>
      </c>
      <c r="K55" s="27"/>
      <c r="L55" s="24">
        <v>55161</v>
      </c>
      <c r="M55" s="24"/>
      <c r="N55" s="25">
        <f t="shared" si="1"/>
        <v>115914</v>
      </c>
      <c r="O55" s="28">
        <f t="shared" si="2"/>
        <v>-1260385</v>
      </c>
    </row>
    <row r="56" spans="1:15" ht="15" x14ac:dyDescent="0.25">
      <c r="A56" s="22">
        <v>47</v>
      </c>
      <c r="B56" s="22">
        <v>2440</v>
      </c>
      <c r="C56" s="31" t="s">
        <v>59</v>
      </c>
      <c r="D56" s="24"/>
      <c r="E56" s="24"/>
      <c r="F56" s="24"/>
      <c r="G56" s="24"/>
      <c r="H56" s="25"/>
      <c r="J56" s="24"/>
      <c r="K56" s="27"/>
      <c r="L56" s="24"/>
      <c r="M56" s="24"/>
      <c r="N56" s="25"/>
      <c r="O56" s="28"/>
    </row>
    <row r="57" spans="1:15" ht="15" x14ac:dyDescent="0.25">
      <c r="A57" s="36"/>
      <c r="B57" s="36"/>
      <c r="C57" s="37"/>
      <c r="D57" s="38"/>
      <c r="E57" s="38"/>
      <c r="F57" s="38"/>
      <c r="G57" s="38"/>
      <c r="H57" s="25">
        <f t="shared" ref="H57:H60" si="3">D57+F57+G57</f>
        <v>0</v>
      </c>
      <c r="J57" s="38"/>
      <c r="K57" s="38"/>
      <c r="L57" s="38"/>
      <c r="M57" s="38"/>
      <c r="N57" s="25">
        <f t="shared" ref="N57" si="4">J57+L57+M57</f>
        <v>0</v>
      </c>
      <c r="O57" s="28">
        <f t="shared" si="2"/>
        <v>0</v>
      </c>
    </row>
    <row r="58" spans="1:15" x14ac:dyDescent="0.2">
      <c r="A58" s="36"/>
      <c r="B58" s="36"/>
      <c r="C58" s="39" t="s">
        <v>60</v>
      </c>
      <c r="D58" s="40">
        <f>SUM(D17:D57)</f>
        <v>43148432</v>
      </c>
      <c r="E58" s="40">
        <f>SUM(E17:E57)</f>
        <v>1296977</v>
      </c>
      <c r="F58" s="40">
        <f>SUM(F17:F57)</f>
        <v>2937349</v>
      </c>
      <c r="G58" s="40">
        <f>SUM(G17:G57)</f>
        <v>-121000</v>
      </c>
      <c r="H58" s="40">
        <f>SUM(H17:H57)</f>
        <v>47261758</v>
      </c>
      <c r="I58" s="40"/>
      <c r="J58" s="40">
        <f t="shared" ref="J58:O58" si="5">SUM(J17:J57)</f>
        <v>-15712921.790000001</v>
      </c>
      <c r="K58" s="40">
        <f t="shared" si="5"/>
        <v>-932636</v>
      </c>
      <c r="L58" s="40">
        <f t="shared" si="5"/>
        <v>-2211416</v>
      </c>
      <c r="M58" s="40">
        <f t="shared" si="5"/>
        <v>0</v>
      </c>
      <c r="N58" s="40">
        <f t="shared" si="5"/>
        <v>-18856973.789999999</v>
      </c>
      <c r="O58" s="40">
        <f t="shared" si="5"/>
        <v>28404784.209999997</v>
      </c>
    </row>
    <row r="59" spans="1:15" ht="25.5" x14ac:dyDescent="0.25">
      <c r="A59" s="36"/>
      <c r="B59" s="36"/>
      <c r="C59" s="41" t="s">
        <v>61</v>
      </c>
      <c r="D59" s="38"/>
      <c r="E59" s="38"/>
      <c r="F59" s="38"/>
      <c r="G59" s="38"/>
      <c r="H59" s="25">
        <f t="shared" ref="H59" si="6">D59+F59+G59</f>
        <v>0</v>
      </c>
      <c r="J59" s="38"/>
      <c r="K59" s="38"/>
      <c r="L59" s="38"/>
      <c r="M59" s="38"/>
      <c r="N59" s="25">
        <f t="shared" ref="N59:N60" si="7">J59+L59+M59</f>
        <v>0</v>
      </c>
      <c r="O59" s="28">
        <f t="shared" ref="O59" si="8">H59+N59</f>
        <v>0</v>
      </c>
    </row>
    <row r="60" spans="1:15" ht="24.75" x14ac:dyDescent="0.25">
      <c r="A60" s="36"/>
      <c r="B60" s="36"/>
      <c r="C60" s="42" t="s">
        <v>62</v>
      </c>
      <c r="D60" s="38"/>
      <c r="E60" s="38"/>
      <c r="F60" s="38"/>
      <c r="G60" s="38"/>
      <c r="H60" s="25">
        <f t="shared" si="3"/>
        <v>0</v>
      </c>
      <c r="J60" s="38"/>
      <c r="K60" s="38"/>
      <c r="L60" s="38"/>
      <c r="M60" s="38"/>
      <c r="N60" s="25">
        <f t="shared" si="7"/>
        <v>0</v>
      </c>
      <c r="O60" s="28">
        <f t="shared" si="2"/>
        <v>0</v>
      </c>
    </row>
    <row r="61" spans="1:15" x14ac:dyDescent="0.2">
      <c r="A61" s="36"/>
      <c r="B61" s="36"/>
      <c r="C61" s="39" t="s">
        <v>63</v>
      </c>
      <c r="D61" s="40">
        <f>SUM(D58:D60)</f>
        <v>43148432</v>
      </c>
      <c r="E61" s="40">
        <f>SUM(E58:E60)</f>
        <v>1296977</v>
      </c>
      <c r="F61" s="40">
        <f t="shared" ref="F61:H61" si="9">SUM(F58:F60)</f>
        <v>2937349</v>
      </c>
      <c r="G61" s="40">
        <f t="shared" si="9"/>
        <v>-121000</v>
      </c>
      <c r="H61" s="40">
        <f t="shared" si="9"/>
        <v>47261758</v>
      </c>
      <c r="I61" s="40"/>
      <c r="J61" s="40">
        <f t="shared" ref="J61:N61" si="10">SUM(J58:J60)</f>
        <v>-15712921.790000001</v>
      </c>
      <c r="K61" s="40">
        <f t="shared" si="10"/>
        <v>-932636</v>
      </c>
      <c r="L61" s="40">
        <f t="shared" si="10"/>
        <v>-2211416</v>
      </c>
      <c r="M61" s="40">
        <f t="shared" si="10"/>
        <v>0</v>
      </c>
      <c r="N61" s="40">
        <f t="shared" si="10"/>
        <v>-18856973.789999999</v>
      </c>
      <c r="O61" s="40">
        <f>SUM(O58:O60)</f>
        <v>28404784.209999997</v>
      </c>
    </row>
    <row r="62" spans="1:15" ht="15" x14ac:dyDescent="0.25">
      <c r="A62" s="36"/>
      <c r="B62" s="36"/>
      <c r="C62" s="89" t="s">
        <v>64</v>
      </c>
      <c r="D62" s="90"/>
      <c r="E62" s="90"/>
      <c r="F62" s="90"/>
      <c r="G62" s="90"/>
      <c r="H62" s="90"/>
      <c r="I62" s="90"/>
      <c r="J62" s="91"/>
      <c r="K62" s="58"/>
      <c r="L62" s="38"/>
      <c r="M62" s="43"/>
      <c r="N62" s="44"/>
      <c r="O62" s="45"/>
    </row>
    <row r="63" spans="1:15" ht="15" x14ac:dyDescent="0.25">
      <c r="A63" s="36"/>
      <c r="B63" s="36"/>
      <c r="C63" s="89" t="s">
        <v>65</v>
      </c>
      <c r="D63" s="90"/>
      <c r="E63" s="90"/>
      <c r="F63" s="90"/>
      <c r="G63" s="90"/>
      <c r="H63" s="90"/>
      <c r="I63" s="90"/>
      <c r="J63" s="91"/>
      <c r="K63" s="58"/>
      <c r="L63" s="40">
        <f>L61+L62</f>
        <v>-2211416</v>
      </c>
      <c r="M63" s="43"/>
      <c r="N63" s="44"/>
      <c r="O63" s="45"/>
    </row>
    <row r="65" spans="1:16" x14ac:dyDescent="0.2">
      <c r="J65" s="46" t="s">
        <v>66</v>
      </c>
      <c r="K65" s="46"/>
      <c r="L65" s="47"/>
    </row>
    <row r="66" spans="1:16" ht="15" x14ac:dyDescent="0.25">
      <c r="A66" s="36">
        <v>10</v>
      </c>
      <c r="B66" s="36"/>
      <c r="C66" s="37" t="s">
        <v>67</v>
      </c>
      <c r="J66" s="47" t="s">
        <v>67</v>
      </c>
      <c r="K66" s="47"/>
      <c r="L66" s="47"/>
      <c r="M66" s="48"/>
    </row>
    <row r="67" spans="1:16" ht="15" x14ac:dyDescent="0.25">
      <c r="A67" s="36">
        <v>8</v>
      </c>
      <c r="B67" s="36"/>
      <c r="C67" s="37" t="s">
        <v>46</v>
      </c>
      <c r="J67" s="47" t="s">
        <v>46</v>
      </c>
      <c r="K67" s="47"/>
      <c r="L67" s="47"/>
      <c r="M67" s="49"/>
    </row>
    <row r="68" spans="1:16" ht="15" x14ac:dyDescent="0.25">
      <c r="J68" s="50" t="s">
        <v>68</v>
      </c>
      <c r="K68" s="50"/>
      <c r="M68" s="51">
        <f>L63-M66-M67</f>
        <v>-2211416</v>
      </c>
    </row>
    <row r="69" spans="1:16" x14ac:dyDescent="0.2">
      <c r="P69" s="52"/>
    </row>
    <row r="70" spans="1:16" x14ac:dyDescent="0.2">
      <c r="A70" s="53" t="s">
        <v>69</v>
      </c>
      <c r="P70" s="52"/>
    </row>
    <row r="72" spans="1:16" x14ac:dyDescent="0.2">
      <c r="A72" s="1">
        <v>1</v>
      </c>
      <c r="B72" s="92" t="s">
        <v>70</v>
      </c>
      <c r="C72" s="92"/>
      <c r="D72" s="92"/>
      <c r="E72" s="92"/>
      <c r="F72" s="92"/>
      <c r="G72" s="92"/>
      <c r="H72" s="92"/>
      <c r="I72" s="92"/>
      <c r="J72" s="92"/>
      <c r="K72" s="92"/>
      <c r="L72" s="92"/>
      <c r="M72" s="92"/>
      <c r="N72" s="92"/>
      <c r="O72" s="92"/>
    </row>
    <row r="73" spans="1:16" x14ac:dyDescent="0.2">
      <c r="B73" s="92"/>
      <c r="C73" s="92"/>
      <c r="D73" s="92"/>
      <c r="E73" s="92"/>
      <c r="F73" s="92"/>
      <c r="G73" s="92"/>
      <c r="H73" s="92"/>
      <c r="I73" s="92"/>
      <c r="J73" s="92"/>
      <c r="K73" s="92"/>
      <c r="L73" s="92"/>
      <c r="M73" s="92"/>
      <c r="N73" s="92"/>
      <c r="O73" s="92"/>
    </row>
    <row r="75" spans="1:16" x14ac:dyDescent="0.2">
      <c r="A75" s="1">
        <v>2</v>
      </c>
      <c r="B75" s="83" t="s">
        <v>71</v>
      </c>
      <c r="C75" s="83"/>
      <c r="D75" s="83"/>
      <c r="E75" s="83"/>
      <c r="F75" s="83"/>
      <c r="G75" s="83"/>
      <c r="H75" s="83"/>
      <c r="I75" s="83"/>
      <c r="J75" s="83"/>
      <c r="K75" s="83"/>
      <c r="L75" s="83"/>
      <c r="M75" s="83"/>
      <c r="N75" s="83"/>
      <c r="O75" s="83"/>
    </row>
    <row r="76" spans="1:16" x14ac:dyDescent="0.2">
      <c r="B76" s="83"/>
      <c r="C76" s="83"/>
      <c r="D76" s="83"/>
      <c r="E76" s="83"/>
      <c r="F76" s="83"/>
      <c r="G76" s="83"/>
      <c r="H76" s="83"/>
      <c r="I76" s="83"/>
      <c r="J76" s="83"/>
      <c r="K76" s="83"/>
      <c r="L76" s="83"/>
      <c r="M76" s="83"/>
      <c r="N76" s="83"/>
      <c r="O76" s="83"/>
    </row>
    <row r="78" spans="1:16" x14ac:dyDescent="0.2">
      <c r="A78" s="1">
        <v>3</v>
      </c>
      <c r="B78" s="84" t="s">
        <v>72</v>
      </c>
      <c r="C78" s="84"/>
      <c r="D78" s="84"/>
      <c r="E78" s="84"/>
      <c r="F78" s="84"/>
      <c r="G78" s="84"/>
      <c r="H78" s="84"/>
      <c r="I78" s="84"/>
      <c r="J78" s="84"/>
      <c r="K78" s="84"/>
      <c r="L78" s="84"/>
      <c r="M78" s="84"/>
      <c r="N78" s="84"/>
      <c r="O78" s="84"/>
    </row>
    <row r="80" spans="1:16" x14ac:dyDescent="0.2">
      <c r="A80" s="1">
        <v>4</v>
      </c>
      <c r="B80" s="54" t="s">
        <v>73</v>
      </c>
      <c r="C80" s="10"/>
    </row>
    <row r="82" spans="1:15" x14ac:dyDescent="0.2">
      <c r="A82" s="1">
        <v>5</v>
      </c>
      <c r="B82" s="55" t="s">
        <v>74</v>
      </c>
    </row>
    <row r="84" spans="1:15" x14ac:dyDescent="0.2">
      <c r="A84" s="1">
        <v>6</v>
      </c>
      <c r="B84" s="84" t="s">
        <v>75</v>
      </c>
      <c r="C84" s="84"/>
      <c r="D84" s="84"/>
      <c r="E84" s="84"/>
      <c r="F84" s="84"/>
      <c r="G84" s="84"/>
      <c r="H84" s="84"/>
      <c r="I84" s="84"/>
      <c r="J84" s="84"/>
      <c r="K84" s="84"/>
      <c r="L84" s="84"/>
      <c r="M84" s="84"/>
      <c r="N84" s="84"/>
      <c r="O84" s="84"/>
    </row>
    <row r="85" spans="1:15" x14ac:dyDescent="0.2">
      <c r="B85" s="84"/>
      <c r="C85" s="84"/>
      <c r="D85" s="84"/>
      <c r="E85" s="84"/>
      <c r="F85" s="84"/>
      <c r="G85" s="84"/>
      <c r="H85" s="84"/>
      <c r="I85" s="84"/>
      <c r="J85" s="84"/>
      <c r="K85" s="84"/>
      <c r="L85" s="84"/>
      <c r="M85" s="84"/>
      <c r="N85" s="84"/>
      <c r="O85" s="84"/>
    </row>
  </sheetData>
  <mergeCells count="9">
    <mergeCell ref="B75:O76"/>
    <mergeCell ref="B78:O78"/>
    <mergeCell ref="B84:O85"/>
    <mergeCell ref="A9:O9"/>
    <mergeCell ref="A10:O10"/>
    <mergeCell ref="D15:H15"/>
    <mergeCell ref="C62:J62"/>
    <mergeCell ref="C63:J63"/>
    <mergeCell ref="B72:O73"/>
  </mergeCells>
  <dataValidations disablePrompts="1" count="1">
    <dataValidation type="list" allowBlank="1" showErrorMessage="1" error="Use the following date format when inserting a date:_x000a__x000a_Eg:  &quot;January 1, 2013&quot;" prompt="Use the following format eg: January 1, 2013" sqref="G12">
      <formula1>"CGAAP, MIFRS,USGAAP, ASPE"</formula1>
    </dataValidation>
  </dataValidations>
  <printOptions horizontalCentered="1"/>
  <pageMargins left="0.25" right="0.25" top="0.75" bottom="0.75" header="0.3" footer="0.3"/>
  <pageSetup paperSize="5" scale="61" orientation="landscape" r:id="rId1"/>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6" tint="0.59999389629810485"/>
    <pageSetUpPr fitToPage="1"/>
  </sheetPr>
  <dimension ref="A1:Q85"/>
  <sheetViews>
    <sheetView showGridLines="0" zoomScale="80" zoomScaleNormal="80" zoomScaleSheetLayoutView="85" workbookViewId="0">
      <pane xSplit="3" ySplit="16" topLeftCell="D41" activePane="bottomRight" state="frozen"/>
      <selection activeCell="T31" sqref="T31"/>
      <selection pane="topRight" activeCell="T31" sqref="T31"/>
      <selection pane="bottomLeft" activeCell="T31" sqref="T31"/>
      <selection pane="bottomRight" activeCell="O1" sqref="O1:O7"/>
    </sheetView>
  </sheetViews>
  <sheetFormatPr defaultRowHeight="12.75" x14ac:dyDescent="0.2"/>
  <cols>
    <col min="1" max="1" width="7.7109375" style="1" customWidth="1"/>
    <col min="2" max="2" width="6.42578125" style="1" customWidth="1"/>
    <col min="3" max="3" width="50.7109375" style="2" bestFit="1" customWidth="1"/>
    <col min="4" max="5" width="14.42578125" style="2" customWidth="1"/>
    <col min="6" max="6" width="13" style="2" customWidth="1"/>
    <col min="7" max="7" width="12.28515625" style="2" bestFit="1" customWidth="1"/>
    <col min="8" max="8" width="13.5703125" style="2" customWidth="1"/>
    <col min="9" max="9" width="1.7109375" style="3" customWidth="1"/>
    <col min="10" max="11" width="14.28515625" style="2" customWidth="1"/>
    <col min="12" max="12" width="13.42578125" style="72" customWidth="1"/>
    <col min="13" max="13" width="12.28515625" style="2" bestFit="1" customWidth="1"/>
    <col min="14" max="14" width="14.5703125" style="2" bestFit="1" customWidth="1"/>
    <col min="15" max="15" width="14.140625" style="2" bestFit="1" customWidth="1"/>
    <col min="16" max="16" width="10.28515625" style="2" bestFit="1" customWidth="1"/>
    <col min="17" max="17" width="11.5703125" style="2" bestFit="1" customWidth="1"/>
    <col min="18" max="16384" width="9.140625" style="2"/>
  </cols>
  <sheetData>
    <row r="1" spans="1:15" x14ac:dyDescent="0.2">
      <c r="N1" s="4" t="s">
        <v>0</v>
      </c>
      <c r="O1" s="5" t="s">
        <v>86</v>
      </c>
    </row>
    <row r="2" spans="1:15" x14ac:dyDescent="0.2">
      <c r="N2" s="4" t="s">
        <v>1</v>
      </c>
      <c r="O2" s="6"/>
    </row>
    <row r="3" spans="1:15" x14ac:dyDescent="0.2">
      <c r="N3" s="4" t="s">
        <v>2</v>
      </c>
      <c r="O3" s="6"/>
    </row>
    <row r="4" spans="1:15" x14ac:dyDescent="0.2">
      <c r="N4" s="4" t="s">
        <v>3</v>
      </c>
      <c r="O4" s="6"/>
    </row>
    <row r="5" spans="1:15" x14ac:dyDescent="0.2">
      <c r="N5" s="4" t="s">
        <v>4</v>
      </c>
      <c r="O5" s="7"/>
    </row>
    <row r="6" spans="1:15" x14ac:dyDescent="0.2">
      <c r="N6" s="4"/>
      <c r="O6" s="5" t="s">
        <v>87</v>
      </c>
    </row>
    <row r="7" spans="1:15" x14ac:dyDescent="0.2">
      <c r="N7" s="4" t="s">
        <v>5</v>
      </c>
      <c r="O7" s="7" t="s">
        <v>88</v>
      </c>
    </row>
    <row r="9" spans="1:15" ht="18" x14ac:dyDescent="0.2">
      <c r="A9" s="85" t="s">
        <v>6</v>
      </c>
      <c r="B9" s="85"/>
      <c r="C9" s="85"/>
      <c r="D9" s="85"/>
      <c r="E9" s="85"/>
      <c r="F9" s="85"/>
      <c r="G9" s="85"/>
      <c r="H9" s="85"/>
      <c r="I9" s="85"/>
      <c r="J9" s="85"/>
      <c r="K9" s="85"/>
      <c r="L9" s="85"/>
      <c r="M9" s="85"/>
      <c r="N9" s="85"/>
      <c r="O9" s="85"/>
    </row>
    <row r="10" spans="1:15" ht="18" x14ac:dyDescent="0.2">
      <c r="A10" s="85" t="s">
        <v>7</v>
      </c>
      <c r="B10" s="85"/>
      <c r="C10" s="85"/>
      <c r="D10" s="85"/>
      <c r="E10" s="85"/>
      <c r="F10" s="85"/>
      <c r="G10" s="85"/>
      <c r="H10" s="85"/>
      <c r="I10" s="85"/>
      <c r="J10" s="85"/>
      <c r="K10" s="85"/>
      <c r="L10" s="85"/>
      <c r="M10" s="85"/>
      <c r="N10" s="85"/>
      <c r="O10" s="85"/>
    </row>
    <row r="11" spans="1:15" x14ac:dyDescent="0.2">
      <c r="I11" s="2"/>
    </row>
    <row r="12" spans="1:15" x14ac:dyDescent="0.2">
      <c r="F12" s="8" t="s">
        <v>8</v>
      </c>
      <c r="G12" s="9" t="s">
        <v>82</v>
      </c>
      <c r="I12" s="2"/>
    </row>
    <row r="13" spans="1:15" ht="15" x14ac:dyDescent="0.25">
      <c r="C13" s="10"/>
      <c r="D13" s="59"/>
      <c r="E13" s="59"/>
      <c r="F13" s="8" t="s">
        <v>10</v>
      </c>
      <c r="G13" s="56">
        <v>2016</v>
      </c>
      <c r="H13" s="11"/>
      <c r="J13" s="59"/>
      <c r="K13" s="59"/>
    </row>
    <row r="15" spans="1:15" x14ac:dyDescent="0.2">
      <c r="D15" s="86" t="s">
        <v>11</v>
      </c>
      <c r="E15" s="87"/>
      <c r="F15" s="87"/>
      <c r="G15" s="87"/>
      <c r="H15" s="88"/>
      <c r="J15" s="12"/>
      <c r="K15" s="57"/>
      <c r="L15" s="73" t="s">
        <v>12</v>
      </c>
      <c r="M15" s="13"/>
      <c r="N15" s="14"/>
      <c r="O15" s="3"/>
    </row>
    <row r="16" spans="1:15" ht="25.5" x14ac:dyDescent="0.2">
      <c r="A16" s="15" t="s">
        <v>13</v>
      </c>
      <c r="B16" s="16" t="s">
        <v>14</v>
      </c>
      <c r="C16" s="17" t="s">
        <v>15</v>
      </c>
      <c r="D16" s="15" t="s">
        <v>16</v>
      </c>
      <c r="E16" s="15" t="s">
        <v>83</v>
      </c>
      <c r="F16" s="16" t="s">
        <v>17</v>
      </c>
      <c r="G16" s="16" t="s">
        <v>18</v>
      </c>
      <c r="H16" s="15" t="s">
        <v>19</v>
      </c>
      <c r="I16" s="18"/>
      <c r="J16" s="19" t="s">
        <v>16</v>
      </c>
      <c r="K16" s="15" t="s">
        <v>83</v>
      </c>
      <c r="L16" s="74" t="s">
        <v>17</v>
      </c>
      <c r="M16" s="20" t="s">
        <v>18</v>
      </c>
      <c r="N16" s="21" t="s">
        <v>19</v>
      </c>
      <c r="O16" s="15" t="s">
        <v>20</v>
      </c>
    </row>
    <row r="17" spans="1:15" ht="15" x14ac:dyDescent="0.25">
      <c r="A17" s="22"/>
      <c r="B17" s="22">
        <v>1610</v>
      </c>
      <c r="C17" s="23" t="s">
        <v>76</v>
      </c>
      <c r="D17" s="24">
        <f>+'App.2-BA_2015_MIFRS'!G17</f>
        <v>242440</v>
      </c>
      <c r="E17" s="24"/>
      <c r="F17" s="24"/>
      <c r="G17" s="24"/>
      <c r="H17" s="77">
        <f>D17+E17+F17+G17</f>
        <v>242440</v>
      </c>
      <c r="I17" s="26"/>
      <c r="J17" s="24">
        <f>+'App.2-BA_2015_MIFRS'!L17</f>
        <v>-45837</v>
      </c>
      <c r="K17" s="24"/>
      <c r="L17" s="70">
        <v>-6061</v>
      </c>
      <c r="M17" s="24"/>
      <c r="N17" s="25">
        <f>J17+K17+L17+M17</f>
        <v>-51898</v>
      </c>
      <c r="O17" s="28">
        <f t="shared" ref="O17:O56" si="0">H17+N17</f>
        <v>190542</v>
      </c>
    </row>
    <row r="18" spans="1:15" ht="15" x14ac:dyDescent="0.25">
      <c r="A18" s="22">
        <v>12</v>
      </c>
      <c r="B18" s="22">
        <v>1611</v>
      </c>
      <c r="C18" s="23" t="s">
        <v>21</v>
      </c>
      <c r="D18" s="24">
        <f>+'App.2-BA_2015_MIFRS'!G18</f>
        <v>368639</v>
      </c>
      <c r="E18" s="24"/>
      <c r="F18" s="24">
        <v>235429</v>
      </c>
      <c r="G18" s="24"/>
      <c r="H18" s="77">
        <f t="shared" ref="H18:H57" si="1">D18+E18+F18+G18</f>
        <v>604068</v>
      </c>
      <c r="I18" s="26"/>
      <c r="J18" s="24">
        <f>+'App.2-BA_2015_MIFRS'!L18</f>
        <v>-338313</v>
      </c>
      <c r="K18" s="24"/>
      <c r="L18" s="70">
        <v>-35817</v>
      </c>
      <c r="M18" s="24"/>
      <c r="N18" s="25">
        <f t="shared" ref="N18:N57" si="2">J18+K18+L18+M18</f>
        <v>-374130</v>
      </c>
      <c r="O18" s="28">
        <f t="shared" si="0"/>
        <v>229938</v>
      </c>
    </row>
    <row r="19" spans="1:15" ht="15" x14ac:dyDescent="0.25">
      <c r="A19" s="22" t="s">
        <v>22</v>
      </c>
      <c r="B19" s="22">
        <v>1612</v>
      </c>
      <c r="C19" s="23" t="s">
        <v>23</v>
      </c>
      <c r="D19" s="24">
        <f>+'App.2-BA_2015_MIFRS'!G19</f>
        <v>0</v>
      </c>
      <c r="E19" s="24"/>
      <c r="F19" s="24"/>
      <c r="G19" s="24"/>
      <c r="H19" s="77">
        <f t="shared" si="1"/>
        <v>0</v>
      </c>
      <c r="I19" s="26"/>
      <c r="J19" s="24">
        <f>+'App.2-BA_2015_MIFRS'!L19</f>
        <v>0</v>
      </c>
      <c r="K19" s="24"/>
      <c r="L19" s="70"/>
      <c r="M19" s="24"/>
      <c r="N19" s="25">
        <f t="shared" si="2"/>
        <v>0</v>
      </c>
      <c r="O19" s="28">
        <f t="shared" si="0"/>
        <v>0</v>
      </c>
    </row>
    <row r="20" spans="1:15" ht="15" x14ac:dyDescent="0.25">
      <c r="A20" s="29" t="s">
        <v>24</v>
      </c>
      <c r="B20" s="29">
        <v>1805</v>
      </c>
      <c r="C20" s="30" t="s">
        <v>25</v>
      </c>
      <c r="D20" s="24">
        <f>+'App.2-BA_2015_MIFRS'!G20</f>
        <v>197343</v>
      </c>
      <c r="E20" s="24"/>
      <c r="F20" s="24"/>
      <c r="G20" s="24"/>
      <c r="H20" s="77">
        <f t="shared" si="1"/>
        <v>197343</v>
      </c>
      <c r="I20" s="26"/>
      <c r="J20" s="24">
        <f>+'App.2-BA_2015_MIFRS'!L20</f>
        <v>0</v>
      </c>
      <c r="K20" s="24"/>
      <c r="L20" s="70"/>
      <c r="M20" s="24"/>
      <c r="N20" s="25">
        <f t="shared" si="2"/>
        <v>0</v>
      </c>
      <c r="O20" s="28">
        <f t="shared" si="0"/>
        <v>197343</v>
      </c>
    </row>
    <row r="21" spans="1:15" ht="15" x14ac:dyDescent="0.25">
      <c r="A21" s="22">
        <v>47</v>
      </c>
      <c r="B21" s="22">
        <v>1808</v>
      </c>
      <c r="C21" s="31" t="s">
        <v>26</v>
      </c>
      <c r="D21" s="24">
        <f>+'App.2-BA_2015_MIFRS'!G21</f>
        <v>806696</v>
      </c>
      <c r="E21" s="24"/>
      <c r="F21" s="24">
        <v>33750</v>
      </c>
      <c r="G21" s="24"/>
      <c r="H21" s="77">
        <f t="shared" si="1"/>
        <v>840446</v>
      </c>
      <c r="I21" s="26"/>
      <c r="J21" s="24">
        <f>+'App.2-BA_2015_MIFRS'!L21</f>
        <v>-250444.25</v>
      </c>
      <c r="K21" s="24"/>
      <c r="L21" s="70">
        <v>-16031</v>
      </c>
      <c r="M21" s="24"/>
      <c r="N21" s="25">
        <f t="shared" si="2"/>
        <v>-266475.25</v>
      </c>
      <c r="O21" s="28">
        <f t="shared" si="0"/>
        <v>573970.75</v>
      </c>
    </row>
    <row r="22" spans="1:15" ht="15" x14ac:dyDescent="0.25">
      <c r="A22" s="22">
        <v>13</v>
      </c>
      <c r="B22" s="22">
        <v>1810</v>
      </c>
      <c r="C22" s="31" t="s">
        <v>27</v>
      </c>
      <c r="D22" s="24">
        <f>+'App.2-BA_2015_MIFRS'!G22</f>
        <v>0</v>
      </c>
      <c r="E22" s="24"/>
      <c r="F22" s="24"/>
      <c r="G22" s="24"/>
      <c r="H22" s="77">
        <f t="shared" si="1"/>
        <v>0</v>
      </c>
      <c r="I22" s="26"/>
      <c r="J22" s="24">
        <f>+'App.2-BA_2015_MIFRS'!L22</f>
        <v>0</v>
      </c>
      <c r="K22" s="24"/>
      <c r="L22" s="70"/>
      <c r="M22" s="24"/>
      <c r="N22" s="25">
        <f t="shared" si="2"/>
        <v>0</v>
      </c>
      <c r="O22" s="28">
        <f t="shared" si="0"/>
        <v>0</v>
      </c>
    </row>
    <row r="23" spans="1:15" ht="15" x14ac:dyDescent="0.25">
      <c r="A23" s="22">
        <v>47</v>
      </c>
      <c r="B23" s="22">
        <v>1815</v>
      </c>
      <c r="C23" s="31" t="s">
        <v>28</v>
      </c>
      <c r="D23" s="24">
        <f>+'App.2-BA_2015_MIFRS'!G23</f>
        <v>0</v>
      </c>
      <c r="E23" s="24"/>
      <c r="F23" s="24"/>
      <c r="G23" s="24"/>
      <c r="H23" s="77">
        <f t="shared" si="1"/>
        <v>0</v>
      </c>
      <c r="I23" s="26"/>
      <c r="J23" s="24">
        <f>+'App.2-BA_2015_MIFRS'!L23</f>
        <v>0</v>
      </c>
      <c r="K23" s="24"/>
      <c r="L23" s="70"/>
      <c r="M23" s="24"/>
      <c r="N23" s="25">
        <f t="shared" si="2"/>
        <v>0</v>
      </c>
      <c r="O23" s="28">
        <f t="shared" si="0"/>
        <v>0</v>
      </c>
    </row>
    <row r="24" spans="1:15" ht="15" x14ac:dyDescent="0.25">
      <c r="A24" s="22">
        <v>47</v>
      </c>
      <c r="B24" s="22">
        <v>1820</v>
      </c>
      <c r="C24" s="23" t="s">
        <v>29</v>
      </c>
      <c r="D24" s="24">
        <f>+'App.2-BA_2015_MIFRS'!G24</f>
        <v>9747224.9000000004</v>
      </c>
      <c r="E24" s="24">
        <v>473856</v>
      </c>
      <c r="F24" s="24"/>
      <c r="G24" s="24"/>
      <c r="H24" s="77">
        <f t="shared" si="1"/>
        <v>10221080.9</v>
      </c>
      <c r="I24" s="26"/>
      <c r="J24" s="24">
        <f>+'App.2-BA_2015_MIFRS'!L24</f>
        <v>-2902494.52</v>
      </c>
      <c r="K24" s="24">
        <v>-49473.7</v>
      </c>
      <c r="L24" s="70">
        <v>-229731</v>
      </c>
      <c r="M24" s="24"/>
      <c r="N24" s="25">
        <f t="shared" si="2"/>
        <v>-3181699.22</v>
      </c>
      <c r="O24" s="28">
        <f t="shared" si="0"/>
        <v>7039381.6799999997</v>
      </c>
    </row>
    <row r="25" spans="1:15" ht="15" x14ac:dyDescent="0.25">
      <c r="A25" s="22">
        <v>47</v>
      </c>
      <c r="B25" s="22">
        <v>1825</v>
      </c>
      <c r="C25" s="31" t="s">
        <v>30</v>
      </c>
      <c r="D25" s="24">
        <f>+'App.2-BA_2015_MIFRS'!G25</f>
        <v>0</v>
      </c>
      <c r="E25" s="24"/>
      <c r="F25" s="24"/>
      <c r="G25" s="24"/>
      <c r="H25" s="77">
        <f t="shared" si="1"/>
        <v>0</v>
      </c>
      <c r="I25" s="26"/>
      <c r="J25" s="24">
        <f>+'App.2-BA_2015_MIFRS'!L25</f>
        <v>0</v>
      </c>
      <c r="K25" s="70"/>
      <c r="L25" s="70"/>
      <c r="M25" s="24"/>
      <c r="N25" s="25">
        <f t="shared" si="2"/>
        <v>0</v>
      </c>
      <c r="O25" s="28">
        <f t="shared" si="0"/>
        <v>0</v>
      </c>
    </row>
    <row r="26" spans="1:15" ht="15" x14ac:dyDescent="0.25">
      <c r="A26" s="22">
        <v>47</v>
      </c>
      <c r="B26" s="22">
        <v>1830</v>
      </c>
      <c r="C26" s="31" t="s">
        <v>31</v>
      </c>
      <c r="D26" s="24">
        <f>+'App.2-BA_2015_MIFRS'!G26</f>
        <v>15159531.34</v>
      </c>
      <c r="E26" s="24">
        <v>111</v>
      </c>
      <c r="F26" s="24">
        <v>594340</v>
      </c>
      <c r="G26" s="24"/>
      <c r="H26" s="77">
        <f t="shared" si="1"/>
        <v>15753982.34</v>
      </c>
      <c r="I26" s="26"/>
      <c r="J26" s="24">
        <f>+'App.2-BA_2015_MIFRS'!L26</f>
        <v>-6038297.0999999996</v>
      </c>
      <c r="K26" s="24">
        <v>-9.59</v>
      </c>
      <c r="L26" s="70">
        <v>-266762</v>
      </c>
      <c r="M26" s="24"/>
      <c r="N26" s="25">
        <f t="shared" si="2"/>
        <v>-6305068.6899999995</v>
      </c>
      <c r="O26" s="28">
        <f t="shared" si="0"/>
        <v>9448913.6500000004</v>
      </c>
    </row>
    <row r="27" spans="1:15" ht="15" x14ac:dyDescent="0.25">
      <c r="A27" s="22">
        <v>47</v>
      </c>
      <c r="B27" s="22">
        <v>1835</v>
      </c>
      <c r="C27" s="31" t="s">
        <v>32</v>
      </c>
      <c r="D27" s="24">
        <f>+'App.2-BA_2015_MIFRS'!G27</f>
        <v>4981681.9000000004</v>
      </c>
      <c r="E27" s="24">
        <v>664</v>
      </c>
      <c r="F27" s="24">
        <v>554340</v>
      </c>
      <c r="G27" s="24"/>
      <c r="H27" s="77">
        <f t="shared" si="1"/>
        <v>5536685.9000000004</v>
      </c>
      <c r="I27" s="26"/>
      <c r="J27" s="24">
        <f>+'App.2-BA_2015_MIFRS'!L27</f>
        <v>-1070918.77</v>
      </c>
      <c r="K27" s="24">
        <v>-57.65</v>
      </c>
      <c r="L27" s="70">
        <v>-88765</v>
      </c>
      <c r="M27" s="24"/>
      <c r="N27" s="25">
        <f t="shared" si="2"/>
        <v>-1159741.42</v>
      </c>
      <c r="O27" s="28">
        <f t="shared" si="0"/>
        <v>4376944.4800000004</v>
      </c>
    </row>
    <row r="28" spans="1:15" ht="15" x14ac:dyDescent="0.25">
      <c r="A28" s="22">
        <v>47</v>
      </c>
      <c r="B28" s="22">
        <v>1840</v>
      </c>
      <c r="C28" s="31" t="s">
        <v>33</v>
      </c>
      <c r="D28" s="24">
        <f>+'App.2-BA_2015_MIFRS'!G28</f>
        <v>11169077.140000001</v>
      </c>
      <c r="E28" s="24">
        <v>1170449</v>
      </c>
      <c r="F28" s="24">
        <v>2657080</v>
      </c>
      <c r="G28" s="24"/>
      <c r="H28" s="77">
        <f t="shared" si="1"/>
        <v>14996606.140000001</v>
      </c>
      <c r="I28" s="26"/>
      <c r="J28" s="24">
        <f>+'App.2-BA_2015_MIFRS'!L28</f>
        <v>-3438605.68</v>
      </c>
      <c r="K28" s="24">
        <v>-75973.960000000006</v>
      </c>
      <c r="L28" s="70">
        <v>-198702</v>
      </c>
      <c r="M28" s="24"/>
      <c r="N28" s="25">
        <f t="shared" si="2"/>
        <v>-3713281.64</v>
      </c>
      <c r="O28" s="28">
        <f t="shared" si="0"/>
        <v>11283324.5</v>
      </c>
    </row>
    <row r="29" spans="1:15" ht="15" x14ac:dyDescent="0.25">
      <c r="A29" s="22">
        <v>47</v>
      </c>
      <c r="B29" s="22">
        <v>1845</v>
      </c>
      <c r="C29" s="31" t="s">
        <v>34</v>
      </c>
      <c r="D29" s="24">
        <f>+'App.2-BA_2015_MIFRS'!G29</f>
        <v>7881422.1100000003</v>
      </c>
      <c r="E29" s="24">
        <v>1078701</v>
      </c>
      <c r="F29" s="24">
        <v>345620</v>
      </c>
      <c r="G29" s="24"/>
      <c r="H29" s="77">
        <f t="shared" si="1"/>
        <v>9305743.1099999994</v>
      </c>
      <c r="I29" s="26"/>
      <c r="J29" s="24">
        <f>+'App.2-BA_2015_MIFRS'!L29</f>
        <v>-2235064.4700000002</v>
      </c>
      <c r="K29" s="24">
        <v>-77390.52</v>
      </c>
      <c r="L29" s="70">
        <v>-157896</v>
      </c>
      <c r="M29" s="24"/>
      <c r="N29" s="25">
        <f t="shared" si="2"/>
        <v>-2470350.9900000002</v>
      </c>
      <c r="O29" s="28">
        <f t="shared" si="0"/>
        <v>6835392.1199999992</v>
      </c>
    </row>
    <row r="30" spans="1:15" ht="15" x14ac:dyDescent="0.25">
      <c r="A30" s="22">
        <v>47</v>
      </c>
      <c r="B30" s="22">
        <v>1850</v>
      </c>
      <c r="C30" s="31" t="s">
        <v>35</v>
      </c>
      <c r="D30" s="24">
        <f>+'App.2-BA_2015_MIFRS'!G30</f>
        <v>4845918.3099999996</v>
      </c>
      <c r="E30" s="24">
        <v>75067</v>
      </c>
      <c r="F30" s="24">
        <v>93850</v>
      </c>
      <c r="G30" s="24"/>
      <c r="H30" s="77">
        <f t="shared" si="1"/>
        <v>5014835.3099999996</v>
      </c>
      <c r="I30" s="26"/>
      <c r="J30" s="24">
        <f>+'App.2-BA_2015_MIFRS'!L30</f>
        <v>-2381812.29</v>
      </c>
      <c r="K30" s="24">
        <v>-5902.58</v>
      </c>
      <c r="L30" s="70">
        <v>-86273</v>
      </c>
      <c r="M30" s="24"/>
      <c r="N30" s="25">
        <f t="shared" si="2"/>
        <v>-2473987.87</v>
      </c>
      <c r="O30" s="28">
        <f t="shared" si="0"/>
        <v>2540847.4399999995</v>
      </c>
    </row>
    <row r="31" spans="1:15" ht="15" x14ac:dyDescent="0.25">
      <c r="A31" s="22">
        <v>47</v>
      </c>
      <c r="B31" s="22">
        <v>1855</v>
      </c>
      <c r="C31" s="31" t="s">
        <v>36</v>
      </c>
      <c r="D31" s="24">
        <f>+'App.2-BA_2015_MIFRS'!G31</f>
        <v>1809950.68</v>
      </c>
      <c r="E31" s="24"/>
      <c r="F31" s="24">
        <v>71770</v>
      </c>
      <c r="G31" s="24"/>
      <c r="H31" s="77">
        <f t="shared" si="1"/>
        <v>1881720.68</v>
      </c>
      <c r="I31" s="26"/>
      <c r="J31" s="24">
        <f>+'App.2-BA_2015_MIFRS'!L31</f>
        <v>-892733.46</v>
      </c>
      <c r="K31" s="24"/>
      <c r="L31" s="70">
        <v>-18673</v>
      </c>
      <c r="M31" s="24"/>
      <c r="N31" s="25">
        <f t="shared" si="2"/>
        <v>-911406.46</v>
      </c>
      <c r="O31" s="28">
        <f t="shared" si="0"/>
        <v>970314.22</v>
      </c>
    </row>
    <row r="32" spans="1:15" ht="15" x14ac:dyDescent="0.25">
      <c r="A32" s="22">
        <v>47</v>
      </c>
      <c r="B32" s="22">
        <v>1860</v>
      </c>
      <c r="C32" s="31" t="s">
        <v>37</v>
      </c>
      <c r="D32" s="24">
        <f>+'App.2-BA_2015_MIFRS'!G32</f>
        <v>6022566.5599999996</v>
      </c>
      <c r="E32" s="24"/>
      <c r="F32" s="24">
        <v>300000</v>
      </c>
      <c r="G32" s="24"/>
      <c r="H32" s="77">
        <f t="shared" si="1"/>
        <v>6322566.5599999996</v>
      </c>
      <c r="I32" s="26"/>
      <c r="J32" s="24">
        <f>+'App.2-BA_2015_MIFRS'!L32</f>
        <v>-2011444.1400000001</v>
      </c>
      <c r="K32" s="24"/>
      <c r="L32" s="70">
        <v>-371422</v>
      </c>
      <c r="M32" s="24"/>
      <c r="N32" s="25">
        <f t="shared" si="2"/>
        <v>-2382866.14</v>
      </c>
      <c r="O32" s="28">
        <f t="shared" si="0"/>
        <v>3939700.4199999995</v>
      </c>
    </row>
    <row r="33" spans="1:15" ht="15" x14ac:dyDescent="0.25">
      <c r="A33" s="29">
        <v>47</v>
      </c>
      <c r="B33" s="29">
        <v>1860</v>
      </c>
      <c r="C33" s="30" t="s">
        <v>38</v>
      </c>
      <c r="D33" s="24">
        <f>+'App.2-BA_2015_MIFRS'!G33</f>
        <v>0</v>
      </c>
      <c r="E33" s="24"/>
      <c r="F33" s="24"/>
      <c r="G33" s="24"/>
      <c r="H33" s="77">
        <f t="shared" si="1"/>
        <v>0</v>
      </c>
      <c r="I33" s="26"/>
      <c r="J33" s="24">
        <f>+'App.2-BA_2015_MIFRS'!L33</f>
        <v>0</v>
      </c>
      <c r="K33" s="24"/>
      <c r="L33" s="70"/>
      <c r="M33" s="24"/>
      <c r="N33" s="25">
        <f t="shared" si="2"/>
        <v>0</v>
      </c>
      <c r="O33" s="28">
        <f t="shared" si="0"/>
        <v>0</v>
      </c>
    </row>
    <row r="34" spans="1:15" ht="15" x14ac:dyDescent="0.25">
      <c r="A34" s="29" t="s">
        <v>24</v>
      </c>
      <c r="B34" s="29">
        <v>1905</v>
      </c>
      <c r="C34" s="30" t="s">
        <v>25</v>
      </c>
      <c r="D34" s="24">
        <f>+'App.2-BA_2015_MIFRS'!G34</f>
        <v>0</v>
      </c>
      <c r="E34" s="24"/>
      <c r="F34" s="24"/>
      <c r="G34" s="24"/>
      <c r="H34" s="77">
        <f t="shared" si="1"/>
        <v>0</v>
      </c>
      <c r="I34" s="26"/>
      <c r="J34" s="24">
        <f>+'App.2-BA_2015_MIFRS'!L34</f>
        <v>0</v>
      </c>
      <c r="K34" s="24"/>
      <c r="L34" s="70"/>
      <c r="M34" s="24"/>
      <c r="N34" s="25">
        <f t="shared" si="2"/>
        <v>0</v>
      </c>
      <c r="O34" s="28">
        <f t="shared" si="0"/>
        <v>0</v>
      </c>
    </row>
    <row r="35" spans="1:15" ht="15" x14ac:dyDescent="0.25">
      <c r="A35" s="22">
        <v>47</v>
      </c>
      <c r="B35" s="22">
        <v>1908</v>
      </c>
      <c r="C35" s="31" t="s">
        <v>39</v>
      </c>
      <c r="D35" s="24">
        <f>+'App.2-BA_2015_MIFRS'!G35</f>
        <v>0</v>
      </c>
      <c r="E35" s="24"/>
      <c r="F35" s="24"/>
      <c r="G35" s="24"/>
      <c r="H35" s="77">
        <f t="shared" si="1"/>
        <v>0</v>
      </c>
      <c r="I35" s="26"/>
      <c r="J35" s="24">
        <f>+'App.2-BA_2015_MIFRS'!L35</f>
        <v>0</v>
      </c>
      <c r="K35" s="24"/>
      <c r="L35" s="70"/>
      <c r="M35" s="24"/>
      <c r="N35" s="25">
        <f t="shared" si="2"/>
        <v>0</v>
      </c>
      <c r="O35" s="28">
        <f t="shared" si="0"/>
        <v>0</v>
      </c>
    </row>
    <row r="36" spans="1:15" ht="15" x14ac:dyDescent="0.25">
      <c r="A36" s="22">
        <v>13</v>
      </c>
      <c r="B36" s="22">
        <v>1910</v>
      </c>
      <c r="C36" s="31" t="s">
        <v>27</v>
      </c>
      <c r="D36" s="24">
        <f>+'App.2-BA_2015_MIFRS'!G36</f>
        <v>335574</v>
      </c>
      <c r="E36" s="24"/>
      <c r="F36" s="24"/>
      <c r="G36" s="24"/>
      <c r="H36" s="77">
        <f t="shared" si="1"/>
        <v>335574</v>
      </c>
      <c r="I36" s="26"/>
      <c r="J36" s="24">
        <f>+'App.2-BA_2015_MIFRS'!L36</f>
        <v>-242807</v>
      </c>
      <c r="K36" s="24"/>
      <c r="L36" s="70">
        <v>-8114</v>
      </c>
      <c r="M36" s="24"/>
      <c r="N36" s="25">
        <f t="shared" si="2"/>
        <v>-250921</v>
      </c>
      <c r="O36" s="28">
        <f t="shared" si="0"/>
        <v>84653</v>
      </c>
    </row>
    <row r="37" spans="1:15" ht="15" x14ac:dyDescent="0.25">
      <c r="A37" s="22">
        <v>8</v>
      </c>
      <c r="B37" s="22">
        <v>1915</v>
      </c>
      <c r="C37" s="31" t="s">
        <v>40</v>
      </c>
      <c r="D37" s="24">
        <f>+'App.2-BA_2015_MIFRS'!G37</f>
        <v>28285</v>
      </c>
      <c r="E37" s="24"/>
      <c r="F37" s="24">
        <v>1000</v>
      </c>
      <c r="G37" s="24"/>
      <c r="H37" s="77">
        <f t="shared" si="1"/>
        <v>29285</v>
      </c>
      <c r="I37" s="26"/>
      <c r="J37" s="24">
        <f>+'App.2-BA_2015_MIFRS'!L37</f>
        <v>-11312</v>
      </c>
      <c r="K37" s="24"/>
      <c r="L37" s="70">
        <v>-2879</v>
      </c>
      <c r="M37" s="24"/>
      <c r="N37" s="25">
        <f t="shared" si="2"/>
        <v>-14191</v>
      </c>
      <c r="O37" s="28">
        <f t="shared" si="0"/>
        <v>15094</v>
      </c>
    </row>
    <row r="38" spans="1:15" ht="15" x14ac:dyDescent="0.25">
      <c r="A38" s="22">
        <v>8</v>
      </c>
      <c r="B38" s="22">
        <v>1915</v>
      </c>
      <c r="C38" s="31" t="s">
        <v>41</v>
      </c>
      <c r="D38" s="24">
        <f>+'App.2-BA_2015_MIFRS'!G38</f>
        <v>0</v>
      </c>
      <c r="E38" s="24"/>
      <c r="F38" s="24"/>
      <c r="G38" s="24"/>
      <c r="H38" s="77">
        <f t="shared" si="1"/>
        <v>0</v>
      </c>
      <c r="I38" s="26"/>
      <c r="J38" s="24">
        <f>+'App.2-BA_2015_MIFRS'!L38</f>
        <v>0</v>
      </c>
      <c r="K38" s="24"/>
      <c r="L38" s="70"/>
      <c r="M38" s="24"/>
      <c r="N38" s="25">
        <f t="shared" si="2"/>
        <v>0</v>
      </c>
      <c r="O38" s="28">
        <f t="shared" si="0"/>
        <v>0</v>
      </c>
    </row>
    <row r="39" spans="1:15" ht="15" x14ac:dyDescent="0.25">
      <c r="A39" s="22">
        <v>10</v>
      </c>
      <c r="B39" s="22">
        <v>1920</v>
      </c>
      <c r="C39" s="31" t="s">
        <v>42</v>
      </c>
      <c r="D39" s="24">
        <f>+'App.2-BA_2015_MIFRS'!G39</f>
        <v>0</v>
      </c>
      <c r="E39" s="24"/>
      <c r="F39" s="24"/>
      <c r="G39" s="24"/>
      <c r="H39" s="77">
        <f t="shared" si="1"/>
        <v>0</v>
      </c>
      <c r="I39" s="26"/>
      <c r="J39" s="24">
        <f>+'App.2-BA_2015_MIFRS'!L39</f>
        <v>0</v>
      </c>
      <c r="K39" s="24"/>
      <c r="L39" s="70"/>
      <c r="M39" s="24"/>
      <c r="N39" s="25">
        <f t="shared" si="2"/>
        <v>0</v>
      </c>
      <c r="O39" s="28">
        <f t="shared" si="0"/>
        <v>0</v>
      </c>
    </row>
    <row r="40" spans="1:15" ht="15" x14ac:dyDescent="0.25">
      <c r="A40" s="22">
        <v>45</v>
      </c>
      <c r="B40" s="32">
        <v>1920</v>
      </c>
      <c r="C40" s="23" t="s">
        <v>43</v>
      </c>
      <c r="D40" s="24">
        <f>+'App.2-BA_2015_MIFRS'!G40</f>
        <v>405076.92</v>
      </c>
      <c r="E40" s="24"/>
      <c r="F40" s="24"/>
      <c r="G40" s="24"/>
      <c r="H40" s="77">
        <f t="shared" si="1"/>
        <v>405076.92</v>
      </c>
      <c r="I40" s="26"/>
      <c r="J40" s="24">
        <f>+'App.2-BA_2015_MIFRS'!L40</f>
        <v>-324096</v>
      </c>
      <c r="K40" s="24"/>
      <c r="L40" s="70">
        <v>-28592</v>
      </c>
      <c r="M40" s="24"/>
      <c r="N40" s="25">
        <f t="shared" si="2"/>
        <v>-352688</v>
      </c>
      <c r="O40" s="28">
        <f t="shared" si="0"/>
        <v>52388.919999999984</v>
      </c>
    </row>
    <row r="41" spans="1:15" ht="15" x14ac:dyDescent="0.25">
      <c r="A41" s="22">
        <v>45.1</v>
      </c>
      <c r="B41" s="32">
        <v>1920</v>
      </c>
      <c r="C41" s="23" t="s">
        <v>44</v>
      </c>
      <c r="D41" s="24">
        <f>+'App.2-BA_2015_MIFRS'!G41</f>
        <v>0</v>
      </c>
      <c r="E41" s="24"/>
      <c r="F41" s="24"/>
      <c r="G41" s="24"/>
      <c r="H41" s="77">
        <f t="shared" si="1"/>
        <v>0</v>
      </c>
      <c r="I41" s="26"/>
      <c r="J41" s="24">
        <f>+'App.2-BA_2015_MIFRS'!L41</f>
        <v>0</v>
      </c>
      <c r="K41" s="24"/>
      <c r="L41" s="70"/>
      <c r="M41" s="24"/>
      <c r="N41" s="25">
        <f t="shared" si="2"/>
        <v>0</v>
      </c>
      <c r="O41" s="28">
        <f t="shared" si="0"/>
        <v>0</v>
      </c>
    </row>
    <row r="42" spans="1:15" ht="15" x14ac:dyDescent="0.25">
      <c r="A42" s="22">
        <v>10</v>
      </c>
      <c r="B42" s="22">
        <v>1930</v>
      </c>
      <c r="C42" s="31" t="s">
        <v>45</v>
      </c>
      <c r="D42" s="24">
        <f>+'App.2-BA_2015_MIFRS'!G42</f>
        <v>3020072.3</v>
      </c>
      <c r="E42" s="24"/>
      <c r="F42" s="24">
        <v>389000</v>
      </c>
      <c r="G42" s="24"/>
      <c r="H42" s="77">
        <f t="shared" si="1"/>
        <v>3409072.3</v>
      </c>
      <c r="I42" s="26"/>
      <c r="J42" s="24">
        <f>+'App.2-BA_2015_MIFRS'!L42</f>
        <v>-1874975.06</v>
      </c>
      <c r="K42" s="24"/>
      <c r="L42" s="70">
        <v>-214360</v>
      </c>
      <c r="M42" s="24"/>
      <c r="N42" s="25">
        <f t="shared" si="2"/>
        <v>-2089335.06</v>
      </c>
      <c r="O42" s="28">
        <f t="shared" si="0"/>
        <v>1319737.2399999998</v>
      </c>
    </row>
    <row r="43" spans="1:15" ht="15" x14ac:dyDescent="0.25">
      <c r="A43" s="22">
        <v>8</v>
      </c>
      <c r="B43" s="22">
        <v>1935</v>
      </c>
      <c r="C43" s="31" t="s">
        <v>46</v>
      </c>
      <c r="D43" s="24">
        <f>+'App.2-BA_2015_MIFRS'!G43</f>
        <v>61101</v>
      </c>
      <c r="E43" s="24"/>
      <c r="F43" s="24"/>
      <c r="G43" s="24"/>
      <c r="H43" s="77">
        <f t="shared" si="1"/>
        <v>61101</v>
      </c>
      <c r="I43" s="26"/>
      <c r="J43" s="24">
        <f>+'App.2-BA_2015_MIFRS'!L43</f>
        <v>-41545</v>
      </c>
      <c r="K43" s="24"/>
      <c r="L43" s="70">
        <v>-6110</v>
      </c>
      <c r="M43" s="24"/>
      <c r="N43" s="25">
        <f t="shared" si="2"/>
        <v>-47655</v>
      </c>
      <c r="O43" s="28">
        <f t="shared" si="0"/>
        <v>13446</v>
      </c>
    </row>
    <row r="44" spans="1:15" ht="15" x14ac:dyDescent="0.25">
      <c r="A44" s="22">
        <v>8</v>
      </c>
      <c r="B44" s="22">
        <v>1940</v>
      </c>
      <c r="C44" s="31" t="s">
        <v>47</v>
      </c>
      <c r="D44" s="24">
        <f>+'App.2-BA_2015_MIFRS'!G44</f>
        <v>1112327.1399999999</v>
      </c>
      <c r="E44" s="24"/>
      <c r="F44" s="24">
        <v>30000</v>
      </c>
      <c r="G44" s="24"/>
      <c r="H44" s="77">
        <f t="shared" si="1"/>
        <v>1142327.1399999999</v>
      </c>
      <c r="I44" s="26"/>
      <c r="J44" s="24">
        <f>+'App.2-BA_2015_MIFRS'!L44</f>
        <v>-856721</v>
      </c>
      <c r="K44" s="24"/>
      <c r="L44" s="70">
        <v>-46784</v>
      </c>
      <c r="M44" s="24"/>
      <c r="N44" s="25">
        <f t="shared" si="2"/>
        <v>-903505</v>
      </c>
      <c r="O44" s="28">
        <f t="shared" si="0"/>
        <v>238822.1399999999</v>
      </c>
    </row>
    <row r="45" spans="1:15" ht="15" x14ac:dyDescent="0.25">
      <c r="A45" s="22">
        <v>8</v>
      </c>
      <c r="B45" s="22">
        <v>1945</v>
      </c>
      <c r="C45" s="31" t="s">
        <v>48</v>
      </c>
      <c r="D45" s="24">
        <f>+'App.2-BA_2015_MIFRS'!G45</f>
        <v>63381</v>
      </c>
      <c r="E45" s="24"/>
      <c r="F45" s="24"/>
      <c r="G45" s="24"/>
      <c r="H45" s="77">
        <f t="shared" si="1"/>
        <v>63381</v>
      </c>
      <c r="I45" s="26"/>
      <c r="J45" s="24">
        <f>+'App.2-BA_2015_MIFRS'!L45</f>
        <v>-39565</v>
      </c>
      <c r="K45" s="24"/>
      <c r="L45" s="70">
        <v>-6338</v>
      </c>
      <c r="M45" s="24"/>
      <c r="N45" s="25">
        <f t="shared" si="2"/>
        <v>-45903</v>
      </c>
      <c r="O45" s="28">
        <f t="shared" si="0"/>
        <v>17478</v>
      </c>
    </row>
    <row r="46" spans="1:15" ht="15" x14ac:dyDescent="0.25">
      <c r="A46" s="22">
        <v>8</v>
      </c>
      <c r="B46" s="22">
        <v>1950</v>
      </c>
      <c r="C46" s="31" t="s">
        <v>49</v>
      </c>
      <c r="D46" s="24">
        <f>+'App.2-BA_2015_MIFRS'!G46</f>
        <v>0</v>
      </c>
      <c r="E46" s="24"/>
      <c r="F46" s="24"/>
      <c r="G46" s="24"/>
      <c r="H46" s="77">
        <f t="shared" si="1"/>
        <v>0</v>
      </c>
      <c r="I46" s="26"/>
      <c r="J46" s="24">
        <f>+'App.2-BA_2015_MIFRS'!L46</f>
        <v>0</v>
      </c>
      <c r="K46" s="24"/>
      <c r="L46" s="70"/>
      <c r="M46" s="24"/>
      <c r="N46" s="25">
        <f t="shared" si="2"/>
        <v>0</v>
      </c>
      <c r="O46" s="28">
        <f t="shared" si="0"/>
        <v>0</v>
      </c>
    </row>
    <row r="47" spans="1:15" ht="15" x14ac:dyDescent="0.25">
      <c r="A47" s="22">
        <v>8</v>
      </c>
      <c r="B47" s="22">
        <v>1955</v>
      </c>
      <c r="C47" s="31" t="s">
        <v>50</v>
      </c>
      <c r="D47" s="24">
        <f>+'App.2-BA_2015_MIFRS'!G47</f>
        <v>207912.95999999999</v>
      </c>
      <c r="E47" s="24"/>
      <c r="F47" s="24">
        <v>50000</v>
      </c>
      <c r="G47" s="24"/>
      <c r="H47" s="77">
        <f t="shared" si="1"/>
        <v>257912.95999999999</v>
      </c>
      <c r="I47" s="26"/>
      <c r="J47" s="24">
        <f>+'App.2-BA_2015_MIFRS'!L47</f>
        <v>-115577.33</v>
      </c>
      <c r="K47" s="24"/>
      <c r="L47" s="70">
        <v>-30228</v>
      </c>
      <c r="M47" s="24"/>
      <c r="N47" s="25">
        <f t="shared" si="2"/>
        <v>-145805.33000000002</v>
      </c>
      <c r="O47" s="28">
        <f t="shared" si="0"/>
        <v>112107.62999999998</v>
      </c>
    </row>
    <row r="48" spans="1:15" ht="15" x14ac:dyDescent="0.25">
      <c r="A48" s="33">
        <v>8</v>
      </c>
      <c r="B48" s="33">
        <v>1955</v>
      </c>
      <c r="C48" s="34" t="s">
        <v>51</v>
      </c>
      <c r="D48" s="24">
        <f>+'App.2-BA_2015_MIFRS'!G48</f>
        <v>0</v>
      </c>
      <c r="E48" s="24"/>
      <c r="F48" s="24"/>
      <c r="G48" s="24"/>
      <c r="H48" s="77">
        <f t="shared" si="1"/>
        <v>0</v>
      </c>
      <c r="I48" s="26"/>
      <c r="J48" s="24">
        <f>+'App.2-BA_2015_MIFRS'!L48</f>
        <v>0</v>
      </c>
      <c r="K48" s="24"/>
      <c r="L48" s="70"/>
      <c r="M48" s="24"/>
      <c r="N48" s="25">
        <f t="shared" si="2"/>
        <v>0</v>
      </c>
      <c r="O48" s="28">
        <f t="shared" si="0"/>
        <v>0</v>
      </c>
    </row>
    <row r="49" spans="1:15" ht="15" x14ac:dyDescent="0.25">
      <c r="A49" s="32">
        <v>8</v>
      </c>
      <c r="B49" s="32">
        <v>1960</v>
      </c>
      <c r="C49" s="23" t="s">
        <v>52</v>
      </c>
      <c r="D49" s="24">
        <f>+'App.2-BA_2015_MIFRS'!G49</f>
        <v>0</v>
      </c>
      <c r="E49" s="24"/>
      <c r="F49" s="24"/>
      <c r="G49" s="24"/>
      <c r="H49" s="77">
        <f t="shared" si="1"/>
        <v>0</v>
      </c>
      <c r="I49" s="26"/>
      <c r="J49" s="24">
        <f>+'App.2-BA_2015_MIFRS'!L49</f>
        <v>0</v>
      </c>
      <c r="K49" s="24"/>
      <c r="L49" s="70"/>
      <c r="M49" s="24"/>
      <c r="N49" s="25">
        <f t="shared" si="2"/>
        <v>0</v>
      </c>
      <c r="O49" s="28">
        <f t="shared" si="0"/>
        <v>0</v>
      </c>
    </row>
    <row r="50" spans="1:15" ht="15" x14ac:dyDescent="0.25">
      <c r="A50" s="1">
        <v>47</v>
      </c>
      <c r="B50" s="32">
        <v>1970</v>
      </c>
      <c r="C50" s="31" t="s">
        <v>53</v>
      </c>
      <c r="D50" s="24">
        <f>+'App.2-BA_2015_MIFRS'!G50</f>
        <v>0</v>
      </c>
      <c r="E50" s="24"/>
      <c r="F50" s="24"/>
      <c r="G50" s="24"/>
      <c r="H50" s="77">
        <f t="shared" si="1"/>
        <v>0</v>
      </c>
      <c r="I50" s="26"/>
      <c r="J50" s="24">
        <f>+'App.2-BA_2015_MIFRS'!L50</f>
        <v>0</v>
      </c>
      <c r="K50" s="24"/>
      <c r="L50" s="70"/>
      <c r="M50" s="24"/>
      <c r="N50" s="25">
        <f t="shared" si="2"/>
        <v>0</v>
      </c>
      <c r="O50" s="28">
        <f t="shared" si="0"/>
        <v>0</v>
      </c>
    </row>
    <row r="51" spans="1:15" ht="15" x14ac:dyDescent="0.25">
      <c r="A51" s="22">
        <v>47</v>
      </c>
      <c r="B51" s="22">
        <v>1975</v>
      </c>
      <c r="C51" s="31" t="s">
        <v>54</v>
      </c>
      <c r="D51" s="24">
        <f>+'App.2-BA_2015_MIFRS'!G51</f>
        <v>0</v>
      </c>
      <c r="E51" s="24"/>
      <c r="F51" s="24"/>
      <c r="G51" s="24"/>
      <c r="H51" s="77">
        <f t="shared" si="1"/>
        <v>0</v>
      </c>
      <c r="I51" s="26"/>
      <c r="J51" s="24">
        <f>+'App.2-BA_2015_MIFRS'!L51</f>
        <v>0</v>
      </c>
      <c r="K51" s="24"/>
      <c r="L51" s="70"/>
      <c r="M51" s="24"/>
      <c r="N51" s="25">
        <f t="shared" si="2"/>
        <v>0</v>
      </c>
      <c r="O51" s="28">
        <f t="shared" si="0"/>
        <v>0</v>
      </c>
    </row>
    <row r="52" spans="1:15" ht="15" x14ac:dyDescent="0.25">
      <c r="A52" s="22">
        <v>47</v>
      </c>
      <c r="B52" s="22">
        <v>1980</v>
      </c>
      <c r="C52" s="31" t="s">
        <v>55</v>
      </c>
      <c r="D52" s="24">
        <f>+'App.2-BA_2015_MIFRS'!G52</f>
        <v>2772392.65</v>
      </c>
      <c r="E52" s="24">
        <v>2567</v>
      </c>
      <c r="F52" s="24">
        <v>20000</v>
      </c>
      <c r="G52" s="24"/>
      <c r="H52" s="77">
        <f t="shared" si="1"/>
        <v>2794959.65</v>
      </c>
      <c r="I52" s="26"/>
      <c r="J52" s="24">
        <f>+'App.2-BA_2015_MIFRS'!L52</f>
        <v>-2045758.12</v>
      </c>
      <c r="K52" s="24">
        <v>-477.4</v>
      </c>
      <c r="L52" s="70">
        <v>-63781</v>
      </c>
      <c r="M52" s="24"/>
      <c r="N52" s="25">
        <f t="shared" si="2"/>
        <v>-2110016.52</v>
      </c>
      <c r="O52" s="28">
        <f t="shared" si="0"/>
        <v>684943.12999999989</v>
      </c>
    </row>
    <row r="53" spans="1:15" ht="15" x14ac:dyDescent="0.25">
      <c r="A53" s="22">
        <v>47</v>
      </c>
      <c r="B53" s="22">
        <v>1985</v>
      </c>
      <c r="C53" s="31" t="s">
        <v>56</v>
      </c>
      <c r="D53" s="24">
        <f>+'App.2-BA_2015_MIFRS'!G53</f>
        <v>0</v>
      </c>
      <c r="E53" s="24"/>
      <c r="F53" s="24"/>
      <c r="G53" s="24"/>
      <c r="H53" s="77">
        <f t="shared" si="1"/>
        <v>0</v>
      </c>
      <c r="I53" s="26"/>
      <c r="J53" s="24">
        <f>+'App.2-BA_2015_MIFRS'!L53</f>
        <v>0</v>
      </c>
      <c r="K53" s="24"/>
      <c r="L53" s="70"/>
      <c r="M53" s="24"/>
      <c r="N53" s="25">
        <f t="shared" si="2"/>
        <v>0</v>
      </c>
      <c r="O53" s="28">
        <f t="shared" si="0"/>
        <v>0</v>
      </c>
    </row>
    <row r="54" spans="1:15" ht="15" x14ac:dyDescent="0.25">
      <c r="A54" s="1">
        <v>47</v>
      </c>
      <c r="B54" s="22">
        <v>1990</v>
      </c>
      <c r="C54" s="35" t="s">
        <v>57</v>
      </c>
      <c r="D54" s="24">
        <f>+'App.2-BA_2015_MIFRS'!G54</f>
        <v>0</v>
      </c>
      <c r="E54" s="24"/>
      <c r="F54" s="24"/>
      <c r="G54" s="24"/>
      <c r="H54" s="77">
        <f t="shared" si="1"/>
        <v>0</v>
      </c>
      <c r="I54" s="26"/>
      <c r="J54" s="24">
        <f>+'App.2-BA_2015_MIFRS'!L54</f>
        <v>0</v>
      </c>
      <c r="K54" s="24"/>
      <c r="L54" s="70"/>
      <c r="M54" s="24"/>
      <c r="N54" s="25">
        <f t="shared" si="2"/>
        <v>0</v>
      </c>
      <c r="O54" s="28">
        <f t="shared" si="0"/>
        <v>0</v>
      </c>
    </row>
    <row r="55" spans="1:15" ht="15" x14ac:dyDescent="0.25">
      <c r="A55" s="22">
        <v>47</v>
      </c>
      <c r="B55" s="22">
        <v>1995</v>
      </c>
      <c r="C55" s="31" t="s">
        <v>58</v>
      </c>
      <c r="D55" s="24">
        <f>+'App.2-BA_2015_MIFRS'!G55</f>
        <v>-2848474.57</v>
      </c>
      <c r="E55" s="24"/>
      <c r="F55" s="24"/>
      <c r="G55" s="24"/>
      <c r="H55" s="77">
        <f t="shared" si="1"/>
        <v>-2848474.57</v>
      </c>
      <c r="I55" s="60"/>
      <c r="J55" s="24">
        <f>+'App.2-BA_2015_MIFRS'!L55</f>
        <v>422259.03</v>
      </c>
      <c r="K55" s="24"/>
      <c r="L55" s="70">
        <v>64602</v>
      </c>
      <c r="M55" s="24"/>
      <c r="N55" s="25">
        <f t="shared" si="2"/>
        <v>486861.03</v>
      </c>
      <c r="O55" s="28">
        <f t="shared" si="0"/>
        <v>-2361613.54</v>
      </c>
    </row>
    <row r="56" spans="1:15" ht="15" x14ac:dyDescent="0.25">
      <c r="A56" s="22">
        <v>47</v>
      </c>
      <c r="B56" s="22">
        <v>2440</v>
      </c>
      <c r="C56" s="31" t="s">
        <v>59</v>
      </c>
      <c r="D56" s="24">
        <f>+'App.2-BA_2015_MIFRS'!G56</f>
        <v>0</v>
      </c>
      <c r="E56" s="24"/>
      <c r="F56" s="24"/>
      <c r="G56" s="24"/>
      <c r="H56" s="77">
        <f t="shared" si="1"/>
        <v>0</v>
      </c>
      <c r="J56" s="24">
        <f>+'App.2-BA_2015_MIFRS'!L56</f>
        <v>0</v>
      </c>
      <c r="K56" s="24"/>
      <c r="L56" s="70"/>
      <c r="M56" s="24"/>
      <c r="N56" s="25">
        <f t="shared" si="2"/>
        <v>0</v>
      </c>
      <c r="O56" s="28">
        <f t="shared" si="0"/>
        <v>0</v>
      </c>
    </row>
    <row r="57" spans="1:15" ht="15" x14ac:dyDescent="0.25">
      <c r="A57" s="36"/>
      <c r="B57" s="36"/>
      <c r="C57" s="37"/>
      <c r="D57" s="24">
        <f>+'App.2-BA_2015_MIFRS'!G57</f>
        <v>0</v>
      </c>
      <c r="E57" s="24"/>
      <c r="F57" s="38"/>
      <c r="G57" s="38"/>
      <c r="H57" s="77">
        <f t="shared" si="1"/>
        <v>0</v>
      </c>
      <c r="J57" s="24">
        <f>+'App.2-BA_2015_MIFRS'!L57</f>
        <v>0</v>
      </c>
      <c r="K57" s="24"/>
      <c r="L57" s="71"/>
      <c r="M57" s="38"/>
      <c r="N57" s="25">
        <f t="shared" si="2"/>
        <v>0</v>
      </c>
      <c r="O57" s="28">
        <f>H57+N57</f>
        <v>0</v>
      </c>
    </row>
    <row r="58" spans="1:15" x14ac:dyDescent="0.2">
      <c r="A58" s="36"/>
      <c r="B58" s="36"/>
      <c r="C58" s="39" t="s">
        <v>60</v>
      </c>
      <c r="D58" s="40">
        <f t="shared" ref="D58:H58" si="3">SUM(D17:D57)</f>
        <v>68390139.340000004</v>
      </c>
      <c r="E58" s="40">
        <f t="shared" si="3"/>
        <v>2801415</v>
      </c>
      <c r="F58" s="40">
        <f t="shared" si="3"/>
        <v>5376179</v>
      </c>
      <c r="G58" s="40">
        <f t="shared" si="3"/>
        <v>0</v>
      </c>
      <c r="H58" s="40">
        <f t="shared" si="3"/>
        <v>76567733.340000004</v>
      </c>
      <c r="I58" s="40"/>
      <c r="J58" s="40">
        <f t="shared" ref="J58:O58" si="4">SUM(J17:J57)</f>
        <v>-26736062.159999996</v>
      </c>
      <c r="K58" s="40">
        <f t="shared" si="4"/>
        <v>-209285.39999999997</v>
      </c>
      <c r="L58" s="75">
        <f>SUM(L17:L57)</f>
        <v>-1818717</v>
      </c>
      <c r="M58" s="40">
        <f t="shared" si="4"/>
        <v>0</v>
      </c>
      <c r="N58" s="40">
        <f>SUM(N17:N57)</f>
        <v>-28764064.559999999</v>
      </c>
      <c r="O58" s="40">
        <f t="shared" si="4"/>
        <v>47803668.780000009</v>
      </c>
    </row>
    <row r="59" spans="1:15" ht="25.5" x14ac:dyDescent="0.25">
      <c r="A59" s="36"/>
      <c r="B59" s="36"/>
      <c r="C59" s="41" t="s">
        <v>61</v>
      </c>
      <c r="D59" s="38"/>
      <c r="E59" s="38"/>
      <c r="F59" s="38"/>
      <c r="G59" s="38"/>
      <c r="H59" s="25">
        <f t="shared" ref="H59:H60" si="5">D59+F59+G59</f>
        <v>0</v>
      </c>
      <c r="J59" s="38"/>
      <c r="K59" s="38"/>
      <c r="L59" s="71"/>
      <c r="M59" s="38"/>
      <c r="N59" s="25">
        <f t="shared" ref="N59:N60" si="6">J59+L59+M59</f>
        <v>0</v>
      </c>
      <c r="O59" s="28">
        <f>H59+N59</f>
        <v>0</v>
      </c>
    </row>
    <row r="60" spans="1:15" ht="24.75" x14ac:dyDescent="0.25">
      <c r="A60" s="36"/>
      <c r="B60" s="36"/>
      <c r="C60" s="42" t="s">
        <v>62</v>
      </c>
      <c r="D60" s="38"/>
      <c r="E60" s="38"/>
      <c r="F60" s="38"/>
      <c r="G60" s="38"/>
      <c r="H60" s="25">
        <f t="shared" si="5"/>
        <v>0</v>
      </c>
      <c r="J60" s="38"/>
      <c r="K60" s="38"/>
      <c r="L60" s="71"/>
      <c r="M60" s="38"/>
      <c r="N60" s="25">
        <f t="shared" si="6"/>
        <v>0</v>
      </c>
      <c r="O60" s="28">
        <f>H60+N60</f>
        <v>0</v>
      </c>
    </row>
    <row r="61" spans="1:15" x14ac:dyDescent="0.2">
      <c r="A61" s="36"/>
      <c r="B61" s="36"/>
      <c r="C61" s="39" t="s">
        <v>63</v>
      </c>
      <c r="D61" s="40">
        <f>SUM(D58:D60)</f>
        <v>68390139.340000004</v>
      </c>
      <c r="E61" s="40">
        <f>SUM(E58:E60)</f>
        <v>2801415</v>
      </c>
      <c r="F61" s="40">
        <f t="shared" ref="F61:H61" si="7">SUM(F58:F60)</f>
        <v>5376179</v>
      </c>
      <c r="G61" s="40">
        <f t="shared" si="7"/>
        <v>0</v>
      </c>
      <c r="H61" s="40">
        <f t="shared" si="7"/>
        <v>76567733.340000004</v>
      </c>
      <c r="I61" s="40"/>
      <c r="J61" s="40">
        <f>SUM(J58:J60)</f>
        <v>-26736062.159999996</v>
      </c>
      <c r="K61" s="40"/>
      <c r="L61" s="75">
        <f t="shared" ref="L61:N61" si="8">SUM(L58:L60)</f>
        <v>-1818717</v>
      </c>
      <c r="M61" s="40">
        <f t="shared" si="8"/>
        <v>0</v>
      </c>
      <c r="N61" s="40">
        <f t="shared" si="8"/>
        <v>-28764064.559999999</v>
      </c>
      <c r="O61" s="40">
        <f>SUM(O58:O60)</f>
        <v>47803668.780000009</v>
      </c>
    </row>
    <row r="62" spans="1:15" ht="15" x14ac:dyDescent="0.25">
      <c r="A62" s="36"/>
      <c r="B62" s="36"/>
      <c r="C62" s="89" t="s">
        <v>64</v>
      </c>
      <c r="D62" s="90"/>
      <c r="E62" s="90"/>
      <c r="F62" s="90"/>
      <c r="G62" s="90"/>
      <c r="H62" s="90"/>
      <c r="I62" s="90"/>
      <c r="J62" s="91"/>
      <c r="K62" s="79"/>
      <c r="L62" s="71"/>
      <c r="M62" s="43"/>
      <c r="N62" s="44"/>
      <c r="O62" s="45"/>
    </row>
    <row r="63" spans="1:15" ht="15" x14ac:dyDescent="0.25">
      <c r="A63" s="36"/>
      <c r="B63" s="36"/>
      <c r="C63" s="89" t="s">
        <v>65</v>
      </c>
      <c r="D63" s="90"/>
      <c r="E63" s="90"/>
      <c r="F63" s="90"/>
      <c r="G63" s="90"/>
      <c r="H63" s="90"/>
      <c r="I63" s="90"/>
      <c r="J63" s="91"/>
      <c r="K63" s="79"/>
      <c r="L63" s="75">
        <f>L61+L62</f>
        <v>-1818717</v>
      </c>
      <c r="M63" s="43"/>
      <c r="N63" s="44"/>
      <c r="O63" s="45"/>
    </row>
    <row r="65" spans="1:17" x14ac:dyDescent="0.2">
      <c r="D65" s="59"/>
      <c r="E65" s="59"/>
      <c r="H65" s="72"/>
      <c r="J65" s="46" t="s">
        <v>66</v>
      </c>
      <c r="K65" s="46"/>
      <c r="L65" s="76"/>
      <c r="Q65" s="78"/>
    </row>
    <row r="66" spans="1:17" ht="15" x14ac:dyDescent="0.25">
      <c r="A66" s="36">
        <v>10</v>
      </c>
      <c r="B66" s="36"/>
      <c r="C66" s="37" t="s">
        <v>67</v>
      </c>
      <c r="H66" s="59"/>
      <c r="J66" s="47" t="s">
        <v>67</v>
      </c>
      <c r="K66" s="47"/>
      <c r="L66" s="76"/>
      <c r="M66" s="48"/>
      <c r="Q66" s="59"/>
    </row>
    <row r="67" spans="1:17" ht="15" x14ac:dyDescent="0.25">
      <c r="A67" s="36">
        <v>8</v>
      </c>
      <c r="B67" s="36"/>
      <c r="C67" s="37" t="s">
        <v>46</v>
      </c>
      <c r="H67" s="59"/>
      <c r="J67" s="47" t="s">
        <v>46</v>
      </c>
      <c r="K67" s="47"/>
      <c r="L67" s="76"/>
      <c r="M67" s="49"/>
    </row>
    <row r="68" spans="1:17" ht="15" x14ac:dyDescent="0.25">
      <c r="J68" s="50" t="s">
        <v>68</v>
      </c>
      <c r="K68" s="50"/>
      <c r="M68" s="51">
        <f>L63-M66-M67</f>
        <v>-1818717</v>
      </c>
    </row>
    <row r="69" spans="1:17" x14ac:dyDescent="0.2">
      <c r="P69" s="52"/>
    </row>
    <row r="70" spans="1:17" x14ac:dyDescent="0.2">
      <c r="A70" s="53" t="s">
        <v>69</v>
      </c>
      <c r="P70" s="52"/>
    </row>
    <row r="72" spans="1:17" x14ac:dyDescent="0.2">
      <c r="A72" s="1">
        <v>1</v>
      </c>
      <c r="B72" s="92" t="s">
        <v>70</v>
      </c>
      <c r="C72" s="92"/>
      <c r="D72" s="92"/>
      <c r="E72" s="92"/>
      <c r="F72" s="92"/>
      <c r="G72" s="92"/>
      <c r="H72" s="92"/>
      <c r="I72" s="92"/>
      <c r="J72" s="92"/>
      <c r="K72" s="92"/>
      <c r="L72" s="92"/>
      <c r="M72" s="92"/>
      <c r="N72" s="92"/>
      <c r="O72" s="92"/>
    </row>
    <row r="73" spans="1:17" x14ac:dyDescent="0.2">
      <c r="B73" s="92"/>
      <c r="C73" s="92"/>
      <c r="D73" s="92"/>
      <c r="E73" s="92"/>
      <c r="F73" s="92"/>
      <c r="G73" s="92"/>
      <c r="H73" s="92"/>
      <c r="I73" s="92"/>
      <c r="J73" s="92"/>
      <c r="K73" s="92"/>
      <c r="L73" s="92"/>
      <c r="M73" s="92"/>
      <c r="N73" s="92"/>
      <c r="O73" s="92"/>
    </row>
    <row r="75" spans="1:17" x14ac:dyDescent="0.2">
      <c r="A75" s="1">
        <v>2</v>
      </c>
      <c r="B75" s="83" t="s">
        <v>71</v>
      </c>
      <c r="C75" s="83"/>
      <c r="D75" s="83"/>
      <c r="E75" s="83"/>
      <c r="F75" s="83"/>
      <c r="G75" s="83"/>
      <c r="H75" s="83"/>
      <c r="I75" s="83"/>
      <c r="J75" s="83"/>
      <c r="K75" s="83"/>
      <c r="L75" s="83"/>
      <c r="M75" s="83"/>
      <c r="N75" s="83"/>
      <c r="O75" s="83"/>
    </row>
    <row r="76" spans="1:17" x14ac:dyDescent="0.2">
      <c r="B76" s="83"/>
      <c r="C76" s="83"/>
      <c r="D76" s="83"/>
      <c r="E76" s="83"/>
      <c r="F76" s="83"/>
      <c r="G76" s="83"/>
      <c r="H76" s="83"/>
      <c r="I76" s="83"/>
      <c r="J76" s="83"/>
      <c r="K76" s="83"/>
      <c r="L76" s="83"/>
      <c r="M76" s="83"/>
      <c r="N76" s="83"/>
      <c r="O76" s="83"/>
    </row>
    <row r="78" spans="1:17" x14ac:dyDescent="0.2">
      <c r="A78" s="1">
        <v>3</v>
      </c>
      <c r="B78" s="84" t="s">
        <v>72</v>
      </c>
      <c r="C78" s="84"/>
      <c r="D78" s="84"/>
      <c r="E78" s="84"/>
      <c r="F78" s="84"/>
      <c r="G78" s="84"/>
      <c r="H78" s="84"/>
      <c r="I78" s="84"/>
      <c r="J78" s="84"/>
      <c r="K78" s="84"/>
      <c r="L78" s="84"/>
      <c r="M78" s="84"/>
      <c r="N78" s="84"/>
      <c r="O78" s="84"/>
    </row>
    <row r="80" spans="1:17" x14ac:dyDescent="0.2">
      <c r="A80" s="1">
        <v>4</v>
      </c>
      <c r="B80" s="54" t="s">
        <v>73</v>
      </c>
      <c r="C80" s="10"/>
    </row>
    <row r="82" spans="1:15" x14ac:dyDescent="0.2">
      <c r="A82" s="1">
        <v>5</v>
      </c>
      <c r="B82" s="55" t="s">
        <v>74</v>
      </c>
    </row>
    <row r="84" spans="1:15" x14ac:dyDescent="0.2">
      <c r="A84" s="1">
        <v>6</v>
      </c>
      <c r="B84" s="84" t="s">
        <v>75</v>
      </c>
      <c r="C84" s="84"/>
      <c r="D84" s="84"/>
      <c r="E84" s="84"/>
      <c r="F84" s="84"/>
      <c r="G84" s="84"/>
      <c r="H84" s="84"/>
      <c r="I84" s="84"/>
      <c r="J84" s="84"/>
      <c r="K84" s="84"/>
      <c r="L84" s="84"/>
      <c r="M84" s="84"/>
      <c r="N84" s="84"/>
      <c r="O84" s="84"/>
    </row>
    <row r="85" spans="1:15" x14ac:dyDescent="0.2">
      <c r="B85" s="84"/>
      <c r="C85" s="84"/>
      <c r="D85" s="84"/>
      <c r="E85" s="84"/>
      <c r="F85" s="84"/>
      <c r="G85" s="84"/>
      <c r="H85" s="84"/>
      <c r="I85" s="84"/>
      <c r="J85" s="84"/>
      <c r="K85" s="84"/>
      <c r="L85" s="84"/>
      <c r="M85" s="84"/>
      <c r="N85" s="84"/>
      <c r="O85" s="84"/>
    </row>
  </sheetData>
  <mergeCells count="9">
    <mergeCell ref="B75:O76"/>
    <mergeCell ref="B78:O78"/>
    <mergeCell ref="B84:O85"/>
    <mergeCell ref="A9:O9"/>
    <mergeCell ref="A10:O10"/>
    <mergeCell ref="D15:H15"/>
    <mergeCell ref="C62:J62"/>
    <mergeCell ref="C63:J63"/>
    <mergeCell ref="B72:O73"/>
  </mergeCells>
  <dataValidations count="1">
    <dataValidation type="list" allowBlank="1" showErrorMessage="1" error="Use the following date format when inserting a date:_x000a__x000a_Eg:  &quot;January 1, 2013&quot;" prompt="Use the following format eg: January 1, 2013" sqref="G12">
      <formula1>"CGAAP, MIFRS,USGAAP, ASPE"</formula1>
    </dataValidation>
  </dataValidations>
  <printOptions horizontalCentered="1"/>
  <pageMargins left="0.25" right="0.25" top="0.75" bottom="0.75" header="0.3" footer="0.3"/>
  <pageSetup paperSize="5" scale="61" orientation="landscape" r:id="rId1"/>
  <headerFooter alignWithMargins="0"/>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6" tint="0.79998168889431442"/>
  </sheetPr>
  <dimension ref="A1:O85"/>
  <sheetViews>
    <sheetView topLeftCell="A13" zoomScale="80" zoomScaleNormal="80" workbookViewId="0">
      <pane xSplit="3" ySplit="4" topLeftCell="D17" activePane="bottomRight" state="frozen"/>
      <selection activeCell="A13" sqref="A13"/>
      <selection pane="topRight" activeCell="D13" sqref="D13"/>
      <selection pane="bottomLeft" activeCell="A17" sqref="A17"/>
      <selection pane="bottomRight" activeCell="K68" sqref="K68"/>
    </sheetView>
  </sheetViews>
  <sheetFormatPr defaultRowHeight="12.75" x14ac:dyDescent="0.2"/>
  <cols>
    <col min="1" max="1" width="7.7109375" style="1" customWidth="1"/>
    <col min="2" max="2" width="6.42578125" style="1" customWidth="1"/>
    <col min="3" max="3" width="50.7109375" style="2" bestFit="1" customWidth="1"/>
    <col min="4" max="4" width="14.42578125" style="2" customWidth="1"/>
    <col min="5" max="5" width="13" style="2" customWidth="1"/>
    <col min="6" max="6" width="12.28515625" style="2" bestFit="1" customWidth="1"/>
    <col min="7" max="7" width="13.5703125" style="2" customWidth="1"/>
    <col min="8" max="8" width="1.7109375" style="3" customWidth="1"/>
    <col min="9" max="9" width="14.28515625" style="2" customWidth="1"/>
    <col min="10" max="10" width="13.42578125" style="72" customWidth="1"/>
    <col min="11" max="11" width="12.28515625" style="2" bestFit="1" customWidth="1"/>
    <col min="12" max="12" width="14.5703125" style="2" bestFit="1" customWidth="1"/>
    <col min="13" max="13" width="14.140625" style="2" bestFit="1" customWidth="1"/>
    <col min="14" max="14" width="10.28515625" style="2" bestFit="1" customWidth="1"/>
    <col min="15" max="15" width="11.5703125" style="2" bestFit="1" customWidth="1"/>
    <col min="16" max="16384" width="9.140625" style="2"/>
  </cols>
  <sheetData>
    <row r="1" spans="1:13" x14ac:dyDescent="0.2">
      <c r="L1" s="4" t="s">
        <v>0</v>
      </c>
      <c r="M1" s="5">
        <f>EBNUMBER</f>
        <v>0</v>
      </c>
    </row>
    <row r="2" spans="1:13" x14ac:dyDescent="0.2">
      <c r="L2" s="4" t="s">
        <v>1</v>
      </c>
      <c r="M2" s="6"/>
    </row>
    <row r="3" spans="1:13" x14ac:dyDescent="0.2">
      <c r="L3" s="4" t="s">
        <v>2</v>
      </c>
      <c r="M3" s="6"/>
    </row>
    <row r="4" spans="1:13" x14ac:dyDescent="0.2">
      <c r="L4" s="4" t="s">
        <v>3</v>
      </c>
      <c r="M4" s="6"/>
    </row>
    <row r="5" spans="1:13" x14ac:dyDescent="0.2">
      <c r="L5" s="4" t="s">
        <v>4</v>
      </c>
      <c r="M5" s="7"/>
    </row>
    <row r="6" spans="1:13" x14ac:dyDescent="0.2">
      <c r="L6" s="4"/>
      <c r="M6" s="5"/>
    </row>
    <row r="7" spans="1:13" x14ac:dyDescent="0.2">
      <c r="L7" s="4" t="s">
        <v>5</v>
      </c>
      <c r="M7" s="7"/>
    </row>
    <row r="9" spans="1:13" ht="18" x14ac:dyDescent="0.2">
      <c r="A9" s="85" t="s">
        <v>6</v>
      </c>
      <c r="B9" s="85"/>
      <c r="C9" s="85"/>
      <c r="D9" s="85"/>
      <c r="E9" s="85"/>
      <c r="F9" s="85"/>
      <c r="G9" s="85"/>
      <c r="H9" s="85"/>
      <c r="I9" s="85"/>
      <c r="J9" s="85"/>
      <c r="K9" s="85"/>
      <c r="L9" s="85"/>
      <c r="M9" s="85"/>
    </row>
    <row r="10" spans="1:13" ht="18" x14ac:dyDescent="0.2">
      <c r="A10" s="85" t="s">
        <v>7</v>
      </c>
      <c r="B10" s="85"/>
      <c r="C10" s="85"/>
      <c r="D10" s="85"/>
      <c r="E10" s="85"/>
      <c r="F10" s="85"/>
      <c r="G10" s="85"/>
      <c r="H10" s="85"/>
      <c r="I10" s="85"/>
      <c r="J10" s="85"/>
      <c r="K10" s="85"/>
      <c r="L10" s="85"/>
      <c r="M10" s="85"/>
    </row>
    <row r="11" spans="1:13" x14ac:dyDescent="0.2">
      <c r="H11" s="2"/>
    </row>
    <row r="12" spans="1:13" x14ac:dyDescent="0.2">
      <c r="E12" s="8" t="s">
        <v>8</v>
      </c>
      <c r="F12" s="9" t="s">
        <v>82</v>
      </c>
      <c r="H12" s="2"/>
    </row>
    <row r="13" spans="1:13" ht="15" x14ac:dyDescent="0.25">
      <c r="C13" s="10"/>
      <c r="D13" s="59"/>
      <c r="E13" s="8" t="s">
        <v>10</v>
      </c>
      <c r="F13" s="56">
        <v>2017</v>
      </c>
      <c r="G13" s="11"/>
      <c r="I13" s="59"/>
    </row>
    <row r="15" spans="1:13" x14ac:dyDescent="0.2">
      <c r="D15" s="86" t="s">
        <v>11</v>
      </c>
      <c r="E15" s="87"/>
      <c r="F15" s="87"/>
      <c r="G15" s="88"/>
      <c r="I15" s="12"/>
      <c r="J15" s="73" t="s">
        <v>12</v>
      </c>
      <c r="K15" s="13"/>
      <c r="L15" s="14"/>
      <c r="M15" s="3"/>
    </row>
    <row r="16" spans="1:13" ht="25.5" x14ac:dyDescent="0.2">
      <c r="A16" s="15" t="s">
        <v>13</v>
      </c>
      <c r="B16" s="16" t="s">
        <v>14</v>
      </c>
      <c r="C16" s="17" t="s">
        <v>15</v>
      </c>
      <c r="D16" s="15" t="s">
        <v>16</v>
      </c>
      <c r="E16" s="16" t="s">
        <v>17</v>
      </c>
      <c r="F16" s="16" t="s">
        <v>18</v>
      </c>
      <c r="G16" s="15" t="s">
        <v>19</v>
      </c>
      <c r="H16" s="18"/>
      <c r="I16" s="19" t="s">
        <v>16</v>
      </c>
      <c r="J16" s="74" t="s">
        <v>17</v>
      </c>
      <c r="K16" s="20" t="s">
        <v>18</v>
      </c>
      <c r="L16" s="21" t="s">
        <v>19</v>
      </c>
      <c r="M16" s="15" t="s">
        <v>20</v>
      </c>
    </row>
    <row r="17" spans="1:13" ht="15" x14ac:dyDescent="0.25">
      <c r="A17" s="22"/>
      <c r="B17" s="22">
        <v>1610</v>
      </c>
      <c r="C17" s="23" t="s">
        <v>76</v>
      </c>
      <c r="D17" s="24">
        <f>+'App.2-BA_2016_MIFRS'!H17</f>
        <v>242440</v>
      </c>
      <c r="E17" s="24"/>
      <c r="F17" s="24"/>
      <c r="G17" s="77">
        <f>D17+E17+F17</f>
        <v>242440</v>
      </c>
      <c r="H17" s="26"/>
      <c r="I17" s="24">
        <f>+'App.2-BA_2016_MIFRS'!N17</f>
        <v>-51898</v>
      </c>
      <c r="J17" s="70">
        <v>-6061</v>
      </c>
      <c r="K17" s="24"/>
      <c r="L17" s="25">
        <f>I17+J17+K17</f>
        <v>-57959</v>
      </c>
      <c r="M17" s="28">
        <f t="shared" ref="M17:M57" si="0">G17+L17</f>
        <v>184481</v>
      </c>
    </row>
    <row r="18" spans="1:13" ht="15" x14ac:dyDescent="0.25">
      <c r="A18" s="22">
        <v>12</v>
      </c>
      <c r="B18" s="22">
        <v>1611</v>
      </c>
      <c r="C18" s="23" t="s">
        <v>21</v>
      </c>
      <c r="D18" s="24">
        <f>+'App.2-BA_2016_MIFRS'!H18</f>
        <v>604068</v>
      </c>
      <c r="E18" s="24">
        <v>322571</v>
      </c>
      <c r="F18" s="24"/>
      <c r="G18" s="77">
        <f t="shared" ref="G18:G57" si="1">D18+E18+F18</f>
        <v>926639</v>
      </c>
      <c r="H18" s="26"/>
      <c r="I18" s="24">
        <f>+'App.2-BA_2016_MIFRS'!N18</f>
        <v>-374130</v>
      </c>
      <c r="J18" s="70">
        <v>-85896</v>
      </c>
      <c r="K18" s="24"/>
      <c r="L18" s="25">
        <f t="shared" ref="L18:L57" si="2">I18+J18+K18</f>
        <v>-460026</v>
      </c>
      <c r="M18" s="28">
        <f t="shared" si="0"/>
        <v>466613</v>
      </c>
    </row>
    <row r="19" spans="1:13" ht="15" x14ac:dyDescent="0.25">
      <c r="A19" s="22" t="s">
        <v>22</v>
      </c>
      <c r="B19" s="22">
        <v>1612</v>
      </c>
      <c r="C19" s="23" t="s">
        <v>23</v>
      </c>
      <c r="D19" s="24">
        <f>+'App.2-BA_2016_MIFRS'!H19</f>
        <v>0</v>
      </c>
      <c r="E19" s="24"/>
      <c r="F19" s="24"/>
      <c r="G19" s="77">
        <f t="shared" si="1"/>
        <v>0</v>
      </c>
      <c r="H19" s="26"/>
      <c r="I19" s="24">
        <f>+'App.2-BA_2016_MIFRS'!N19</f>
        <v>0</v>
      </c>
      <c r="J19" s="70"/>
      <c r="K19" s="24"/>
      <c r="L19" s="25">
        <f t="shared" si="2"/>
        <v>0</v>
      </c>
      <c r="M19" s="28">
        <f t="shared" si="0"/>
        <v>0</v>
      </c>
    </row>
    <row r="20" spans="1:13" ht="15" x14ac:dyDescent="0.25">
      <c r="A20" s="29" t="s">
        <v>24</v>
      </c>
      <c r="B20" s="29">
        <v>1805</v>
      </c>
      <c r="C20" s="30" t="s">
        <v>25</v>
      </c>
      <c r="D20" s="24">
        <f>+'App.2-BA_2016_MIFRS'!H20</f>
        <v>197343</v>
      </c>
      <c r="E20" s="24"/>
      <c r="F20" s="24"/>
      <c r="G20" s="77">
        <f t="shared" si="1"/>
        <v>197343</v>
      </c>
      <c r="H20" s="26"/>
      <c r="I20" s="24">
        <f>+'App.2-BA_2016_MIFRS'!N20</f>
        <v>0</v>
      </c>
      <c r="J20" s="70"/>
      <c r="K20" s="24"/>
      <c r="L20" s="25">
        <f t="shared" si="2"/>
        <v>0</v>
      </c>
      <c r="M20" s="28">
        <f t="shared" si="0"/>
        <v>197343</v>
      </c>
    </row>
    <row r="21" spans="1:13" ht="15" x14ac:dyDescent="0.25">
      <c r="A21" s="22">
        <v>47</v>
      </c>
      <c r="B21" s="22">
        <v>1808</v>
      </c>
      <c r="C21" s="31" t="s">
        <v>26</v>
      </c>
      <c r="D21" s="24">
        <f>+'App.2-BA_2016_MIFRS'!H21</f>
        <v>840446</v>
      </c>
      <c r="E21" s="24"/>
      <c r="F21" s="24"/>
      <c r="G21" s="77">
        <f t="shared" si="1"/>
        <v>840446</v>
      </c>
      <c r="H21" s="26"/>
      <c r="I21" s="24">
        <f>+'App.2-BA_2016_MIFRS'!N21</f>
        <v>-266475.25</v>
      </c>
      <c r="J21" s="70">
        <v>-16312.199999999997</v>
      </c>
      <c r="K21" s="24"/>
      <c r="L21" s="25">
        <f t="shared" si="2"/>
        <v>-282787.45</v>
      </c>
      <c r="M21" s="28">
        <f t="shared" si="0"/>
        <v>557658.55000000005</v>
      </c>
    </row>
    <row r="22" spans="1:13" ht="15" x14ac:dyDescent="0.25">
      <c r="A22" s="22">
        <v>13</v>
      </c>
      <c r="B22" s="22">
        <v>1810</v>
      </c>
      <c r="C22" s="31" t="s">
        <v>27</v>
      </c>
      <c r="D22" s="24">
        <f>+'App.2-BA_2016_MIFRS'!H22</f>
        <v>0</v>
      </c>
      <c r="E22" s="24"/>
      <c r="F22" s="24"/>
      <c r="G22" s="77">
        <f t="shared" si="1"/>
        <v>0</v>
      </c>
      <c r="H22" s="26"/>
      <c r="I22" s="24">
        <f>+'App.2-BA_2016_MIFRS'!N22</f>
        <v>0</v>
      </c>
      <c r="J22" s="70"/>
      <c r="K22" s="24"/>
      <c r="L22" s="25">
        <f t="shared" si="2"/>
        <v>0</v>
      </c>
      <c r="M22" s="28">
        <f t="shared" si="0"/>
        <v>0</v>
      </c>
    </row>
    <row r="23" spans="1:13" ht="15" x14ac:dyDescent="0.25">
      <c r="A23" s="22">
        <v>47</v>
      </c>
      <c r="B23" s="22">
        <v>1815</v>
      </c>
      <c r="C23" s="31" t="s">
        <v>28</v>
      </c>
      <c r="D23" s="24">
        <f>+'App.2-BA_2016_MIFRS'!H23</f>
        <v>0</v>
      </c>
      <c r="E23" s="24"/>
      <c r="F23" s="24"/>
      <c r="G23" s="77">
        <f t="shared" si="1"/>
        <v>0</v>
      </c>
      <c r="H23" s="26"/>
      <c r="I23" s="24">
        <f>+'App.2-BA_2016_MIFRS'!N23</f>
        <v>0</v>
      </c>
      <c r="J23" s="70"/>
      <c r="K23" s="24"/>
      <c r="L23" s="25">
        <f t="shared" si="2"/>
        <v>0</v>
      </c>
      <c r="M23" s="28">
        <f t="shared" si="0"/>
        <v>0</v>
      </c>
    </row>
    <row r="24" spans="1:13" ht="15" x14ac:dyDescent="0.25">
      <c r="A24" s="22">
        <v>47</v>
      </c>
      <c r="B24" s="22">
        <v>1820</v>
      </c>
      <c r="C24" s="23" t="s">
        <v>29</v>
      </c>
      <c r="D24" s="24">
        <f>+'App.2-BA_2016_MIFRS'!H24</f>
        <v>10221080.9</v>
      </c>
      <c r="E24" s="24">
        <v>105625</v>
      </c>
      <c r="F24" s="24"/>
      <c r="G24" s="77">
        <f t="shared" si="1"/>
        <v>10326705.9</v>
      </c>
      <c r="H24" s="26"/>
      <c r="I24" s="24">
        <f>+'App.2-BA_2016_MIFRS'!N24</f>
        <v>-3181699.22</v>
      </c>
      <c r="J24" s="70">
        <v>-231363.495</v>
      </c>
      <c r="K24" s="24"/>
      <c r="L24" s="25">
        <f t="shared" si="2"/>
        <v>-3413062.7150000003</v>
      </c>
      <c r="M24" s="28">
        <f t="shared" si="0"/>
        <v>6913643.1850000005</v>
      </c>
    </row>
    <row r="25" spans="1:13" ht="15" x14ac:dyDescent="0.25">
      <c r="A25" s="22">
        <v>47</v>
      </c>
      <c r="B25" s="22">
        <v>1825</v>
      </c>
      <c r="C25" s="31" t="s">
        <v>30</v>
      </c>
      <c r="D25" s="24">
        <f>+'App.2-BA_2016_MIFRS'!H25</f>
        <v>0</v>
      </c>
      <c r="E25" s="24"/>
      <c r="F25" s="24"/>
      <c r="G25" s="77">
        <f t="shared" si="1"/>
        <v>0</v>
      </c>
      <c r="H25" s="26"/>
      <c r="I25" s="24">
        <f>+'App.2-BA_2016_MIFRS'!N25</f>
        <v>0</v>
      </c>
      <c r="J25" s="70"/>
      <c r="K25" s="24"/>
      <c r="L25" s="25">
        <f t="shared" si="2"/>
        <v>0</v>
      </c>
      <c r="M25" s="28">
        <f t="shared" si="0"/>
        <v>0</v>
      </c>
    </row>
    <row r="26" spans="1:13" ht="15" x14ac:dyDescent="0.25">
      <c r="A26" s="22">
        <v>47</v>
      </c>
      <c r="B26" s="22">
        <v>1830</v>
      </c>
      <c r="C26" s="31" t="s">
        <v>31</v>
      </c>
      <c r="D26" s="24">
        <f>+'App.2-BA_2016_MIFRS'!H26</f>
        <v>15753982.34</v>
      </c>
      <c r="E26" s="24">
        <v>508620</v>
      </c>
      <c r="F26" s="24"/>
      <c r="G26" s="77">
        <f t="shared" si="1"/>
        <v>16262602.34</v>
      </c>
      <c r="H26" s="26"/>
      <c r="I26" s="24">
        <f>+'App.2-BA_2016_MIFRS'!N26</f>
        <v>-6305068.6899999995</v>
      </c>
      <c r="J26" s="70">
        <v>-279016.82500000001</v>
      </c>
      <c r="K26" s="24"/>
      <c r="L26" s="25">
        <f t="shared" si="2"/>
        <v>-6584085.5149999997</v>
      </c>
      <c r="M26" s="28">
        <f t="shared" si="0"/>
        <v>9678516.8249999993</v>
      </c>
    </row>
    <row r="27" spans="1:13" ht="15" x14ac:dyDescent="0.25">
      <c r="A27" s="22">
        <v>47</v>
      </c>
      <c r="B27" s="22">
        <v>1835</v>
      </c>
      <c r="C27" s="31" t="s">
        <v>32</v>
      </c>
      <c r="D27" s="24">
        <f>+'App.2-BA_2016_MIFRS'!H27</f>
        <v>5536685.9000000004</v>
      </c>
      <c r="E27" s="24">
        <v>508620</v>
      </c>
      <c r="F27" s="24"/>
      <c r="G27" s="77">
        <f t="shared" si="1"/>
        <v>6045305.9000000004</v>
      </c>
      <c r="H27" s="26"/>
      <c r="I27" s="24">
        <f>+'App.2-BA_2016_MIFRS'!N27</f>
        <v>-1159741.42</v>
      </c>
      <c r="J27" s="70">
        <v>-97623.430000000008</v>
      </c>
      <c r="K27" s="24"/>
      <c r="L27" s="25">
        <f t="shared" si="2"/>
        <v>-1257364.8499999999</v>
      </c>
      <c r="M27" s="28">
        <f t="shared" si="0"/>
        <v>4787941.0500000007</v>
      </c>
    </row>
    <row r="28" spans="1:13" ht="15" x14ac:dyDescent="0.25">
      <c r="A28" s="22">
        <v>47</v>
      </c>
      <c r="B28" s="22">
        <v>1840</v>
      </c>
      <c r="C28" s="31" t="s">
        <v>33</v>
      </c>
      <c r="D28" s="24">
        <f>+'App.2-BA_2016_MIFRS'!H28</f>
        <v>14996606.140000001</v>
      </c>
      <c r="E28" s="24">
        <v>343440</v>
      </c>
      <c r="F28" s="24"/>
      <c r="G28" s="77">
        <f t="shared" si="1"/>
        <v>15340046.140000001</v>
      </c>
      <c r="H28" s="26"/>
      <c r="I28" s="24">
        <f>+'App.2-BA_2016_MIFRS'!N28</f>
        <v>-3713281.64</v>
      </c>
      <c r="J28" s="70">
        <v>-223860.14</v>
      </c>
      <c r="K28" s="24"/>
      <c r="L28" s="25">
        <f t="shared" si="2"/>
        <v>-3937141.7800000003</v>
      </c>
      <c r="M28" s="28">
        <f t="shared" si="0"/>
        <v>11402904.359999999</v>
      </c>
    </row>
    <row r="29" spans="1:13" ht="15" x14ac:dyDescent="0.25">
      <c r="A29" s="22">
        <v>47</v>
      </c>
      <c r="B29" s="22">
        <v>1845</v>
      </c>
      <c r="C29" s="31" t="s">
        <v>34</v>
      </c>
      <c r="D29" s="24">
        <f>+'App.2-BA_2016_MIFRS'!H29</f>
        <v>9305743.1099999994</v>
      </c>
      <c r="E29" s="24">
        <v>442660</v>
      </c>
      <c r="F29" s="24"/>
      <c r="G29" s="77">
        <f t="shared" si="1"/>
        <v>9748403.1099999994</v>
      </c>
      <c r="H29" s="26"/>
      <c r="I29" s="24">
        <f>+'App.2-BA_2016_MIFRS'!N29</f>
        <v>-2470350.9900000002</v>
      </c>
      <c r="J29" s="70">
        <v>-165778.57999999996</v>
      </c>
      <c r="K29" s="24"/>
      <c r="L29" s="25">
        <f t="shared" si="2"/>
        <v>-2636129.5700000003</v>
      </c>
      <c r="M29" s="28">
        <f t="shared" si="0"/>
        <v>7112273.5399999991</v>
      </c>
    </row>
    <row r="30" spans="1:13" ht="15" x14ac:dyDescent="0.25">
      <c r="A30" s="22">
        <v>47</v>
      </c>
      <c r="B30" s="22">
        <v>1850</v>
      </c>
      <c r="C30" s="31" t="s">
        <v>35</v>
      </c>
      <c r="D30" s="24">
        <f>+'App.2-BA_2016_MIFRS'!H30</f>
        <v>5014835.3099999996</v>
      </c>
      <c r="E30" s="24">
        <v>95550</v>
      </c>
      <c r="F30" s="24"/>
      <c r="G30" s="77">
        <f t="shared" si="1"/>
        <v>5110385.3099999996</v>
      </c>
      <c r="H30" s="26"/>
      <c r="I30" s="24">
        <f>+'App.2-BA_2016_MIFRS'!N30</f>
        <v>-2473987.87</v>
      </c>
      <c r="J30" s="70">
        <v>-88640.095000000001</v>
      </c>
      <c r="K30" s="24"/>
      <c r="L30" s="25">
        <f t="shared" si="2"/>
        <v>-2562627.9650000003</v>
      </c>
      <c r="M30" s="28">
        <f t="shared" si="0"/>
        <v>2547757.3449999993</v>
      </c>
    </row>
    <row r="31" spans="1:13" ht="15" x14ac:dyDescent="0.25">
      <c r="A31" s="22">
        <v>47</v>
      </c>
      <c r="B31" s="22">
        <v>1855</v>
      </c>
      <c r="C31" s="31" t="s">
        <v>36</v>
      </c>
      <c r="D31" s="24">
        <f>+'App.2-BA_2016_MIFRS'!H31</f>
        <v>1881720.68</v>
      </c>
      <c r="E31" s="24">
        <v>72110</v>
      </c>
      <c r="F31" s="24"/>
      <c r="G31" s="77">
        <f t="shared" si="1"/>
        <v>1953830.68</v>
      </c>
      <c r="H31" s="26"/>
      <c r="I31" s="24">
        <f>+'App.2-BA_2016_MIFRS'!N31</f>
        <v>-911406.46</v>
      </c>
      <c r="J31" s="70">
        <v>-19871.824999999997</v>
      </c>
      <c r="K31" s="24"/>
      <c r="L31" s="25">
        <f t="shared" si="2"/>
        <v>-931278.28499999992</v>
      </c>
      <c r="M31" s="28">
        <f t="shared" si="0"/>
        <v>1022552.395</v>
      </c>
    </row>
    <row r="32" spans="1:13" ht="15" x14ac:dyDescent="0.25">
      <c r="A32" s="22">
        <v>47</v>
      </c>
      <c r="B32" s="22">
        <v>1860</v>
      </c>
      <c r="C32" s="31" t="s">
        <v>37</v>
      </c>
      <c r="D32" s="24">
        <f>+'App.2-BA_2016_MIFRS'!H32</f>
        <v>6322566.5599999996</v>
      </c>
      <c r="E32" s="24">
        <v>376000</v>
      </c>
      <c r="F32" s="24"/>
      <c r="G32" s="77">
        <f t="shared" si="1"/>
        <v>6698566.5599999996</v>
      </c>
      <c r="H32" s="26"/>
      <c r="I32" s="24">
        <f>+'App.2-BA_2016_MIFRS'!N32</f>
        <v>-2382866.14</v>
      </c>
      <c r="J32" s="70">
        <v>-392907</v>
      </c>
      <c r="K32" s="24"/>
      <c r="L32" s="25">
        <f t="shared" si="2"/>
        <v>-2775773.14</v>
      </c>
      <c r="M32" s="28">
        <f t="shared" si="0"/>
        <v>3922793.4199999995</v>
      </c>
    </row>
    <row r="33" spans="1:13" ht="15" x14ac:dyDescent="0.25">
      <c r="A33" s="29">
        <v>47</v>
      </c>
      <c r="B33" s="29">
        <v>1860</v>
      </c>
      <c r="C33" s="30" t="s">
        <v>38</v>
      </c>
      <c r="D33" s="24">
        <f>+'App.2-BA_2016_MIFRS'!H33</f>
        <v>0</v>
      </c>
      <c r="E33" s="24"/>
      <c r="F33" s="24"/>
      <c r="G33" s="77">
        <f t="shared" si="1"/>
        <v>0</v>
      </c>
      <c r="H33" s="26"/>
      <c r="I33" s="24">
        <f>+'App.2-BA_2016_MIFRS'!N33</f>
        <v>0</v>
      </c>
      <c r="J33" s="70"/>
      <c r="K33" s="24"/>
      <c r="L33" s="25">
        <f t="shared" si="2"/>
        <v>0</v>
      </c>
      <c r="M33" s="28">
        <f t="shared" si="0"/>
        <v>0</v>
      </c>
    </row>
    <row r="34" spans="1:13" ht="15" x14ac:dyDescent="0.25">
      <c r="A34" s="29" t="s">
        <v>24</v>
      </c>
      <c r="B34" s="29">
        <v>1905</v>
      </c>
      <c r="C34" s="30" t="s">
        <v>25</v>
      </c>
      <c r="D34" s="24">
        <f>+'App.2-BA_2016_MIFRS'!H34</f>
        <v>0</v>
      </c>
      <c r="E34" s="24"/>
      <c r="F34" s="24"/>
      <c r="G34" s="77">
        <f t="shared" si="1"/>
        <v>0</v>
      </c>
      <c r="H34" s="26"/>
      <c r="I34" s="24">
        <f>+'App.2-BA_2016_MIFRS'!N34</f>
        <v>0</v>
      </c>
      <c r="J34" s="70"/>
      <c r="K34" s="24"/>
      <c r="L34" s="25">
        <f t="shared" si="2"/>
        <v>0</v>
      </c>
      <c r="M34" s="28">
        <f t="shared" si="0"/>
        <v>0</v>
      </c>
    </row>
    <row r="35" spans="1:13" ht="15" x14ac:dyDescent="0.25">
      <c r="A35" s="22">
        <v>47</v>
      </c>
      <c r="B35" s="22">
        <v>1908</v>
      </c>
      <c r="C35" s="31" t="s">
        <v>39</v>
      </c>
      <c r="D35" s="24">
        <f>+'App.2-BA_2016_MIFRS'!H35</f>
        <v>0</v>
      </c>
      <c r="E35" s="24"/>
      <c r="F35" s="24"/>
      <c r="G35" s="77">
        <f t="shared" si="1"/>
        <v>0</v>
      </c>
      <c r="H35" s="26"/>
      <c r="I35" s="24">
        <f>+'App.2-BA_2016_MIFRS'!N35</f>
        <v>0</v>
      </c>
      <c r="J35" s="70"/>
      <c r="K35" s="24"/>
      <c r="L35" s="25">
        <f t="shared" si="2"/>
        <v>0</v>
      </c>
      <c r="M35" s="28">
        <f t="shared" si="0"/>
        <v>0</v>
      </c>
    </row>
    <row r="36" spans="1:13" ht="15" x14ac:dyDescent="0.25">
      <c r="A36" s="22">
        <v>13</v>
      </c>
      <c r="B36" s="22">
        <v>1910</v>
      </c>
      <c r="C36" s="31" t="s">
        <v>27</v>
      </c>
      <c r="D36" s="24">
        <f>+'App.2-BA_2016_MIFRS'!H36</f>
        <v>335574</v>
      </c>
      <c r="E36" s="24"/>
      <c r="F36" s="24"/>
      <c r="G36" s="77">
        <f t="shared" si="1"/>
        <v>335574</v>
      </c>
      <c r="H36" s="26"/>
      <c r="I36" s="24">
        <f>+'App.2-BA_2016_MIFRS'!N36</f>
        <v>-250921</v>
      </c>
      <c r="J36" s="70">
        <v>-8114</v>
      </c>
      <c r="K36" s="24"/>
      <c r="L36" s="25">
        <f t="shared" si="2"/>
        <v>-259035</v>
      </c>
      <c r="M36" s="28">
        <f t="shared" si="0"/>
        <v>76539</v>
      </c>
    </row>
    <row r="37" spans="1:13" ht="15" x14ac:dyDescent="0.25">
      <c r="A37" s="22">
        <v>8</v>
      </c>
      <c r="B37" s="22">
        <v>1915</v>
      </c>
      <c r="C37" s="31" t="s">
        <v>40</v>
      </c>
      <c r="D37" s="24">
        <f>+'App.2-BA_2016_MIFRS'!H37</f>
        <v>29285</v>
      </c>
      <c r="E37" s="24"/>
      <c r="F37" s="24"/>
      <c r="G37" s="77">
        <f t="shared" si="1"/>
        <v>29285</v>
      </c>
      <c r="H37" s="26"/>
      <c r="I37" s="24">
        <f>+'App.2-BA_2016_MIFRS'!N37</f>
        <v>-14191</v>
      </c>
      <c r="J37" s="70">
        <v>-2929</v>
      </c>
      <c r="K37" s="24"/>
      <c r="L37" s="25">
        <f t="shared" si="2"/>
        <v>-17120</v>
      </c>
      <c r="M37" s="28">
        <f t="shared" si="0"/>
        <v>12165</v>
      </c>
    </row>
    <row r="38" spans="1:13" ht="15" x14ac:dyDescent="0.25">
      <c r="A38" s="22">
        <v>8</v>
      </c>
      <c r="B38" s="22">
        <v>1915</v>
      </c>
      <c r="C38" s="31" t="s">
        <v>41</v>
      </c>
      <c r="D38" s="24">
        <f>+'App.2-BA_2016_MIFRS'!H38</f>
        <v>0</v>
      </c>
      <c r="E38" s="24"/>
      <c r="F38" s="24"/>
      <c r="G38" s="77">
        <f t="shared" si="1"/>
        <v>0</v>
      </c>
      <c r="H38" s="26"/>
      <c r="I38" s="24">
        <f>+'App.2-BA_2016_MIFRS'!N38</f>
        <v>0</v>
      </c>
      <c r="J38" s="70"/>
      <c r="K38" s="24"/>
      <c r="L38" s="25">
        <f t="shared" si="2"/>
        <v>0</v>
      </c>
      <c r="M38" s="28">
        <f t="shared" si="0"/>
        <v>0</v>
      </c>
    </row>
    <row r="39" spans="1:13" ht="15" x14ac:dyDescent="0.25">
      <c r="A39" s="22">
        <v>10</v>
      </c>
      <c r="B39" s="22">
        <v>1920</v>
      </c>
      <c r="C39" s="31" t="s">
        <v>42</v>
      </c>
      <c r="D39" s="24">
        <f>+'App.2-BA_2016_MIFRS'!H39</f>
        <v>0</v>
      </c>
      <c r="E39" s="24"/>
      <c r="F39" s="24"/>
      <c r="G39" s="77">
        <f t="shared" si="1"/>
        <v>0</v>
      </c>
      <c r="H39" s="26"/>
      <c r="I39" s="24">
        <f>+'App.2-BA_2016_MIFRS'!N39</f>
        <v>0</v>
      </c>
      <c r="J39" s="70"/>
      <c r="K39" s="24"/>
      <c r="L39" s="25">
        <f t="shared" si="2"/>
        <v>0</v>
      </c>
      <c r="M39" s="28">
        <f t="shared" si="0"/>
        <v>0</v>
      </c>
    </row>
    <row r="40" spans="1:13" ht="15" x14ac:dyDescent="0.25">
      <c r="A40" s="22">
        <v>45</v>
      </c>
      <c r="B40" s="32">
        <v>1920</v>
      </c>
      <c r="C40" s="23" t="s">
        <v>43</v>
      </c>
      <c r="D40" s="24">
        <f>+'App.2-BA_2016_MIFRS'!H40</f>
        <v>405076.92</v>
      </c>
      <c r="E40" s="24"/>
      <c r="F40" s="24"/>
      <c r="G40" s="77">
        <f t="shared" si="1"/>
        <v>405076.92</v>
      </c>
      <c r="H40" s="26"/>
      <c r="I40" s="24">
        <f>+'App.2-BA_2016_MIFRS'!N40</f>
        <v>-352688</v>
      </c>
      <c r="J40" s="70">
        <v>-27781</v>
      </c>
      <c r="K40" s="24"/>
      <c r="L40" s="25">
        <f t="shared" si="2"/>
        <v>-380469</v>
      </c>
      <c r="M40" s="28">
        <f t="shared" si="0"/>
        <v>24607.919999999984</v>
      </c>
    </row>
    <row r="41" spans="1:13" ht="15" x14ac:dyDescent="0.25">
      <c r="A41" s="22">
        <v>45.1</v>
      </c>
      <c r="B41" s="32">
        <v>1920</v>
      </c>
      <c r="C41" s="23" t="s">
        <v>44</v>
      </c>
      <c r="D41" s="24">
        <f>+'App.2-BA_2016_MIFRS'!H41</f>
        <v>0</v>
      </c>
      <c r="E41" s="24"/>
      <c r="F41" s="24"/>
      <c r="G41" s="77">
        <f t="shared" si="1"/>
        <v>0</v>
      </c>
      <c r="H41" s="26"/>
      <c r="I41" s="24">
        <f>+'App.2-BA_2016_MIFRS'!N41</f>
        <v>0</v>
      </c>
      <c r="J41" s="70"/>
      <c r="K41" s="24"/>
      <c r="L41" s="25">
        <f t="shared" si="2"/>
        <v>0</v>
      </c>
      <c r="M41" s="28">
        <f t="shared" si="0"/>
        <v>0</v>
      </c>
    </row>
    <row r="42" spans="1:13" ht="15" x14ac:dyDescent="0.25">
      <c r="A42" s="22">
        <v>10</v>
      </c>
      <c r="B42" s="22">
        <v>1930</v>
      </c>
      <c r="C42" s="31" t="s">
        <v>45</v>
      </c>
      <c r="D42" s="24">
        <f>+'App.2-BA_2016_MIFRS'!H42</f>
        <v>3409072.3</v>
      </c>
      <c r="E42" s="24">
        <v>58000</v>
      </c>
      <c r="F42" s="24"/>
      <c r="G42" s="77">
        <f t="shared" si="1"/>
        <v>3467072.3</v>
      </c>
      <c r="H42" s="26"/>
      <c r="I42" s="24">
        <f>+'App.2-BA_2016_MIFRS'!N42</f>
        <v>-2089335.06</v>
      </c>
      <c r="J42" s="70">
        <v>-219274.58000000002</v>
      </c>
      <c r="K42" s="24"/>
      <c r="L42" s="25">
        <f t="shared" si="2"/>
        <v>-2308609.64</v>
      </c>
      <c r="M42" s="28">
        <f t="shared" si="0"/>
        <v>1158462.6599999997</v>
      </c>
    </row>
    <row r="43" spans="1:13" ht="15" x14ac:dyDescent="0.25">
      <c r="A43" s="22">
        <v>8</v>
      </c>
      <c r="B43" s="22">
        <v>1935</v>
      </c>
      <c r="C43" s="31" t="s">
        <v>46</v>
      </c>
      <c r="D43" s="24">
        <f>+'App.2-BA_2016_MIFRS'!H43</f>
        <v>61101</v>
      </c>
      <c r="E43" s="24"/>
      <c r="F43" s="24"/>
      <c r="G43" s="77">
        <f t="shared" si="1"/>
        <v>61101</v>
      </c>
      <c r="H43" s="26"/>
      <c r="I43" s="24">
        <f>+'App.2-BA_2016_MIFRS'!N43</f>
        <v>-47655</v>
      </c>
      <c r="J43" s="70">
        <v>-6110</v>
      </c>
      <c r="K43" s="24"/>
      <c r="L43" s="25">
        <f t="shared" si="2"/>
        <v>-53765</v>
      </c>
      <c r="M43" s="28">
        <f t="shared" si="0"/>
        <v>7336</v>
      </c>
    </row>
    <row r="44" spans="1:13" ht="15" x14ac:dyDescent="0.25">
      <c r="A44" s="22">
        <v>8</v>
      </c>
      <c r="B44" s="22">
        <v>1940</v>
      </c>
      <c r="C44" s="31" t="s">
        <v>47</v>
      </c>
      <c r="D44" s="24">
        <f>+'App.2-BA_2016_MIFRS'!H44</f>
        <v>1142327.1399999999</v>
      </c>
      <c r="E44" s="24">
        <v>30000</v>
      </c>
      <c r="F44" s="24"/>
      <c r="G44" s="77">
        <f t="shared" si="1"/>
        <v>1172327.1399999999</v>
      </c>
      <c r="H44" s="26"/>
      <c r="I44" s="24">
        <f>+'App.2-BA_2016_MIFRS'!N44</f>
        <v>-903505</v>
      </c>
      <c r="J44" s="70">
        <v>-48235</v>
      </c>
      <c r="K44" s="24"/>
      <c r="L44" s="25">
        <f t="shared" si="2"/>
        <v>-951740</v>
      </c>
      <c r="M44" s="28">
        <f t="shared" si="0"/>
        <v>220587.1399999999</v>
      </c>
    </row>
    <row r="45" spans="1:13" ht="15" x14ac:dyDescent="0.25">
      <c r="A45" s="22">
        <v>8</v>
      </c>
      <c r="B45" s="22">
        <v>1945</v>
      </c>
      <c r="C45" s="31" t="s">
        <v>48</v>
      </c>
      <c r="D45" s="24">
        <f>+'App.2-BA_2016_MIFRS'!H45</f>
        <v>63381</v>
      </c>
      <c r="E45" s="24"/>
      <c r="F45" s="24"/>
      <c r="G45" s="77">
        <f t="shared" si="1"/>
        <v>63381</v>
      </c>
      <c r="H45" s="26"/>
      <c r="I45" s="24">
        <f>+'App.2-BA_2016_MIFRS'!N45</f>
        <v>-45903</v>
      </c>
      <c r="J45" s="70">
        <v>-6338</v>
      </c>
      <c r="K45" s="24"/>
      <c r="L45" s="25">
        <f t="shared" si="2"/>
        <v>-52241</v>
      </c>
      <c r="M45" s="28">
        <f t="shared" si="0"/>
        <v>11140</v>
      </c>
    </row>
    <row r="46" spans="1:13" ht="15" x14ac:dyDescent="0.25">
      <c r="A46" s="22">
        <v>8</v>
      </c>
      <c r="B46" s="22">
        <v>1950</v>
      </c>
      <c r="C46" s="31" t="s">
        <v>49</v>
      </c>
      <c r="D46" s="24">
        <f>+'App.2-BA_2016_MIFRS'!H46</f>
        <v>0</v>
      </c>
      <c r="E46" s="24"/>
      <c r="F46" s="24"/>
      <c r="G46" s="77">
        <f t="shared" si="1"/>
        <v>0</v>
      </c>
      <c r="H46" s="26"/>
      <c r="I46" s="24">
        <f>+'App.2-BA_2016_MIFRS'!N46</f>
        <v>0</v>
      </c>
      <c r="J46" s="70"/>
      <c r="K46" s="24"/>
      <c r="L46" s="25">
        <f t="shared" si="2"/>
        <v>0</v>
      </c>
      <c r="M46" s="28">
        <f t="shared" si="0"/>
        <v>0</v>
      </c>
    </row>
    <row r="47" spans="1:13" ht="15" x14ac:dyDescent="0.25">
      <c r="A47" s="22">
        <v>8</v>
      </c>
      <c r="B47" s="22">
        <v>1955</v>
      </c>
      <c r="C47" s="31" t="s">
        <v>50</v>
      </c>
      <c r="D47" s="24">
        <f>+'App.2-BA_2016_MIFRS'!H47</f>
        <v>257912.95999999999</v>
      </c>
      <c r="E47" s="24"/>
      <c r="F47" s="24"/>
      <c r="G47" s="77">
        <f t="shared" si="1"/>
        <v>257912.95999999999</v>
      </c>
      <c r="H47" s="26"/>
      <c r="I47" s="24">
        <f>+'App.2-BA_2016_MIFRS'!N47</f>
        <v>-145805.33000000002</v>
      </c>
      <c r="J47" s="70">
        <v>-33335</v>
      </c>
      <c r="K47" s="24"/>
      <c r="L47" s="25">
        <f t="shared" si="2"/>
        <v>-179140.33000000002</v>
      </c>
      <c r="M47" s="28">
        <f t="shared" si="0"/>
        <v>78772.629999999976</v>
      </c>
    </row>
    <row r="48" spans="1:13" ht="15" x14ac:dyDescent="0.25">
      <c r="A48" s="33">
        <v>8</v>
      </c>
      <c r="B48" s="33">
        <v>1955</v>
      </c>
      <c r="C48" s="34" t="s">
        <v>51</v>
      </c>
      <c r="D48" s="24">
        <f>+'App.2-BA_2016_MIFRS'!H48</f>
        <v>0</v>
      </c>
      <c r="E48" s="24"/>
      <c r="F48" s="24"/>
      <c r="G48" s="77">
        <f t="shared" si="1"/>
        <v>0</v>
      </c>
      <c r="H48" s="26"/>
      <c r="I48" s="24">
        <f>+'App.2-BA_2016_MIFRS'!N48</f>
        <v>0</v>
      </c>
      <c r="J48" s="70"/>
      <c r="K48" s="24"/>
      <c r="L48" s="25">
        <f t="shared" si="2"/>
        <v>0</v>
      </c>
      <c r="M48" s="28">
        <f t="shared" si="0"/>
        <v>0</v>
      </c>
    </row>
    <row r="49" spans="1:13" ht="15" x14ac:dyDescent="0.25">
      <c r="A49" s="32">
        <v>8</v>
      </c>
      <c r="B49" s="32">
        <v>1960</v>
      </c>
      <c r="C49" s="23" t="s">
        <v>52</v>
      </c>
      <c r="D49" s="24">
        <f>+'App.2-BA_2016_MIFRS'!H49</f>
        <v>0</v>
      </c>
      <c r="E49" s="24"/>
      <c r="F49" s="24"/>
      <c r="G49" s="77">
        <f t="shared" si="1"/>
        <v>0</v>
      </c>
      <c r="H49" s="26"/>
      <c r="I49" s="24">
        <f>+'App.2-BA_2016_MIFRS'!N49</f>
        <v>0</v>
      </c>
      <c r="J49" s="70"/>
      <c r="K49" s="24"/>
      <c r="L49" s="25">
        <f t="shared" si="2"/>
        <v>0</v>
      </c>
      <c r="M49" s="28">
        <f t="shared" si="0"/>
        <v>0</v>
      </c>
    </row>
    <row r="50" spans="1:13" ht="15" x14ac:dyDescent="0.25">
      <c r="A50" s="1">
        <v>47</v>
      </c>
      <c r="B50" s="32">
        <v>1970</v>
      </c>
      <c r="C50" s="31" t="s">
        <v>53</v>
      </c>
      <c r="D50" s="24">
        <f>+'App.2-BA_2016_MIFRS'!H50</f>
        <v>0</v>
      </c>
      <c r="E50" s="24"/>
      <c r="F50" s="24"/>
      <c r="G50" s="77">
        <f t="shared" si="1"/>
        <v>0</v>
      </c>
      <c r="H50" s="26"/>
      <c r="I50" s="24">
        <f>+'App.2-BA_2016_MIFRS'!N50</f>
        <v>0</v>
      </c>
      <c r="J50" s="70"/>
      <c r="K50" s="24"/>
      <c r="L50" s="25">
        <f t="shared" si="2"/>
        <v>0</v>
      </c>
      <c r="M50" s="28">
        <f t="shared" si="0"/>
        <v>0</v>
      </c>
    </row>
    <row r="51" spans="1:13" ht="15" x14ac:dyDescent="0.25">
      <c r="A51" s="22">
        <v>47</v>
      </c>
      <c r="B51" s="22">
        <v>1975</v>
      </c>
      <c r="C51" s="31" t="s">
        <v>54</v>
      </c>
      <c r="D51" s="24">
        <f>+'App.2-BA_2016_MIFRS'!H51</f>
        <v>0</v>
      </c>
      <c r="E51" s="24"/>
      <c r="F51" s="24"/>
      <c r="G51" s="77">
        <f t="shared" si="1"/>
        <v>0</v>
      </c>
      <c r="H51" s="26"/>
      <c r="I51" s="24">
        <f>+'App.2-BA_2016_MIFRS'!N51</f>
        <v>0</v>
      </c>
      <c r="J51" s="70"/>
      <c r="K51" s="24"/>
      <c r="L51" s="25">
        <f t="shared" si="2"/>
        <v>0</v>
      </c>
      <c r="M51" s="28">
        <f t="shared" si="0"/>
        <v>0</v>
      </c>
    </row>
    <row r="52" spans="1:13" ht="15" x14ac:dyDescent="0.25">
      <c r="A52" s="22">
        <v>47</v>
      </c>
      <c r="B52" s="22">
        <v>1980</v>
      </c>
      <c r="C52" s="31" t="s">
        <v>55</v>
      </c>
      <c r="D52" s="24">
        <f>+'App.2-BA_2016_MIFRS'!H52</f>
        <v>2794959.65</v>
      </c>
      <c r="E52" s="24">
        <v>36575</v>
      </c>
      <c r="F52" s="24"/>
      <c r="G52" s="77">
        <f t="shared" si="1"/>
        <v>2831534.65</v>
      </c>
      <c r="H52" s="26"/>
      <c r="I52" s="24">
        <f>+'App.2-BA_2016_MIFRS'!N52</f>
        <v>-2110016.52</v>
      </c>
      <c r="J52" s="70">
        <v>-65195.795000000006</v>
      </c>
      <c r="K52" s="24"/>
      <c r="L52" s="25">
        <f t="shared" si="2"/>
        <v>-2175212.3149999999</v>
      </c>
      <c r="M52" s="28">
        <f t="shared" si="0"/>
        <v>656322.33499999996</v>
      </c>
    </row>
    <row r="53" spans="1:13" ht="15" x14ac:dyDescent="0.25">
      <c r="A53" s="22">
        <v>47</v>
      </c>
      <c r="B53" s="22">
        <v>1985</v>
      </c>
      <c r="C53" s="31" t="s">
        <v>56</v>
      </c>
      <c r="D53" s="24">
        <f>+'App.2-BA_2016_MIFRS'!H53</f>
        <v>0</v>
      </c>
      <c r="E53" s="24"/>
      <c r="F53" s="24"/>
      <c r="G53" s="77">
        <f t="shared" si="1"/>
        <v>0</v>
      </c>
      <c r="H53" s="26"/>
      <c r="I53" s="24">
        <f>+'App.2-BA_2016_MIFRS'!N53</f>
        <v>0</v>
      </c>
      <c r="J53" s="70"/>
      <c r="K53" s="24"/>
      <c r="L53" s="25">
        <f t="shared" si="2"/>
        <v>0</v>
      </c>
      <c r="M53" s="28">
        <f t="shared" si="0"/>
        <v>0</v>
      </c>
    </row>
    <row r="54" spans="1:13" ht="15" x14ac:dyDescent="0.25">
      <c r="A54" s="1">
        <v>47</v>
      </c>
      <c r="B54" s="22">
        <v>1990</v>
      </c>
      <c r="C54" s="35" t="s">
        <v>57</v>
      </c>
      <c r="D54" s="24">
        <f>+'App.2-BA_2016_MIFRS'!H54</f>
        <v>0</v>
      </c>
      <c r="E54" s="24"/>
      <c r="F54" s="24"/>
      <c r="G54" s="77">
        <f t="shared" si="1"/>
        <v>0</v>
      </c>
      <c r="H54" s="26"/>
      <c r="I54" s="24">
        <f>+'App.2-BA_2016_MIFRS'!N54</f>
        <v>0</v>
      </c>
      <c r="J54" s="70"/>
      <c r="K54" s="24"/>
      <c r="L54" s="25">
        <f t="shared" si="2"/>
        <v>0</v>
      </c>
      <c r="M54" s="28">
        <f t="shared" si="0"/>
        <v>0</v>
      </c>
    </row>
    <row r="55" spans="1:13" ht="15" x14ac:dyDescent="0.25">
      <c r="A55" s="22">
        <v>47</v>
      </c>
      <c r="B55" s="22">
        <v>1995</v>
      </c>
      <c r="C55" s="31" t="s">
        <v>58</v>
      </c>
      <c r="D55" s="24">
        <f>+'App.2-BA_2016_MIFRS'!H55</f>
        <v>-2848474.57</v>
      </c>
      <c r="E55" s="24"/>
      <c r="F55" s="24"/>
      <c r="G55" s="77">
        <f t="shared" si="1"/>
        <v>-2848474.57</v>
      </c>
      <c r="H55" s="60"/>
      <c r="I55" s="24">
        <f>+'App.2-BA_2016_MIFRS'!N55</f>
        <v>486861.03</v>
      </c>
      <c r="J55" s="70">
        <v>64190</v>
      </c>
      <c r="K55" s="24"/>
      <c r="L55" s="25">
        <f t="shared" si="2"/>
        <v>551051.03</v>
      </c>
      <c r="M55" s="28">
        <f t="shared" si="0"/>
        <v>-2297423.54</v>
      </c>
    </row>
    <row r="56" spans="1:13" ht="15" x14ac:dyDescent="0.25">
      <c r="A56" s="22">
        <v>47</v>
      </c>
      <c r="B56" s="22">
        <v>2440</v>
      </c>
      <c r="C56" s="31" t="s">
        <v>59</v>
      </c>
      <c r="D56" s="24">
        <f>+'App.2-BA_2016_MIFRS'!H56</f>
        <v>0</v>
      </c>
      <c r="E56" s="24"/>
      <c r="F56" s="24"/>
      <c r="G56" s="77">
        <f t="shared" si="1"/>
        <v>0</v>
      </c>
      <c r="I56" s="24">
        <f>+'App.2-BA_2016_MIFRS'!N56</f>
        <v>0</v>
      </c>
      <c r="J56" s="70"/>
      <c r="K56" s="24"/>
      <c r="L56" s="25">
        <f t="shared" si="2"/>
        <v>0</v>
      </c>
      <c r="M56" s="28">
        <f t="shared" si="0"/>
        <v>0</v>
      </c>
    </row>
    <row r="57" spans="1:13" ht="15" x14ac:dyDescent="0.25">
      <c r="A57" s="36"/>
      <c r="B57" s="36"/>
      <c r="C57" s="37"/>
      <c r="D57" s="24">
        <f>+'App.2-BA_2016_MIFRS'!H57</f>
        <v>0</v>
      </c>
      <c r="E57" s="38"/>
      <c r="F57" s="38"/>
      <c r="G57" s="77">
        <f t="shared" si="1"/>
        <v>0</v>
      </c>
      <c r="I57" s="24">
        <f>+'App.2-BA_2016_MIFRS'!N57</f>
        <v>0</v>
      </c>
      <c r="J57" s="71"/>
      <c r="K57" s="38"/>
      <c r="L57" s="25">
        <f t="shared" si="2"/>
        <v>0</v>
      </c>
      <c r="M57" s="28">
        <f t="shared" si="0"/>
        <v>0</v>
      </c>
    </row>
    <row r="58" spans="1:13" x14ac:dyDescent="0.2">
      <c r="A58" s="36"/>
      <c r="B58" s="36"/>
      <c r="C58" s="39" t="s">
        <v>60</v>
      </c>
      <c r="D58" s="40">
        <f t="shared" ref="D58:G58" si="3">SUM(D17:D57)</f>
        <v>76567733.340000004</v>
      </c>
      <c r="E58" s="40">
        <f t="shared" si="3"/>
        <v>2899771</v>
      </c>
      <c r="F58" s="40">
        <f t="shared" si="3"/>
        <v>0</v>
      </c>
      <c r="G58" s="40">
        <f t="shared" si="3"/>
        <v>79467504.340000004</v>
      </c>
      <c r="H58" s="40"/>
      <c r="I58" s="40">
        <f t="shared" ref="I58:M58" si="4">SUM(I17:I57)</f>
        <v>-28764064.559999999</v>
      </c>
      <c r="J58" s="75">
        <f>SUM(J17:J57)</f>
        <v>-1960452.9649999999</v>
      </c>
      <c r="K58" s="40">
        <f t="shared" si="4"/>
        <v>0</v>
      </c>
      <c r="L58" s="40">
        <f>SUM(L17:L57)</f>
        <v>-30724517.524999999</v>
      </c>
      <c r="M58" s="40">
        <f t="shared" si="4"/>
        <v>48742986.815000005</v>
      </c>
    </row>
    <row r="59" spans="1:13" ht="25.5" x14ac:dyDescent="0.25">
      <c r="A59" s="36"/>
      <c r="B59" s="36"/>
      <c r="C59" s="41" t="s">
        <v>61</v>
      </c>
      <c r="D59" s="38"/>
      <c r="E59" s="38"/>
      <c r="F59" s="38"/>
      <c r="G59" s="25">
        <f>D59+E59+F59</f>
        <v>0</v>
      </c>
      <c r="I59" s="38"/>
      <c r="J59" s="71"/>
      <c r="K59" s="38"/>
      <c r="L59" s="25">
        <f>I59+J59+K59</f>
        <v>0</v>
      </c>
      <c r="M59" s="28">
        <f>G59+L59</f>
        <v>0</v>
      </c>
    </row>
    <row r="60" spans="1:13" ht="24.75" x14ac:dyDescent="0.25">
      <c r="A60" s="36"/>
      <c r="B60" s="36"/>
      <c r="C60" s="42" t="s">
        <v>62</v>
      </c>
      <c r="D60" s="38"/>
      <c r="E60" s="38"/>
      <c r="F60" s="38"/>
      <c r="G60" s="25">
        <f>D60+E60+F60</f>
        <v>0</v>
      </c>
      <c r="I60" s="38"/>
      <c r="J60" s="71"/>
      <c r="K60" s="38"/>
      <c r="L60" s="25">
        <f>I60+J60+K60</f>
        <v>0</v>
      </c>
      <c r="M60" s="28">
        <f>G60+L60</f>
        <v>0</v>
      </c>
    </row>
    <row r="61" spans="1:13" x14ac:dyDescent="0.2">
      <c r="A61" s="36"/>
      <c r="B61" s="36"/>
      <c r="C61" s="39" t="s">
        <v>63</v>
      </c>
      <c r="D61" s="40">
        <f>SUM(D58:D60)</f>
        <v>76567733.340000004</v>
      </c>
      <c r="E61" s="40">
        <f t="shared" ref="E61:G61" si="5">SUM(E58:E60)</f>
        <v>2899771</v>
      </c>
      <c r="F61" s="40">
        <f t="shared" si="5"/>
        <v>0</v>
      </c>
      <c r="G61" s="40">
        <f t="shared" si="5"/>
        <v>79467504.340000004</v>
      </c>
      <c r="H61" s="40"/>
      <c r="I61" s="40">
        <f>SUM(I58:I60)</f>
        <v>-28764064.559999999</v>
      </c>
      <c r="J61" s="75">
        <f t="shared" ref="J61:L61" si="6">SUM(J58:J60)</f>
        <v>-1960452.9649999999</v>
      </c>
      <c r="K61" s="40">
        <f t="shared" si="6"/>
        <v>0</v>
      </c>
      <c r="L61" s="40">
        <f t="shared" si="6"/>
        <v>-30724517.524999999</v>
      </c>
      <c r="M61" s="40">
        <f>SUM(M58:M60)</f>
        <v>48742986.815000005</v>
      </c>
    </row>
    <row r="62" spans="1:13" ht="15" x14ac:dyDescent="0.25">
      <c r="A62" s="36"/>
      <c r="B62" s="36"/>
      <c r="C62" s="89" t="s">
        <v>64</v>
      </c>
      <c r="D62" s="90"/>
      <c r="E62" s="90"/>
      <c r="F62" s="90"/>
      <c r="G62" s="90"/>
      <c r="H62" s="90"/>
      <c r="I62" s="91"/>
      <c r="J62" s="71"/>
      <c r="K62" s="43"/>
      <c r="L62" s="44"/>
      <c r="M62" s="45"/>
    </row>
    <row r="63" spans="1:13" ht="15" x14ac:dyDescent="0.25">
      <c r="A63" s="36"/>
      <c r="B63" s="36"/>
      <c r="C63" s="89" t="s">
        <v>65</v>
      </c>
      <c r="D63" s="90"/>
      <c r="E63" s="90"/>
      <c r="F63" s="90"/>
      <c r="G63" s="90"/>
      <c r="H63" s="90"/>
      <c r="I63" s="91"/>
      <c r="J63" s="75">
        <f>J61+J62</f>
        <v>-1960452.9649999999</v>
      </c>
      <c r="K63" s="43"/>
      <c r="L63" s="44"/>
      <c r="M63" s="45"/>
    </row>
    <row r="65" spans="1:15" x14ac:dyDescent="0.2">
      <c r="D65" s="59"/>
      <c r="G65" s="72"/>
      <c r="I65" s="46" t="s">
        <v>66</v>
      </c>
      <c r="J65" s="76"/>
      <c r="O65" s="78"/>
    </row>
    <row r="66" spans="1:15" ht="15" x14ac:dyDescent="0.25">
      <c r="A66" s="36">
        <v>10</v>
      </c>
      <c r="B66" s="36"/>
      <c r="C66" s="37" t="s">
        <v>67</v>
      </c>
      <c r="G66" s="59"/>
      <c r="I66" s="47" t="s">
        <v>67</v>
      </c>
      <c r="J66" s="76"/>
      <c r="K66" s="48"/>
      <c r="O66" s="59"/>
    </row>
    <row r="67" spans="1:15" ht="15" x14ac:dyDescent="0.25">
      <c r="A67" s="36">
        <v>8</v>
      </c>
      <c r="B67" s="36"/>
      <c r="C67" s="37" t="s">
        <v>46</v>
      </c>
      <c r="G67" s="59"/>
      <c r="I67" s="47" t="s">
        <v>46</v>
      </c>
      <c r="J67" s="76"/>
      <c r="K67" s="49"/>
    </row>
    <row r="68" spans="1:15" ht="15" x14ac:dyDescent="0.25">
      <c r="I68" s="50" t="s">
        <v>68</v>
      </c>
      <c r="K68" s="51">
        <f>J63-K66-K67</f>
        <v>-1960452.9649999999</v>
      </c>
    </row>
    <row r="69" spans="1:15" x14ac:dyDescent="0.2">
      <c r="N69" s="52"/>
    </row>
    <row r="70" spans="1:15" x14ac:dyDescent="0.2">
      <c r="A70" s="53" t="s">
        <v>69</v>
      </c>
      <c r="N70" s="52"/>
    </row>
    <row r="72" spans="1:15" x14ac:dyDescent="0.2">
      <c r="A72" s="1">
        <v>1</v>
      </c>
      <c r="B72" s="92" t="s">
        <v>70</v>
      </c>
      <c r="C72" s="92"/>
      <c r="D72" s="92"/>
      <c r="E72" s="92"/>
      <c r="F72" s="92"/>
      <c r="G72" s="92"/>
      <c r="H72" s="92"/>
      <c r="I72" s="92"/>
      <c r="J72" s="92"/>
      <c r="K72" s="92"/>
      <c r="L72" s="92"/>
      <c r="M72" s="92"/>
    </row>
    <row r="73" spans="1:15" x14ac:dyDescent="0.2">
      <c r="B73" s="92"/>
      <c r="C73" s="92"/>
      <c r="D73" s="92"/>
      <c r="E73" s="92"/>
      <c r="F73" s="92"/>
      <c r="G73" s="92"/>
      <c r="H73" s="92"/>
      <c r="I73" s="92"/>
      <c r="J73" s="92"/>
      <c r="K73" s="92"/>
      <c r="L73" s="92"/>
      <c r="M73" s="92"/>
    </row>
    <row r="75" spans="1:15" x14ac:dyDescent="0.2">
      <c r="A75" s="1">
        <v>2</v>
      </c>
      <c r="B75" s="83" t="s">
        <v>71</v>
      </c>
      <c r="C75" s="83"/>
      <c r="D75" s="83"/>
      <c r="E75" s="83"/>
      <c r="F75" s="83"/>
      <c r="G75" s="83"/>
      <c r="H75" s="83"/>
      <c r="I75" s="83"/>
      <c r="J75" s="83"/>
      <c r="K75" s="83"/>
      <c r="L75" s="83"/>
      <c r="M75" s="83"/>
    </row>
    <row r="76" spans="1:15" x14ac:dyDescent="0.2">
      <c r="B76" s="83"/>
      <c r="C76" s="83"/>
      <c r="D76" s="83"/>
      <c r="E76" s="83"/>
      <c r="F76" s="83"/>
      <c r="G76" s="83"/>
      <c r="H76" s="83"/>
      <c r="I76" s="83"/>
      <c r="J76" s="83"/>
      <c r="K76" s="83"/>
      <c r="L76" s="83"/>
      <c r="M76" s="83"/>
    </row>
    <row r="78" spans="1:15" x14ac:dyDescent="0.2">
      <c r="A78" s="1">
        <v>3</v>
      </c>
      <c r="B78" s="84" t="s">
        <v>72</v>
      </c>
      <c r="C78" s="84"/>
      <c r="D78" s="84"/>
      <c r="E78" s="84"/>
      <c r="F78" s="84"/>
      <c r="G78" s="84"/>
      <c r="H78" s="84"/>
      <c r="I78" s="84"/>
      <c r="J78" s="84"/>
      <c r="K78" s="84"/>
      <c r="L78" s="84"/>
      <c r="M78" s="84"/>
    </row>
    <row r="80" spans="1:15" x14ac:dyDescent="0.2">
      <c r="A80" s="1">
        <v>4</v>
      </c>
      <c r="B80" s="54" t="s">
        <v>73</v>
      </c>
      <c r="C80" s="10"/>
    </row>
    <row r="82" spans="1:13" x14ac:dyDescent="0.2">
      <c r="A82" s="1">
        <v>5</v>
      </c>
      <c r="B82" s="55" t="s">
        <v>74</v>
      </c>
    </row>
    <row r="84" spans="1:13" x14ac:dyDescent="0.2">
      <c r="A84" s="1">
        <v>6</v>
      </c>
      <c r="B84" s="84" t="s">
        <v>75</v>
      </c>
      <c r="C84" s="84"/>
      <c r="D84" s="84"/>
      <c r="E84" s="84"/>
      <c r="F84" s="84"/>
      <c r="G84" s="84"/>
      <c r="H84" s="84"/>
      <c r="I84" s="84"/>
      <c r="J84" s="84"/>
      <c r="K84" s="84"/>
      <c r="L84" s="84"/>
      <c r="M84" s="84"/>
    </row>
    <row r="85" spans="1:13" x14ac:dyDescent="0.2">
      <c r="B85" s="84"/>
      <c r="C85" s="84"/>
      <c r="D85" s="84"/>
      <c r="E85" s="84"/>
      <c r="F85" s="84"/>
      <c r="G85" s="84"/>
      <c r="H85" s="84"/>
      <c r="I85" s="84"/>
      <c r="J85" s="84"/>
      <c r="K85" s="84"/>
      <c r="L85" s="84"/>
      <c r="M85" s="84"/>
    </row>
  </sheetData>
  <mergeCells count="9">
    <mergeCell ref="B75:M76"/>
    <mergeCell ref="B78:M78"/>
    <mergeCell ref="B84:M85"/>
    <mergeCell ref="A9:M9"/>
    <mergeCell ref="A10:M10"/>
    <mergeCell ref="D15:G15"/>
    <mergeCell ref="C62:I62"/>
    <mergeCell ref="C63:I63"/>
    <mergeCell ref="B72:M73"/>
  </mergeCells>
  <dataValidations count="1">
    <dataValidation type="list" allowBlank="1" showErrorMessage="1" error="Use the following date format when inserting a date:_x000a__x000a_Eg:  &quot;January 1, 2013&quot;" prompt="Use the following format eg: January 1, 2013" sqref="F12">
      <formula1>"CGAAP, MIFRS,USGAAP, ASPE"</formula1>
    </dataValidation>
  </dataValidations>
  <pageMargins left="0.7" right="0.7" top="0.75" bottom="0.75" header="0.3" footer="0.3"/>
  <legacyDrawing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6" tint="0.79998168889431442"/>
  </sheetPr>
  <dimension ref="A1:O85"/>
  <sheetViews>
    <sheetView topLeftCell="A7" zoomScale="70" zoomScaleNormal="70" workbookViewId="0">
      <pane xSplit="3" ySplit="10" topLeftCell="D17" activePane="bottomRight" state="frozen"/>
      <selection activeCell="A7" sqref="A7"/>
      <selection pane="topRight" activeCell="D7" sqref="D7"/>
      <selection pane="bottomLeft" activeCell="A17" sqref="A17"/>
      <selection pane="bottomRight" activeCell="K68" sqref="K68"/>
    </sheetView>
  </sheetViews>
  <sheetFormatPr defaultRowHeight="12.75" x14ac:dyDescent="0.2"/>
  <cols>
    <col min="1" max="1" width="7.7109375" style="1" customWidth="1"/>
    <col min="2" max="2" width="6.42578125" style="1" customWidth="1"/>
    <col min="3" max="3" width="50.7109375" style="2" bestFit="1" customWidth="1"/>
    <col min="4" max="4" width="19.28515625" style="2" bestFit="1" customWidth="1"/>
    <col min="5" max="5" width="23.85546875" style="2" bestFit="1" customWidth="1"/>
    <col min="6" max="6" width="12.28515625" style="2" bestFit="1" customWidth="1"/>
    <col min="7" max="7" width="18.85546875" style="2" bestFit="1" customWidth="1"/>
    <col min="8" max="8" width="1.7109375" style="3" customWidth="1"/>
    <col min="9" max="9" width="16.7109375" style="2" customWidth="1"/>
    <col min="10" max="10" width="13.42578125" style="72" customWidth="1"/>
    <col min="11" max="11" width="12.28515625" style="2" bestFit="1" customWidth="1"/>
    <col min="12" max="12" width="18.85546875" style="2" bestFit="1" customWidth="1"/>
    <col min="13" max="13" width="14.140625" style="2" bestFit="1" customWidth="1"/>
    <col min="14" max="14" width="10.28515625" style="2" bestFit="1" customWidth="1"/>
    <col min="15" max="15" width="11.5703125" style="2" bestFit="1" customWidth="1"/>
    <col min="16" max="16384" width="9.140625" style="2"/>
  </cols>
  <sheetData>
    <row r="1" spans="1:13" x14ac:dyDescent="0.2">
      <c r="L1" s="4" t="s">
        <v>0</v>
      </c>
      <c r="M1" s="5">
        <f>EBNUMBER</f>
        <v>0</v>
      </c>
    </row>
    <row r="2" spans="1:13" x14ac:dyDescent="0.2">
      <c r="L2" s="4" t="s">
        <v>1</v>
      </c>
      <c r="M2" s="6"/>
    </row>
    <row r="3" spans="1:13" x14ac:dyDescent="0.2">
      <c r="L3" s="4" t="s">
        <v>2</v>
      </c>
      <c r="M3" s="6"/>
    </row>
    <row r="4" spans="1:13" x14ac:dyDescent="0.2">
      <c r="L4" s="4" t="s">
        <v>3</v>
      </c>
      <c r="M4" s="6"/>
    </row>
    <row r="5" spans="1:13" x14ac:dyDescent="0.2">
      <c r="L5" s="4" t="s">
        <v>4</v>
      </c>
      <c r="M5" s="7"/>
    </row>
    <row r="6" spans="1:13" x14ac:dyDescent="0.2">
      <c r="L6" s="4"/>
      <c r="M6" s="5"/>
    </row>
    <row r="7" spans="1:13" x14ac:dyDescent="0.2">
      <c r="L7" s="4" t="s">
        <v>5</v>
      </c>
      <c r="M7" s="7"/>
    </row>
    <row r="9" spans="1:13" ht="18" x14ac:dyDescent="0.2">
      <c r="A9" s="85" t="s">
        <v>6</v>
      </c>
      <c r="B9" s="85"/>
      <c r="C9" s="85"/>
      <c r="D9" s="85"/>
      <c r="E9" s="85"/>
      <c r="F9" s="85"/>
      <c r="G9" s="85"/>
      <c r="H9" s="85"/>
      <c r="I9" s="85"/>
      <c r="J9" s="85"/>
      <c r="K9" s="85"/>
      <c r="L9" s="85"/>
      <c r="M9" s="85"/>
    </row>
    <row r="10" spans="1:13" ht="18" x14ac:dyDescent="0.2">
      <c r="A10" s="85" t="s">
        <v>7</v>
      </c>
      <c r="B10" s="85"/>
      <c r="C10" s="85"/>
      <c r="D10" s="85"/>
      <c r="E10" s="85"/>
      <c r="F10" s="85"/>
      <c r="G10" s="85"/>
      <c r="H10" s="85"/>
      <c r="I10" s="85"/>
      <c r="J10" s="85"/>
      <c r="K10" s="85"/>
      <c r="L10" s="85"/>
      <c r="M10" s="85"/>
    </row>
    <row r="11" spans="1:13" x14ac:dyDescent="0.2">
      <c r="H11" s="2"/>
    </row>
    <row r="12" spans="1:13" x14ac:dyDescent="0.2">
      <c r="E12" s="8" t="s">
        <v>8</v>
      </c>
      <c r="F12" s="9" t="s">
        <v>82</v>
      </c>
      <c r="H12" s="2"/>
    </row>
    <row r="13" spans="1:13" ht="15" x14ac:dyDescent="0.25">
      <c r="C13" s="10"/>
      <c r="D13" s="59"/>
      <c r="E13" s="8" t="s">
        <v>10</v>
      </c>
      <c r="F13" s="56">
        <v>2018</v>
      </c>
      <c r="G13" s="11"/>
      <c r="I13" s="59"/>
    </row>
    <row r="15" spans="1:13" x14ac:dyDescent="0.2">
      <c r="D15" s="86" t="s">
        <v>11</v>
      </c>
      <c r="E15" s="87"/>
      <c r="F15" s="87"/>
      <c r="G15" s="88"/>
      <c r="I15" s="12"/>
      <c r="J15" s="73" t="s">
        <v>12</v>
      </c>
      <c r="K15" s="13"/>
      <c r="L15" s="14"/>
      <c r="M15" s="3"/>
    </row>
    <row r="16" spans="1:13" ht="25.5" x14ac:dyDescent="0.2">
      <c r="A16" s="15" t="s">
        <v>13</v>
      </c>
      <c r="B16" s="16" t="s">
        <v>14</v>
      </c>
      <c r="C16" s="17" t="s">
        <v>15</v>
      </c>
      <c r="D16" s="15" t="s">
        <v>16</v>
      </c>
      <c r="E16" s="16" t="s">
        <v>17</v>
      </c>
      <c r="F16" s="16" t="s">
        <v>18</v>
      </c>
      <c r="G16" s="15" t="s">
        <v>19</v>
      </c>
      <c r="H16" s="18"/>
      <c r="I16" s="19" t="s">
        <v>16</v>
      </c>
      <c r="J16" s="74" t="s">
        <v>17</v>
      </c>
      <c r="K16" s="20" t="s">
        <v>18</v>
      </c>
      <c r="L16" s="21" t="s">
        <v>19</v>
      </c>
      <c r="M16" s="15" t="s">
        <v>20</v>
      </c>
    </row>
    <row r="17" spans="1:13" ht="15" x14ac:dyDescent="0.25">
      <c r="A17" s="22"/>
      <c r="B17" s="22">
        <v>1610</v>
      </c>
      <c r="C17" s="23" t="s">
        <v>76</v>
      </c>
      <c r="D17" s="24">
        <f>+'App.2-BA_2017_MIFRS'!G17</f>
        <v>242440</v>
      </c>
      <c r="E17" s="24">
        <v>0</v>
      </c>
      <c r="F17" s="24"/>
      <c r="G17" s="77">
        <f>D17+E17+F17</f>
        <v>242440</v>
      </c>
      <c r="H17" s="26"/>
      <c r="I17" s="24">
        <f>+'App.2-BA_2017_MIFRS'!L17</f>
        <v>-57959</v>
      </c>
      <c r="J17" s="24">
        <v>-6061</v>
      </c>
      <c r="K17" s="24"/>
      <c r="L17" s="25">
        <f>I17+J17+K17</f>
        <v>-64020</v>
      </c>
      <c r="M17" s="28">
        <f t="shared" ref="M17:M57" si="0">G17+L17</f>
        <v>178420</v>
      </c>
    </row>
    <row r="18" spans="1:13" ht="15" x14ac:dyDescent="0.25">
      <c r="A18" s="22">
        <v>12</v>
      </c>
      <c r="B18" s="22">
        <v>1611</v>
      </c>
      <c r="C18" s="23" t="s">
        <v>21</v>
      </c>
      <c r="D18" s="24">
        <f>+'App.2-BA_2017_MIFRS'!G18</f>
        <v>926639</v>
      </c>
      <c r="E18" s="24">
        <v>145000</v>
      </c>
      <c r="F18" s="24"/>
      <c r="G18" s="77">
        <f t="shared" ref="G18:G57" si="1">D18+E18+F18</f>
        <v>1071639</v>
      </c>
      <c r="H18" s="26"/>
      <c r="I18" s="24">
        <f>+'App.2-BA_2017_MIFRS'!L18</f>
        <v>-460026</v>
      </c>
      <c r="J18" s="24">
        <v>-130700</v>
      </c>
      <c r="K18" s="24"/>
      <c r="L18" s="25">
        <f t="shared" ref="L18:L57" si="2">I18+J18+K18</f>
        <v>-590726</v>
      </c>
      <c r="M18" s="28">
        <f t="shared" si="0"/>
        <v>480913</v>
      </c>
    </row>
    <row r="19" spans="1:13" ht="15" x14ac:dyDescent="0.25">
      <c r="A19" s="22" t="s">
        <v>22</v>
      </c>
      <c r="B19" s="22">
        <v>1612</v>
      </c>
      <c r="C19" s="23" t="s">
        <v>23</v>
      </c>
      <c r="D19" s="24">
        <f>+'App.2-BA_2017_MIFRS'!G19</f>
        <v>0</v>
      </c>
      <c r="E19" s="24"/>
      <c r="F19" s="24"/>
      <c r="G19" s="77">
        <f t="shared" si="1"/>
        <v>0</v>
      </c>
      <c r="H19" s="26"/>
      <c r="I19" s="24">
        <f>+'App.2-BA_2017_MIFRS'!L19</f>
        <v>0</v>
      </c>
      <c r="J19" s="24"/>
      <c r="K19" s="24"/>
      <c r="L19" s="25">
        <f t="shared" si="2"/>
        <v>0</v>
      </c>
      <c r="M19" s="28">
        <f t="shared" si="0"/>
        <v>0</v>
      </c>
    </row>
    <row r="20" spans="1:13" ht="15" x14ac:dyDescent="0.25">
      <c r="A20" s="29" t="s">
        <v>24</v>
      </c>
      <c r="B20" s="29">
        <v>1805</v>
      </c>
      <c r="C20" s="30" t="s">
        <v>25</v>
      </c>
      <c r="D20" s="24">
        <f>+'App.2-BA_2017_MIFRS'!G20</f>
        <v>197343</v>
      </c>
      <c r="E20" s="24">
        <v>0</v>
      </c>
      <c r="F20" s="24"/>
      <c r="G20" s="77">
        <f t="shared" si="1"/>
        <v>197343</v>
      </c>
      <c r="H20" s="26"/>
      <c r="I20" s="24">
        <f>+'App.2-BA_2017_MIFRS'!L20</f>
        <v>0</v>
      </c>
      <c r="J20" s="24">
        <v>0</v>
      </c>
      <c r="K20" s="24"/>
      <c r="L20" s="25">
        <f t="shared" si="2"/>
        <v>0</v>
      </c>
      <c r="M20" s="28">
        <f t="shared" si="0"/>
        <v>197343</v>
      </c>
    </row>
    <row r="21" spans="1:13" ht="15" x14ac:dyDescent="0.25">
      <c r="A21" s="22">
        <v>47</v>
      </c>
      <c r="B21" s="22">
        <v>1808</v>
      </c>
      <c r="C21" s="31" t="s">
        <v>26</v>
      </c>
      <c r="D21" s="24">
        <f>+'App.2-BA_2017_MIFRS'!G21</f>
        <v>840446</v>
      </c>
      <c r="E21" s="24">
        <v>59000</v>
      </c>
      <c r="F21" s="24"/>
      <c r="G21" s="77">
        <f t="shared" si="1"/>
        <v>899446</v>
      </c>
      <c r="H21" s="26"/>
      <c r="I21" s="24">
        <f>+'App.2-BA_2017_MIFRS'!L21</f>
        <v>-282787.45</v>
      </c>
      <c r="J21" s="24">
        <v>-16803.864999999998</v>
      </c>
      <c r="K21" s="24"/>
      <c r="L21" s="25">
        <f t="shared" si="2"/>
        <v>-299591.315</v>
      </c>
      <c r="M21" s="28">
        <f t="shared" si="0"/>
        <v>599854.68500000006</v>
      </c>
    </row>
    <row r="22" spans="1:13" ht="15" x14ac:dyDescent="0.25">
      <c r="A22" s="22">
        <v>13</v>
      </c>
      <c r="B22" s="22">
        <v>1810</v>
      </c>
      <c r="C22" s="31" t="s">
        <v>27</v>
      </c>
      <c r="D22" s="24">
        <f>+'App.2-BA_2017_MIFRS'!G22</f>
        <v>0</v>
      </c>
      <c r="E22" s="24"/>
      <c r="F22" s="24"/>
      <c r="G22" s="77">
        <f t="shared" si="1"/>
        <v>0</v>
      </c>
      <c r="H22" s="26"/>
      <c r="I22" s="24">
        <f>+'App.2-BA_2017_MIFRS'!L22</f>
        <v>0</v>
      </c>
      <c r="J22" s="24"/>
      <c r="K22" s="24"/>
      <c r="L22" s="25">
        <f t="shared" si="2"/>
        <v>0</v>
      </c>
      <c r="M22" s="28">
        <f t="shared" si="0"/>
        <v>0</v>
      </c>
    </row>
    <row r="23" spans="1:13" ht="15" x14ac:dyDescent="0.25">
      <c r="A23" s="22">
        <v>47</v>
      </c>
      <c r="B23" s="22">
        <v>1815</v>
      </c>
      <c r="C23" s="31" t="s">
        <v>28</v>
      </c>
      <c r="D23" s="24">
        <f>+'App.2-BA_2017_MIFRS'!G23</f>
        <v>0</v>
      </c>
      <c r="E23" s="24"/>
      <c r="F23" s="24"/>
      <c r="G23" s="77">
        <f t="shared" si="1"/>
        <v>0</v>
      </c>
      <c r="H23" s="26"/>
      <c r="I23" s="24">
        <f>+'App.2-BA_2017_MIFRS'!L23</f>
        <v>0</v>
      </c>
      <c r="J23" s="24"/>
      <c r="K23" s="24"/>
      <c r="L23" s="25">
        <f t="shared" si="2"/>
        <v>0</v>
      </c>
      <c r="M23" s="28">
        <f t="shared" si="0"/>
        <v>0</v>
      </c>
    </row>
    <row r="24" spans="1:13" ht="15" x14ac:dyDescent="0.25">
      <c r="A24" s="22">
        <v>47</v>
      </c>
      <c r="B24" s="22">
        <v>1820</v>
      </c>
      <c r="C24" s="23" t="s">
        <v>29</v>
      </c>
      <c r="D24" s="24">
        <f>+'App.2-BA_2017_MIFRS'!G24</f>
        <v>10326705.9</v>
      </c>
      <c r="E24" s="24">
        <v>777000</v>
      </c>
      <c r="F24" s="24"/>
      <c r="G24" s="77">
        <f t="shared" si="1"/>
        <v>11103705.9</v>
      </c>
      <c r="H24" s="26"/>
      <c r="I24" s="24">
        <f>+'App.2-BA_2017_MIFRS'!L24</f>
        <v>-3413062.7150000003</v>
      </c>
      <c r="J24" s="24">
        <v>-244271.12</v>
      </c>
      <c r="K24" s="24"/>
      <c r="L24" s="25">
        <f t="shared" si="2"/>
        <v>-3657333.8350000004</v>
      </c>
      <c r="M24" s="28">
        <f t="shared" si="0"/>
        <v>7446372.0649999995</v>
      </c>
    </row>
    <row r="25" spans="1:13" ht="15" x14ac:dyDescent="0.25">
      <c r="A25" s="22">
        <v>47</v>
      </c>
      <c r="B25" s="22">
        <v>1825</v>
      </c>
      <c r="C25" s="31" t="s">
        <v>30</v>
      </c>
      <c r="D25" s="24">
        <f>+'App.2-BA_2017_MIFRS'!G25</f>
        <v>0</v>
      </c>
      <c r="E25" s="24"/>
      <c r="F25" s="24"/>
      <c r="G25" s="77">
        <f t="shared" si="1"/>
        <v>0</v>
      </c>
      <c r="H25" s="26"/>
      <c r="I25" s="24">
        <f>+'App.2-BA_2017_MIFRS'!L25</f>
        <v>0</v>
      </c>
      <c r="J25" s="24"/>
      <c r="K25" s="24"/>
      <c r="L25" s="25">
        <f t="shared" si="2"/>
        <v>0</v>
      </c>
      <c r="M25" s="28">
        <f t="shared" si="0"/>
        <v>0</v>
      </c>
    </row>
    <row r="26" spans="1:13" ht="15" x14ac:dyDescent="0.25">
      <c r="A26" s="22">
        <v>47</v>
      </c>
      <c r="B26" s="22">
        <v>1830</v>
      </c>
      <c r="C26" s="31" t="s">
        <v>31</v>
      </c>
      <c r="D26" s="24">
        <f>+'App.2-BA_2017_MIFRS'!G26</f>
        <v>16262602.34</v>
      </c>
      <c r="E26" s="24">
        <v>683706</v>
      </c>
      <c r="F26" s="24"/>
      <c r="G26" s="77">
        <f t="shared" si="1"/>
        <v>16946308.34</v>
      </c>
      <c r="H26" s="26"/>
      <c r="I26" s="24">
        <f>+'App.2-BA_2017_MIFRS'!L26</f>
        <v>-6584085.5149999997</v>
      </c>
      <c r="J26" s="24">
        <v>-292264.89499999996</v>
      </c>
      <c r="K26" s="24"/>
      <c r="L26" s="25">
        <f t="shared" si="2"/>
        <v>-6876350.4099999992</v>
      </c>
      <c r="M26" s="28">
        <f t="shared" si="0"/>
        <v>10069957.93</v>
      </c>
    </row>
    <row r="27" spans="1:13" ht="15" x14ac:dyDescent="0.25">
      <c r="A27" s="22">
        <v>47</v>
      </c>
      <c r="B27" s="22">
        <v>1835</v>
      </c>
      <c r="C27" s="31" t="s">
        <v>32</v>
      </c>
      <c r="D27" s="24">
        <f>+'App.2-BA_2017_MIFRS'!G27</f>
        <v>6045305.9000000004</v>
      </c>
      <c r="E27" s="24">
        <v>755696</v>
      </c>
      <c r="F27" s="24"/>
      <c r="G27" s="77">
        <f t="shared" si="1"/>
        <v>6801001.9000000004</v>
      </c>
      <c r="H27" s="26"/>
      <c r="I27" s="24">
        <f>+'App.2-BA_2017_MIFRS'!L27</f>
        <v>-1257364.8499999999</v>
      </c>
      <c r="J27" s="24">
        <v>-108520.51000000001</v>
      </c>
      <c r="K27" s="24"/>
      <c r="L27" s="25">
        <f t="shared" si="2"/>
        <v>-1365885.3599999999</v>
      </c>
      <c r="M27" s="28">
        <f t="shared" si="0"/>
        <v>5435116.540000001</v>
      </c>
    </row>
    <row r="28" spans="1:13" ht="15" x14ac:dyDescent="0.25">
      <c r="A28" s="22">
        <v>47</v>
      </c>
      <c r="B28" s="22">
        <v>1840</v>
      </c>
      <c r="C28" s="31" t="s">
        <v>33</v>
      </c>
      <c r="D28" s="24">
        <f>+'App.2-BA_2017_MIFRS'!G28</f>
        <v>15340046.140000001</v>
      </c>
      <c r="E28" s="24">
        <v>429118</v>
      </c>
      <c r="F28" s="24"/>
      <c r="G28" s="77">
        <f t="shared" si="1"/>
        <v>15769164.140000001</v>
      </c>
      <c r="H28" s="26"/>
      <c r="I28" s="24">
        <f>+'App.2-BA_2017_MIFRS'!L28</f>
        <v>-3937141.7800000003</v>
      </c>
      <c r="J28" s="24">
        <v>-230441.50000000003</v>
      </c>
      <c r="K28" s="24"/>
      <c r="L28" s="25">
        <f t="shared" si="2"/>
        <v>-4167583.2800000003</v>
      </c>
      <c r="M28" s="28">
        <f t="shared" si="0"/>
        <v>11601580.859999999</v>
      </c>
    </row>
    <row r="29" spans="1:13" ht="15" x14ac:dyDescent="0.25">
      <c r="A29" s="22">
        <v>47</v>
      </c>
      <c r="B29" s="22">
        <v>1845</v>
      </c>
      <c r="C29" s="31" t="s">
        <v>34</v>
      </c>
      <c r="D29" s="24">
        <f>+'App.2-BA_2017_MIFRS'!G29</f>
        <v>9748403.1099999994</v>
      </c>
      <c r="E29" s="24">
        <v>402740</v>
      </c>
      <c r="F29" s="24"/>
      <c r="G29" s="77">
        <f t="shared" si="1"/>
        <v>10151143.109999999</v>
      </c>
      <c r="H29" s="26"/>
      <c r="I29" s="24">
        <f>+'App.2-BA_2017_MIFRS'!L29</f>
        <v>-2636129.5700000003</v>
      </c>
      <c r="J29" s="24">
        <v>-174232.57999999996</v>
      </c>
      <c r="K29" s="24"/>
      <c r="L29" s="25">
        <f t="shared" si="2"/>
        <v>-2810362.1500000004</v>
      </c>
      <c r="M29" s="28">
        <f t="shared" si="0"/>
        <v>7340780.959999999</v>
      </c>
    </row>
    <row r="30" spans="1:13" ht="15" x14ac:dyDescent="0.25">
      <c r="A30" s="22">
        <v>47</v>
      </c>
      <c r="B30" s="22">
        <v>1850</v>
      </c>
      <c r="C30" s="31" t="s">
        <v>35</v>
      </c>
      <c r="D30" s="24">
        <f>+'App.2-BA_2017_MIFRS'!G30</f>
        <v>5110385.3099999996</v>
      </c>
      <c r="E30" s="24">
        <v>150950</v>
      </c>
      <c r="F30" s="24"/>
      <c r="G30" s="77">
        <f t="shared" si="1"/>
        <v>5261335.3099999996</v>
      </c>
      <c r="H30" s="26"/>
      <c r="I30" s="24">
        <f>+'App.2-BA_2017_MIFRS'!L30</f>
        <v>-2562627.9650000003</v>
      </c>
      <c r="J30" s="24">
        <v>-91721.345000000001</v>
      </c>
      <c r="K30" s="24"/>
      <c r="L30" s="25">
        <f t="shared" si="2"/>
        <v>-2654349.3100000005</v>
      </c>
      <c r="M30" s="28">
        <f t="shared" si="0"/>
        <v>2606985.9999999991</v>
      </c>
    </row>
    <row r="31" spans="1:13" ht="15" x14ac:dyDescent="0.25">
      <c r="A31" s="22">
        <v>47</v>
      </c>
      <c r="B31" s="22">
        <v>1855</v>
      </c>
      <c r="C31" s="31" t="s">
        <v>36</v>
      </c>
      <c r="D31" s="24">
        <f>+'App.2-BA_2017_MIFRS'!G31</f>
        <v>1953830.68</v>
      </c>
      <c r="E31" s="24">
        <v>73790</v>
      </c>
      <c r="F31" s="24"/>
      <c r="G31" s="77">
        <f t="shared" si="1"/>
        <v>2027620.68</v>
      </c>
      <c r="H31" s="26"/>
      <c r="I31" s="24">
        <f>+'App.2-BA_2017_MIFRS'!L31</f>
        <v>-931278.28499999992</v>
      </c>
      <c r="J31" s="24">
        <v>-21087.654999999999</v>
      </c>
      <c r="K31" s="24"/>
      <c r="L31" s="25">
        <f t="shared" si="2"/>
        <v>-952365.94</v>
      </c>
      <c r="M31" s="28">
        <f t="shared" si="0"/>
        <v>1075254.74</v>
      </c>
    </row>
    <row r="32" spans="1:13" ht="15" x14ac:dyDescent="0.25">
      <c r="A32" s="22">
        <v>47</v>
      </c>
      <c r="B32" s="22">
        <v>1860</v>
      </c>
      <c r="C32" s="31" t="s">
        <v>37</v>
      </c>
      <c r="D32" s="24">
        <f>+'App.2-BA_2017_MIFRS'!G32</f>
        <v>6698566.5599999996</v>
      </c>
      <c r="E32" s="24">
        <v>440000</v>
      </c>
      <c r="F32" s="24"/>
      <c r="G32" s="77">
        <f t="shared" si="1"/>
        <v>7138566.5599999996</v>
      </c>
      <c r="H32" s="26"/>
      <c r="I32" s="24">
        <f>+'App.2-BA_2017_MIFRS'!L32</f>
        <v>-2775773.14</v>
      </c>
      <c r="J32" s="24">
        <v>-418473</v>
      </c>
      <c r="K32" s="24"/>
      <c r="L32" s="25">
        <f t="shared" si="2"/>
        <v>-3194246.14</v>
      </c>
      <c r="M32" s="28">
        <f t="shared" si="0"/>
        <v>3944320.4199999995</v>
      </c>
    </row>
    <row r="33" spans="1:13" ht="15" x14ac:dyDescent="0.25">
      <c r="A33" s="29">
        <v>47</v>
      </c>
      <c r="B33" s="29">
        <v>1860</v>
      </c>
      <c r="C33" s="30" t="s">
        <v>38</v>
      </c>
      <c r="D33" s="24">
        <f>+'App.2-BA_2017_MIFRS'!G33</f>
        <v>0</v>
      </c>
      <c r="E33" s="24"/>
      <c r="F33" s="24"/>
      <c r="G33" s="77">
        <f t="shared" si="1"/>
        <v>0</v>
      </c>
      <c r="H33" s="26"/>
      <c r="I33" s="24">
        <f>+'App.2-BA_2017_MIFRS'!L33</f>
        <v>0</v>
      </c>
      <c r="J33" s="24"/>
      <c r="K33" s="24"/>
      <c r="L33" s="25">
        <f t="shared" si="2"/>
        <v>0</v>
      </c>
      <c r="M33" s="28">
        <f t="shared" si="0"/>
        <v>0</v>
      </c>
    </row>
    <row r="34" spans="1:13" ht="15" x14ac:dyDescent="0.25">
      <c r="A34" s="29" t="s">
        <v>24</v>
      </c>
      <c r="B34" s="29">
        <v>1905</v>
      </c>
      <c r="C34" s="30" t="s">
        <v>25</v>
      </c>
      <c r="D34" s="24">
        <f>+'App.2-BA_2017_MIFRS'!G34</f>
        <v>0</v>
      </c>
      <c r="E34" s="24"/>
      <c r="F34" s="24"/>
      <c r="G34" s="77">
        <f t="shared" si="1"/>
        <v>0</v>
      </c>
      <c r="H34" s="26"/>
      <c r="I34" s="24">
        <f>+'App.2-BA_2017_MIFRS'!L34</f>
        <v>0</v>
      </c>
      <c r="J34" s="24"/>
      <c r="K34" s="24"/>
      <c r="L34" s="25">
        <f t="shared" si="2"/>
        <v>0</v>
      </c>
      <c r="M34" s="28">
        <f t="shared" si="0"/>
        <v>0</v>
      </c>
    </row>
    <row r="35" spans="1:13" ht="15" x14ac:dyDescent="0.25">
      <c r="A35" s="22">
        <v>47</v>
      </c>
      <c r="B35" s="22">
        <v>1908</v>
      </c>
      <c r="C35" s="31" t="s">
        <v>39</v>
      </c>
      <c r="D35" s="24">
        <f>+'App.2-BA_2017_MIFRS'!G35</f>
        <v>0</v>
      </c>
      <c r="E35" s="24"/>
      <c r="F35" s="24"/>
      <c r="G35" s="77">
        <f t="shared" si="1"/>
        <v>0</v>
      </c>
      <c r="H35" s="26"/>
      <c r="I35" s="24">
        <f>+'App.2-BA_2017_MIFRS'!L35</f>
        <v>0</v>
      </c>
      <c r="J35" s="24"/>
      <c r="K35" s="24"/>
      <c r="L35" s="25">
        <f t="shared" si="2"/>
        <v>0</v>
      </c>
      <c r="M35" s="28">
        <f t="shared" si="0"/>
        <v>0</v>
      </c>
    </row>
    <row r="36" spans="1:13" ht="15" x14ac:dyDescent="0.25">
      <c r="A36" s="22">
        <v>13</v>
      </c>
      <c r="B36" s="22">
        <v>1910</v>
      </c>
      <c r="C36" s="31" t="s">
        <v>27</v>
      </c>
      <c r="D36" s="24">
        <f>+'App.2-BA_2017_MIFRS'!G36</f>
        <v>335574</v>
      </c>
      <c r="E36" s="24">
        <v>0</v>
      </c>
      <c r="F36" s="24"/>
      <c r="G36" s="77">
        <f t="shared" si="1"/>
        <v>335574</v>
      </c>
      <c r="H36" s="26"/>
      <c r="I36" s="24">
        <f>+'App.2-BA_2017_MIFRS'!L36</f>
        <v>-259035</v>
      </c>
      <c r="J36" s="24">
        <v>-8114</v>
      </c>
      <c r="K36" s="24"/>
      <c r="L36" s="25">
        <f t="shared" si="2"/>
        <v>-267149</v>
      </c>
      <c r="M36" s="28">
        <f t="shared" si="0"/>
        <v>68425</v>
      </c>
    </row>
    <row r="37" spans="1:13" ht="15" x14ac:dyDescent="0.25">
      <c r="A37" s="22">
        <v>8</v>
      </c>
      <c r="B37" s="22">
        <v>1915</v>
      </c>
      <c r="C37" s="31" t="s">
        <v>40</v>
      </c>
      <c r="D37" s="24">
        <f>+'App.2-BA_2017_MIFRS'!G37</f>
        <v>29285</v>
      </c>
      <c r="E37" s="24">
        <v>0</v>
      </c>
      <c r="F37" s="24"/>
      <c r="G37" s="77">
        <f t="shared" si="1"/>
        <v>29285</v>
      </c>
      <c r="H37" s="26"/>
      <c r="I37" s="24">
        <f>+'App.2-BA_2017_MIFRS'!L37</f>
        <v>-17120</v>
      </c>
      <c r="J37" s="24">
        <v>-2929</v>
      </c>
      <c r="K37" s="24"/>
      <c r="L37" s="25">
        <f t="shared" si="2"/>
        <v>-20049</v>
      </c>
      <c r="M37" s="28">
        <f t="shared" si="0"/>
        <v>9236</v>
      </c>
    </row>
    <row r="38" spans="1:13" ht="15" x14ac:dyDescent="0.25">
      <c r="A38" s="22">
        <v>8</v>
      </c>
      <c r="B38" s="22">
        <v>1915</v>
      </c>
      <c r="C38" s="31" t="s">
        <v>41</v>
      </c>
      <c r="D38" s="24">
        <f>+'App.2-BA_2017_MIFRS'!G38</f>
        <v>0</v>
      </c>
      <c r="E38" s="24">
        <v>0</v>
      </c>
      <c r="F38" s="24"/>
      <c r="G38" s="77">
        <f t="shared" si="1"/>
        <v>0</v>
      </c>
      <c r="H38" s="26"/>
      <c r="I38" s="24">
        <f>+'App.2-BA_2017_MIFRS'!L38</f>
        <v>0</v>
      </c>
      <c r="J38" s="24"/>
      <c r="K38" s="24"/>
      <c r="L38" s="25">
        <f t="shared" si="2"/>
        <v>0</v>
      </c>
      <c r="M38" s="28">
        <f t="shared" si="0"/>
        <v>0</v>
      </c>
    </row>
    <row r="39" spans="1:13" ht="15" x14ac:dyDescent="0.25">
      <c r="A39" s="22">
        <v>10</v>
      </c>
      <c r="B39" s="22">
        <v>1920</v>
      </c>
      <c r="C39" s="31" t="s">
        <v>42</v>
      </c>
      <c r="D39" s="24">
        <f>+'App.2-BA_2017_MIFRS'!G39</f>
        <v>0</v>
      </c>
      <c r="E39" s="24">
        <v>0</v>
      </c>
      <c r="F39" s="24"/>
      <c r="G39" s="77">
        <f t="shared" si="1"/>
        <v>0</v>
      </c>
      <c r="H39" s="26"/>
      <c r="I39" s="24">
        <f>+'App.2-BA_2017_MIFRS'!L39</f>
        <v>0</v>
      </c>
      <c r="J39" s="24"/>
      <c r="K39" s="24"/>
      <c r="L39" s="25">
        <f t="shared" si="2"/>
        <v>0</v>
      </c>
      <c r="M39" s="28">
        <f t="shared" si="0"/>
        <v>0</v>
      </c>
    </row>
    <row r="40" spans="1:13" ht="15" x14ac:dyDescent="0.25">
      <c r="A40" s="22">
        <v>45</v>
      </c>
      <c r="B40" s="32">
        <v>1920</v>
      </c>
      <c r="C40" s="23" t="s">
        <v>43</v>
      </c>
      <c r="D40" s="24">
        <f>+'App.2-BA_2017_MIFRS'!G40</f>
        <v>405076.92</v>
      </c>
      <c r="E40" s="24">
        <v>0</v>
      </c>
      <c r="F40" s="24"/>
      <c r="G40" s="77">
        <f t="shared" si="1"/>
        <v>405076.92</v>
      </c>
      <c r="H40" s="26"/>
      <c r="I40" s="24">
        <f>+'App.2-BA_2017_MIFRS'!L40</f>
        <v>-380469</v>
      </c>
      <c r="J40" s="24">
        <v>-19251</v>
      </c>
      <c r="K40" s="24"/>
      <c r="L40" s="25">
        <f t="shared" si="2"/>
        <v>-399720</v>
      </c>
      <c r="M40" s="28">
        <f t="shared" si="0"/>
        <v>5356.9199999999837</v>
      </c>
    </row>
    <row r="41" spans="1:13" ht="15" x14ac:dyDescent="0.25">
      <c r="A41" s="22">
        <v>45.1</v>
      </c>
      <c r="B41" s="32">
        <v>1920</v>
      </c>
      <c r="C41" s="23" t="s">
        <v>44</v>
      </c>
      <c r="D41" s="24">
        <f>+'App.2-BA_2017_MIFRS'!G41</f>
        <v>0</v>
      </c>
      <c r="E41" s="24">
        <v>0</v>
      </c>
      <c r="F41" s="24"/>
      <c r="G41" s="77">
        <f t="shared" si="1"/>
        <v>0</v>
      </c>
      <c r="H41" s="26"/>
      <c r="I41" s="24">
        <f>+'App.2-BA_2017_MIFRS'!L41</f>
        <v>0</v>
      </c>
      <c r="J41" s="24"/>
      <c r="K41" s="24"/>
      <c r="L41" s="25">
        <f t="shared" si="2"/>
        <v>0</v>
      </c>
      <c r="M41" s="28">
        <f t="shared" si="0"/>
        <v>0</v>
      </c>
    </row>
    <row r="42" spans="1:13" ht="15" x14ac:dyDescent="0.25">
      <c r="A42" s="22">
        <v>10</v>
      </c>
      <c r="B42" s="22">
        <v>1930</v>
      </c>
      <c r="C42" s="31" t="s">
        <v>45</v>
      </c>
      <c r="D42" s="24">
        <f>+'App.2-BA_2017_MIFRS'!G42</f>
        <v>3467072.3</v>
      </c>
      <c r="E42" s="24">
        <v>300000</v>
      </c>
      <c r="F42" s="24"/>
      <c r="G42" s="77">
        <f t="shared" si="1"/>
        <v>3767072.3</v>
      </c>
      <c r="H42" s="26"/>
      <c r="I42" s="24">
        <f>+'App.2-BA_2017_MIFRS'!L42</f>
        <v>-2308609.64</v>
      </c>
      <c r="J42" s="24">
        <v>-233437.435</v>
      </c>
      <c r="K42" s="24"/>
      <c r="L42" s="25">
        <f t="shared" si="2"/>
        <v>-2542047.0750000002</v>
      </c>
      <c r="M42" s="28">
        <f t="shared" si="0"/>
        <v>1225025.2249999996</v>
      </c>
    </row>
    <row r="43" spans="1:13" ht="15" x14ac:dyDescent="0.25">
      <c r="A43" s="22">
        <v>8</v>
      </c>
      <c r="B43" s="22">
        <v>1935</v>
      </c>
      <c r="C43" s="31" t="s">
        <v>46</v>
      </c>
      <c r="D43" s="24">
        <f>+'App.2-BA_2017_MIFRS'!G43</f>
        <v>61101</v>
      </c>
      <c r="E43" s="24">
        <v>0</v>
      </c>
      <c r="F43" s="24"/>
      <c r="G43" s="77">
        <f t="shared" si="1"/>
        <v>61101</v>
      </c>
      <c r="H43" s="26"/>
      <c r="I43" s="24">
        <f>+'App.2-BA_2017_MIFRS'!L43</f>
        <v>-53765</v>
      </c>
      <c r="J43" s="24">
        <v>-6110</v>
      </c>
      <c r="K43" s="24"/>
      <c r="L43" s="25">
        <f t="shared" si="2"/>
        <v>-59875</v>
      </c>
      <c r="M43" s="28">
        <f t="shared" si="0"/>
        <v>1226</v>
      </c>
    </row>
    <row r="44" spans="1:13" ht="15" x14ac:dyDescent="0.25">
      <c r="A44" s="22">
        <v>8</v>
      </c>
      <c r="B44" s="22">
        <v>1940</v>
      </c>
      <c r="C44" s="31" t="s">
        <v>47</v>
      </c>
      <c r="D44" s="24">
        <f>+'App.2-BA_2017_MIFRS'!G44</f>
        <v>1172327.1399999999</v>
      </c>
      <c r="E44" s="24">
        <v>30000</v>
      </c>
      <c r="F44" s="24"/>
      <c r="G44" s="77">
        <f t="shared" si="1"/>
        <v>1202327.1399999999</v>
      </c>
      <c r="H44" s="26"/>
      <c r="I44" s="24">
        <f>+'App.2-BA_2017_MIFRS'!L44</f>
        <v>-951740</v>
      </c>
      <c r="J44" s="24">
        <v>-48068</v>
      </c>
      <c r="K44" s="24"/>
      <c r="L44" s="25">
        <f t="shared" si="2"/>
        <v>-999808</v>
      </c>
      <c r="M44" s="28">
        <f t="shared" si="0"/>
        <v>202519.1399999999</v>
      </c>
    </row>
    <row r="45" spans="1:13" ht="15" x14ac:dyDescent="0.25">
      <c r="A45" s="22">
        <v>8</v>
      </c>
      <c r="B45" s="22">
        <v>1945</v>
      </c>
      <c r="C45" s="31" t="s">
        <v>48</v>
      </c>
      <c r="D45" s="24">
        <f>+'App.2-BA_2017_MIFRS'!G45</f>
        <v>63381</v>
      </c>
      <c r="E45" s="24">
        <v>0</v>
      </c>
      <c r="F45" s="24"/>
      <c r="G45" s="77">
        <f t="shared" si="1"/>
        <v>63381</v>
      </c>
      <c r="H45" s="26"/>
      <c r="I45" s="24">
        <f>+'App.2-BA_2017_MIFRS'!L45</f>
        <v>-52241</v>
      </c>
      <c r="J45" s="24">
        <v>-6338</v>
      </c>
      <c r="K45" s="24"/>
      <c r="L45" s="25">
        <f t="shared" si="2"/>
        <v>-58579</v>
      </c>
      <c r="M45" s="28">
        <f t="shared" si="0"/>
        <v>4802</v>
      </c>
    </row>
    <row r="46" spans="1:13" ht="15" x14ac:dyDescent="0.25">
      <c r="A46" s="22">
        <v>8</v>
      </c>
      <c r="B46" s="22">
        <v>1950</v>
      </c>
      <c r="C46" s="31" t="s">
        <v>49</v>
      </c>
      <c r="D46" s="24">
        <f>+'App.2-BA_2017_MIFRS'!G46</f>
        <v>0</v>
      </c>
      <c r="E46" s="24"/>
      <c r="F46" s="24"/>
      <c r="G46" s="77">
        <f t="shared" si="1"/>
        <v>0</v>
      </c>
      <c r="H46" s="26"/>
      <c r="I46" s="24">
        <f>+'App.2-BA_2017_MIFRS'!L46</f>
        <v>0</v>
      </c>
      <c r="J46" s="24"/>
      <c r="K46" s="24"/>
      <c r="L46" s="25">
        <f t="shared" si="2"/>
        <v>0</v>
      </c>
      <c r="M46" s="28">
        <f t="shared" si="0"/>
        <v>0</v>
      </c>
    </row>
    <row r="47" spans="1:13" ht="15" x14ac:dyDescent="0.25">
      <c r="A47" s="22">
        <v>8</v>
      </c>
      <c r="B47" s="22">
        <v>1955</v>
      </c>
      <c r="C47" s="31" t="s">
        <v>50</v>
      </c>
      <c r="D47" s="24">
        <f>+'App.2-BA_2017_MIFRS'!G47</f>
        <v>257912.95999999999</v>
      </c>
      <c r="E47" s="24">
        <v>0</v>
      </c>
      <c r="F47" s="24"/>
      <c r="G47" s="77">
        <f t="shared" si="1"/>
        <v>257912.95999999999</v>
      </c>
      <c r="H47" s="26"/>
      <c r="I47" s="24">
        <f>+'App.2-BA_2017_MIFRS'!L47</f>
        <v>-179140.33000000002</v>
      </c>
      <c r="J47" s="24">
        <v>-32721.5</v>
      </c>
      <c r="K47" s="24"/>
      <c r="L47" s="25">
        <f t="shared" si="2"/>
        <v>-211861.83000000002</v>
      </c>
      <c r="M47" s="28">
        <f t="shared" si="0"/>
        <v>46051.129999999976</v>
      </c>
    </row>
    <row r="48" spans="1:13" ht="15" x14ac:dyDescent="0.25">
      <c r="A48" s="33">
        <v>8</v>
      </c>
      <c r="B48" s="33">
        <v>1955</v>
      </c>
      <c r="C48" s="34" t="s">
        <v>51</v>
      </c>
      <c r="D48" s="24">
        <f>+'App.2-BA_2017_MIFRS'!G48</f>
        <v>0</v>
      </c>
      <c r="E48" s="24">
        <v>0</v>
      </c>
      <c r="F48" s="24"/>
      <c r="G48" s="77">
        <f t="shared" si="1"/>
        <v>0</v>
      </c>
      <c r="H48" s="26"/>
      <c r="I48" s="24">
        <f>+'App.2-BA_2017_MIFRS'!L48</f>
        <v>0</v>
      </c>
      <c r="J48" s="24"/>
      <c r="K48" s="24"/>
      <c r="L48" s="25">
        <f t="shared" si="2"/>
        <v>0</v>
      </c>
      <c r="M48" s="28">
        <f t="shared" si="0"/>
        <v>0</v>
      </c>
    </row>
    <row r="49" spans="1:13" ht="15" x14ac:dyDescent="0.25">
      <c r="A49" s="32">
        <v>8</v>
      </c>
      <c r="B49" s="32">
        <v>1960</v>
      </c>
      <c r="C49" s="23" t="s">
        <v>52</v>
      </c>
      <c r="D49" s="24">
        <f>+'App.2-BA_2017_MIFRS'!G49</f>
        <v>0</v>
      </c>
      <c r="E49" s="24"/>
      <c r="F49" s="24"/>
      <c r="G49" s="77">
        <f t="shared" si="1"/>
        <v>0</v>
      </c>
      <c r="H49" s="26"/>
      <c r="I49" s="24">
        <f>+'App.2-BA_2017_MIFRS'!L49</f>
        <v>0</v>
      </c>
      <c r="J49" s="24"/>
      <c r="K49" s="24"/>
      <c r="L49" s="25">
        <f t="shared" si="2"/>
        <v>0</v>
      </c>
      <c r="M49" s="28">
        <f t="shared" si="0"/>
        <v>0</v>
      </c>
    </row>
    <row r="50" spans="1:13" ht="15" x14ac:dyDescent="0.25">
      <c r="A50" s="1">
        <v>47</v>
      </c>
      <c r="B50" s="32">
        <v>1970</v>
      </c>
      <c r="C50" s="31" t="s">
        <v>53</v>
      </c>
      <c r="D50" s="24">
        <f>+'App.2-BA_2017_MIFRS'!G50</f>
        <v>0</v>
      </c>
      <c r="E50" s="24"/>
      <c r="F50" s="24"/>
      <c r="G50" s="77">
        <f t="shared" si="1"/>
        <v>0</v>
      </c>
      <c r="H50" s="26"/>
      <c r="I50" s="24">
        <f>+'App.2-BA_2017_MIFRS'!L50</f>
        <v>0</v>
      </c>
      <c r="J50" s="24"/>
      <c r="K50" s="24"/>
      <c r="L50" s="25">
        <f t="shared" si="2"/>
        <v>0</v>
      </c>
      <c r="M50" s="28">
        <f t="shared" si="0"/>
        <v>0</v>
      </c>
    </row>
    <row r="51" spans="1:13" ht="15" x14ac:dyDescent="0.25">
      <c r="A51" s="22">
        <v>47</v>
      </c>
      <c r="B51" s="22">
        <v>1975</v>
      </c>
      <c r="C51" s="31" t="s">
        <v>54</v>
      </c>
      <c r="D51" s="24">
        <f>+'App.2-BA_2017_MIFRS'!G51</f>
        <v>0</v>
      </c>
      <c r="E51" s="24"/>
      <c r="F51" s="24"/>
      <c r="G51" s="77">
        <f t="shared" si="1"/>
        <v>0</v>
      </c>
      <c r="H51" s="26"/>
      <c r="I51" s="24">
        <f>+'App.2-BA_2017_MIFRS'!L51</f>
        <v>0</v>
      </c>
      <c r="J51" s="24"/>
      <c r="K51" s="24"/>
      <c r="L51" s="25">
        <f t="shared" si="2"/>
        <v>0</v>
      </c>
      <c r="M51" s="28">
        <f t="shared" si="0"/>
        <v>0</v>
      </c>
    </row>
    <row r="52" spans="1:13" ht="15" x14ac:dyDescent="0.25">
      <c r="A52" s="22">
        <v>47</v>
      </c>
      <c r="B52" s="22">
        <v>1980</v>
      </c>
      <c r="C52" s="31" t="s">
        <v>55</v>
      </c>
      <c r="D52" s="24">
        <f>+'App.2-BA_2017_MIFRS'!G52</f>
        <v>2831534.65</v>
      </c>
      <c r="E52" s="24">
        <v>43000</v>
      </c>
      <c r="F52" s="24"/>
      <c r="G52" s="77">
        <f t="shared" si="1"/>
        <v>2874534.65</v>
      </c>
      <c r="H52" s="26"/>
      <c r="I52" s="24">
        <f>+'App.2-BA_2017_MIFRS'!L52</f>
        <v>-2175212.3149999999</v>
      </c>
      <c r="J52" s="24">
        <v>-67185.170000000013</v>
      </c>
      <c r="K52" s="24"/>
      <c r="L52" s="25">
        <f t="shared" si="2"/>
        <v>-2242397.4849999999</v>
      </c>
      <c r="M52" s="28">
        <f t="shared" si="0"/>
        <v>632137.16500000004</v>
      </c>
    </row>
    <row r="53" spans="1:13" ht="15" x14ac:dyDescent="0.25">
      <c r="A53" s="22">
        <v>47</v>
      </c>
      <c r="B53" s="22">
        <v>1985</v>
      </c>
      <c r="C53" s="31" t="s">
        <v>56</v>
      </c>
      <c r="D53" s="24">
        <f>+'App.2-BA_2017_MIFRS'!G53</f>
        <v>0</v>
      </c>
      <c r="E53" s="24"/>
      <c r="F53" s="24"/>
      <c r="G53" s="77">
        <f t="shared" si="1"/>
        <v>0</v>
      </c>
      <c r="H53" s="26"/>
      <c r="I53" s="24">
        <f>+'App.2-BA_2017_MIFRS'!L53</f>
        <v>0</v>
      </c>
      <c r="J53" s="24"/>
      <c r="K53" s="24"/>
      <c r="L53" s="25">
        <f t="shared" si="2"/>
        <v>0</v>
      </c>
      <c r="M53" s="28">
        <f t="shared" si="0"/>
        <v>0</v>
      </c>
    </row>
    <row r="54" spans="1:13" ht="15" x14ac:dyDescent="0.25">
      <c r="A54" s="1">
        <v>47</v>
      </c>
      <c r="B54" s="22">
        <v>1990</v>
      </c>
      <c r="C54" s="35" t="s">
        <v>57</v>
      </c>
      <c r="D54" s="24">
        <f>+'App.2-BA_2017_MIFRS'!G54</f>
        <v>0</v>
      </c>
      <c r="E54" s="24"/>
      <c r="F54" s="24"/>
      <c r="G54" s="77">
        <f t="shared" si="1"/>
        <v>0</v>
      </c>
      <c r="H54" s="26"/>
      <c r="I54" s="24">
        <f>+'App.2-BA_2017_MIFRS'!L54</f>
        <v>0</v>
      </c>
      <c r="J54" s="24"/>
      <c r="K54" s="24"/>
      <c r="L54" s="25">
        <f t="shared" si="2"/>
        <v>0</v>
      </c>
      <c r="M54" s="28">
        <f t="shared" si="0"/>
        <v>0</v>
      </c>
    </row>
    <row r="55" spans="1:13" ht="15" x14ac:dyDescent="0.25">
      <c r="A55" s="22">
        <v>47</v>
      </c>
      <c r="B55" s="22">
        <v>1995</v>
      </c>
      <c r="C55" s="31" t="s">
        <v>58</v>
      </c>
      <c r="D55" s="24">
        <f>+'App.2-BA_2017_MIFRS'!G55</f>
        <v>-2848474.57</v>
      </c>
      <c r="E55" s="24"/>
      <c r="F55" s="24"/>
      <c r="G55" s="77">
        <f t="shared" si="1"/>
        <v>-2848474.57</v>
      </c>
      <c r="H55" s="60"/>
      <c r="I55" s="24">
        <f>+'App.2-BA_2017_MIFRS'!L55</f>
        <v>551051.03</v>
      </c>
      <c r="J55" s="24">
        <v>64140.22</v>
      </c>
      <c r="K55" s="24"/>
      <c r="L55" s="25">
        <f t="shared" si="2"/>
        <v>615191.25</v>
      </c>
      <c r="M55" s="28">
        <f t="shared" si="0"/>
        <v>-2233283.3199999998</v>
      </c>
    </row>
    <row r="56" spans="1:13" ht="15" x14ac:dyDescent="0.25">
      <c r="A56" s="22">
        <v>47</v>
      </c>
      <c r="B56" s="22">
        <v>2440</v>
      </c>
      <c r="C56" s="31" t="s">
        <v>59</v>
      </c>
      <c r="D56" s="24">
        <f>+'App.2-BA_2017_MIFRS'!G56</f>
        <v>0</v>
      </c>
      <c r="E56" s="24"/>
      <c r="F56" s="24"/>
      <c r="G56" s="77">
        <f t="shared" si="1"/>
        <v>0</v>
      </c>
      <c r="I56" s="24">
        <f>+'App.2-BA_2017_MIFRS'!L56</f>
        <v>0</v>
      </c>
      <c r="J56" s="24"/>
      <c r="K56" s="24"/>
      <c r="L56" s="25">
        <f t="shared" si="2"/>
        <v>0</v>
      </c>
      <c r="M56" s="28">
        <f t="shared" si="0"/>
        <v>0</v>
      </c>
    </row>
    <row r="57" spans="1:13" ht="15" x14ac:dyDescent="0.25">
      <c r="A57" s="36"/>
      <c r="B57" s="36"/>
      <c r="C57" s="37"/>
      <c r="D57" s="24">
        <f>+'App.2-BA_2017_MIFRS'!G57</f>
        <v>0</v>
      </c>
      <c r="E57" s="38"/>
      <c r="F57" s="38"/>
      <c r="G57" s="77">
        <f t="shared" si="1"/>
        <v>0</v>
      </c>
      <c r="I57" s="24">
        <f>+'App.2-BA_2017_MIFRS'!L57</f>
        <v>0</v>
      </c>
      <c r="J57" s="80"/>
      <c r="K57" s="38"/>
      <c r="L57" s="25">
        <f t="shared" si="2"/>
        <v>0</v>
      </c>
      <c r="M57" s="28">
        <f t="shared" si="0"/>
        <v>0</v>
      </c>
    </row>
    <row r="58" spans="1:13" x14ac:dyDescent="0.2">
      <c r="A58" s="36"/>
      <c r="B58" s="36"/>
      <c r="C58" s="39" t="s">
        <v>60</v>
      </c>
      <c r="D58" s="40">
        <f t="shared" ref="D58:G58" si="3">SUM(D17:D57)</f>
        <v>79467504.340000004</v>
      </c>
      <c r="E58" s="40">
        <f t="shared" si="3"/>
        <v>4290000</v>
      </c>
      <c r="F58" s="40">
        <f t="shared" si="3"/>
        <v>0</v>
      </c>
      <c r="G58" s="40">
        <f t="shared" si="3"/>
        <v>83757504.340000018</v>
      </c>
      <c r="H58" s="40"/>
      <c r="I58" s="40">
        <f t="shared" ref="I58:M58" si="4">SUM(I17:I57)</f>
        <v>-30724517.524999999</v>
      </c>
      <c r="J58" s="81">
        <f>SUM(J17:J57)</f>
        <v>-2094591.3549999997</v>
      </c>
      <c r="K58" s="40">
        <f t="shared" si="4"/>
        <v>0</v>
      </c>
      <c r="L58" s="40">
        <f>SUM(L17:L57)</f>
        <v>-32819108.880000003</v>
      </c>
      <c r="M58" s="40">
        <f t="shared" si="4"/>
        <v>50938395.460000008</v>
      </c>
    </row>
    <row r="59" spans="1:13" ht="25.5" x14ac:dyDescent="0.25">
      <c r="A59" s="36"/>
      <c r="B59" s="36"/>
      <c r="C59" s="41" t="s">
        <v>61</v>
      </c>
      <c r="D59" s="38"/>
      <c r="E59" s="38"/>
      <c r="F59" s="38"/>
      <c r="G59" s="25">
        <f>D59+E59+F59</f>
        <v>0</v>
      </c>
      <c r="I59" s="38"/>
      <c r="J59" s="71"/>
      <c r="K59" s="38"/>
      <c r="L59" s="25">
        <f>I59+J59+K59</f>
        <v>0</v>
      </c>
      <c r="M59" s="28">
        <f>G59+L59</f>
        <v>0</v>
      </c>
    </row>
    <row r="60" spans="1:13" ht="24.75" x14ac:dyDescent="0.25">
      <c r="A60" s="36"/>
      <c r="B60" s="36"/>
      <c r="C60" s="42" t="s">
        <v>62</v>
      </c>
      <c r="D60" s="38"/>
      <c r="E60" s="38"/>
      <c r="F60" s="38"/>
      <c r="G60" s="25">
        <f>D60+E60+F60</f>
        <v>0</v>
      </c>
      <c r="I60" s="38"/>
      <c r="J60" s="71"/>
      <c r="K60" s="38"/>
      <c r="L60" s="25">
        <f>I60+J60+K60</f>
        <v>0</v>
      </c>
      <c r="M60" s="28">
        <f>G60+L60</f>
        <v>0</v>
      </c>
    </row>
    <row r="61" spans="1:13" x14ac:dyDescent="0.2">
      <c r="A61" s="36"/>
      <c r="B61" s="36"/>
      <c r="C61" s="39" t="s">
        <v>63</v>
      </c>
      <c r="D61" s="40">
        <f>SUM(D58:D60)</f>
        <v>79467504.340000004</v>
      </c>
      <c r="E61" s="40">
        <f t="shared" ref="E61:G61" si="5">SUM(E58:E60)</f>
        <v>4290000</v>
      </c>
      <c r="F61" s="40">
        <f t="shared" si="5"/>
        <v>0</v>
      </c>
      <c r="G61" s="40">
        <f t="shared" si="5"/>
        <v>83757504.340000018</v>
      </c>
      <c r="H61" s="40"/>
      <c r="I61" s="40">
        <f>SUM(I58:I60)</f>
        <v>-30724517.524999999</v>
      </c>
      <c r="J61" s="75">
        <f t="shared" ref="J61:L61" si="6">SUM(J58:J60)</f>
        <v>-2094591.3549999997</v>
      </c>
      <c r="K61" s="40">
        <f t="shared" si="6"/>
        <v>0</v>
      </c>
      <c r="L61" s="40">
        <f t="shared" si="6"/>
        <v>-32819108.880000003</v>
      </c>
      <c r="M61" s="40">
        <f>SUM(M58:M60)</f>
        <v>50938395.460000008</v>
      </c>
    </row>
    <row r="62" spans="1:13" ht="15" x14ac:dyDescent="0.25">
      <c r="A62" s="36"/>
      <c r="B62" s="36"/>
      <c r="C62" s="89" t="s">
        <v>64</v>
      </c>
      <c r="D62" s="90"/>
      <c r="E62" s="90"/>
      <c r="F62" s="90"/>
      <c r="G62" s="90"/>
      <c r="H62" s="90"/>
      <c r="I62" s="91"/>
      <c r="J62" s="71"/>
      <c r="K62" s="43"/>
      <c r="L62" s="44"/>
      <c r="M62" s="45"/>
    </row>
    <row r="63" spans="1:13" ht="15" x14ac:dyDescent="0.25">
      <c r="A63" s="36"/>
      <c r="B63" s="36"/>
      <c r="C63" s="89" t="s">
        <v>65</v>
      </c>
      <c r="D63" s="90"/>
      <c r="E63" s="90"/>
      <c r="F63" s="90"/>
      <c r="G63" s="90"/>
      <c r="H63" s="90"/>
      <c r="I63" s="91"/>
      <c r="J63" s="75">
        <f>J61+J62</f>
        <v>-2094591.3549999997</v>
      </c>
      <c r="K63" s="43"/>
      <c r="L63" s="44"/>
      <c r="M63" s="45"/>
    </row>
    <row r="65" spans="1:15" x14ac:dyDescent="0.2">
      <c r="D65" s="59"/>
      <c r="G65" s="72"/>
      <c r="I65" s="46" t="s">
        <v>66</v>
      </c>
      <c r="J65" s="76"/>
      <c r="O65" s="78"/>
    </row>
    <row r="66" spans="1:15" ht="15" x14ac:dyDescent="0.25">
      <c r="A66" s="36">
        <v>10</v>
      </c>
      <c r="B66" s="36"/>
      <c r="C66" s="37" t="s">
        <v>67</v>
      </c>
      <c r="G66" s="59"/>
      <c r="I66" s="47" t="s">
        <v>67</v>
      </c>
      <c r="J66" s="76"/>
      <c r="K66" s="48"/>
      <c r="O66" s="59"/>
    </row>
    <row r="67" spans="1:15" ht="15" x14ac:dyDescent="0.25">
      <c r="A67" s="36">
        <v>8</v>
      </c>
      <c r="B67" s="36"/>
      <c r="C67" s="37" t="s">
        <v>46</v>
      </c>
      <c r="G67" s="59"/>
      <c r="I67" s="47" t="s">
        <v>46</v>
      </c>
      <c r="J67" s="76"/>
      <c r="K67" s="49"/>
    </row>
    <row r="68" spans="1:15" ht="15" x14ac:dyDescent="0.25">
      <c r="I68" s="50" t="s">
        <v>68</v>
      </c>
      <c r="K68" s="51">
        <f>J63-K66-K67</f>
        <v>-2094591.3549999997</v>
      </c>
    </row>
    <row r="69" spans="1:15" x14ac:dyDescent="0.2">
      <c r="N69" s="52"/>
    </row>
    <row r="70" spans="1:15" x14ac:dyDescent="0.2">
      <c r="A70" s="53" t="s">
        <v>69</v>
      </c>
      <c r="N70" s="52"/>
    </row>
    <row r="72" spans="1:15" x14ac:dyDescent="0.2">
      <c r="A72" s="1">
        <v>1</v>
      </c>
      <c r="B72" s="92" t="s">
        <v>70</v>
      </c>
      <c r="C72" s="92"/>
      <c r="D72" s="92"/>
      <c r="E72" s="92"/>
      <c r="F72" s="92"/>
      <c r="G72" s="92"/>
      <c r="H72" s="92"/>
      <c r="I72" s="92"/>
      <c r="J72" s="92"/>
      <c r="K72" s="92"/>
      <c r="L72" s="92"/>
      <c r="M72" s="92"/>
    </row>
    <row r="73" spans="1:15" x14ac:dyDescent="0.2">
      <c r="B73" s="92"/>
      <c r="C73" s="92"/>
      <c r="D73" s="92"/>
      <c r="E73" s="92"/>
      <c r="F73" s="92"/>
      <c r="G73" s="92"/>
      <c r="H73" s="92"/>
      <c r="I73" s="92"/>
      <c r="J73" s="92"/>
      <c r="K73" s="92"/>
      <c r="L73" s="92"/>
      <c r="M73" s="92"/>
    </row>
    <row r="75" spans="1:15" x14ac:dyDescent="0.2">
      <c r="A75" s="1">
        <v>2</v>
      </c>
      <c r="B75" s="83" t="s">
        <v>71</v>
      </c>
      <c r="C75" s="83"/>
      <c r="D75" s="83"/>
      <c r="E75" s="83"/>
      <c r="F75" s="83"/>
      <c r="G75" s="83"/>
      <c r="H75" s="83"/>
      <c r="I75" s="83"/>
      <c r="J75" s="83"/>
      <c r="K75" s="83"/>
      <c r="L75" s="83"/>
      <c r="M75" s="83"/>
    </row>
    <row r="76" spans="1:15" x14ac:dyDescent="0.2">
      <c r="B76" s="83"/>
      <c r="C76" s="83"/>
      <c r="D76" s="83"/>
      <c r="E76" s="83"/>
      <c r="F76" s="83"/>
      <c r="G76" s="83"/>
      <c r="H76" s="83"/>
      <c r="I76" s="83"/>
      <c r="J76" s="83"/>
      <c r="K76" s="83"/>
      <c r="L76" s="83"/>
      <c r="M76" s="83"/>
    </row>
    <row r="78" spans="1:15" x14ac:dyDescent="0.2">
      <c r="A78" s="1">
        <v>3</v>
      </c>
      <c r="B78" s="84" t="s">
        <v>72</v>
      </c>
      <c r="C78" s="84"/>
      <c r="D78" s="84"/>
      <c r="E78" s="84"/>
      <c r="F78" s="84"/>
      <c r="G78" s="84"/>
      <c r="H78" s="84"/>
      <c r="I78" s="84"/>
      <c r="J78" s="84"/>
      <c r="K78" s="84"/>
      <c r="L78" s="84"/>
      <c r="M78" s="84"/>
    </row>
    <row r="80" spans="1:15" x14ac:dyDescent="0.2">
      <c r="A80" s="1">
        <v>4</v>
      </c>
      <c r="B80" s="54" t="s">
        <v>73</v>
      </c>
      <c r="C80" s="10"/>
    </row>
    <row r="82" spans="1:13" x14ac:dyDescent="0.2">
      <c r="A82" s="1">
        <v>5</v>
      </c>
      <c r="B82" s="55" t="s">
        <v>74</v>
      </c>
    </row>
    <row r="84" spans="1:13" x14ac:dyDescent="0.2">
      <c r="A84" s="1">
        <v>6</v>
      </c>
      <c r="B84" s="84" t="s">
        <v>75</v>
      </c>
      <c r="C84" s="84"/>
      <c r="D84" s="84"/>
      <c r="E84" s="84"/>
      <c r="F84" s="84"/>
      <c r="G84" s="84"/>
      <c r="H84" s="84"/>
      <c r="I84" s="84"/>
      <c r="J84" s="84"/>
      <c r="K84" s="84"/>
      <c r="L84" s="84"/>
      <c r="M84" s="84"/>
    </row>
    <row r="85" spans="1:13" x14ac:dyDescent="0.2">
      <c r="B85" s="84"/>
      <c r="C85" s="84"/>
      <c r="D85" s="84"/>
      <c r="E85" s="84"/>
      <c r="F85" s="84"/>
      <c r="G85" s="84"/>
      <c r="H85" s="84"/>
      <c r="I85" s="84"/>
      <c r="J85" s="84"/>
      <c r="K85" s="84"/>
      <c r="L85" s="84"/>
      <c r="M85" s="84"/>
    </row>
  </sheetData>
  <mergeCells count="9">
    <mergeCell ref="B75:M76"/>
    <mergeCell ref="B78:M78"/>
    <mergeCell ref="B84:M85"/>
    <mergeCell ref="A9:M9"/>
    <mergeCell ref="A10:M10"/>
    <mergeCell ref="D15:G15"/>
    <mergeCell ref="C62:I62"/>
    <mergeCell ref="C63:I63"/>
    <mergeCell ref="B72:M73"/>
  </mergeCells>
  <dataValidations count="1">
    <dataValidation type="list" allowBlank="1" showErrorMessage="1" error="Use the following date format when inserting a date:_x000a__x000a_Eg:  &quot;January 1, 2013&quot;" prompt="Use the following format eg: January 1, 2013" sqref="F12">
      <formula1>"CGAAP, MIFRS,USGAAP, ASPE"</formula1>
    </dataValidation>
  </dataValidations>
  <pageMargins left="0.7" right="0.7" top="0.75" bottom="0.75" header="0.3" footer="0.3"/>
  <legacyDrawing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6" tint="0.79998168889431442"/>
  </sheetPr>
  <dimension ref="A1:O85"/>
  <sheetViews>
    <sheetView tabSelected="1" topLeftCell="A10" zoomScale="70" zoomScaleNormal="70" workbookViewId="0">
      <pane xSplit="3" ySplit="7" topLeftCell="D17" activePane="bottomRight" state="frozen"/>
      <selection activeCell="A10" sqref="A10"/>
      <selection pane="topRight" activeCell="D10" sqref="D10"/>
      <selection pane="bottomLeft" activeCell="A17" sqref="A17"/>
      <selection pane="bottomRight" activeCell="E1" sqref="E1"/>
    </sheetView>
  </sheetViews>
  <sheetFormatPr defaultRowHeight="12.75" x14ac:dyDescent="0.2"/>
  <cols>
    <col min="1" max="1" width="7.7109375" style="1" customWidth="1"/>
    <col min="2" max="2" width="6.42578125" style="1" customWidth="1"/>
    <col min="3" max="3" width="50.7109375" style="2" bestFit="1" customWidth="1"/>
    <col min="4" max="4" width="19.28515625" style="2" bestFit="1" customWidth="1"/>
    <col min="5" max="5" width="23.85546875" style="2" bestFit="1" customWidth="1"/>
    <col min="6" max="6" width="12.28515625" style="2" bestFit="1" customWidth="1"/>
    <col min="7" max="7" width="18.85546875" style="2" bestFit="1" customWidth="1"/>
    <col min="8" max="8" width="1.7109375" style="3" customWidth="1"/>
    <col min="9" max="9" width="16.7109375" style="2" customWidth="1"/>
    <col min="10" max="10" width="21.42578125" style="72" customWidth="1"/>
    <col min="11" max="11" width="14" style="2" bestFit="1" customWidth="1"/>
    <col min="12" max="12" width="18.85546875" style="2" bestFit="1" customWidth="1"/>
    <col min="13" max="13" width="18.28515625" style="2" bestFit="1" customWidth="1"/>
    <col min="14" max="14" width="10.28515625" style="2" bestFit="1" customWidth="1"/>
    <col min="15" max="15" width="11.5703125" style="2" bestFit="1" customWidth="1"/>
    <col min="16" max="16384" width="9.140625" style="2"/>
  </cols>
  <sheetData>
    <row r="1" spans="1:13" x14ac:dyDescent="0.2">
      <c r="L1" s="4" t="s">
        <v>0</v>
      </c>
      <c r="M1" s="5">
        <f>EBNUMBER</f>
        <v>0</v>
      </c>
    </row>
    <row r="2" spans="1:13" x14ac:dyDescent="0.2">
      <c r="L2" s="4" t="s">
        <v>1</v>
      </c>
      <c r="M2" s="6"/>
    </row>
    <row r="3" spans="1:13" x14ac:dyDescent="0.2">
      <c r="L3" s="4" t="s">
        <v>2</v>
      </c>
      <c r="M3" s="6"/>
    </row>
    <row r="4" spans="1:13" x14ac:dyDescent="0.2">
      <c r="L4" s="4" t="s">
        <v>3</v>
      </c>
      <c r="M4" s="6"/>
    </row>
    <row r="5" spans="1:13" x14ac:dyDescent="0.2">
      <c r="L5" s="4" t="s">
        <v>4</v>
      </c>
      <c r="M5" s="7"/>
    </row>
    <row r="6" spans="1:13" x14ac:dyDescent="0.2">
      <c r="L6" s="4"/>
      <c r="M6" s="5"/>
    </row>
    <row r="7" spans="1:13" x14ac:dyDescent="0.2">
      <c r="L7" s="4" t="s">
        <v>5</v>
      </c>
      <c r="M7" s="7"/>
    </row>
    <row r="9" spans="1:13" ht="18" x14ac:dyDescent="0.2">
      <c r="A9" s="85" t="s">
        <v>6</v>
      </c>
      <c r="B9" s="85"/>
      <c r="C9" s="85"/>
      <c r="D9" s="85"/>
      <c r="E9" s="85"/>
      <c r="F9" s="85"/>
      <c r="G9" s="85"/>
      <c r="H9" s="85"/>
      <c r="I9" s="85"/>
      <c r="J9" s="85"/>
      <c r="K9" s="85"/>
      <c r="L9" s="85"/>
      <c r="M9" s="85"/>
    </row>
    <row r="10" spans="1:13" ht="18" x14ac:dyDescent="0.2">
      <c r="A10" s="85" t="s">
        <v>7</v>
      </c>
      <c r="B10" s="85"/>
      <c r="C10" s="85"/>
      <c r="D10" s="85"/>
      <c r="E10" s="85"/>
      <c r="F10" s="85"/>
      <c r="G10" s="85"/>
      <c r="H10" s="85"/>
      <c r="I10" s="85"/>
      <c r="J10" s="85"/>
      <c r="K10" s="85"/>
      <c r="L10" s="85"/>
      <c r="M10" s="85"/>
    </row>
    <row r="11" spans="1:13" x14ac:dyDescent="0.2">
      <c r="H11" s="2"/>
    </row>
    <row r="12" spans="1:13" x14ac:dyDescent="0.2">
      <c r="E12" s="8" t="s">
        <v>8</v>
      </c>
      <c r="F12" s="9" t="s">
        <v>82</v>
      </c>
      <c r="H12" s="2"/>
    </row>
    <row r="13" spans="1:13" ht="15" x14ac:dyDescent="0.25">
      <c r="C13" s="10"/>
      <c r="D13" s="59"/>
      <c r="E13" s="8" t="s">
        <v>10</v>
      </c>
      <c r="F13" s="56">
        <v>2019</v>
      </c>
      <c r="G13" s="11"/>
      <c r="I13" s="59"/>
    </row>
    <row r="15" spans="1:13" x14ac:dyDescent="0.2">
      <c r="D15" s="86" t="s">
        <v>11</v>
      </c>
      <c r="E15" s="87"/>
      <c r="F15" s="87"/>
      <c r="G15" s="88"/>
      <c r="I15" s="12"/>
      <c r="J15" s="73" t="s">
        <v>12</v>
      </c>
      <c r="K15" s="13"/>
      <c r="L15" s="14"/>
      <c r="M15" s="3"/>
    </row>
    <row r="16" spans="1:13" ht="25.5" x14ac:dyDescent="0.2">
      <c r="A16" s="15" t="s">
        <v>13</v>
      </c>
      <c r="B16" s="16" t="s">
        <v>14</v>
      </c>
      <c r="C16" s="17" t="s">
        <v>15</v>
      </c>
      <c r="D16" s="15" t="s">
        <v>16</v>
      </c>
      <c r="E16" s="16" t="s">
        <v>17</v>
      </c>
      <c r="F16" s="16" t="s">
        <v>18</v>
      </c>
      <c r="G16" s="15" t="s">
        <v>19</v>
      </c>
      <c r="H16" s="18"/>
      <c r="I16" s="19" t="s">
        <v>16</v>
      </c>
      <c r="J16" s="74" t="s">
        <v>17</v>
      </c>
      <c r="K16" s="20" t="s">
        <v>18</v>
      </c>
      <c r="L16" s="21" t="s">
        <v>19</v>
      </c>
      <c r="M16" s="15" t="s">
        <v>20</v>
      </c>
    </row>
    <row r="17" spans="1:13" ht="15" x14ac:dyDescent="0.25">
      <c r="A17" s="22"/>
      <c r="B17" s="22">
        <v>1610</v>
      </c>
      <c r="C17" s="23" t="s">
        <v>76</v>
      </c>
      <c r="D17" s="24">
        <f>+'App.2-BA_2018_MIFRS'!G17</f>
        <v>242440</v>
      </c>
      <c r="E17" s="24"/>
      <c r="F17" s="24"/>
      <c r="G17" s="77">
        <f>D17+E17+F17</f>
        <v>242440</v>
      </c>
      <c r="H17" s="26"/>
      <c r="I17" s="24">
        <f>+'App.2-BA_2018_MIFRS'!L17</f>
        <v>-64020</v>
      </c>
      <c r="J17" s="24">
        <v>-6061</v>
      </c>
      <c r="K17" s="24"/>
      <c r="L17" s="25">
        <f>I17+J17+K17</f>
        <v>-70081</v>
      </c>
      <c r="M17" s="28">
        <f t="shared" ref="M17:M57" si="0">G17+L17</f>
        <v>172359</v>
      </c>
    </row>
    <row r="18" spans="1:13" ht="15" x14ac:dyDescent="0.25">
      <c r="A18" s="22">
        <v>12</v>
      </c>
      <c r="B18" s="22">
        <v>1611</v>
      </c>
      <c r="C18" s="23" t="s">
        <v>21</v>
      </c>
      <c r="D18" s="24">
        <f>+'App.2-BA_2018_MIFRS'!G18</f>
        <v>1071639</v>
      </c>
      <c r="E18" s="24">
        <v>7000</v>
      </c>
      <c r="F18" s="24"/>
      <c r="G18" s="77">
        <f t="shared" ref="G18:G57" si="1">D18+E18+F18</f>
        <v>1078639</v>
      </c>
      <c r="H18" s="26"/>
      <c r="I18" s="24">
        <f>+'App.2-BA_2018_MIFRS'!L18</f>
        <v>-590726</v>
      </c>
      <c r="J18" s="24">
        <v>-145900</v>
      </c>
      <c r="K18" s="24"/>
      <c r="L18" s="25">
        <f t="shared" ref="L18:L57" si="2">I18+J18+K18</f>
        <v>-736626</v>
      </c>
      <c r="M18" s="28">
        <f t="shared" si="0"/>
        <v>342013</v>
      </c>
    </row>
    <row r="19" spans="1:13" ht="15" x14ac:dyDescent="0.25">
      <c r="A19" s="22" t="s">
        <v>22</v>
      </c>
      <c r="B19" s="22">
        <v>1612</v>
      </c>
      <c r="C19" s="23" t="s">
        <v>23</v>
      </c>
      <c r="D19" s="24">
        <f>+'App.2-BA_2018_MIFRS'!G19</f>
        <v>0</v>
      </c>
      <c r="E19" s="24"/>
      <c r="F19" s="24"/>
      <c r="G19" s="77">
        <f t="shared" si="1"/>
        <v>0</v>
      </c>
      <c r="H19" s="26"/>
      <c r="I19" s="24">
        <f>+'App.2-BA_2018_MIFRS'!L19</f>
        <v>0</v>
      </c>
      <c r="J19" s="24"/>
      <c r="K19" s="24"/>
      <c r="L19" s="25">
        <f t="shared" si="2"/>
        <v>0</v>
      </c>
      <c r="M19" s="28">
        <f t="shared" si="0"/>
        <v>0</v>
      </c>
    </row>
    <row r="20" spans="1:13" ht="15" x14ac:dyDescent="0.25">
      <c r="A20" s="29" t="s">
        <v>24</v>
      </c>
      <c r="B20" s="29">
        <v>1805</v>
      </c>
      <c r="C20" s="30" t="s">
        <v>25</v>
      </c>
      <c r="D20" s="24">
        <f>+'App.2-BA_2018_MIFRS'!G20</f>
        <v>197343</v>
      </c>
      <c r="E20" s="24"/>
      <c r="F20" s="24"/>
      <c r="G20" s="77">
        <f t="shared" si="1"/>
        <v>197343</v>
      </c>
      <c r="H20" s="26"/>
      <c r="I20" s="24">
        <f>+'App.2-BA_2018_MIFRS'!L20</f>
        <v>0</v>
      </c>
      <c r="J20" s="24"/>
      <c r="K20" s="24"/>
      <c r="L20" s="25">
        <f t="shared" si="2"/>
        <v>0</v>
      </c>
      <c r="M20" s="28">
        <f t="shared" si="0"/>
        <v>197343</v>
      </c>
    </row>
    <row r="21" spans="1:13" ht="15" x14ac:dyDescent="0.25">
      <c r="A21" s="22">
        <v>47</v>
      </c>
      <c r="B21" s="22">
        <v>1808</v>
      </c>
      <c r="C21" s="31" t="s">
        <v>26</v>
      </c>
      <c r="D21" s="24">
        <f>+'App.2-BA_2018_MIFRS'!G21</f>
        <v>899446</v>
      </c>
      <c r="E21" s="24">
        <v>100000</v>
      </c>
      <c r="F21" s="24"/>
      <c r="G21" s="77">
        <f t="shared" si="1"/>
        <v>999446</v>
      </c>
      <c r="H21" s="26"/>
      <c r="I21" s="24">
        <f>+'App.2-BA_2018_MIFRS'!L21</f>
        <v>-299591.315</v>
      </c>
      <c r="J21" s="24">
        <v>-18462.195</v>
      </c>
      <c r="K21" s="24"/>
      <c r="L21" s="25">
        <f t="shared" si="2"/>
        <v>-318053.51</v>
      </c>
      <c r="M21" s="28">
        <f t="shared" si="0"/>
        <v>681392.49</v>
      </c>
    </row>
    <row r="22" spans="1:13" ht="15" x14ac:dyDescent="0.25">
      <c r="A22" s="22">
        <v>13</v>
      </c>
      <c r="B22" s="22">
        <v>1810</v>
      </c>
      <c r="C22" s="31" t="s">
        <v>27</v>
      </c>
      <c r="D22" s="24">
        <f>+'App.2-BA_2018_MIFRS'!G22</f>
        <v>0</v>
      </c>
      <c r="E22" s="24"/>
      <c r="F22" s="24"/>
      <c r="G22" s="77">
        <f t="shared" si="1"/>
        <v>0</v>
      </c>
      <c r="H22" s="26"/>
      <c r="I22" s="24">
        <f>+'App.2-BA_2018_MIFRS'!L22</f>
        <v>0</v>
      </c>
      <c r="J22" s="24"/>
      <c r="K22" s="24"/>
      <c r="L22" s="25">
        <f t="shared" si="2"/>
        <v>0</v>
      </c>
      <c r="M22" s="28">
        <f t="shared" si="0"/>
        <v>0</v>
      </c>
    </row>
    <row r="23" spans="1:13" ht="15" x14ac:dyDescent="0.25">
      <c r="A23" s="22">
        <v>47</v>
      </c>
      <c r="B23" s="22">
        <v>1815</v>
      </c>
      <c r="C23" s="31" t="s">
        <v>28</v>
      </c>
      <c r="D23" s="24">
        <f>+'App.2-BA_2018_MIFRS'!G23</f>
        <v>0</v>
      </c>
      <c r="E23" s="24"/>
      <c r="F23" s="24"/>
      <c r="G23" s="77">
        <f t="shared" si="1"/>
        <v>0</v>
      </c>
      <c r="H23" s="26"/>
      <c r="I23" s="24">
        <f>+'App.2-BA_2018_MIFRS'!L23</f>
        <v>0</v>
      </c>
      <c r="J23" s="24"/>
      <c r="K23" s="24"/>
      <c r="L23" s="25">
        <f t="shared" si="2"/>
        <v>0</v>
      </c>
      <c r="M23" s="28">
        <f t="shared" si="0"/>
        <v>0</v>
      </c>
    </row>
    <row r="24" spans="1:13" ht="15" x14ac:dyDescent="0.25">
      <c r="A24" s="22">
        <v>47</v>
      </c>
      <c r="B24" s="22">
        <v>1820</v>
      </c>
      <c r="C24" s="23" t="s">
        <v>29</v>
      </c>
      <c r="D24" s="24">
        <f>+'App.2-BA_2018_MIFRS'!G24</f>
        <v>11103705.9</v>
      </c>
      <c r="E24" s="24">
        <v>1452960</v>
      </c>
      <c r="F24" s="24"/>
      <c r="G24" s="77">
        <f t="shared" si="1"/>
        <v>12556665.9</v>
      </c>
      <c r="H24" s="26"/>
      <c r="I24" s="24">
        <f>+'App.2-BA_2018_MIFRS'!L24</f>
        <v>-3657333.8350000004</v>
      </c>
      <c r="J24" s="24">
        <v>-270755.23499999999</v>
      </c>
      <c r="K24" s="24"/>
      <c r="L24" s="25">
        <f t="shared" si="2"/>
        <v>-3928089.0700000003</v>
      </c>
      <c r="M24" s="28">
        <f t="shared" si="0"/>
        <v>8628576.8300000001</v>
      </c>
    </row>
    <row r="25" spans="1:13" ht="15" x14ac:dyDescent="0.25">
      <c r="A25" s="22">
        <v>47</v>
      </c>
      <c r="B25" s="22">
        <v>1825</v>
      </c>
      <c r="C25" s="31" t="s">
        <v>30</v>
      </c>
      <c r="D25" s="24">
        <f>+'App.2-BA_2018_MIFRS'!G25</f>
        <v>0</v>
      </c>
      <c r="E25" s="24"/>
      <c r="F25" s="24"/>
      <c r="G25" s="77">
        <f t="shared" si="1"/>
        <v>0</v>
      </c>
      <c r="H25" s="26"/>
      <c r="I25" s="24">
        <f>+'App.2-BA_2018_MIFRS'!L25</f>
        <v>0</v>
      </c>
      <c r="J25" s="24"/>
      <c r="K25" s="24"/>
      <c r="L25" s="25">
        <f t="shared" si="2"/>
        <v>0</v>
      </c>
      <c r="M25" s="28">
        <f t="shared" si="0"/>
        <v>0</v>
      </c>
    </row>
    <row r="26" spans="1:13" ht="15" x14ac:dyDescent="0.25">
      <c r="A26" s="22">
        <v>47</v>
      </c>
      <c r="B26" s="22">
        <v>1830</v>
      </c>
      <c r="C26" s="31" t="s">
        <v>31</v>
      </c>
      <c r="D26" s="24">
        <f>+'App.2-BA_2018_MIFRS'!G26</f>
        <v>16946308.34</v>
      </c>
      <c r="E26" s="24">
        <v>583290</v>
      </c>
      <c r="F26" s="24"/>
      <c r="G26" s="77">
        <f t="shared" si="1"/>
        <v>17529598.34</v>
      </c>
      <c r="H26" s="26"/>
      <c r="I26" s="24">
        <f>+'App.2-BA_2018_MIFRS'!L26</f>
        <v>-6876350.4099999992</v>
      </c>
      <c r="J26" s="24">
        <v>-306342.62999999995</v>
      </c>
      <c r="K26" s="24"/>
      <c r="L26" s="25">
        <f t="shared" si="2"/>
        <v>-7182693.0399999991</v>
      </c>
      <c r="M26" s="28">
        <f t="shared" si="0"/>
        <v>10346905.300000001</v>
      </c>
    </row>
    <row r="27" spans="1:13" ht="15" x14ac:dyDescent="0.25">
      <c r="A27" s="22">
        <v>47</v>
      </c>
      <c r="B27" s="22">
        <v>1835</v>
      </c>
      <c r="C27" s="31" t="s">
        <v>32</v>
      </c>
      <c r="D27" s="24">
        <f>+'App.2-BA_2018_MIFRS'!G27</f>
        <v>6801001.9000000004</v>
      </c>
      <c r="E27" s="24">
        <v>588950</v>
      </c>
      <c r="F27" s="24"/>
      <c r="G27" s="77">
        <f t="shared" si="1"/>
        <v>7389951.9000000004</v>
      </c>
      <c r="H27" s="26"/>
      <c r="I27" s="24">
        <f>+'App.2-BA_2018_MIFRS'!L27</f>
        <v>-1365885.3599999999</v>
      </c>
      <c r="J27" s="24">
        <v>-120087.005</v>
      </c>
      <c r="K27" s="24"/>
      <c r="L27" s="25">
        <f t="shared" si="2"/>
        <v>-1485972.3649999998</v>
      </c>
      <c r="M27" s="28">
        <f t="shared" si="0"/>
        <v>5903979.5350000001</v>
      </c>
    </row>
    <row r="28" spans="1:13" ht="15" x14ac:dyDescent="0.25">
      <c r="A28" s="22">
        <v>47</v>
      </c>
      <c r="B28" s="22">
        <v>1840</v>
      </c>
      <c r="C28" s="31" t="s">
        <v>33</v>
      </c>
      <c r="D28" s="24">
        <f>+'App.2-BA_2018_MIFRS'!G28</f>
        <v>15769164.140000001</v>
      </c>
      <c r="E28" s="24">
        <v>334200</v>
      </c>
      <c r="F28" s="24"/>
      <c r="G28" s="77">
        <f t="shared" si="1"/>
        <v>16103364.140000001</v>
      </c>
      <c r="H28" s="26"/>
      <c r="I28" s="24">
        <f>+'App.2-BA_2018_MIFRS'!L28</f>
        <v>-4167583.2800000003</v>
      </c>
      <c r="J28" s="24">
        <v>-236942.11500000002</v>
      </c>
      <c r="K28" s="24"/>
      <c r="L28" s="25">
        <f t="shared" si="2"/>
        <v>-4404525.3950000005</v>
      </c>
      <c r="M28" s="28">
        <f t="shared" si="0"/>
        <v>11698838.745000001</v>
      </c>
    </row>
    <row r="29" spans="1:13" ht="15" x14ac:dyDescent="0.25">
      <c r="A29" s="22">
        <v>47</v>
      </c>
      <c r="B29" s="22">
        <v>1845</v>
      </c>
      <c r="C29" s="31" t="s">
        <v>34</v>
      </c>
      <c r="D29" s="24">
        <f>+'App.2-BA_2018_MIFRS'!G29</f>
        <v>10151143.109999999</v>
      </c>
      <c r="E29" s="24">
        <v>126300</v>
      </c>
      <c r="F29" s="24"/>
      <c r="G29" s="77">
        <f t="shared" si="1"/>
        <v>10277443.109999999</v>
      </c>
      <c r="H29" s="26"/>
      <c r="I29" s="24">
        <f>+'App.2-BA_2018_MIFRS'!L29</f>
        <v>-2810362.1500000004</v>
      </c>
      <c r="J29" s="24">
        <v>-179522.97999999995</v>
      </c>
      <c r="K29" s="24"/>
      <c r="L29" s="25">
        <f t="shared" si="2"/>
        <v>-2989885.1300000004</v>
      </c>
      <c r="M29" s="28">
        <f t="shared" si="0"/>
        <v>7287557.9799999986</v>
      </c>
    </row>
    <row r="30" spans="1:13" ht="15" x14ac:dyDescent="0.25">
      <c r="A30" s="22">
        <v>47</v>
      </c>
      <c r="B30" s="22">
        <v>1850</v>
      </c>
      <c r="C30" s="31" t="s">
        <v>35</v>
      </c>
      <c r="D30" s="24">
        <f>+'App.2-BA_2018_MIFRS'!G30</f>
        <v>5261335.3099999996</v>
      </c>
      <c r="E30" s="24">
        <v>102750</v>
      </c>
      <c r="F30" s="24"/>
      <c r="G30" s="77">
        <f t="shared" si="1"/>
        <v>5364085.3099999996</v>
      </c>
      <c r="H30" s="26"/>
      <c r="I30" s="24">
        <f>+'App.2-BA_2018_MIFRS'!L30</f>
        <v>-2654349.3100000005</v>
      </c>
      <c r="J30" s="24">
        <v>-94892.595000000001</v>
      </c>
      <c r="K30" s="24"/>
      <c r="L30" s="25">
        <f t="shared" si="2"/>
        <v>-2749241.9050000007</v>
      </c>
      <c r="M30" s="28">
        <f t="shared" si="0"/>
        <v>2614843.4049999989</v>
      </c>
    </row>
    <row r="31" spans="1:13" ht="15" x14ac:dyDescent="0.25">
      <c r="A31" s="22">
        <v>47</v>
      </c>
      <c r="B31" s="22">
        <v>1855</v>
      </c>
      <c r="C31" s="31" t="s">
        <v>36</v>
      </c>
      <c r="D31" s="24">
        <f>+'App.2-BA_2018_MIFRS'!G31</f>
        <v>2027620.68</v>
      </c>
      <c r="E31" s="24">
        <v>73549.999999999767</v>
      </c>
      <c r="F31" s="24"/>
      <c r="G31" s="77">
        <f t="shared" si="1"/>
        <v>2101170.6799999997</v>
      </c>
      <c r="H31" s="26"/>
      <c r="I31" s="24">
        <f>+'App.2-BA_2018_MIFRS'!L31</f>
        <v>-952365.94</v>
      </c>
      <c r="J31" s="24">
        <v>-22315.485000000001</v>
      </c>
      <c r="K31" s="24"/>
      <c r="L31" s="25">
        <f t="shared" si="2"/>
        <v>-974681.42499999993</v>
      </c>
      <c r="M31" s="28">
        <f t="shared" si="0"/>
        <v>1126489.2549999999</v>
      </c>
    </row>
    <row r="32" spans="1:13" ht="15" x14ac:dyDescent="0.25">
      <c r="A32" s="22">
        <v>47</v>
      </c>
      <c r="B32" s="22">
        <v>1860</v>
      </c>
      <c r="C32" s="31" t="s">
        <v>37</v>
      </c>
      <c r="D32" s="24">
        <f>+'App.2-BA_2018_MIFRS'!G32</f>
        <v>7138566.5599999996</v>
      </c>
      <c r="E32" s="24">
        <v>340000</v>
      </c>
      <c r="F32" s="24"/>
      <c r="G32" s="77">
        <f t="shared" si="1"/>
        <v>7478566.5599999996</v>
      </c>
      <c r="H32" s="26"/>
      <c r="I32" s="24">
        <f>+'App.2-BA_2018_MIFRS'!L32</f>
        <v>-3194246.14</v>
      </c>
      <c r="J32" s="24">
        <v>-443357</v>
      </c>
      <c r="K32" s="24"/>
      <c r="L32" s="25">
        <f t="shared" si="2"/>
        <v>-3637603.14</v>
      </c>
      <c r="M32" s="28">
        <f t="shared" si="0"/>
        <v>3840963.4199999995</v>
      </c>
    </row>
    <row r="33" spans="1:13" ht="15" x14ac:dyDescent="0.25">
      <c r="A33" s="29">
        <v>47</v>
      </c>
      <c r="B33" s="29">
        <v>1860</v>
      </c>
      <c r="C33" s="30" t="s">
        <v>38</v>
      </c>
      <c r="D33" s="24">
        <f>+'App.2-BA_2018_MIFRS'!G33</f>
        <v>0</v>
      </c>
      <c r="E33" s="24"/>
      <c r="F33" s="24"/>
      <c r="G33" s="77">
        <f t="shared" si="1"/>
        <v>0</v>
      </c>
      <c r="H33" s="26"/>
      <c r="I33" s="24">
        <f>+'App.2-BA_2018_MIFRS'!L33</f>
        <v>0</v>
      </c>
      <c r="J33" s="24"/>
      <c r="K33" s="24"/>
      <c r="L33" s="25">
        <f t="shared" si="2"/>
        <v>0</v>
      </c>
      <c r="M33" s="28">
        <f t="shared" si="0"/>
        <v>0</v>
      </c>
    </row>
    <row r="34" spans="1:13" ht="15" x14ac:dyDescent="0.25">
      <c r="A34" s="29" t="s">
        <v>24</v>
      </c>
      <c r="B34" s="29">
        <v>1905</v>
      </c>
      <c r="C34" s="30" t="s">
        <v>25</v>
      </c>
      <c r="D34" s="24">
        <f>+'App.2-BA_2018_MIFRS'!G34</f>
        <v>0</v>
      </c>
      <c r="E34" s="24"/>
      <c r="F34" s="24"/>
      <c r="G34" s="77">
        <f t="shared" si="1"/>
        <v>0</v>
      </c>
      <c r="H34" s="26"/>
      <c r="I34" s="24">
        <f>+'App.2-BA_2018_MIFRS'!L34</f>
        <v>0</v>
      </c>
      <c r="J34" s="24"/>
      <c r="K34" s="24"/>
      <c r="L34" s="25">
        <f t="shared" si="2"/>
        <v>0</v>
      </c>
      <c r="M34" s="28">
        <f t="shared" si="0"/>
        <v>0</v>
      </c>
    </row>
    <row r="35" spans="1:13" ht="15" x14ac:dyDescent="0.25">
      <c r="A35" s="22">
        <v>47</v>
      </c>
      <c r="B35" s="22">
        <v>1908</v>
      </c>
      <c r="C35" s="31" t="s">
        <v>39</v>
      </c>
      <c r="D35" s="24">
        <f>+'App.2-BA_2018_MIFRS'!G35</f>
        <v>0</v>
      </c>
      <c r="E35" s="24"/>
      <c r="F35" s="24"/>
      <c r="G35" s="77">
        <f t="shared" si="1"/>
        <v>0</v>
      </c>
      <c r="H35" s="26"/>
      <c r="I35" s="24">
        <f>+'App.2-BA_2018_MIFRS'!L35</f>
        <v>0</v>
      </c>
      <c r="J35" s="24"/>
      <c r="K35" s="24"/>
      <c r="L35" s="25">
        <f t="shared" si="2"/>
        <v>0</v>
      </c>
      <c r="M35" s="28">
        <f t="shared" si="0"/>
        <v>0</v>
      </c>
    </row>
    <row r="36" spans="1:13" ht="15" x14ac:dyDescent="0.25">
      <c r="A36" s="22">
        <v>13</v>
      </c>
      <c r="B36" s="22">
        <v>1910</v>
      </c>
      <c r="C36" s="31" t="s">
        <v>27</v>
      </c>
      <c r="D36" s="24">
        <f>+'App.2-BA_2018_MIFRS'!G36</f>
        <v>335574</v>
      </c>
      <c r="E36" s="24"/>
      <c r="F36" s="24"/>
      <c r="G36" s="77">
        <f t="shared" si="1"/>
        <v>335574</v>
      </c>
      <c r="H36" s="26"/>
      <c r="I36" s="24">
        <f>+'App.2-BA_2018_MIFRS'!L36</f>
        <v>-267149</v>
      </c>
      <c r="J36" s="24">
        <v>-8114</v>
      </c>
      <c r="K36" s="24"/>
      <c r="L36" s="25">
        <f t="shared" si="2"/>
        <v>-275263</v>
      </c>
      <c r="M36" s="28">
        <f t="shared" si="0"/>
        <v>60311</v>
      </c>
    </row>
    <row r="37" spans="1:13" ht="15" x14ac:dyDescent="0.25">
      <c r="A37" s="22">
        <v>8</v>
      </c>
      <c r="B37" s="22">
        <v>1915</v>
      </c>
      <c r="C37" s="31" t="s">
        <v>40</v>
      </c>
      <c r="D37" s="24">
        <f>+'App.2-BA_2018_MIFRS'!G37</f>
        <v>29285</v>
      </c>
      <c r="E37" s="24"/>
      <c r="F37" s="24"/>
      <c r="G37" s="77">
        <f t="shared" si="1"/>
        <v>29285</v>
      </c>
      <c r="H37" s="26"/>
      <c r="I37" s="24">
        <f>+'App.2-BA_2018_MIFRS'!L37</f>
        <v>-20049</v>
      </c>
      <c r="J37" s="24">
        <v>-2740</v>
      </c>
      <c r="K37" s="24"/>
      <c r="L37" s="25">
        <f t="shared" si="2"/>
        <v>-22789</v>
      </c>
      <c r="M37" s="28">
        <f t="shared" si="0"/>
        <v>6496</v>
      </c>
    </row>
    <row r="38" spans="1:13" ht="15" x14ac:dyDescent="0.25">
      <c r="A38" s="22">
        <v>8</v>
      </c>
      <c r="B38" s="22">
        <v>1915</v>
      </c>
      <c r="C38" s="31" t="s">
        <v>41</v>
      </c>
      <c r="D38" s="24">
        <f>+'App.2-BA_2018_MIFRS'!G38</f>
        <v>0</v>
      </c>
      <c r="E38" s="24"/>
      <c r="F38" s="24"/>
      <c r="G38" s="77">
        <f t="shared" si="1"/>
        <v>0</v>
      </c>
      <c r="H38" s="26"/>
      <c r="I38" s="24">
        <f>+'App.2-BA_2018_MIFRS'!L38</f>
        <v>0</v>
      </c>
      <c r="J38" s="24"/>
      <c r="K38" s="24"/>
      <c r="L38" s="25">
        <f t="shared" si="2"/>
        <v>0</v>
      </c>
      <c r="M38" s="28">
        <f t="shared" si="0"/>
        <v>0</v>
      </c>
    </row>
    <row r="39" spans="1:13" ht="15" x14ac:dyDescent="0.25">
      <c r="A39" s="22">
        <v>10</v>
      </c>
      <c r="B39" s="22">
        <v>1920</v>
      </c>
      <c r="C39" s="31" t="s">
        <v>42</v>
      </c>
      <c r="D39" s="24">
        <f>+'App.2-BA_2018_MIFRS'!G39</f>
        <v>0</v>
      </c>
      <c r="E39" s="24"/>
      <c r="F39" s="24"/>
      <c r="G39" s="77">
        <f t="shared" si="1"/>
        <v>0</v>
      </c>
      <c r="H39" s="26"/>
      <c r="I39" s="24">
        <f>+'App.2-BA_2018_MIFRS'!L39</f>
        <v>0</v>
      </c>
      <c r="J39" s="24"/>
      <c r="K39" s="24"/>
      <c r="L39" s="25">
        <f t="shared" si="2"/>
        <v>0</v>
      </c>
      <c r="M39" s="28">
        <f t="shared" si="0"/>
        <v>0</v>
      </c>
    </row>
    <row r="40" spans="1:13" ht="15" x14ac:dyDescent="0.25">
      <c r="A40" s="22">
        <v>45</v>
      </c>
      <c r="B40" s="32">
        <v>1920</v>
      </c>
      <c r="C40" s="23" t="s">
        <v>43</v>
      </c>
      <c r="D40" s="24">
        <f>+'App.2-BA_2018_MIFRS'!G40</f>
        <v>405076.92</v>
      </c>
      <c r="E40" s="24"/>
      <c r="F40" s="24"/>
      <c r="G40" s="77">
        <f t="shared" si="1"/>
        <v>405076.92</v>
      </c>
      <c r="H40" s="26"/>
      <c r="I40" s="24">
        <f>+'App.2-BA_2018_MIFRS'!L40</f>
        <v>-399720</v>
      </c>
      <c r="J40" s="24">
        <v>-5357</v>
      </c>
      <c r="K40" s="24"/>
      <c r="L40" s="25">
        <f t="shared" si="2"/>
        <v>-405077</v>
      </c>
      <c r="M40" s="28">
        <f t="shared" si="0"/>
        <v>-8.0000000016298145E-2</v>
      </c>
    </row>
    <row r="41" spans="1:13" ht="15" x14ac:dyDescent="0.25">
      <c r="A41" s="22">
        <v>45.1</v>
      </c>
      <c r="B41" s="32">
        <v>1920</v>
      </c>
      <c r="C41" s="23" t="s">
        <v>44</v>
      </c>
      <c r="D41" s="24">
        <f>+'App.2-BA_2018_MIFRS'!G41</f>
        <v>0</v>
      </c>
      <c r="E41" s="24"/>
      <c r="F41" s="24"/>
      <c r="G41" s="77">
        <f t="shared" si="1"/>
        <v>0</v>
      </c>
      <c r="H41" s="26"/>
      <c r="I41" s="24">
        <f>+'App.2-BA_2018_MIFRS'!L41</f>
        <v>0</v>
      </c>
      <c r="J41" s="24"/>
      <c r="K41" s="24"/>
      <c r="L41" s="25">
        <f t="shared" si="2"/>
        <v>0</v>
      </c>
      <c r="M41" s="28">
        <f t="shared" si="0"/>
        <v>0</v>
      </c>
    </row>
    <row r="42" spans="1:13" ht="15" x14ac:dyDescent="0.25">
      <c r="A42" s="22">
        <v>10</v>
      </c>
      <c r="B42" s="22">
        <v>1930</v>
      </c>
      <c r="C42" s="31" t="s">
        <v>45</v>
      </c>
      <c r="D42" s="24">
        <f>+'App.2-BA_2018_MIFRS'!G42</f>
        <v>3767072.3</v>
      </c>
      <c r="E42" s="24">
        <v>390000</v>
      </c>
      <c r="F42" s="24"/>
      <c r="G42" s="77">
        <f t="shared" si="1"/>
        <v>4157072.3</v>
      </c>
      <c r="H42" s="26"/>
      <c r="I42" s="24">
        <f>+'App.2-BA_2018_MIFRS'!L42</f>
        <v>-2542047.0750000002</v>
      </c>
      <c r="J42" s="24">
        <v>-247408.11000000002</v>
      </c>
      <c r="K42" s="24"/>
      <c r="L42" s="25">
        <f t="shared" si="2"/>
        <v>-2789455.1850000001</v>
      </c>
      <c r="M42" s="28">
        <f t="shared" si="0"/>
        <v>1367617.1149999998</v>
      </c>
    </row>
    <row r="43" spans="1:13" ht="15" x14ac:dyDescent="0.25">
      <c r="A43" s="22">
        <v>8</v>
      </c>
      <c r="B43" s="22">
        <v>1935</v>
      </c>
      <c r="C43" s="31" t="s">
        <v>46</v>
      </c>
      <c r="D43" s="24">
        <f>+'App.2-BA_2018_MIFRS'!G43</f>
        <v>61101</v>
      </c>
      <c r="E43" s="24"/>
      <c r="F43" s="24"/>
      <c r="G43" s="77">
        <f t="shared" si="1"/>
        <v>61101</v>
      </c>
      <c r="H43" s="26"/>
      <c r="I43" s="24">
        <f>+'App.2-BA_2018_MIFRS'!L43</f>
        <v>-59875</v>
      </c>
      <c r="J43" s="24">
        <v>-490</v>
      </c>
      <c r="K43" s="24"/>
      <c r="L43" s="25">
        <f t="shared" si="2"/>
        <v>-60365</v>
      </c>
      <c r="M43" s="28">
        <f t="shared" si="0"/>
        <v>736</v>
      </c>
    </row>
    <row r="44" spans="1:13" ht="15" x14ac:dyDescent="0.25">
      <c r="A44" s="22">
        <v>8</v>
      </c>
      <c r="B44" s="22">
        <v>1940</v>
      </c>
      <c r="C44" s="31" t="s">
        <v>47</v>
      </c>
      <c r="D44" s="24">
        <f>+'App.2-BA_2018_MIFRS'!G44</f>
        <v>1202327.1399999999</v>
      </c>
      <c r="E44" s="24">
        <v>30000</v>
      </c>
      <c r="F44" s="24"/>
      <c r="G44" s="77">
        <f t="shared" si="1"/>
        <v>1232327.1399999999</v>
      </c>
      <c r="H44" s="26"/>
      <c r="I44" s="24">
        <f>+'App.2-BA_2018_MIFRS'!L44</f>
        <v>-999808</v>
      </c>
      <c r="J44" s="24">
        <v>-47497</v>
      </c>
      <c r="K44" s="24"/>
      <c r="L44" s="25">
        <f t="shared" si="2"/>
        <v>-1047305</v>
      </c>
      <c r="M44" s="28">
        <f t="shared" si="0"/>
        <v>185022.1399999999</v>
      </c>
    </row>
    <row r="45" spans="1:13" ht="15" x14ac:dyDescent="0.25">
      <c r="A45" s="22">
        <v>8</v>
      </c>
      <c r="B45" s="22">
        <v>1945</v>
      </c>
      <c r="C45" s="31" t="s">
        <v>48</v>
      </c>
      <c r="D45" s="24">
        <f>+'App.2-BA_2018_MIFRS'!G45</f>
        <v>63381</v>
      </c>
      <c r="E45" s="24"/>
      <c r="F45" s="24"/>
      <c r="G45" s="77">
        <f t="shared" si="1"/>
        <v>63381</v>
      </c>
      <c r="H45" s="26"/>
      <c r="I45" s="24">
        <f>+'App.2-BA_2018_MIFRS'!L45</f>
        <v>-58579</v>
      </c>
      <c r="J45" s="24">
        <v>-2675</v>
      </c>
      <c r="K45" s="24"/>
      <c r="L45" s="25">
        <f t="shared" si="2"/>
        <v>-61254</v>
      </c>
      <c r="M45" s="28">
        <f t="shared" si="0"/>
        <v>2127</v>
      </c>
    </row>
    <row r="46" spans="1:13" ht="15" x14ac:dyDescent="0.25">
      <c r="A46" s="22">
        <v>8</v>
      </c>
      <c r="B46" s="22">
        <v>1950</v>
      </c>
      <c r="C46" s="31" t="s">
        <v>49</v>
      </c>
      <c r="D46" s="24">
        <f>+'App.2-BA_2018_MIFRS'!G46</f>
        <v>0</v>
      </c>
      <c r="E46" s="24"/>
      <c r="F46" s="24"/>
      <c r="G46" s="77">
        <f t="shared" si="1"/>
        <v>0</v>
      </c>
      <c r="H46" s="26"/>
      <c r="I46" s="24">
        <f>+'App.2-BA_2018_MIFRS'!L46</f>
        <v>0</v>
      </c>
      <c r="J46" s="24"/>
      <c r="K46" s="24"/>
      <c r="L46" s="25">
        <f t="shared" si="2"/>
        <v>0</v>
      </c>
      <c r="M46" s="28">
        <f t="shared" si="0"/>
        <v>0</v>
      </c>
    </row>
    <row r="47" spans="1:13" ht="15" x14ac:dyDescent="0.25">
      <c r="A47" s="22">
        <v>8</v>
      </c>
      <c r="B47" s="22">
        <v>1955</v>
      </c>
      <c r="C47" s="31" t="s">
        <v>50</v>
      </c>
      <c r="D47" s="24">
        <f>+'App.2-BA_2018_MIFRS'!G47</f>
        <v>257912.95999999999</v>
      </c>
      <c r="E47" s="24"/>
      <c r="F47" s="24"/>
      <c r="G47" s="77">
        <f t="shared" si="1"/>
        <v>257912.95999999999</v>
      </c>
      <c r="H47" s="26"/>
      <c r="I47" s="24">
        <f>+'App.2-BA_2018_MIFRS'!L47</f>
        <v>-211861.83000000002</v>
      </c>
      <c r="J47" s="24">
        <v>-26054</v>
      </c>
      <c r="K47" s="24"/>
      <c r="L47" s="25">
        <f t="shared" si="2"/>
        <v>-237915.83000000002</v>
      </c>
      <c r="M47" s="28">
        <f t="shared" si="0"/>
        <v>19997.129999999976</v>
      </c>
    </row>
    <row r="48" spans="1:13" ht="15" x14ac:dyDescent="0.25">
      <c r="A48" s="33">
        <v>8</v>
      </c>
      <c r="B48" s="33">
        <v>1955</v>
      </c>
      <c r="C48" s="34" t="s">
        <v>51</v>
      </c>
      <c r="D48" s="24">
        <f>+'App.2-BA_2018_MIFRS'!G48</f>
        <v>0</v>
      </c>
      <c r="E48" s="24"/>
      <c r="F48" s="24"/>
      <c r="G48" s="77">
        <f t="shared" si="1"/>
        <v>0</v>
      </c>
      <c r="H48" s="26"/>
      <c r="I48" s="24">
        <f>+'App.2-BA_2018_MIFRS'!L48</f>
        <v>0</v>
      </c>
      <c r="J48" s="24"/>
      <c r="K48" s="24"/>
      <c r="L48" s="25">
        <f t="shared" si="2"/>
        <v>0</v>
      </c>
      <c r="M48" s="28">
        <f t="shared" si="0"/>
        <v>0</v>
      </c>
    </row>
    <row r="49" spans="1:13" ht="15" x14ac:dyDescent="0.25">
      <c r="A49" s="32">
        <v>8</v>
      </c>
      <c r="B49" s="32">
        <v>1960</v>
      </c>
      <c r="C49" s="23" t="s">
        <v>52</v>
      </c>
      <c r="D49" s="24">
        <f>+'App.2-BA_2018_MIFRS'!G49</f>
        <v>0</v>
      </c>
      <c r="E49" s="24"/>
      <c r="F49" s="24"/>
      <c r="G49" s="77">
        <f t="shared" si="1"/>
        <v>0</v>
      </c>
      <c r="H49" s="26"/>
      <c r="I49" s="24">
        <f>+'App.2-BA_2018_MIFRS'!L49</f>
        <v>0</v>
      </c>
      <c r="J49" s="24"/>
      <c r="K49" s="24"/>
      <c r="L49" s="25">
        <f t="shared" si="2"/>
        <v>0</v>
      </c>
      <c r="M49" s="28">
        <f t="shared" si="0"/>
        <v>0</v>
      </c>
    </row>
    <row r="50" spans="1:13" ht="15" x14ac:dyDescent="0.25">
      <c r="A50" s="1">
        <v>47</v>
      </c>
      <c r="B50" s="32">
        <v>1970</v>
      </c>
      <c r="C50" s="31" t="s">
        <v>53</v>
      </c>
      <c r="D50" s="24">
        <f>+'App.2-BA_2018_MIFRS'!G50</f>
        <v>0</v>
      </c>
      <c r="E50" s="24"/>
      <c r="F50" s="24"/>
      <c r="G50" s="77">
        <f t="shared" si="1"/>
        <v>0</v>
      </c>
      <c r="H50" s="26"/>
      <c r="I50" s="24">
        <f>+'App.2-BA_2018_MIFRS'!L50</f>
        <v>0</v>
      </c>
      <c r="J50" s="24"/>
      <c r="K50" s="24"/>
      <c r="L50" s="25">
        <f t="shared" si="2"/>
        <v>0</v>
      </c>
      <c r="M50" s="28">
        <f t="shared" si="0"/>
        <v>0</v>
      </c>
    </row>
    <row r="51" spans="1:13" ht="15" x14ac:dyDescent="0.25">
      <c r="A51" s="22">
        <v>47</v>
      </c>
      <c r="B51" s="22">
        <v>1975</v>
      </c>
      <c r="C51" s="31" t="s">
        <v>54</v>
      </c>
      <c r="D51" s="24">
        <f>+'App.2-BA_2018_MIFRS'!G51</f>
        <v>0</v>
      </c>
      <c r="E51" s="24"/>
      <c r="F51" s="24"/>
      <c r="G51" s="77">
        <f t="shared" si="1"/>
        <v>0</v>
      </c>
      <c r="H51" s="26"/>
      <c r="I51" s="24">
        <f>+'App.2-BA_2018_MIFRS'!L51</f>
        <v>0</v>
      </c>
      <c r="J51" s="24"/>
      <c r="K51" s="24"/>
      <c r="L51" s="25">
        <f t="shared" si="2"/>
        <v>0</v>
      </c>
      <c r="M51" s="28">
        <f t="shared" si="0"/>
        <v>0</v>
      </c>
    </row>
    <row r="52" spans="1:13" ht="15" x14ac:dyDescent="0.25">
      <c r="A52" s="22">
        <v>47</v>
      </c>
      <c r="B52" s="22">
        <v>1980</v>
      </c>
      <c r="C52" s="31" t="s">
        <v>55</v>
      </c>
      <c r="D52" s="24">
        <f>+'App.2-BA_2018_MIFRS'!G52</f>
        <v>2874534.65</v>
      </c>
      <c r="E52" s="24">
        <v>20000</v>
      </c>
      <c r="F52" s="24"/>
      <c r="G52" s="77">
        <f t="shared" si="1"/>
        <v>2894534.65</v>
      </c>
      <c r="H52" s="26"/>
      <c r="I52" s="24">
        <f>+'App.2-BA_2018_MIFRS'!L52</f>
        <v>-2242397.4849999999</v>
      </c>
      <c r="J52" s="24">
        <v>-65982.640000000014</v>
      </c>
      <c r="K52" s="24"/>
      <c r="L52" s="25">
        <f t="shared" si="2"/>
        <v>-2308380.125</v>
      </c>
      <c r="M52" s="28">
        <f t="shared" si="0"/>
        <v>586154.52499999991</v>
      </c>
    </row>
    <row r="53" spans="1:13" ht="15" x14ac:dyDescent="0.25">
      <c r="A53" s="22">
        <v>47</v>
      </c>
      <c r="B53" s="22">
        <v>1985</v>
      </c>
      <c r="C53" s="31" t="s">
        <v>56</v>
      </c>
      <c r="D53" s="24">
        <f>+'App.2-BA_2018_MIFRS'!G53</f>
        <v>0</v>
      </c>
      <c r="E53" s="24"/>
      <c r="F53" s="24"/>
      <c r="G53" s="77">
        <f t="shared" si="1"/>
        <v>0</v>
      </c>
      <c r="H53" s="26"/>
      <c r="I53" s="24">
        <f>+'App.2-BA_2018_MIFRS'!L53</f>
        <v>0</v>
      </c>
      <c r="J53" s="24"/>
      <c r="K53" s="24"/>
      <c r="L53" s="25">
        <f t="shared" si="2"/>
        <v>0</v>
      </c>
      <c r="M53" s="28">
        <f t="shared" si="0"/>
        <v>0</v>
      </c>
    </row>
    <row r="54" spans="1:13" ht="15" x14ac:dyDescent="0.25">
      <c r="A54" s="1">
        <v>47</v>
      </c>
      <c r="B54" s="22">
        <v>1990</v>
      </c>
      <c r="C54" s="35" t="s">
        <v>57</v>
      </c>
      <c r="D54" s="24">
        <f>+'App.2-BA_2018_MIFRS'!G54</f>
        <v>0</v>
      </c>
      <c r="E54" s="24"/>
      <c r="F54" s="24"/>
      <c r="G54" s="77">
        <f t="shared" si="1"/>
        <v>0</v>
      </c>
      <c r="H54" s="26"/>
      <c r="I54" s="24">
        <f>+'App.2-BA_2018_MIFRS'!L54</f>
        <v>0</v>
      </c>
      <c r="J54" s="24"/>
      <c r="K54" s="24"/>
      <c r="L54" s="25">
        <f t="shared" si="2"/>
        <v>0</v>
      </c>
      <c r="M54" s="28">
        <f t="shared" si="0"/>
        <v>0</v>
      </c>
    </row>
    <row r="55" spans="1:13" ht="15" x14ac:dyDescent="0.25">
      <c r="A55" s="22">
        <v>47</v>
      </c>
      <c r="B55" s="22">
        <v>1995</v>
      </c>
      <c r="C55" s="31" t="s">
        <v>58</v>
      </c>
      <c r="D55" s="24">
        <f>+'App.2-BA_2018_MIFRS'!G55</f>
        <v>-2848474.57</v>
      </c>
      <c r="E55" s="24"/>
      <c r="F55" s="24"/>
      <c r="G55" s="77">
        <f t="shared" si="1"/>
        <v>-2848474.57</v>
      </c>
      <c r="H55" s="60"/>
      <c r="I55" s="24">
        <f>+'App.2-BA_2018_MIFRS'!L55</f>
        <v>615191.25</v>
      </c>
      <c r="J55" s="24">
        <v>64095.819999999992</v>
      </c>
      <c r="K55" s="24"/>
      <c r="L55" s="25">
        <f t="shared" si="2"/>
        <v>679287.07</v>
      </c>
      <c r="M55" s="28">
        <f t="shared" si="0"/>
        <v>-2169187.5</v>
      </c>
    </row>
    <row r="56" spans="1:13" ht="15" x14ac:dyDescent="0.25">
      <c r="A56" s="22">
        <v>47</v>
      </c>
      <c r="B56" s="22">
        <v>2440</v>
      </c>
      <c r="C56" s="31" t="s">
        <v>59</v>
      </c>
      <c r="D56" s="24">
        <f>+'App.2-BA_2018_MIFRS'!G56</f>
        <v>0</v>
      </c>
      <c r="E56" s="24"/>
      <c r="F56" s="24"/>
      <c r="G56" s="77">
        <f t="shared" si="1"/>
        <v>0</v>
      </c>
      <c r="I56" s="24">
        <f>+'App.2-BA_2018_MIFRS'!L56</f>
        <v>0</v>
      </c>
      <c r="J56" s="24"/>
      <c r="K56" s="24"/>
      <c r="L56" s="25">
        <f t="shared" si="2"/>
        <v>0</v>
      </c>
      <c r="M56" s="28">
        <f t="shared" si="0"/>
        <v>0</v>
      </c>
    </row>
    <row r="57" spans="1:13" ht="15" x14ac:dyDescent="0.25">
      <c r="A57" s="36"/>
      <c r="B57" s="36"/>
      <c r="C57" s="37"/>
      <c r="D57" s="24">
        <f>+'App.2-BA_2018_MIFRS'!G57</f>
        <v>0</v>
      </c>
      <c r="E57" s="38"/>
      <c r="F57" s="38"/>
      <c r="G57" s="77">
        <f t="shared" si="1"/>
        <v>0</v>
      </c>
      <c r="I57" s="24">
        <f>+'App.2-BA_2018_MIFRS'!L57</f>
        <v>0</v>
      </c>
      <c r="J57" s="80"/>
      <c r="K57" s="38"/>
      <c r="L57" s="25">
        <f t="shared" si="2"/>
        <v>0</v>
      </c>
      <c r="M57" s="28">
        <f t="shared" si="0"/>
        <v>0</v>
      </c>
    </row>
    <row r="58" spans="1:13" x14ac:dyDescent="0.2">
      <c r="A58" s="36"/>
      <c r="B58" s="36"/>
      <c r="C58" s="39" t="s">
        <v>60</v>
      </c>
      <c r="D58" s="40">
        <f t="shared" ref="D58:G58" si="3">SUM(D17:D57)</f>
        <v>83757504.340000018</v>
      </c>
      <c r="E58" s="40">
        <f t="shared" si="3"/>
        <v>4149000</v>
      </c>
      <c r="F58" s="40">
        <f t="shared" si="3"/>
        <v>0</v>
      </c>
      <c r="G58" s="40">
        <f t="shared" si="3"/>
        <v>87906504.340000004</v>
      </c>
      <c r="H58" s="40"/>
      <c r="I58" s="40">
        <f t="shared" ref="I58:M58" si="4">SUM(I17:I57)</f>
        <v>-32819108.880000003</v>
      </c>
      <c r="J58" s="81">
        <f>SUM(J17:J57)</f>
        <v>-2186860.1700000004</v>
      </c>
      <c r="K58" s="40">
        <f t="shared" si="4"/>
        <v>0</v>
      </c>
      <c r="L58" s="40">
        <f>SUM(L17:L57)</f>
        <v>-35005969.049999997</v>
      </c>
      <c r="M58" s="40">
        <f t="shared" si="4"/>
        <v>52900535.290000014</v>
      </c>
    </row>
    <row r="59" spans="1:13" ht="25.5" x14ac:dyDescent="0.25">
      <c r="A59" s="36"/>
      <c r="B59" s="36"/>
      <c r="C59" s="41" t="s">
        <v>61</v>
      </c>
      <c r="D59" s="38"/>
      <c r="E59" s="38"/>
      <c r="F59" s="38"/>
      <c r="G59" s="25">
        <f>D59+E59+F59</f>
        <v>0</v>
      </c>
      <c r="I59" s="38"/>
      <c r="J59" s="71"/>
      <c r="K59" s="38"/>
      <c r="L59" s="25">
        <f>I59+J59+K59</f>
        <v>0</v>
      </c>
      <c r="M59" s="28">
        <f>G59+L59</f>
        <v>0</v>
      </c>
    </row>
    <row r="60" spans="1:13" ht="24.75" x14ac:dyDescent="0.25">
      <c r="A60" s="36"/>
      <c r="B60" s="36"/>
      <c r="C60" s="42" t="s">
        <v>62</v>
      </c>
      <c r="D60" s="38"/>
      <c r="E60" s="38"/>
      <c r="F60" s="38"/>
      <c r="G60" s="25">
        <f>D60+E60+F60</f>
        <v>0</v>
      </c>
      <c r="I60" s="38"/>
      <c r="J60" s="71"/>
      <c r="K60" s="38"/>
      <c r="L60" s="25">
        <f>I60+J60+K60</f>
        <v>0</v>
      </c>
      <c r="M60" s="28">
        <f>G60+L60</f>
        <v>0</v>
      </c>
    </row>
    <row r="61" spans="1:13" x14ac:dyDescent="0.2">
      <c r="A61" s="36"/>
      <c r="B61" s="36"/>
      <c r="C61" s="39" t="s">
        <v>63</v>
      </c>
      <c r="D61" s="40">
        <f>SUM(D58:D60)</f>
        <v>83757504.340000018</v>
      </c>
      <c r="E61" s="40">
        <f t="shared" ref="E61:G61" si="5">SUM(E58:E60)</f>
        <v>4149000</v>
      </c>
      <c r="F61" s="40">
        <f t="shared" si="5"/>
        <v>0</v>
      </c>
      <c r="G61" s="40">
        <f t="shared" si="5"/>
        <v>87906504.340000004</v>
      </c>
      <c r="H61" s="40"/>
      <c r="I61" s="40">
        <f>SUM(I58:I60)</f>
        <v>-32819108.880000003</v>
      </c>
      <c r="J61" s="75">
        <f t="shared" ref="J61:L61" si="6">SUM(J58:J60)</f>
        <v>-2186860.1700000004</v>
      </c>
      <c r="K61" s="40">
        <f t="shared" si="6"/>
        <v>0</v>
      </c>
      <c r="L61" s="40">
        <f t="shared" si="6"/>
        <v>-35005969.049999997</v>
      </c>
      <c r="M61" s="40">
        <f>SUM(M58:M60)</f>
        <v>52900535.290000014</v>
      </c>
    </row>
    <row r="62" spans="1:13" ht="15" x14ac:dyDescent="0.25">
      <c r="A62" s="36"/>
      <c r="B62" s="36"/>
      <c r="C62" s="89" t="s">
        <v>64</v>
      </c>
      <c r="D62" s="90"/>
      <c r="E62" s="90"/>
      <c r="F62" s="90"/>
      <c r="G62" s="90"/>
      <c r="H62" s="90"/>
      <c r="I62" s="91"/>
      <c r="J62" s="71"/>
      <c r="K62" s="43"/>
      <c r="L62" s="44"/>
      <c r="M62" s="45"/>
    </row>
    <row r="63" spans="1:13" ht="15" x14ac:dyDescent="0.25">
      <c r="A63" s="36"/>
      <c r="B63" s="36"/>
      <c r="C63" s="89" t="s">
        <v>65</v>
      </c>
      <c r="D63" s="90"/>
      <c r="E63" s="90"/>
      <c r="F63" s="90"/>
      <c r="G63" s="90"/>
      <c r="H63" s="90"/>
      <c r="I63" s="91"/>
      <c r="J63" s="75">
        <f>J61+J62</f>
        <v>-2186860.1700000004</v>
      </c>
      <c r="K63" s="43"/>
      <c r="L63" s="44"/>
      <c r="M63" s="45"/>
    </row>
    <row r="65" spans="1:15" x14ac:dyDescent="0.2">
      <c r="D65" s="59"/>
      <c r="G65" s="72"/>
      <c r="I65" s="46" t="s">
        <v>66</v>
      </c>
      <c r="J65" s="76"/>
      <c r="O65" s="78"/>
    </row>
    <row r="66" spans="1:15" ht="15" x14ac:dyDescent="0.25">
      <c r="A66" s="36">
        <v>10</v>
      </c>
      <c r="B66" s="36"/>
      <c r="C66" s="37" t="s">
        <v>67</v>
      </c>
      <c r="G66" s="59"/>
      <c r="I66" s="47" t="s">
        <v>67</v>
      </c>
      <c r="J66" s="76"/>
      <c r="K66" s="48"/>
      <c r="O66" s="59"/>
    </row>
    <row r="67" spans="1:15" ht="15" x14ac:dyDescent="0.25">
      <c r="A67" s="36">
        <v>8</v>
      </c>
      <c r="B67" s="36"/>
      <c r="C67" s="37" t="s">
        <v>46</v>
      </c>
      <c r="G67" s="59"/>
      <c r="I67" s="47" t="s">
        <v>46</v>
      </c>
      <c r="J67" s="76"/>
      <c r="K67" s="49"/>
    </row>
    <row r="68" spans="1:15" ht="15" x14ac:dyDescent="0.25">
      <c r="I68" s="50" t="s">
        <v>68</v>
      </c>
      <c r="K68" s="51">
        <f>J63-K66-K67</f>
        <v>-2186860.1700000004</v>
      </c>
    </row>
    <row r="69" spans="1:15" x14ac:dyDescent="0.2">
      <c r="N69" s="52"/>
    </row>
    <row r="70" spans="1:15" x14ac:dyDescent="0.2">
      <c r="A70" s="53" t="s">
        <v>69</v>
      </c>
      <c r="N70" s="52"/>
    </row>
    <row r="72" spans="1:15" x14ac:dyDescent="0.2">
      <c r="A72" s="1">
        <v>1</v>
      </c>
      <c r="B72" s="92" t="s">
        <v>70</v>
      </c>
      <c r="C72" s="92"/>
      <c r="D72" s="92"/>
      <c r="E72" s="92"/>
      <c r="F72" s="92"/>
      <c r="G72" s="92"/>
      <c r="H72" s="92"/>
      <c r="I72" s="92"/>
      <c r="J72" s="92"/>
      <c r="K72" s="92"/>
      <c r="L72" s="92"/>
      <c r="M72" s="92"/>
    </row>
    <row r="73" spans="1:15" x14ac:dyDescent="0.2">
      <c r="B73" s="92"/>
      <c r="C73" s="92"/>
      <c r="D73" s="92"/>
      <c r="E73" s="92"/>
      <c r="F73" s="92"/>
      <c r="G73" s="92"/>
      <c r="H73" s="92"/>
      <c r="I73" s="92"/>
      <c r="J73" s="92"/>
      <c r="K73" s="92"/>
      <c r="L73" s="92"/>
      <c r="M73" s="92"/>
    </row>
    <row r="75" spans="1:15" x14ac:dyDescent="0.2">
      <c r="A75" s="1">
        <v>2</v>
      </c>
      <c r="B75" s="83" t="s">
        <v>71</v>
      </c>
      <c r="C75" s="83"/>
      <c r="D75" s="83"/>
      <c r="E75" s="83"/>
      <c r="F75" s="83"/>
      <c r="G75" s="83"/>
      <c r="H75" s="83"/>
      <c r="I75" s="83"/>
      <c r="J75" s="83"/>
      <c r="K75" s="83"/>
      <c r="L75" s="83"/>
      <c r="M75" s="83"/>
    </row>
    <row r="76" spans="1:15" x14ac:dyDescent="0.2">
      <c r="B76" s="83"/>
      <c r="C76" s="83"/>
      <c r="D76" s="83"/>
      <c r="E76" s="83"/>
      <c r="F76" s="83"/>
      <c r="G76" s="83"/>
      <c r="H76" s="83"/>
      <c r="I76" s="83"/>
      <c r="J76" s="83"/>
      <c r="K76" s="83"/>
      <c r="L76" s="83"/>
      <c r="M76" s="83"/>
    </row>
    <row r="78" spans="1:15" x14ac:dyDescent="0.2">
      <c r="A78" s="1">
        <v>3</v>
      </c>
      <c r="B78" s="84" t="s">
        <v>72</v>
      </c>
      <c r="C78" s="84"/>
      <c r="D78" s="84"/>
      <c r="E78" s="84"/>
      <c r="F78" s="84"/>
      <c r="G78" s="84"/>
      <c r="H78" s="84"/>
      <c r="I78" s="84"/>
      <c r="J78" s="84"/>
      <c r="K78" s="84"/>
      <c r="L78" s="84"/>
      <c r="M78" s="84"/>
    </row>
    <row r="80" spans="1:15" x14ac:dyDescent="0.2">
      <c r="A80" s="1">
        <v>4</v>
      </c>
      <c r="B80" s="54" t="s">
        <v>73</v>
      </c>
      <c r="C80" s="10"/>
    </row>
    <row r="82" spans="1:13" x14ac:dyDescent="0.2">
      <c r="A82" s="1">
        <v>5</v>
      </c>
      <c r="B82" s="55" t="s">
        <v>74</v>
      </c>
    </row>
    <row r="84" spans="1:13" x14ac:dyDescent="0.2">
      <c r="A84" s="1">
        <v>6</v>
      </c>
      <c r="B84" s="84" t="s">
        <v>75</v>
      </c>
      <c r="C84" s="84"/>
      <c r="D84" s="84"/>
      <c r="E84" s="84"/>
      <c r="F84" s="84"/>
      <c r="G84" s="84"/>
      <c r="H84" s="84"/>
      <c r="I84" s="84"/>
      <c r="J84" s="84"/>
      <c r="K84" s="84"/>
      <c r="L84" s="84"/>
      <c r="M84" s="84"/>
    </row>
    <row r="85" spans="1:13" x14ac:dyDescent="0.2">
      <c r="B85" s="84"/>
      <c r="C85" s="84"/>
      <c r="D85" s="84"/>
      <c r="E85" s="84"/>
      <c r="F85" s="84"/>
      <c r="G85" s="84"/>
      <c r="H85" s="84"/>
      <c r="I85" s="84"/>
      <c r="J85" s="84"/>
      <c r="K85" s="84"/>
      <c r="L85" s="84"/>
      <c r="M85" s="84"/>
    </row>
  </sheetData>
  <mergeCells count="9">
    <mergeCell ref="B75:M76"/>
    <mergeCell ref="B78:M78"/>
    <mergeCell ref="B84:M85"/>
    <mergeCell ref="A9:M9"/>
    <mergeCell ref="A10:M10"/>
    <mergeCell ref="D15:G15"/>
    <mergeCell ref="C62:I62"/>
    <mergeCell ref="C63:I63"/>
    <mergeCell ref="B72:M73"/>
  </mergeCells>
  <dataValidations count="1">
    <dataValidation type="list" allowBlank="1" showErrorMessage="1" error="Use the following date format when inserting a date:_x000a__x000a_Eg:  &quot;January 1, 2013&quot;" prompt="Use the following format eg: January 1, 2013" sqref="F12">
      <formula1>"CGAAP, MIFRS,USGAAP, ASPE"</formula1>
    </dataValidation>
  </dataValidations>
  <pageMargins left="0.7" right="0.7" top="0.75" bottom="0.75" header="0.3" footer="0.3"/>
  <legacyDrawing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6" tint="0.79998168889431442"/>
  </sheetPr>
  <dimension ref="A1:O85"/>
  <sheetViews>
    <sheetView zoomScale="90" zoomScaleNormal="90" workbookViewId="0">
      <pane xSplit="3" ySplit="16" topLeftCell="D29" activePane="bottomRight" state="frozen"/>
      <selection pane="topRight" activeCell="D1" sqref="D1"/>
      <selection pane="bottomLeft" activeCell="A17" sqref="A17"/>
      <selection pane="bottomRight" activeCell="M1" sqref="M1:M7"/>
    </sheetView>
  </sheetViews>
  <sheetFormatPr defaultRowHeight="12.75" x14ac:dyDescent="0.2"/>
  <cols>
    <col min="1" max="1" width="7.7109375" style="1" customWidth="1"/>
    <col min="2" max="2" width="6.42578125" style="1" customWidth="1"/>
    <col min="3" max="3" width="50.7109375" style="2" bestFit="1" customWidth="1"/>
    <col min="4" max="4" width="19.28515625" style="2" bestFit="1" customWidth="1"/>
    <col min="5" max="5" width="23.85546875" style="2" bestFit="1" customWidth="1"/>
    <col min="6" max="6" width="12.28515625" style="2" bestFit="1" customWidth="1"/>
    <col min="7" max="7" width="18.85546875" style="2" bestFit="1" customWidth="1"/>
    <col min="8" max="8" width="1.7109375" style="3" customWidth="1"/>
    <col min="9" max="9" width="16.7109375" style="2" customWidth="1"/>
    <col min="10" max="10" width="21.42578125" style="72" customWidth="1"/>
    <col min="11" max="11" width="14" style="2" bestFit="1" customWidth="1"/>
    <col min="12" max="12" width="18.85546875" style="2" bestFit="1" customWidth="1"/>
    <col min="13" max="13" width="18.28515625" style="2" bestFit="1" customWidth="1"/>
    <col min="14" max="14" width="10.28515625" style="2" bestFit="1" customWidth="1"/>
    <col min="15" max="15" width="11.5703125" style="2" bestFit="1" customWidth="1"/>
    <col min="16" max="16384" width="9.140625" style="2"/>
  </cols>
  <sheetData>
    <row r="1" spans="1:13" x14ac:dyDescent="0.2">
      <c r="L1" s="4" t="s">
        <v>0</v>
      </c>
      <c r="M1" s="5" t="s">
        <v>86</v>
      </c>
    </row>
    <row r="2" spans="1:13" x14ac:dyDescent="0.2">
      <c r="L2" s="4" t="s">
        <v>1</v>
      </c>
      <c r="M2" s="6"/>
    </row>
    <row r="3" spans="1:13" x14ac:dyDescent="0.2">
      <c r="L3" s="4" t="s">
        <v>2</v>
      </c>
      <c r="M3" s="6"/>
    </row>
    <row r="4" spans="1:13" x14ac:dyDescent="0.2">
      <c r="L4" s="4" t="s">
        <v>3</v>
      </c>
      <c r="M4" s="6"/>
    </row>
    <row r="5" spans="1:13" x14ac:dyDescent="0.2">
      <c r="L5" s="4" t="s">
        <v>4</v>
      </c>
      <c r="M5" s="7"/>
    </row>
    <row r="6" spans="1:13" x14ac:dyDescent="0.2">
      <c r="L6" s="4"/>
      <c r="M6" s="5" t="s">
        <v>87</v>
      </c>
    </row>
    <row r="7" spans="1:13" x14ac:dyDescent="0.2">
      <c r="L7" s="4" t="s">
        <v>5</v>
      </c>
      <c r="M7" s="7" t="s">
        <v>88</v>
      </c>
    </row>
    <row r="9" spans="1:13" ht="18" x14ac:dyDescent="0.2">
      <c r="A9" s="85" t="s">
        <v>6</v>
      </c>
      <c r="B9" s="85"/>
      <c r="C9" s="85"/>
      <c r="D9" s="85"/>
      <c r="E9" s="85"/>
      <c r="F9" s="85"/>
      <c r="G9" s="85"/>
      <c r="H9" s="85"/>
      <c r="I9" s="85"/>
      <c r="J9" s="85"/>
      <c r="K9" s="85"/>
      <c r="L9" s="85"/>
      <c r="M9" s="85"/>
    </row>
    <row r="10" spans="1:13" ht="18" x14ac:dyDescent="0.2">
      <c r="A10" s="85" t="s">
        <v>7</v>
      </c>
      <c r="B10" s="85"/>
      <c r="C10" s="85"/>
      <c r="D10" s="85"/>
      <c r="E10" s="85"/>
      <c r="F10" s="85"/>
      <c r="G10" s="85"/>
      <c r="H10" s="85"/>
      <c r="I10" s="85"/>
      <c r="J10" s="85"/>
      <c r="K10" s="85"/>
      <c r="L10" s="85"/>
      <c r="M10" s="85"/>
    </row>
    <row r="11" spans="1:13" x14ac:dyDescent="0.2">
      <c r="H11" s="2"/>
    </row>
    <row r="12" spans="1:13" x14ac:dyDescent="0.2">
      <c r="E12" s="8" t="s">
        <v>8</v>
      </c>
      <c r="F12" s="9" t="s">
        <v>82</v>
      </c>
      <c r="H12" s="2"/>
    </row>
    <row r="13" spans="1:13" ht="15" x14ac:dyDescent="0.25">
      <c r="C13" s="10"/>
      <c r="D13" s="59"/>
      <c r="E13" s="8" t="s">
        <v>10</v>
      </c>
      <c r="F13" s="56">
        <v>2020</v>
      </c>
      <c r="G13" s="11"/>
      <c r="I13" s="59"/>
    </row>
    <row r="15" spans="1:13" x14ac:dyDescent="0.2">
      <c r="D15" s="86" t="s">
        <v>11</v>
      </c>
      <c r="E15" s="87"/>
      <c r="F15" s="87"/>
      <c r="G15" s="88"/>
      <c r="I15" s="12"/>
      <c r="J15" s="73" t="s">
        <v>12</v>
      </c>
      <c r="K15" s="13"/>
      <c r="L15" s="14"/>
      <c r="M15" s="3"/>
    </row>
    <row r="16" spans="1:13" ht="25.5" x14ac:dyDescent="0.2">
      <c r="A16" s="15" t="s">
        <v>13</v>
      </c>
      <c r="B16" s="16" t="s">
        <v>14</v>
      </c>
      <c r="C16" s="17" t="s">
        <v>15</v>
      </c>
      <c r="D16" s="15" t="s">
        <v>16</v>
      </c>
      <c r="E16" s="16" t="s">
        <v>17</v>
      </c>
      <c r="F16" s="16" t="s">
        <v>18</v>
      </c>
      <c r="G16" s="15" t="s">
        <v>19</v>
      </c>
      <c r="H16" s="18"/>
      <c r="I16" s="19" t="s">
        <v>16</v>
      </c>
      <c r="J16" s="74" t="s">
        <v>17</v>
      </c>
      <c r="K16" s="20" t="s">
        <v>18</v>
      </c>
      <c r="L16" s="21" t="s">
        <v>19</v>
      </c>
      <c r="M16" s="15" t="s">
        <v>20</v>
      </c>
    </row>
    <row r="17" spans="1:13" ht="15" x14ac:dyDescent="0.25">
      <c r="A17" s="22"/>
      <c r="B17" s="22">
        <v>1610</v>
      </c>
      <c r="C17" s="23" t="s">
        <v>76</v>
      </c>
      <c r="D17" s="24">
        <f>+'App.2-BA_2019_MIFRS'!G17</f>
        <v>242440</v>
      </c>
      <c r="E17" s="24"/>
      <c r="F17" s="24"/>
      <c r="G17" s="77">
        <f>D17+E17+F17</f>
        <v>242440</v>
      </c>
      <c r="H17" s="26"/>
      <c r="I17" s="24">
        <f>+'App.2-BA_2019_MIFRS'!L17</f>
        <v>-70081</v>
      </c>
      <c r="J17" s="24">
        <v>-6061</v>
      </c>
      <c r="K17" s="24"/>
      <c r="L17" s="25">
        <f>I17+J17+K17</f>
        <v>-76142</v>
      </c>
      <c r="M17" s="28">
        <f t="shared" ref="M17:M57" si="0">G17+L17</f>
        <v>166298</v>
      </c>
    </row>
    <row r="18" spans="1:13" ht="15" x14ac:dyDescent="0.25">
      <c r="A18" s="22">
        <v>12</v>
      </c>
      <c r="B18" s="22">
        <v>1611</v>
      </c>
      <c r="C18" s="23" t="s">
        <v>21</v>
      </c>
      <c r="D18" s="24">
        <f>+'App.2-BA_2019_MIFRS'!G18</f>
        <v>1078639</v>
      </c>
      <c r="E18" s="24">
        <v>7000</v>
      </c>
      <c r="F18" s="24"/>
      <c r="G18" s="77">
        <f t="shared" ref="G18:G57" si="1">D18+E18+F18</f>
        <v>1085639</v>
      </c>
      <c r="H18" s="26"/>
      <c r="I18" s="24">
        <f>+'App.2-BA_2019_MIFRS'!L18</f>
        <v>-736626</v>
      </c>
      <c r="J18" s="24">
        <v>-145000</v>
      </c>
      <c r="K18" s="24"/>
      <c r="L18" s="25">
        <f t="shared" ref="L18:L57" si="2">I18+J18+K18</f>
        <v>-881626</v>
      </c>
      <c r="M18" s="28">
        <f t="shared" si="0"/>
        <v>204013</v>
      </c>
    </row>
    <row r="19" spans="1:13" ht="15" x14ac:dyDescent="0.25">
      <c r="A19" s="22" t="s">
        <v>22</v>
      </c>
      <c r="B19" s="22">
        <v>1612</v>
      </c>
      <c r="C19" s="23" t="s">
        <v>23</v>
      </c>
      <c r="D19" s="24">
        <f>+'App.2-BA_2019_MIFRS'!G19</f>
        <v>0</v>
      </c>
      <c r="E19" s="24"/>
      <c r="F19" s="24"/>
      <c r="G19" s="77">
        <f t="shared" si="1"/>
        <v>0</v>
      </c>
      <c r="H19" s="26"/>
      <c r="I19" s="24">
        <f>+'App.2-BA_2019_MIFRS'!L19</f>
        <v>0</v>
      </c>
      <c r="J19" s="24"/>
      <c r="K19" s="24"/>
      <c r="L19" s="25">
        <f t="shared" si="2"/>
        <v>0</v>
      </c>
      <c r="M19" s="28">
        <f t="shared" si="0"/>
        <v>0</v>
      </c>
    </row>
    <row r="20" spans="1:13" ht="15" x14ac:dyDescent="0.25">
      <c r="A20" s="29" t="s">
        <v>24</v>
      </c>
      <c r="B20" s="29">
        <v>1805</v>
      </c>
      <c r="C20" s="30" t="s">
        <v>25</v>
      </c>
      <c r="D20" s="24">
        <f>+'App.2-BA_2019_MIFRS'!G20</f>
        <v>197343</v>
      </c>
      <c r="E20" s="24"/>
      <c r="F20" s="24"/>
      <c r="G20" s="77">
        <f t="shared" si="1"/>
        <v>197343</v>
      </c>
      <c r="H20" s="26"/>
      <c r="I20" s="24">
        <f>+'App.2-BA_2019_MIFRS'!L20</f>
        <v>0</v>
      </c>
      <c r="J20" s="24"/>
      <c r="K20" s="24"/>
      <c r="L20" s="25">
        <f t="shared" si="2"/>
        <v>0</v>
      </c>
      <c r="M20" s="28">
        <f t="shared" si="0"/>
        <v>197343</v>
      </c>
    </row>
    <row r="21" spans="1:13" ht="15" x14ac:dyDescent="0.25">
      <c r="A21" s="22">
        <v>47</v>
      </c>
      <c r="B21" s="22">
        <v>1808</v>
      </c>
      <c r="C21" s="31" t="s">
        <v>26</v>
      </c>
      <c r="D21" s="24">
        <f>+'App.2-BA_2019_MIFRS'!G21</f>
        <v>999446</v>
      </c>
      <c r="E21" s="24">
        <v>1215050</v>
      </c>
      <c r="F21" s="24"/>
      <c r="G21" s="77">
        <f t="shared" si="1"/>
        <v>2214496</v>
      </c>
      <c r="H21" s="26"/>
      <c r="I21" s="24">
        <f>+'App.2-BA_2019_MIFRS'!L21</f>
        <v>-318053.51</v>
      </c>
      <c r="J21" s="24">
        <v>-32442.195</v>
      </c>
      <c r="K21" s="24"/>
      <c r="L21" s="25">
        <f t="shared" si="2"/>
        <v>-350495.70500000002</v>
      </c>
      <c r="M21" s="28">
        <f t="shared" si="0"/>
        <v>1864000.2949999999</v>
      </c>
    </row>
    <row r="22" spans="1:13" ht="15" x14ac:dyDescent="0.25">
      <c r="A22" s="22">
        <v>13</v>
      </c>
      <c r="B22" s="22">
        <v>1810</v>
      </c>
      <c r="C22" s="31" t="s">
        <v>27</v>
      </c>
      <c r="D22" s="24">
        <f>+'App.2-BA_2019_MIFRS'!G22</f>
        <v>0</v>
      </c>
      <c r="E22" s="24"/>
      <c r="F22" s="24"/>
      <c r="G22" s="77">
        <f t="shared" si="1"/>
        <v>0</v>
      </c>
      <c r="H22" s="26"/>
      <c r="I22" s="24">
        <f>+'App.2-BA_2019_MIFRS'!L22</f>
        <v>0</v>
      </c>
      <c r="J22" s="24"/>
      <c r="K22" s="24"/>
      <c r="L22" s="25">
        <f t="shared" si="2"/>
        <v>0</v>
      </c>
      <c r="M22" s="28">
        <f t="shared" si="0"/>
        <v>0</v>
      </c>
    </row>
    <row r="23" spans="1:13" ht="15" x14ac:dyDescent="0.25">
      <c r="A23" s="22">
        <v>47</v>
      </c>
      <c r="B23" s="22">
        <v>1815</v>
      </c>
      <c r="C23" s="31" t="s">
        <v>28</v>
      </c>
      <c r="D23" s="24">
        <f>+'App.2-BA_2019_MIFRS'!G23</f>
        <v>0</v>
      </c>
      <c r="E23" s="24"/>
      <c r="F23" s="24"/>
      <c r="G23" s="77">
        <f t="shared" si="1"/>
        <v>0</v>
      </c>
      <c r="H23" s="26"/>
      <c r="I23" s="24">
        <f>+'App.2-BA_2019_MIFRS'!L23</f>
        <v>0</v>
      </c>
      <c r="J23" s="24"/>
      <c r="K23" s="24"/>
      <c r="L23" s="25">
        <f t="shared" si="2"/>
        <v>0</v>
      </c>
      <c r="M23" s="28">
        <f t="shared" si="0"/>
        <v>0</v>
      </c>
    </row>
    <row r="24" spans="1:13" ht="15" x14ac:dyDescent="0.25">
      <c r="A24" s="22">
        <v>47</v>
      </c>
      <c r="B24" s="22">
        <v>1820</v>
      </c>
      <c r="C24" s="23" t="s">
        <v>29</v>
      </c>
      <c r="D24" s="24">
        <f>+'App.2-BA_2019_MIFRS'!G24</f>
        <v>12556665.9</v>
      </c>
      <c r="E24" s="24">
        <v>16500</v>
      </c>
      <c r="F24" s="24"/>
      <c r="G24" s="77">
        <f t="shared" si="1"/>
        <v>12573165.9</v>
      </c>
      <c r="H24" s="26"/>
      <c r="I24" s="24">
        <f>+'App.2-BA_2019_MIFRS'!L24</f>
        <v>-3928089.0700000003</v>
      </c>
      <c r="J24" s="24">
        <f>-280560.8+5000</f>
        <v>-275560.8</v>
      </c>
      <c r="K24" s="24"/>
      <c r="L24" s="25">
        <f t="shared" si="2"/>
        <v>-4203649.87</v>
      </c>
      <c r="M24" s="28">
        <f t="shared" si="0"/>
        <v>8369516.0300000003</v>
      </c>
    </row>
    <row r="25" spans="1:13" ht="15" x14ac:dyDescent="0.25">
      <c r="A25" s="22">
        <v>47</v>
      </c>
      <c r="B25" s="22">
        <v>1825</v>
      </c>
      <c r="C25" s="31" t="s">
        <v>30</v>
      </c>
      <c r="D25" s="24">
        <f>+'App.2-BA_2019_MIFRS'!G25</f>
        <v>0</v>
      </c>
      <c r="E25" s="24"/>
      <c r="F25" s="24"/>
      <c r="G25" s="77">
        <f t="shared" si="1"/>
        <v>0</v>
      </c>
      <c r="H25" s="26"/>
      <c r="I25" s="24">
        <f>+'App.2-BA_2019_MIFRS'!L25</f>
        <v>0</v>
      </c>
      <c r="J25" s="24"/>
      <c r="K25" s="24"/>
      <c r="L25" s="25">
        <f t="shared" si="2"/>
        <v>0</v>
      </c>
      <c r="M25" s="28">
        <f t="shared" si="0"/>
        <v>0</v>
      </c>
    </row>
    <row r="26" spans="1:13" ht="15" x14ac:dyDescent="0.25">
      <c r="A26" s="22">
        <v>47</v>
      </c>
      <c r="B26" s="22">
        <v>1830</v>
      </c>
      <c r="C26" s="31" t="s">
        <v>31</v>
      </c>
      <c r="D26" s="24">
        <f>+'App.2-BA_2019_MIFRS'!G26</f>
        <v>17529598.34</v>
      </c>
      <c r="E26" s="24">
        <v>605760</v>
      </c>
      <c r="F26" s="24"/>
      <c r="G26" s="77">
        <f t="shared" si="1"/>
        <v>18135358.34</v>
      </c>
      <c r="H26" s="26"/>
      <c r="I26" s="24">
        <f>+'App.2-BA_2019_MIFRS'!L26</f>
        <v>-7182693.0399999991</v>
      </c>
      <c r="J26" s="24">
        <v>-319554.29499999993</v>
      </c>
      <c r="K26" s="24"/>
      <c r="L26" s="25">
        <f t="shared" si="2"/>
        <v>-7502247.334999999</v>
      </c>
      <c r="M26" s="28">
        <f t="shared" si="0"/>
        <v>10633111.005000001</v>
      </c>
    </row>
    <row r="27" spans="1:13" ht="15" x14ac:dyDescent="0.25">
      <c r="A27" s="22">
        <v>47</v>
      </c>
      <c r="B27" s="22">
        <v>1835</v>
      </c>
      <c r="C27" s="31" t="s">
        <v>32</v>
      </c>
      <c r="D27" s="24">
        <f>+'App.2-BA_2019_MIFRS'!G27</f>
        <v>7389951.9000000004</v>
      </c>
      <c r="E27" s="24">
        <v>708760</v>
      </c>
      <c r="F27" s="24"/>
      <c r="G27" s="77">
        <f t="shared" si="1"/>
        <v>8098711.9000000004</v>
      </c>
      <c r="H27" s="26"/>
      <c r="I27" s="24">
        <f>+'App.2-BA_2019_MIFRS'!L27</f>
        <v>-1485972.3649999998</v>
      </c>
      <c r="J27" s="24">
        <v>-131262.36499999999</v>
      </c>
      <c r="K27" s="24"/>
      <c r="L27" s="25">
        <f t="shared" si="2"/>
        <v>-1617234.7299999997</v>
      </c>
      <c r="M27" s="28">
        <f t="shared" si="0"/>
        <v>6481477.1700000009</v>
      </c>
    </row>
    <row r="28" spans="1:13" ht="15" x14ac:dyDescent="0.25">
      <c r="A28" s="22">
        <v>47</v>
      </c>
      <c r="B28" s="22">
        <v>1840</v>
      </c>
      <c r="C28" s="31" t="s">
        <v>33</v>
      </c>
      <c r="D28" s="24">
        <f>+'App.2-BA_2019_MIFRS'!G28</f>
        <v>16103364.140000001</v>
      </c>
      <c r="E28" s="24">
        <v>95120</v>
      </c>
      <c r="F28" s="24"/>
      <c r="G28" s="77">
        <f t="shared" si="1"/>
        <v>16198484.140000001</v>
      </c>
      <c r="H28" s="26"/>
      <c r="I28" s="24">
        <f>+'App.2-BA_2019_MIFRS'!L28</f>
        <v>-4404525.3950000005</v>
      </c>
      <c r="J28" s="24">
        <v>-240542.92</v>
      </c>
      <c r="K28" s="24"/>
      <c r="L28" s="25">
        <f t="shared" si="2"/>
        <v>-4645068.3150000004</v>
      </c>
      <c r="M28" s="28">
        <f t="shared" si="0"/>
        <v>11553415.824999999</v>
      </c>
    </row>
    <row r="29" spans="1:13" ht="15" x14ac:dyDescent="0.25">
      <c r="A29" s="22">
        <v>47</v>
      </c>
      <c r="B29" s="22">
        <v>1845</v>
      </c>
      <c r="C29" s="31" t="s">
        <v>34</v>
      </c>
      <c r="D29" s="24">
        <f>+'App.2-BA_2019_MIFRS'!G29</f>
        <v>10277443.109999999</v>
      </c>
      <c r="E29" s="24">
        <v>338892</v>
      </c>
      <c r="F29" s="24"/>
      <c r="G29" s="77">
        <f t="shared" si="1"/>
        <v>10616335.109999999</v>
      </c>
      <c r="H29" s="26"/>
      <c r="I29" s="24">
        <f>+'App.2-BA_2019_MIFRS'!L29</f>
        <v>-2989885.1300000004</v>
      </c>
      <c r="J29" s="24">
        <v>-184174.89999999997</v>
      </c>
      <c r="K29" s="24"/>
      <c r="L29" s="25">
        <f t="shared" si="2"/>
        <v>-3174060.0300000003</v>
      </c>
      <c r="M29" s="28">
        <f t="shared" si="0"/>
        <v>7442275.0799999991</v>
      </c>
    </row>
    <row r="30" spans="1:13" ht="15" x14ac:dyDescent="0.25">
      <c r="A30" s="22">
        <v>47</v>
      </c>
      <c r="B30" s="22">
        <v>1850</v>
      </c>
      <c r="C30" s="31" t="s">
        <v>35</v>
      </c>
      <c r="D30" s="24">
        <f>+'App.2-BA_2019_MIFRS'!G30</f>
        <v>5364085.3099999996</v>
      </c>
      <c r="E30" s="24">
        <v>152688</v>
      </c>
      <c r="F30" s="24"/>
      <c r="G30" s="77">
        <f t="shared" si="1"/>
        <v>5516773.3099999996</v>
      </c>
      <c r="H30" s="26"/>
      <c r="I30" s="24">
        <f>+'App.2-BA_2019_MIFRS'!L30</f>
        <v>-2749241.9050000007</v>
      </c>
      <c r="J30" s="24">
        <v>-98085.57</v>
      </c>
      <c r="K30" s="24"/>
      <c r="L30" s="25">
        <f t="shared" si="2"/>
        <v>-2847327.4750000006</v>
      </c>
      <c r="M30" s="28">
        <f t="shared" si="0"/>
        <v>2669445.834999999</v>
      </c>
    </row>
    <row r="31" spans="1:13" ht="15" x14ac:dyDescent="0.25">
      <c r="A31" s="22">
        <v>47</v>
      </c>
      <c r="B31" s="22">
        <v>1855</v>
      </c>
      <c r="C31" s="31" t="s">
        <v>36</v>
      </c>
      <c r="D31" s="24">
        <f>+'App.2-BA_2019_MIFRS'!G31</f>
        <v>2101170.6799999997</v>
      </c>
      <c r="E31" s="24">
        <v>73780</v>
      </c>
      <c r="F31" s="24"/>
      <c r="G31" s="77">
        <f t="shared" si="1"/>
        <v>2174950.6799999997</v>
      </c>
      <c r="H31" s="26"/>
      <c r="I31" s="24">
        <f>+'App.2-BA_2019_MIFRS'!L31</f>
        <v>-974681.42499999993</v>
      </c>
      <c r="J31" s="24">
        <v>-23543.235000000001</v>
      </c>
      <c r="K31" s="24"/>
      <c r="L31" s="25">
        <f t="shared" si="2"/>
        <v>-998224.65999999992</v>
      </c>
      <c r="M31" s="28">
        <f t="shared" si="0"/>
        <v>1176726.0199999998</v>
      </c>
    </row>
    <row r="32" spans="1:13" ht="15" x14ac:dyDescent="0.25">
      <c r="A32" s="22">
        <v>47</v>
      </c>
      <c r="B32" s="22">
        <v>1860</v>
      </c>
      <c r="C32" s="31" t="s">
        <v>37</v>
      </c>
      <c r="D32" s="24">
        <f>+'App.2-BA_2019_MIFRS'!G32</f>
        <v>7478566.5599999996</v>
      </c>
      <c r="E32" s="24">
        <v>332000</v>
      </c>
      <c r="F32" s="24"/>
      <c r="G32" s="77">
        <f t="shared" si="1"/>
        <v>7810566.5599999996</v>
      </c>
      <c r="H32" s="26"/>
      <c r="I32" s="24">
        <f>+'App.2-BA_2019_MIFRS'!L32</f>
        <v>-3637603.14</v>
      </c>
      <c r="J32" s="24">
        <v>-464566</v>
      </c>
      <c r="K32" s="24"/>
      <c r="L32" s="25">
        <f t="shared" si="2"/>
        <v>-4102169.14</v>
      </c>
      <c r="M32" s="28">
        <f t="shared" si="0"/>
        <v>3708397.4199999995</v>
      </c>
    </row>
    <row r="33" spans="1:13" ht="15" x14ac:dyDescent="0.25">
      <c r="A33" s="29">
        <v>47</v>
      </c>
      <c r="B33" s="29">
        <v>1860</v>
      </c>
      <c r="C33" s="30" t="s">
        <v>38</v>
      </c>
      <c r="D33" s="24">
        <f>+'App.2-BA_2019_MIFRS'!G33</f>
        <v>0</v>
      </c>
      <c r="E33" s="24"/>
      <c r="F33" s="24"/>
      <c r="G33" s="77">
        <f t="shared" si="1"/>
        <v>0</v>
      </c>
      <c r="H33" s="26"/>
      <c r="I33" s="24">
        <f>+'App.2-BA_2019_MIFRS'!L33</f>
        <v>0</v>
      </c>
      <c r="J33" s="24"/>
      <c r="K33" s="24"/>
      <c r="L33" s="25">
        <f t="shared" si="2"/>
        <v>0</v>
      </c>
      <c r="M33" s="28">
        <f t="shared" si="0"/>
        <v>0</v>
      </c>
    </row>
    <row r="34" spans="1:13" ht="15" x14ac:dyDescent="0.25">
      <c r="A34" s="29" t="s">
        <v>24</v>
      </c>
      <c r="B34" s="29">
        <v>1905</v>
      </c>
      <c r="C34" s="30" t="s">
        <v>25</v>
      </c>
      <c r="D34" s="24">
        <f>+'App.2-BA_2019_MIFRS'!G34</f>
        <v>0</v>
      </c>
      <c r="E34" s="24"/>
      <c r="F34" s="24"/>
      <c r="G34" s="77">
        <f t="shared" si="1"/>
        <v>0</v>
      </c>
      <c r="H34" s="26"/>
      <c r="I34" s="24">
        <f>+'App.2-BA_2019_MIFRS'!L34</f>
        <v>0</v>
      </c>
      <c r="J34" s="24"/>
      <c r="K34" s="24"/>
      <c r="L34" s="25">
        <f t="shared" si="2"/>
        <v>0</v>
      </c>
      <c r="M34" s="28">
        <f t="shared" si="0"/>
        <v>0</v>
      </c>
    </row>
    <row r="35" spans="1:13" ht="15" x14ac:dyDescent="0.25">
      <c r="A35" s="22">
        <v>47</v>
      </c>
      <c r="B35" s="22">
        <v>1908</v>
      </c>
      <c r="C35" s="31" t="s">
        <v>39</v>
      </c>
      <c r="D35" s="24">
        <f>+'App.2-BA_2019_MIFRS'!G35</f>
        <v>0</v>
      </c>
      <c r="E35" s="24"/>
      <c r="F35" s="24"/>
      <c r="G35" s="77">
        <f t="shared" si="1"/>
        <v>0</v>
      </c>
      <c r="H35" s="26"/>
      <c r="I35" s="24">
        <f>+'App.2-BA_2019_MIFRS'!L35</f>
        <v>0</v>
      </c>
      <c r="J35" s="24"/>
      <c r="K35" s="24"/>
      <c r="L35" s="25">
        <f t="shared" si="2"/>
        <v>0</v>
      </c>
      <c r="M35" s="28">
        <f t="shared" si="0"/>
        <v>0</v>
      </c>
    </row>
    <row r="36" spans="1:13" ht="15" x14ac:dyDescent="0.25">
      <c r="A36" s="22">
        <v>13</v>
      </c>
      <c r="B36" s="22">
        <v>1910</v>
      </c>
      <c r="C36" s="31" t="s">
        <v>27</v>
      </c>
      <c r="D36" s="24">
        <f>+'App.2-BA_2019_MIFRS'!G36</f>
        <v>335574</v>
      </c>
      <c r="E36" s="24"/>
      <c r="F36" s="24"/>
      <c r="G36" s="77">
        <f t="shared" si="1"/>
        <v>335574</v>
      </c>
      <c r="H36" s="26"/>
      <c r="I36" s="24">
        <f>+'App.2-BA_2019_MIFRS'!L36</f>
        <v>-275263</v>
      </c>
      <c r="J36" s="24">
        <v>-8114</v>
      </c>
      <c r="K36" s="24"/>
      <c r="L36" s="25">
        <f t="shared" si="2"/>
        <v>-283377</v>
      </c>
      <c r="M36" s="28">
        <f t="shared" si="0"/>
        <v>52197</v>
      </c>
    </row>
    <row r="37" spans="1:13" ht="15" x14ac:dyDescent="0.25">
      <c r="A37" s="22">
        <v>8</v>
      </c>
      <c r="B37" s="22">
        <v>1915</v>
      </c>
      <c r="C37" s="31" t="s">
        <v>40</v>
      </c>
      <c r="D37" s="24">
        <f>+'App.2-BA_2019_MIFRS'!G37</f>
        <v>29285</v>
      </c>
      <c r="E37" s="24"/>
      <c r="F37" s="24"/>
      <c r="G37" s="77">
        <f t="shared" si="1"/>
        <v>29285</v>
      </c>
      <c r="H37" s="26"/>
      <c r="I37" s="24">
        <f>+'App.2-BA_2019_MIFRS'!L37</f>
        <v>-22789</v>
      </c>
      <c r="J37" s="24">
        <v>-2560</v>
      </c>
      <c r="K37" s="24"/>
      <c r="L37" s="25">
        <f t="shared" si="2"/>
        <v>-25349</v>
      </c>
      <c r="M37" s="28">
        <f t="shared" si="0"/>
        <v>3936</v>
      </c>
    </row>
    <row r="38" spans="1:13" ht="15" x14ac:dyDescent="0.25">
      <c r="A38" s="22">
        <v>8</v>
      </c>
      <c r="B38" s="22">
        <v>1915</v>
      </c>
      <c r="C38" s="31" t="s">
        <v>41</v>
      </c>
      <c r="D38" s="24">
        <f>+'App.2-BA_2019_MIFRS'!G38</f>
        <v>0</v>
      </c>
      <c r="E38" s="24"/>
      <c r="F38" s="24"/>
      <c r="G38" s="77">
        <f t="shared" si="1"/>
        <v>0</v>
      </c>
      <c r="H38" s="26"/>
      <c r="I38" s="24">
        <f>+'App.2-BA_2019_MIFRS'!L38</f>
        <v>0</v>
      </c>
      <c r="J38" s="24"/>
      <c r="K38" s="24"/>
      <c r="L38" s="25">
        <f t="shared" si="2"/>
        <v>0</v>
      </c>
      <c r="M38" s="28">
        <f t="shared" si="0"/>
        <v>0</v>
      </c>
    </row>
    <row r="39" spans="1:13" ht="15" x14ac:dyDescent="0.25">
      <c r="A39" s="22">
        <v>10</v>
      </c>
      <c r="B39" s="22">
        <v>1920</v>
      </c>
      <c r="C39" s="31" t="s">
        <v>42</v>
      </c>
      <c r="D39" s="24">
        <f>+'App.2-BA_2019_MIFRS'!G39</f>
        <v>0</v>
      </c>
      <c r="E39" s="24"/>
      <c r="F39" s="24"/>
      <c r="G39" s="77">
        <f t="shared" si="1"/>
        <v>0</v>
      </c>
      <c r="H39" s="26"/>
      <c r="I39" s="24">
        <f>+'App.2-BA_2019_MIFRS'!L39</f>
        <v>0</v>
      </c>
      <c r="J39" s="24"/>
      <c r="K39" s="24"/>
      <c r="L39" s="25">
        <f t="shared" si="2"/>
        <v>0</v>
      </c>
      <c r="M39" s="28">
        <f t="shared" si="0"/>
        <v>0</v>
      </c>
    </row>
    <row r="40" spans="1:13" ht="15" x14ac:dyDescent="0.25">
      <c r="A40" s="22">
        <v>45</v>
      </c>
      <c r="B40" s="32">
        <v>1920</v>
      </c>
      <c r="C40" s="23" t="s">
        <v>43</v>
      </c>
      <c r="D40" s="24">
        <f>+'App.2-BA_2019_MIFRS'!G40</f>
        <v>405076.92</v>
      </c>
      <c r="E40" s="24"/>
      <c r="F40" s="24"/>
      <c r="G40" s="77">
        <f t="shared" si="1"/>
        <v>405076.92</v>
      </c>
      <c r="H40" s="26"/>
      <c r="I40" s="24">
        <f>+'App.2-BA_2019_MIFRS'!L40</f>
        <v>-405077</v>
      </c>
      <c r="J40" s="24"/>
      <c r="K40" s="24"/>
      <c r="L40" s="25">
        <f t="shared" si="2"/>
        <v>-405077</v>
      </c>
      <c r="M40" s="28">
        <f t="shared" si="0"/>
        <v>-8.0000000016298145E-2</v>
      </c>
    </row>
    <row r="41" spans="1:13" ht="15" x14ac:dyDescent="0.25">
      <c r="A41" s="22">
        <v>45.1</v>
      </c>
      <c r="B41" s="32">
        <v>1920</v>
      </c>
      <c r="C41" s="23" t="s">
        <v>44</v>
      </c>
      <c r="D41" s="24">
        <f>+'App.2-BA_2019_MIFRS'!G41</f>
        <v>0</v>
      </c>
      <c r="E41" s="24"/>
      <c r="F41" s="24"/>
      <c r="G41" s="77">
        <f t="shared" si="1"/>
        <v>0</v>
      </c>
      <c r="H41" s="26"/>
      <c r="I41" s="24">
        <f>+'App.2-BA_2019_MIFRS'!L41</f>
        <v>0</v>
      </c>
      <c r="J41" s="24"/>
      <c r="K41" s="24"/>
      <c r="L41" s="25">
        <f t="shared" si="2"/>
        <v>0</v>
      </c>
      <c r="M41" s="28">
        <f t="shared" si="0"/>
        <v>0</v>
      </c>
    </row>
    <row r="42" spans="1:13" ht="15" x14ac:dyDescent="0.25">
      <c r="A42" s="22">
        <v>10</v>
      </c>
      <c r="B42" s="22">
        <v>1930</v>
      </c>
      <c r="C42" s="31" t="s">
        <v>45</v>
      </c>
      <c r="D42" s="24">
        <f>+'App.2-BA_2019_MIFRS'!G42</f>
        <v>4157072.3</v>
      </c>
      <c r="E42" s="24">
        <v>284000.00000000047</v>
      </c>
      <c r="F42" s="24"/>
      <c r="G42" s="77">
        <f t="shared" si="1"/>
        <v>4441072.3000000007</v>
      </c>
      <c r="H42" s="26"/>
      <c r="I42" s="24">
        <f>+'App.2-BA_2019_MIFRS'!L42</f>
        <v>-2789455.1850000001</v>
      </c>
      <c r="J42" s="24">
        <v>-239861.03499999997</v>
      </c>
      <c r="K42" s="24"/>
      <c r="L42" s="25">
        <f t="shared" si="2"/>
        <v>-3029316.22</v>
      </c>
      <c r="M42" s="28">
        <f t="shared" si="0"/>
        <v>1411756.0800000005</v>
      </c>
    </row>
    <row r="43" spans="1:13" ht="15" x14ac:dyDescent="0.25">
      <c r="A43" s="22">
        <v>8</v>
      </c>
      <c r="B43" s="22">
        <v>1935</v>
      </c>
      <c r="C43" s="31" t="s">
        <v>46</v>
      </c>
      <c r="D43" s="24">
        <f>+'App.2-BA_2019_MIFRS'!G43</f>
        <v>61101</v>
      </c>
      <c r="E43" s="24"/>
      <c r="F43" s="24"/>
      <c r="G43" s="77">
        <f t="shared" si="1"/>
        <v>61101</v>
      </c>
      <c r="H43" s="26"/>
      <c r="I43" s="24">
        <f>+'App.2-BA_2019_MIFRS'!L43</f>
        <v>-60365</v>
      </c>
      <c r="J43" s="24">
        <v>-490</v>
      </c>
      <c r="K43" s="24"/>
      <c r="L43" s="25">
        <f t="shared" si="2"/>
        <v>-60855</v>
      </c>
      <c r="M43" s="28">
        <f t="shared" si="0"/>
        <v>246</v>
      </c>
    </row>
    <row r="44" spans="1:13" ht="15" x14ac:dyDescent="0.25">
      <c r="A44" s="22">
        <v>8</v>
      </c>
      <c r="B44" s="22">
        <v>1940</v>
      </c>
      <c r="C44" s="31" t="s">
        <v>47</v>
      </c>
      <c r="D44" s="24">
        <f>+'App.2-BA_2019_MIFRS'!G44</f>
        <v>1232327.1399999999</v>
      </c>
      <c r="E44" s="24">
        <v>30000</v>
      </c>
      <c r="F44" s="24"/>
      <c r="G44" s="77">
        <f t="shared" si="1"/>
        <v>1262327.1399999999</v>
      </c>
      <c r="H44" s="26"/>
      <c r="I44" s="24">
        <f>+'App.2-BA_2019_MIFRS'!L44</f>
        <v>-1047305</v>
      </c>
      <c r="J44" s="24">
        <v>-37095</v>
      </c>
      <c r="K44" s="24"/>
      <c r="L44" s="25">
        <f t="shared" si="2"/>
        <v>-1084400</v>
      </c>
      <c r="M44" s="28">
        <f t="shared" si="0"/>
        <v>177927.1399999999</v>
      </c>
    </row>
    <row r="45" spans="1:13" ht="15" x14ac:dyDescent="0.25">
      <c r="A45" s="22">
        <v>8</v>
      </c>
      <c r="B45" s="22">
        <v>1945</v>
      </c>
      <c r="C45" s="31" t="s">
        <v>48</v>
      </c>
      <c r="D45" s="24">
        <f>+'App.2-BA_2019_MIFRS'!G45</f>
        <v>63381</v>
      </c>
      <c r="E45" s="24"/>
      <c r="F45" s="24"/>
      <c r="G45" s="77">
        <f t="shared" si="1"/>
        <v>63381</v>
      </c>
      <c r="H45" s="26"/>
      <c r="I45" s="24">
        <f>+'App.2-BA_2019_MIFRS'!L45</f>
        <v>-61254</v>
      </c>
      <c r="J45" s="24">
        <v>-1198</v>
      </c>
      <c r="K45" s="24"/>
      <c r="L45" s="25">
        <f t="shared" si="2"/>
        <v>-62452</v>
      </c>
      <c r="M45" s="28">
        <f t="shared" si="0"/>
        <v>929</v>
      </c>
    </row>
    <row r="46" spans="1:13" ht="15" x14ac:dyDescent="0.25">
      <c r="A46" s="22">
        <v>8</v>
      </c>
      <c r="B46" s="22">
        <v>1950</v>
      </c>
      <c r="C46" s="31" t="s">
        <v>49</v>
      </c>
      <c r="D46" s="24">
        <f>+'App.2-BA_2019_MIFRS'!G46</f>
        <v>0</v>
      </c>
      <c r="E46" s="24"/>
      <c r="F46" s="24"/>
      <c r="G46" s="77">
        <f t="shared" si="1"/>
        <v>0</v>
      </c>
      <c r="H46" s="26"/>
      <c r="I46" s="24">
        <f>+'App.2-BA_2019_MIFRS'!L46</f>
        <v>0</v>
      </c>
      <c r="J46" s="24"/>
      <c r="K46" s="24"/>
      <c r="L46" s="25">
        <f t="shared" si="2"/>
        <v>0</v>
      </c>
      <c r="M46" s="28">
        <f t="shared" si="0"/>
        <v>0</v>
      </c>
    </row>
    <row r="47" spans="1:13" ht="15" x14ac:dyDescent="0.25">
      <c r="A47" s="22">
        <v>8</v>
      </c>
      <c r="B47" s="22">
        <v>1955</v>
      </c>
      <c r="C47" s="31" t="s">
        <v>50</v>
      </c>
      <c r="D47" s="24">
        <f>+'App.2-BA_2019_MIFRS'!G47</f>
        <v>257912.95999999999</v>
      </c>
      <c r="E47" s="24"/>
      <c r="F47" s="24"/>
      <c r="G47" s="77">
        <f t="shared" si="1"/>
        <v>257912.95999999999</v>
      </c>
      <c r="H47" s="26"/>
      <c r="I47" s="24">
        <f>+'App.2-BA_2019_MIFRS'!L47</f>
        <v>-237915.83000000002</v>
      </c>
      <c r="J47" s="24">
        <v>-15000</v>
      </c>
      <c r="K47" s="24"/>
      <c r="L47" s="25">
        <f t="shared" si="2"/>
        <v>-252915.83000000002</v>
      </c>
      <c r="M47" s="28">
        <f t="shared" si="0"/>
        <v>4997.1299999999756</v>
      </c>
    </row>
    <row r="48" spans="1:13" ht="15" x14ac:dyDescent="0.25">
      <c r="A48" s="33">
        <v>8</v>
      </c>
      <c r="B48" s="33">
        <v>1955</v>
      </c>
      <c r="C48" s="34" t="s">
        <v>51</v>
      </c>
      <c r="D48" s="24">
        <f>+'App.2-BA_2019_MIFRS'!G48</f>
        <v>0</v>
      </c>
      <c r="E48" s="24"/>
      <c r="F48" s="24"/>
      <c r="G48" s="77">
        <f t="shared" si="1"/>
        <v>0</v>
      </c>
      <c r="H48" s="26"/>
      <c r="I48" s="24">
        <f>+'App.2-BA_2019_MIFRS'!L48</f>
        <v>0</v>
      </c>
      <c r="J48" s="24"/>
      <c r="K48" s="24"/>
      <c r="L48" s="25">
        <f t="shared" si="2"/>
        <v>0</v>
      </c>
      <c r="M48" s="28">
        <f t="shared" si="0"/>
        <v>0</v>
      </c>
    </row>
    <row r="49" spans="1:13" ht="15" x14ac:dyDescent="0.25">
      <c r="A49" s="32">
        <v>8</v>
      </c>
      <c r="B49" s="32">
        <v>1960</v>
      </c>
      <c r="C49" s="23" t="s">
        <v>52</v>
      </c>
      <c r="D49" s="24">
        <f>+'App.2-BA_2019_MIFRS'!G49</f>
        <v>0</v>
      </c>
      <c r="E49" s="24"/>
      <c r="F49" s="24"/>
      <c r="G49" s="77">
        <f t="shared" si="1"/>
        <v>0</v>
      </c>
      <c r="H49" s="26"/>
      <c r="I49" s="24">
        <f>+'App.2-BA_2019_MIFRS'!L49</f>
        <v>0</v>
      </c>
      <c r="J49" s="24"/>
      <c r="K49" s="24"/>
      <c r="L49" s="25">
        <f t="shared" si="2"/>
        <v>0</v>
      </c>
      <c r="M49" s="28">
        <f t="shared" si="0"/>
        <v>0</v>
      </c>
    </row>
    <row r="50" spans="1:13" ht="15" x14ac:dyDescent="0.25">
      <c r="A50" s="1">
        <v>47</v>
      </c>
      <c r="B50" s="32">
        <v>1970</v>
      </c>
      <c r="C50" s="31" t="s">
        <v>53</v>
      </c>
      <c r="D50" s="24">
        <f>+'App.2-BA_2019_MIFRS'!G50</f>
        <v>0</v>
      </c>
      <c r="E50" s="24"/>
      <c r="F50" s="24"/>
      <c r="G50" s="77">
        <f t="shared" si="1"/>
        <v>0</v>
      </c>
      <c r="H50" s="26"/>
      <c r="I50" s="24">
        <f>+'App.2-BA_2019_MIFRS'!L50</f>
        <v>0</v>
      </c>
      <c r="J50" s="24"/>
      <c r="K50" s="24"/>
      <c r="L50" s="25">
        <f t="shared" si="2"/>
        <v>0</v>
      </c>
      <c r="M50" s="28">
        <f t="shared" si="0"/>
        <v>0</v>
      </c>
    </row>
    <row r="51" spans="1:13" ht="15" x14ac:dyDescent="0.25">
      <c r="A51" s="22">
        <v>47</v>
      </c>
      <c r="B51" s="22">
        <v>1975</v>
      </c>
      <c r="C51" s="31" t="s">
        <v>54</v>
      </c>
      <c r="D51" s="24">
        <f>+'App.2-BA_2019_MIFRS'!G51</f>
        <v>0</v>
      </c>
      <c r="E51" s="24"/>
      <c r="F51" s="24"/>
      <c r="G51" s="77">
        <f t="shared" si="1"/>
        <v>0</v>
      </c>
      <c r="H51" s="26"/>
      <c r="I51" s="24">
        <f>+'App.2-BA_2019_MIFRS'!L51</f>
        <v>0</v>
      </c>
      <c r="J51" s="24"/>
      <c r="K51" s="24"/>
      <c r="L51" s="25">
        <f t="shared" si="2"/>
        <v>0</v>
      </c>
      <c r="M51" s="28">
        <f t="shared" si="0"/>
        <v>0</v>
      </c>
    </row>
    <row r="52" spans="1:13" ht="15" x14ac:dyDescent="0.25">
      <c r="A52" s="22">
        <v>47</v>
      </c>
      <c r="B52" s="22">
        <v>1980</v>
      </c>
      <c r="C52" s="31" t="s">
        <v>55</v>
      </c>
      <c r="D52" s="24">
        <f>+'App.2-BA_2019_MIFRS'!G52</f>
        <v>2894534.65</v>
      </c>
      <c r="E52" s="24">
        <v>43000</v>
      </c>
      <c r="F52" s="24"/>
      <c r="G52" s="77">
        <f t="shared" si="1"/>
        <v>2937534.65</v>
      </c>
      <c r="H52" s="26"/>
      <c r="I52" s="24">
        <f>+'App.2-BA_2019_MIFRS'!L52</f>
        <v>-2308380.125</v>
      </c>
      <c r="J52" s="24">
        <v>-67557.100000000006</v>
      </c>
      <c r="K52" s="24"/>
      <c r="L52" s="25">
        <f t="shared" si="2"/>
        <v>-2375937.2250000001</v>
      </c>
      <c r="M52" s="28">
        <f t="shared" si="0"/>
        <v>561597.42499999981</v>
      </c>
    </row>
    <row r="53" spans="1:13" ht="15" x14ac:dyDescent="0.25">
      <c r="A53" s="22">
        <v>47</v>
      </c>
      <c r="B53" s="22">
        <v>1985</v>
      </c>
      <c r="C53" s="31" t="s">
        <v>56</v>
      </c>
      <c r="D53" s="24">
        <f>+'App.2-BA_2019_MIFRS'!G53</f>
        <v>0</v>
      </c>
      <c r="E53" s="24"/>
      <c r="F53" s="24"/>
      <c r="G53" s="77">
        <f t="shared" si="1"/>
        <v>0</v>
      </c>
      <c r="H53" s="26"/>
      <c r="I53" s="24">
        <f>+'App.2-BA_2019_MIFRS'!L53</f>
        <v>0</v>
      </c>
      <c r="J53" s="24"/>
      <c r="K53" s="24"/>
      <c r="L53" s="25">
        <f t="shared" si="2"/>
        <v>0</v>
      </c>
      <c r="M53" s="28">
        <f t="shared" si="0"/>
        <v>0</v>
      </c>
    </row>
    <row r="54" spans="1:13" ht="15" x14ac:dyDescent="0.25">
      <c r="A54" s="1">
        <v>47</v>
      </c>
      <c r="B54" s="22">
        <v>1990</v>
      </c>
      <c r="C54" s="35" t="s">
        <v>57</v>
      </c>
      <c r="D54" s="24">
        <f>+'App.2-BA_2019_MIFRS'!G54</f>
        <v>0</v>
      </c>
      <c r="E54" s="24"/>
      <c r="F54" s="24"/>
      <c r="G54" s="77">
        <f t="shared" si="1"/>
        <v>0</v>
      </c>
      <c r="H54" s="26"/>
      <c r="I54" s="24">
        <f>+'App.2-BA_2019_MIFRS'!L54</f>
        <v>0</v>
      </c>
      <c r="J54" s="24"/>
      <c r="K54" s="24"/>
      <c r="L54" s="25">
        <f t="shared" si="2"/>
        <v>0</v>
      </c>
      <c r="M54" s="28">
        <f t="shared" si="0"/>
        <v>0</v>
      </c>
    </row>
    <row r="55" spans="1:13" ht="15" x14ac:dyDescent="0.25">
      <c r="A55" s="22">
        <v>47</v>
      </c>
      <c r="B55" s="22">
        <v>1995</v>
      </c>
      <c r="C55" s="31" t="s">
        <v>58</v>
      </c>
      <c r="D55" s="24">
        <f>+'App.2-BA_2019_MIFRS'!G55</f>
        <v>-2848474.57</v>
      </c>
      <c r="E55" s="24"/>
      <c r="F55" s="24"/>
      <c r="G55" s="77">
        <f t="shared" si="1"/>
        <v>-2848474.57</v>
      </c>
      <c r="H55" s="60"/>
      <c r="I55" s="24">
        <f>+'App.2-BA_2019_MIFRS'!L55</f>
        <v>679287.07</v>
      </c>
      <c r="J55" s="24">
        <v>64095.819999999992</v>
      </c>
      <c r="K55" s="24"/>
      <c r="L55" s="25">
        <f t="shared" si="2"/>
        <v>743382.8899999999</v>
      </c>
      <c r="M55" s="28">
        <f t="shared" si="0"/>
        <v>-2105091.6799999997</v>
      </c>
    </row>
    <row r="56" spans="1:13" ht="15" x14ac:dyDescent="0.25">
      <c r="A56" s="22">
        <v>47</v>
      </c>
      <c r="B56" s="22">
        <v>2440</v>
      </c>
      <c r="C56" s="31" t="s">
        <v>59</v>
      </c>
      <c r="D56" s="24">
        <f>+'App.2-BA_2019_MIFRS'!G56</f>
        <v>0</v>
      </c>
      <c r="E56" s="24"/>
      <c r="F56" s="24"/>
      <c r="G56" s="77">
        <f t="shared" si="1"/>
        <v>0</v>
      </c>
      <c r="I56" s="24">
        <f>+'App.2-BA_2019_MIFRS'!L56</f>
        <v>0</v>
      </c>
      <c r="J56" s="24"/>
      <c r="K56" s="24"/>
      <c r="L56" s="25">
        <f t="shared" si="2"/>
        <v>0</v>
      </c>
      <c r="M56" s="28">
        <f t="shared" si="0"/>
        <v>0</v>
      </c>
    </row>
    <row r="57" spans="1:13" ht="15" x14ac:dyDescent="0.25">
      <c r="A57" s="36"/>
      <c r="B57" s="36"/>
      <c r="C57" s="37"/>
      <c r="D57" s="24">
        <f>+'App.2-BA_2019_MIFRS'!G57</f>
        <v>0</v>
      </c>
      <c r="E57" s="38"/>
      <c r="F57" s="38"/>
      <c r="G57" s="77">
        <f t="shared" si="1"/>
        <v>0</v>
      </c>
      <c r="I57" s="24">
        <f>+'App.2-BA_2019_MIFRS'!L57</f>
        <v>0</v>
      </c>
      <c r="J57" s="80"/>
      <c r="K57" s="38"/>
      <c r="L57" s="25">
        <f t="shared" si="2"/>
        <v>0</v>
      </c>
      <c r="M57" s="28">
        <f t="shared" si="0"/>
        <v>0</v>
      </c>
    </row>
    <row r="58" spans="1:13" x14ac:dyDescent="0.2">
      <c r="A58" s="36"/>
      <c r="B58" s="36"/>
      <c r="C58" s="39" t="s">
        <v>60</v>
      </c>
      <c r="D58" s="40">
        <f>SUM(D17:D57)</f>
        <v>87906504.340000004</v>
      </c>
      <c r="E58" s="40">
        <f t="shared" ref="E58:G58" si="3">SUM(E17:E57)</f>
        <v>3902550.0000000005</v>
      </c>
      <c r="F58" s="40">
        <f t="shared" si="3"/>
        <v>0</v>
      </c>
      <c r="G58" s="40">
        <f t="shared" si="3"/>
        <v>91809054.340000004</v>
      </c>
      <c r="H58" s="40"/>
      <c r="I58" s="40">
        <f t="shared" ref="I58:M58" si="4">SUM(I17:I57)</f>
        <v>-35005969.049999997</v>
      </c>
      <c r="J58" s="81">
        <f>SUM(J17:J57)</f>
        <v>-2228572.5950000002</v>
      </c>
      <c r="K58" s="40">
        <f t="shared" si="4"/>
        <v>0</v>
      </c>
      <c r="L58" s="40">
        <f>SUM(L17:L57)</f>
        <v>-37234541.645000003</v>
      </c>
      <c r="M58" s="40">
        <f t="shared" si="4"/>
        <v>54574512.695000008</v>
      </c>
    </row>
    <row r="59" spans="1:13" ht="25.5" x14ac:dyDescent="0.25">
      <c r="A59" s="36"/>
      <c r="B59" s="36"/>
      <c r="C59" s="41" t="s">
        <v>61</v>
      </c>
      <c r="D59" s="38"/>
      <c r="E59" s="38"/>
      <c r="F59" s="38"/>
      <c r="G59" s="25">
        <f>D59+E59+F59</f>
        <v>0</v>
      </c>
      <c r="I59" s="38"/>
      <c r="J59" s="71"/>
      <c r="K59" s="38"/>
      <c r="L59" s="25">
        <f>I59+J59+K59</f>
        <v>0</v>
      </c>
      <c r="M59" s="28">
        <f>G59+L59</f>
        <v>0</v>
      </c>
    </row>
    <row r="60" spans="1:13" ht="24.75" x14ac:dyDescent="0.25">
      <c r="A60" s="36"/>
      <c r="B60" s="36"/>
      <c r="C60" s="42" t="s">
        <v>62</v>
      </c>
      <c r="D60" s="38"/>
      <c r="E60" s="38"/>
      <c r="F60" s="38"/>
      <c r="G60" s="25">
        <f>D60+E60+F60</f>
        <v>0</v>
      </c>
      <c r="I60" s="38"/>
      <c r="J60" s="71"/>
      <c r="K60" s="38"/>
      <c r="L60" s="25">
        <f>I60+J60+K60</f>
        <v>0</v>
      </c>
      <c r="M60" s="28">
        <f>G60+L60</f>
        <v>0</v>
      </c>
    </row>
    <row r="61" spans="1:13" x14ac:dyDescent="0.2">
      <c r="A61" s="36"/>
      <c r="B61" s="36"/>
      <c r="C61" s="39" t="s">
        <v>63</v>
      </c>
      <c r="D61" s="40">
        <f>SUM(D58:D60)</f>
        <v>87906504.340000004</v>
      </c>
      <c r="E61" s="40">
        <f t="shared" ref="E61:G61" si="5">SUM(E58:E60)</f>
        <v>3902550.0000000005</v>
      </c>
      <c r="F61" s="40">
        <f t="shared" si="5"/>
        <v>0</v>
      </c>
      <c r="G61" s="40">
        <f t="shared" si="5"/>
        <v>91809054.340000004</v>
      </c>
      <c r="H61" s="40"/>
      <c r="I61" s="40">
        <f>SUM(I58:I60)</f>
        <v>-35005969.049999997</v>
      </c>
      <c r="J61" s="75">
        <f t="shared" ref="J61:L61" si="6">SUM(J58:J60)</f>
        <v>-2228572.5950000002</v>
      </c>
      <c r="K61" s="40">
        <f t="shared" si="6"/>
        <v>0</v>
      </c>
      <c r="L61" s="40">
        <f t="shared" si="6"/>
        <v>-37234541.645000003</v>
      </c>
      <c r="M61" s="40">
        <f>SUM(M58:M60)</f>
        <v>54574512.695000008</v>
      </c>
    </row>
    <row r="62" spans="1:13" ht="15" x14ac:dyDescent="0.25">
      <c r="A62" s="36"/>
      <c r="B62" s="36"/>
      <c r="C62" s="89" t="s">
        <v>64</v>
      </c>
      <c r="D62" s="90"/>
      <c r="E62" s="90"/>
      <c r="F62" s="90"/>
      <c r="G62" s="90"/>
      <c r="H62" s="90"/>
      <c r="I62" s="91"/>
      <c r="J62" s="71"/>
      <c r="K62" s="43"/>
      <c r="L62" s="44"/>
      <c r="M62" s="45"/>
    </row>
    <row r="63" spans="1:13" ht="15" x14ac:dyDescent="0.25">
      <c r="A63" s="36"/>
      <c r="B63" s="36"/>
      <c r="C63" s="89" t="s">
        <v>65</v>
      </c>
      <c r="D63" s="90"/>
      <c r="E63" s="90"/>
      <c r="F63" s="90"/>
      <c r="G63" s="90"/>
      <c r="H63" s="90"/>
      <c r="I63" s="91"/>
      <c r="J63" s="75">
        <f>J61+J62</f>
        <v>-2228572.5950000002</v>
      </c>
      <c r="K63" s="43"/>
      <c r="L63" s="44"/>
      <c r="M63" s="45"/>
    </row>
    <row r="65" spans="1:15" x14ac:dyDescent="0.2">
      <c r="D65" s="59"/>
      <c r="G65" s="72"/>
      <c r="I65" s="46" t="s">
        <v>66</v>
      </c>
      <c r="J65" s="76"/>
      <c r="O65" s="78"/>
    </row>
    <row r="66" spans="1:15" ht="15" x14ac:dyDescent="0.25">
      <c r="A66" s="36">
        <v>10</v>
      </c>
      <c r="B66" s="36"/>
      <c r="C66" s="37" t="s">
        <v>67</v>
      </c>
      <c r="G66" s="59"/>
      <c r="I66" s="47" t="s">
        <v>67</v>
      </c>
      <c r="J66" s="76"/>
      <c r="K66" s="48"/>
      <c r="O66" s="59"/>
    </row>
    <row r="67" spans="1:15" ht="15" x14ac:dyDescent="0.25">
      <c r="A67" s="36">
        <v>8</v>
      </c>
      <c r="B67" s="36"/>
      <c r="C67" s="37" t="s">
        <v>46</v>
      </c>
      <c r="G67" s="59"/>
      <c r="I67" s="47" t="s">
        <v>46</v>
      </c>
      <c r="J67" s="76"/>
      <c r="K67" s="49"/>
    </row>
    <row r="68" spans="1:15" ht="15" x14ac:dyDescent="0.25">
      <c r="I68" s="50" t="s">
        <v>68</v>
      </c>
      <c r="K68" s="51">
        <f>J63-K66-K67</f>
        <v>-2228572.5950000002</v>
      </c>
    </row>
    <row r="69" spans="1:15" x14ac:dyDescent="0.2">
      <c r="N69" s="52"/>
    </row>
    <row r="70" spans="1:15" x14ac:dyDescent="0.2">
      <c r="A70" s="53" t="s">
        <v>69</v>
      </c>
      <c r="N70" s="52"/>
    </row>
    <row r="72" spans="1:15" x14ac:dyDescent="0.2">
      <c r="A72" s="1">
        <v>1</v>
      </c>
      <c r="B72" s="92" t="s">
        <v>70</v>
      </c>
      <c r="C72" s="92"/>
      <c r="D72" s="92"/>
      <c r="E72" s="92"/>
      <c r="F72" s="92"/>
      <c r="G72" s="92"/>
      <c r="H72" s="92"/>
      <c r="I72" s="92"/>
      <c r="J72" s="92"/>
      <c r="K72" s="92"/>
      <c r="L72" s="92"/>
      <c r="M72" s="92"/>
    </row>
    <row r="73" spans="1:15" x14ac:dyDescent="0.2">
      <c r="B73" s="92"/>
      <c r="C73" s="92"/>
      <c r="D73" s="92"/>
      <c r="E73" s="92"/>
      <c r="F73" s="92"/>
      <c r="G73" s="92"/>
      <c r="H73" s="92"/>
      <c r="I73" s="92"/>
      <c r="J73" s="92"/>
      <c r="K73" s="92"/>
      <c r="L73" s="92"/>
      <c r="M73" s="92"/>
    </row>
    <row r="75" spans="1:15" x14ac:dyDescent="0.2">
      <c r="A75" s="1">
        <v>2</v>
      </c>
      <c r="B75" s="83" t="s">
        <v>71</v>
      </c>
      <c r="C75" s="83"/>
      <c r="D75" s="83"/>
      <c r="E75" s="83"/>
      <c r="F75" s="83"/>
      <c r="G75" s="83"/>
      <c r="H75" s="83"/>
      <c r="I75" s="83"/>
      <c r="J75" s="83"/>
      <c r="K75" s="83"/>
      <c r="L75" s="83"/>
      <c r="M75" s="83"/>
    </row>
    <row r="76" spans="1:15" x14ac:dyDescent="0.2">
      <c r="B76" s="83"/>
      <c r="C76" s="83"/>
      <c r="D76" s="83"/>
      <c r="E76" s="83"/>
      <c r="F76" s="83"/>
      <c r="G76" s="83"/>
      <c r="H76" s="83"/>
      <c r="I76" s="83"/>
      <c r="J76" s="83"/>
      <c r="K76" s="83"/>
      <c r="L76" s="83"/>
      <c r="M76" s="83"/>
    </row>
    <row r="78" spans="1:15" x14ac:dyDescent="0.2">
      <c r="A78" s="1">
        <v>3</v>
      </c>
      <c r="B78" s="84" t="s">
        <v>72</v>
      </c>
      <c r="C78" s="84"/>
      <c r="D78" s="84"/>
      <c r="E78" s="84"/>
      <c r="F78" s="84"/>
      <c r="G78" s="84"/>
      <c r="H78" s="84"/>
      <c r="I78" s="84"/>
      <c r="J78" s="84"/>
      <c r="K78" s="84"/>
      <c r="L78" s="84"/>
      <c r="M78" s="84"/>
    </row>
    <row r="80" spans="1:15" x14ac:dyDescent="0.2">
      <c r="A80" s="1">
        <v>4</v>
      </c>
      <c r="B80" s="54" t="s">
        <v>73</v>
      </c>
      <c r="C80" s="10"/>
    </row>
    <row r="82" spans="1:13" x14ac:dyDescent="0.2">
      <c r="A82" s="1">
        <v>5</v>
      </c>
      <c r="B82" s="55" t="s">
        <v>74</v>
      </c>
    </row>
    <row r="84" spans="1:13" x14ac:dyDescent="0.2">
      <c r="A84" s="1">
        <v>6</v>
      </c>
      <c r="B84" s="84" t="s">
        <v>75</v>
      </c>
      <c r="C84" s="84"/>
      <c r="D84" s="84"/>
      <c r="E84" s="84"/>
      <c r="F84" s="84"/>
      <c r="G84" s="84"/>
      <c r="H84" s="84"/>
      <c r="I84" s="84"/>
      <c r="J84" s="84"/>
      <c r="K84" s="84"/>
      <c r="L84" s="84"/>
      <c r="M84" s="84"/>
    </row>
    <row r="85" spans="1:13" x14ac:dyDescent="0.2">
      <c r="B85" s="84"/>
      <c r="C85" s="84"/>
      <c r="D85" s="84"/>
      <c r="E85" s="84"/>
      <c r="F85" s="84"/>
      <c r="G85" s="84"/>
      <c r="H85" s="84"/>
      <c r="I85" s="84"/>
      <c r="J85" s="84"/>
      <c r="K85" s="84"/>
      <c r="L85" s="84"/>
      <c r="M85" s="84"/>
    </row>
  </sheetData>
  <mergeCells count="9">
    <mergeCell ref="B75:M76"/>
    <mergeCell ref="B78:M78"/>
    <mergeCell ref="B84:M85"/>
    <mergeCell ref="A9:M9"/>
    <mergeCell ref="A10:M10"/>
    <mergeCell ref="D15:G15"/>
    <mergeCell ref="C62:I62"/>
    <mergeCell ref="C63:I63"/>
    <mergeCell ref="B72:M73"/>
  </mergeCells>
  <dataValidations count="1">
    <dataValidation type="list" allowBlank="1" showErrorMessage="1" error="Use the following date format when inserting a date:_x000a__x000a_Eg:  &quot;January 1, 2013&quot;" prompt="Use the following format eg: January 1, 2013" sqref="F12">
      <formula1>"CGAAP, MIFRS,USGAAP, ASPE"</formula1>
    </dataValidation>
  </dataValidations>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7">
    <tabColor rgb="FFFFC000"/>
    <pageSetUpPr fitToPage="1"/>
  </sheetPr>
  <dimension ref="A1:P85"/>
  <sheetViews>
    <sheetView showGridLines="0" zoomScale="80" zoomScaleNormal="80" zoomScaleSheetLayoutView="85" workbookViewId="0">
      <pane xSplit="3" ySplit="16" topLeftCell="D17" activePane="bottomRight" state="frozen"/>
      <selection activeCell="T31" sqref="T31"/>
      <selection pane="topRight" activeCell="T31" sqref="T31"/>
      <selection pane="bottomLeft" activeCell="T31" sqref="T31"/>
      <selection pane="bottomRight" activeCell="O1" sqref="O1:O7"/>
    </sheetView>
  </sheetViews>
  <sheetFormatPr defaultRowHeight="12.75" x14ac:dyDescent="0.2"/>
  <cols>
    <col min="1" max="1" width="7.7109375" style="1" customWidth="1"/>
    <col min="2" max="2" width="6.42578125" style="1" customWidth="1"/>
    <col min="3" max="3" width="50.7109375" style="2" bestFit="1" customWidth="1"/>
    <col min="4" max="4" width="14.42578125" style="2" customWidth="1"/>
    <col min="5" max="5" width="16.7109375" style="2" bestFit="1" customWidth="1"/>
    <col min="6" max="6" width="13" style="2" customWidth="1"/>
    <col min="7" max="7" width="12.28515625" style="2" bestFit="1" customWidth="1"/>
    <col min="8" max="8" width="13.5703125" style="2" customWidth="1"/>
    <col min="9" max="9" width="1.7109375" style="3" customWidth="1"/>
    <col min="10" max="10" width="14.28515625" style="2" customWidth="1"/>
    <col min="11" max="11" width="16.7109375" style="2" bestFit="1" customWidth="1"/>
    <col min="12" max="12" width="13.42578125" style="2" customWidth="1"/>
    <col min="13" max="13" width="12.28515625" style="2" bestFit="1" customWidth="1"/>
    <col min="14" max="14" width="14.5703125" style="2" bestFit="1" customWidth="1"/>
    <col min="15" max="15" width="14.140625" style="2" bestFit="1" customWidth="1"/>
    <col min="16" max="16" width="10.28515625" style="2" bestFit="1" customWidth="1"/>
    <col min="17" max="16384" width="9.140625" style="2"/>
  </cols>
  <sheetData>
    <row r="1" spans="1:15" x14ac:dyDescent="0.2">
      <c r="N1" s="4" t="s">
        <v>0</v>
      </c>
      <c r="O1" s="5" t="s">
        <v>86</v>
      </c>
    </row>
    <row r="2" spans="1:15" x14ac:dyDescent="0.2">
      <c r="N2" s="4" t="s">
        <v>1</v>
      </c>
      <c r="O2" s="6"/>
    </row>
    <row r="3" spans="1:15" x14ac:dyDescent="0.2">
      <c r="N3" s="4" t="s">
        <v>2</v>
      </c>
      <c r="O3" s="6"/>
    </row>
    <row r="4" spans="1:15" x14ac:dyDescent="0.2">
      <c r="N4" s="4" t="s">
        <v>3</v>
      </c>
      <c r="O4" s="6"/>
    </row>
    <row r="5" spans="1:15" x14ac:dyDescent="0.2">
      <c r="N5" s="4" t="s">
        <v>4</v>
      </c>
      <c r="O5" s="7"/>
    </row>
    <row r="6" spans="1:15" x14ac:dyDescent="0.2">
      <c r="N6" s="4"/>
      <c r="O6" s="5" t="s">
        <v>87</v>
      </c>
    </row>
    <row r="7" spans="1:15" x14ac:dyDescent="0.2">
      <c r="N7" s="4" t="s">
        <v>5</v>
      </c>
      <c r="O7" s="7" t="s">
        <v>88</v>
      </c>
    </row>
    <row r="9" spans="1:15" ht="18" x14ac:dyDescent="0.2">
      <c r="A9" s="85" t="s">
        <v>6</v>
      </c>
      <c r="B9" s="85"/>
      <c r="C9" s="85"/>
      <c r="D9" s="85"/>
      <c r="E9" s="85"/>
      <c r="F9" s="85"/>
      <c r="G9" s="85"/>
      <c r="H9" s="85"/>
      <c r="I9" s="85"/>
      <c r="J9" s="85"/>
      <c r="K9" s="85"/>
      <c r="L9" s="85"/>
      <c r="M9" s="85"/>
      <c r="N9" s="85"/>
      <c r="O9" s="85"/>
    </row>
    <row r="10" spans="1:15" ht="18" x14ac:dyDescent="0.2">
      <c r="A10" s="85" t="s">
        <v>7</v>
      </c>
      <c r="B10" s="85"/>
      <c r="C10" s="85"/>
      <c r="D10" s="85"/>
      <c r="E10" s="85"/>
      <c r="F10" s="85"/>
      <c r="G10" s="85"/>
      <c r="H10" s="85"/>
      <c r="I10" s="85"/>
      <c r="J10" s="85"/>
      <c r="K10" s="85"/>
      <c r="L10" s="85"/>
      <c r="M10" s="85"/>
      <c r="N10" s="85"/>
      <c r="O10" s="85"/>
    </row>
    <row r="11" spans="1:15" x14ac:dyDescent="0.2">
      <c r="I11" s="2"/>
    </row>
    <row r="12" spans="1:15" x14ac:dyDescent="0.2">
      <c r="F12" s="8" t="s">
        <v>8</v>
      </c>
      <c r="G12" s="9" t="s">
        <v>9</v>
      </c>
      <c r="I12" s="2"/>
    </row>
    <row r="13" spans="1:15" ht="15" x14ac:dyDescent="0.25">
      <c r="C13" s="10"/>
      <c r="D13" s="59"/>
      <c r="F13" s="8" t="s">
        <v>10</v>
      </c>
      <c r="G13" s="56">
        <v>2011</v>
      </c>
      <c r="H13" s="11"/>
      <c r="J13" s="59"/>
    </row>
    <row r="15" spans="1:15" x14ac:dyDescent="0.2">
      <c r="D15" s="86" t="s">
        <v>11</v>
      </c>
      <c r="E15" s="87"/>
      <c r="F15" s="87"/>
      <c r="G15" s="87"/>
      <c r="H15" s="88"/>
      <c r="J15" s="12"/>
      <c r="K15" s="57"/>
      <c r="L15" s="13" t="s">
        <v>12</v>
      </c>
      <c r="M15" s="13"/>
      <c r="N15" s="14"/>
      <c r="O15" s="3"/>
    </row>
    <row r="16" spans="1:15" ht="25.5" x14ac:dyDescent="0.2">
      <c r="A16" s="15" t="s">
        <v>13</v>
      </c>
      <c r="B16" s="16" t="s">
        <v>14</v>
      </c>
      <c r="C16" s="17" t="s">
        <v>15</v>
      </c>
      <c r="D16" s="15" t="s">
        <v>16</v>
      </c>
      <c r="E16" s="15" t="s">
        <v>77</v>
      </c>
      <c r="F16" s="16" t="s">
        <v>17</v>
      </c>
      <c r="G16" s="16" t="s">
        <v>18</v>
      </c>
      <c r="H16" s="15" t="s">
        <v>19</v>
      </c>
      <c r="I16" s="18"/>
      <c r="J16" s="19" t="s">
        <v>16</v>
      </c>
      <c r="K16" s="15" t="s">
        <v>77</v>
      </c>
      <c r="L16" s="20" t="s">
        <v>17</v>
      </c>
      <c r="M16" s="20" t="s">
        <v>18</v>
      </c>
      <c r="N16" s="21" t="s">
        <v>19</v>
      </c>
      <c r="O16" s="15" t="s">
        <v>20</v>
      </c>
    </row>
    <row r="17" spans="1:15" ht="15" x14ac:dyDescent="0.25">
      <c r="A17" s="22"/>
      <c r="B17" s="22">
        <v>1610</v>
      </c>
      <c r="C17" s="23" t="s">
        <v>76</v>
      </c>
      <c r="D17" s="24">
        <f>+'App.2-BA_2010'!H17</f>
        <v>248595</v>
      </c>
      <c r="E17" s="24"/>
      <c r="F17" s="24"/>
      <c r="G17" s="24">
        <v>-6155</v>
      </c>
      <c r="H17" s="25">
        <f>D17+F17+G17+E17</f>
        <v>242440</v>
      </c>
      <c r="I17" s="26"/>
      <c r="J17" s="27">
        <f>+'App.2-BA_2010'!N17</f>
        <v>-15455</v>
      </c>
      <c r="K17" s="27"/>
      <c r="L17" s="24">
        <v>-6138</v>
      </c>
      <c r="M17" s="24"/>
      <c r="N17" s="25">
        <f>J17+K17+L17+M17</f>
        <v>-21593</v>
      </c>
      <c r="O17" s="28">
        <f>H17+N17</f>
        <v>220847</v>
      </c>
    </row>
    <row r="18" spans="1:15" ht="15" x14ac:dyDescent="0.25">
      <c r="A18" s="22">
        <v>12</v>
      </c>
      <c r="B18" s="22">
        <v>1611</v>
      </c>
      <c r="C18" s="23" t="s">
        <v>21</v>
      </c>
      <c r="D18" s="24">
        <f>+'App.2-BA_2010'!H18</f>
        <v>283900</v>
      </c>
      <c r="E18" s="24"/>
      <c r="F18" s="24">
        <v>8172</v>
      </c>
      <c r="G18" s="24"/>
      <c r="H18" s="25">
        <f t="shared" ref="H18:H55" si="0">D18+F18+G18+E18</f>
        <v>292072</v>
      </c>
      <c r="I18" s="26"/>
      <c r="J18" s="27">
        <f>+'App.2-BA_2010'!N18</f>
        <v>-162149</v>
      </c>
      <c r="K18" s="27"/>
      <c r="L18" s="24">
        <v>-38420</v>
      </c>
      <c r="M18" s="24"/>
      <c r="N18" s="25">
        <f t="shared" ref="N18:N55" si="1">J18+K18+L18+M18</f>
        <v>-200569</v>
      </c>
      <c r="O18" s="28">
        <f>H18+N18</f>
        <v>91503</v>
      </c>
    </row>
    <row r="19" spans="1:15" ht="15" x14ac:dyDescent="0.25">
      <c r="A19" s="22" t="s">
        <v>22</v>
      </c>
      <c r="B19" s="22">
        <v>1612</v>
      </c>
      <c r="C19" s="23" t="s">
        <v>23</v>
      </c>
      <c r="D19" s="24">
        <f>+'App.2-BA_2010'!H19</f>
        <v>0</v>
      </c>
      <c r="E19" s="24"/>
      <c r="F19" s="24"/>
      <c r="G19" s="24"/>
      <c r="H19" s="25">
        <f t="shared" si="0"/>
        <v>0</v>
      </c>
      <c r="I19" s="26"/>
      <c r="J19" s="27">
        <f>+'App.2-BA_2010'!N19</f>
        <v>0</v>
      </c>
      <c r="K19" s="27"/>
      <c r="L19" s="24"/>
      <c r="M19" s="24"/>
      <c r="N19" s="25">
        <f t="shared" si="1"/>
        <v>0</v>
      </c>
      <c r="O19" s="28">
        <f>H19+N19</f>
        <v>0</v>
      </c>
    </row>
    <row r="20" spans="1:15" ht="15" x14ac:dyDescent="0.25">
      <c r="A20" s="29" t="s">
        <v>24</v>
      </c>
      <c r="B20" s="29">
        <v>1805</v>
      </c>
      <c r="C20" s="30" t="s">
        <v>25</v>
      </c>
      <c r="D20" s="24">
        <f>+'App.2-BA_2010'!H20</f>
        <v>197343</v>
      </c>
      <c r="E20" s="24"/>
      <c r="F20" s="24">
        <v>0</v>
      </c>
      <c r="G20" s="24"/>
      <c r="H20" s="25">
        <f t="shared" si="0"/>
        <v>197343</v>
      </c>
      <c r="I20" s="26"/>
      <c r="J20" s="27">
        <f>+'App.2-BA_2010'!N20</f>
        <v>0</v>
      </c>
      <c r="K20" s="27"/>
      <c r="L20" s="24">
        <v>0</v>
      </c>
      <c r="M20" s="24"/>
      <c r="N20" s="25">
        <f t="shared" si="1"/>
        <v>0</v>
      </c>
      <c r="O20" s="28">
        <f>H20+N20</f>
        <v>197343</v>
      </c>
    </row>
    <row r="21" spans="1:15" ht="15" x14ac:dyDescent="0.25">
      <c r="A21" s="22">
        <v>47</v>
      </c>
      <c r="B21" s="22">
        <v>1808</v>
      </c>
      <c r="C21" s="31" t="s">
        <v>26</v>
      </c>
      <c r="D21" s="24">
        <f>+'App.2-BA_2010'!H21</f>
        <v>546237</v>
      </c>
      <c r="E21" s="24"/>
      <c r="F21" s="24">
        <v>123257</v>
      </c>
      <c r="G21" s="24"/>
      <c r="H21" s="25">
        <f>D21+F21+G21+E21</f>
        <v>669494</v>
      </c>
      <c r="I21" s="26"/>
      <c r="J21" s="27">
        <f>+'App.2-BA_2010'!N21</f>
        <v>-169925</v>
      </c>
      <c r="K21" s="27"/>
      <c r="L21" s="24">
        <v>-16625</v>
      </c>
      <c r="M21" s="24"/>
      <c r="N21" s="25">
        <f t="shared" si="1"/>
        <v>-186550</v>
      </c>
      <c r="O21" s="28">
        <f t="shared" ref="O21:O60" si="2">H21+N21</f>
        <v>482944</v>
      </c>
    </row>
    <row r="22" spans="1:15" ht="15" x14ac:dyDescent="0.25">
      <c r="A22" s="22">
        <v>13</v>
      </c>
      <c r="B22" s="22">
        <v>1810</v>
      </c>
      <c r="C22" s="31" t="s">
        <v>27</v>
      </c>
      <c r="D22" s="24">
        <f>+'App.2-BA_2010'!H22</f>
        <v>0</v>
      </c>
      <c r="E22" s="24"/>
      <c r="F22" s="24"/>
      <c r="G22" s="24"/>
      <c r="H22" s="25">
        <f t="shared" si="0"/>
        <v>0</v>
      </c>
      <c r="I22" s="26"/>
      <c r="J22" s="27">
        <f>+'App.2-BA_2010'!N22</f>
        <v>0</v>
      </c>
      <c r="K22" s="27"/>
      <c r="L22" s="24"/>
      <c r="M22" s="24"/>
      <c r="N22" s="25">
        <f t="shared" si="1"/>
        <v>0</v>
      </c>
      <c r="O22" s="28">
        <f t="shared" si="2"/>
        <v>0</v>
      </c>
    </row>
    <row r="23" spans="1:15" ht="15" x14ac:dyDescent="0.25">
      <c r="A23" s="22">
        <v>47</v>
      </c>
      <c r="B23" s="22">
        <v>1815</v>
      </c>
      <c r="C23" s="31" t="s">
        <v>28</v>
      </c>
      <c r="D23" s="24">
        <f>+'App.2-BA_2010'!H23</f>
        <v>0</v>
      </c>
      <c r="E23" s="24"/>
      <c r="F23" s="24"/>
      <c r="G23" s="24"/>
      <c r="H23" s="25">
        <f t="shared" si="0"/>
        <v>0</v>
      </c>
      <c r="I23" s="26"/>
      <c r="J23" s="27">
        <f>+'App.2-BA_2010'!N23</f>
        <v>0</v>
      </c>
      <c r="K23" s="27"/>
      <c r="L23" s="24"/>
      <c r="M23" s="24"/>
      <c r="N23" s="25">
        <f t="shared" si="1"/>
        <v>0</v>
      </c>
      <c r="O23" s="28">
        <f t="shared" si="2"/>
        <v>0</v>
      </c>
    </row>
    <row r="24" spans="1:15" ht="15" x14ac:dyDescent="0.25">
      <c r="A24" s="22">
        <v>47</v>
      </c>
      <c r="B24" s="22">
        <v>1820</v>
      </c>
      <c r="C24" s="23" t="s">
        <v>29</v>
      </c>
      <c r="D24" s="24">
        <f>+'App.2-BA_2010'!H24</f>
        <v>5678365</v>
      </c>
      <c r="E24" s="24"/>
      <c r="F24" s="24">
        <v>3217442</v>
      </c>
      <c r="G24" s="24"/>
      <c r="H24" s="25">
        <f t="shared" si="0"/>
        <v>8895807</v>
      </c>
      <c r="I24" s="26"/>
      <c r="J24" s="27">
        <f>+'App.2-BA_2010'!N24</f>
        <v>-1713875.81</v>
      </c>
      <c r="K24" s="27"/>
      <c r="L24" s="24">
        <v>-271596</v>
      </c>
      <c r="M24" s="24"/>
      <c r="N24" s="25">
        <f t="shared" si="1"/>
        <v>-1985471.81</v>
      </c>
      <c r="O24" s="28">
        <f t="shared" si="2"/>
        <v>6910335.1899999995</v>
      </c>
    </row>
    <row r="25" spans="1:15" ht="15" x14ac:dyDescent="0.25">
      <c r="A25" s="22">
        <v>47</v>
      </c>
      <c r="B25" s="22">
        <v>1825</v>
      </c>
      <c r="C25" s="31" t="s">
        <v>30</v>
      </c>
      <c r="D25" s="24">
        <f>+'App.2-BA_2010'!H25</f>
        <v>0</v>
      </c>
      <c r="E25" s="24"/>
      <c r="F25" s="24"/>
      <c r="G25" s="24"/>
      <c r="H25" s="25">
        <f t="shared" si="0"/>
        <v>0</v>
      </c>
      <c r="I25" s="26"/>
      <c r="J25" s="27">
        <f>+'App.2-BA_2010'!N25</f>
        <v>0</v>
      </c>
      <c r="K25" s="27"/>
      <c r="L25" s="24"/>
      <c r="M25" s="24"/>
      <c r="N25" s="25">
        <f t="shared" si="1"/>
        <v>0</v>
      </c>
      <c r="O25" s="28">
        <f t="shared" si="2"/>
        <v>0</v>
      </c>
    </row>
    <row r="26" spans="1:15" ht="15" x14ac:dyDescent="0.25">
      <c r="A26" s="22">
        <v>47</v>
      </c>
      <c r="B26" s="22">
        <v>1830</v>
      </c>
      <c r="C26" s="31" t="s">
        <v>31</v>
      </c>
      <c r="D26" s="24">
        <f>+'App.2-BA_2010'!H26</f>
        <v>11880325</v>
      </c>
      <c r="E26" s="24"/>
      <c r="F26" s="24">
        <v>274727</v>
      </c>
      <c r="G26" s="24"/>
      <c r="H26" s="25">
        <f t="shared" si="0"/>
        <v>12155052</v>
      </c>
      <c r="I26" s="26"/>
      <c r="J26" s="27">
        <f>+'App.2-BA_2010'!N26</f>
        <v>-3977709</v>
      </c>
      <c r="K26" s="27"/>
      <c r="L26" s="24">
        <v>-531535</v>
      </c>
      <c r="M26" s="24"/>
      <c r="N26" s="25">
        <f t="shared" si="1"/>
        <v>-4509244</v>
      </c>
      <c r="O26" s="28">
        <f t="shared" si="2"/>
        <v>7645808</v>
      </c>
    </row>
    <row r="27" spans="1:15" ht="15" x14ac:dyDescent="0.25">
      <c r="A27" s="22">
        <v>47</v>
      </c>
      <c r="B27" s="22">
        <v>1835</v>
      </c>
      <c r="C27" s="31" t="s">
        <v>32</v>
      </c>
      <c r="D27" s="24">
        <f>+'App.2-BA_2010'!H27</f>
        <v>2815423</v>
      </c>
      <c r="E27" s="24"/>
      <c r="F27" s="24">
        <v>572740</v>
      </c>
      <c r="G27" s="24"/>
      <c r="H27" s="25">
        <f t="shared" si="0"/>
        <v>3388163</v>
      </c>
      <c r="I27" s="26"/>
      <c r="J27" s="27">
        <f>+'App.2-BA_2010'!N27</f>
        <v>-1008418</v>
      </c>
      <c r="K27" s="27"/>
      <c r="L27" s="24">
        <v>-139058</v>
      </c>
      <c r="M27" s="24"/>
      <c r="N27" s="25">
        <f t="shared" si="1"/>
        <v>-1147476</v>
      </c>
      <c r="O27" s="28">
        <f t="shared" si="2"/>
        <v>2240687</v>
      </c>
    </row>
    <row r="28" spans="1:15" ht="15" x14ac:dyDescent="0.25">
      <c r="A28" s="22">
        <v>47</v>
      </c>
      <c r="B28" s="22">
        <v>1840</v>
      </c>
      <c r="C28" s="31" t="s">
        <v>33</v>
      </c>
      <c r="D28" s="24">
        <f>+'App.2-BA_2010'!H28</f>
        <v>6646408</v>
      </c>
      <c r="E28" s="24"/>
      <c r="F28" s="24">
        <v>604991</v>
      </c>
      <c r="G28" s="24"/>
      <c r="H28" s="25">
        <f t="shared" si="0"/>
        <v>7251399</v>
      </c>
      <c r="I28" s="26"/>
      <c r="J28" s="27">
        <f>+'App.2-BA_2010'!N28</f>
        <v>-2287458</v>
      </c>
      <c r="K28" s="27"/>
      <c r="L28" s="24">
        <v>-322198</v>
      </c>
      <c r="M28" s="24"/>
      <c r="N28" s="25">
        <f t="shared" si="1"/>
        <v>-2609656</v>
      </c>
      <c r="O28" s="28">
        <f t="shared" si="2"/>
        <v>4641743</v>
      </c>
    </row>
    <row r="29" spans="1:15" ht="15" x14ac:dyDescent="0.25">
      <c r="A29" s="22">
        <v>47</v>
      </c>
      <c r="B29" s="22">
        <v>1845</v>
      </c>
      <c r="C29" s="31" t="s">
        <v>34</v>
      </c>
      <c r="D29" s="24">
        <f>+'App.2-BA_2010'!H29</f>
        <v>5645141</v>
      </c>
      <c r="E29" s="24"/>
      <c r="F29" s="24">
        <v>197328</v>
      </c>
      <c r="G29" s="24"/>
      <c r="H29" s="25">
        <f t="shared" si="0"/>
        <v>5842469</v>
      </c>
      <c r="I29" s="26"/>
      <c r="J29" s="27">
        <f>+'App.2-BA_2010'!N29</f>
        <v>-1488469</v>
      </c>
      <c r="K29" s="27"/>
      <c r="L29" s="24">
        <v>-260043</v>
      </c>
      <c r="M29" s="24"/>
      <c r="N29" s="25">
        <f t="shared" si="1"/>
        <v>-1748512</v>
      </c>
      <c r="O29" s="28">
        <f t="shared" si="2"/>
        <v>4093957</v>
      </c>
    </row>
    <row r="30" spans="1:15" ht="15" x14ac:dyDescent="0.25">
      <c r="A30" s="22">
        <v>47</v>
      </c>
      <c r="B30" s="22">
        <v>1850</v>
      </c>
      <c r="C30" s="31" t="s">
        <v>35</v>
      </c>
      <c r="D30" s="24">
        <f>+'App.2-BA_2010'!H30</f>
        <v>3395246</v>
      </c>
      <c r="E30" s="24"/>
      <c r="F30" s="24">
        <v>535506</v>
      </c>
      <c r="G30" s="24"/>
      <c r="H30" s="25">
        <f t="shared" si="0"/>
        <v>3930752</v>
      </c>
      <c r="I30" s="26"/>
      <c r="J30" s="27">
        <f>+'App.2-BA_2010'!N30</f>
        <v>-1807403</v>
      </c>
      <c r="K30" s="27"/>
      <c r="L30" s="24">
        <v>-203622</v>
      </c>
      <c r="M30" s="24"/>
      <c r="N30" s="25">
        <f t="shared" si="1"/>
        <v>-2011025</v>
      </c>
      <c r="O30" s="28">
        <f t="shared" si="2"/>
        <v>1919727</v>
      </c>
    </row>
    <row r="31" spans="1:15" ht="15" x14ac:dyDescent="0.25">
      <c r="A31" s="22">
        <v>47</v>
      </c>
      <c r="B31" s="22">
        <v>1855</v>
      </c>
      <c r="C31" s="31" t="s">
        <v>36</v>
      </c>
      <c r="D31" s="24">
        <f>+'App.2-BA_2010'!H31</f>
        <v>1840254</v>
      </c>
      <c r="E31" s="24"/>
      <c r="F31" s="24">
        <v>84993</v>
      </c>
      <c r="G31" s="24"/>
      <c r="H31" s="25">
        <f t="shared" si="0"/>
        <v>1925247</v>
      </c>
      <c r="I31" s="26"/>
      <c r="J31" s="27">
        <f>+'App.2-BA_2010'!N31</f>
        <v>-1011458.98</v>
      </c>
      <c r="K31" s="27"/>
      <c r="L31" s="24">
        <v>-50021</v>
      </c>
      <c r="M31" s="24"/>
      <c r="N31" s="25">
        <f t="shared" si="1"/>
        <v>-1061479.98</v>
      </c>
      <c r="O31" s="28">
        <f t="shared" si="2"/>
        <v>863767.02</v>
      </c>
    </row>
    <row r="32" spans="1:15" ht="15" x14ac:dyDescent="0.25">
      <c r="A32" s="22">
        <v>47</v>
      </c>
      <c r="B32" s="22">
        <v>1860</v>
      </c>
      <c r="C32" s="31" t="s">
        <v>37</v>
      </c>
      <c r="D32" s="24">
        <f>+'App.2-BA_2010'!H32</f>
        <v>4365774</v>
      </c>
      <c r="E32" s="24">
        <v>17388</v>
      </c>
      <c r="F32" s="24">
        <v>28254</v>
      </c>
      <c r="G32" s="24">
        <v>-3585213</v>
      </c>
      <c r="H32" s="25">
        <f t="shared" si="0"/>
        <v>826203</v>
      </c>
      <c r="I32" s="26"/>
      <c r="J32" s="27">
        <f>+'App.2-BA_2010'!N32</f>
        <v>-1865996</v>
      </c>
      <c r="K32" s="27">
        <v>-696</v>
      </c>
      <c r="L32" s="24">
        <v>-30713</v>
      </c>
      <c r="M32" s="24">
        <v>1686706</v>
      </c>
      <c r="N32" s="25">
        <f>J32+K32+L32+M32</f>
        <v>-210699</v>
      </c>
      <c r="O32" s="28">
        <f t="shared" si="2"/>
        <v>615504</v>
      </c>
    </row>
    <row r="33" spans="1:15" ht="15" x14ac:dyDescent="0.25">
      <c r="A33" s="29">
        <v>47</v>
      </c>
      <c r="B33" s="29">
        <v>1860</v>
      </c>
      <c r="C33" s="30" t="s">
        <v>38</v>
      </c>
      <c r="D33" s="24">
        <f>+'App.2-BA_2010'!H33</f>
        <v>0</v>
      </c>
      <c r="E33" s="24"/>
      <c r="F33" s="24"/>
      <c r="G33" s="24"/>
      <c r="H33" s="25">
        <f t="shared" si="0"/>
        <v>0</v>
      </c>
      <c r="I33" s="26"/>
      <c r="J33" s="27">
        <f>+'App.2-BA_2010'!N33</f>
        <v>0</v>
      </c>
      <c r="K33" s="27"/>
      <c r="L33" s="24"/>
      <c r="M33" s="24"/>
      <c r="N33" s="25">
        <f t="shared" si="1"/>
        <v>0</v>
      </c>
      <c r="O33" s="28">
        <f t="shared" si="2"/>
        <v>0</v>
      </c>
    </row>
    <row r="34" spans="1:15" ht="15" x14ac:dyDescent="0.25">
      <c r="A34" s="29" t="s">
        <v>24</v>
      </c>
      <c r="B34" s="29">
        <v>1905</v>
      </c>
      <c r="C34" s="30" t="s">
        <v>25</v>
      </c>
      <c r="D34" s="24">
        <f>+'App.2-BA_2010'!H34</f>
        <v>0</v>
      </c>
      <c r="E34" s="24"/>
      <c r="F34" s="24"/>
      <c r="G34" s="24"/>
      <c r="H34" s="25">
        <f t="shared" si="0"/>
        <v>0</v>
      </c>
      <c r="I34" s="26"/>
      <c r="J34" s="27">
        <f>+'App.2-BA_2010'!N34</f>
        <v>0</v>
      </c>
      <c r="K34" s="27"/>
      <c r="L34" s="24"/>
      <c r="M34" s="24"/>
      <c r="N34" s="25">
        <f t="shared" si="1"/>
        <v>0</v>
      </c>
      <c r="O34" s="28">
        <f t="shared" si="2"/>
        <v>0</v>
      </c>
    </row>
    <row r="35" spans="1:15" ht="15" x14ac:dyDescent="0.25">
      <c r="A35" s="22">
        <v>47</v>
      </c>
      <c r="B35" s="22">
        <v>1908</v>
      </c>
      <c r="C35" s="31" t="s">
        <v>39</v>
      </c>
      <c r="D35" s="24">
        <f>+'App.2-BA_2010'!H35</f>
        <v>0</v>
      </c>
      <c r="E35" s="24"/>
      <c r="F35" s="24"/>
      <c r="G35" s="24"/>
      <c r="H35" s="25">
        <f t="shared" si="0"/>
        <v>0</v>
      </c>
      <c r="I35" s="26"/>
      <c r="J35" s="27">
        <f>+'App.2-BA_2010'!N35</f>
        <v>0</v>
      </c>
      <c r="K35" s="27"/>
      <c r="L35" s="24"/>
      <c r="M35" s="24"/>
      <c r="N35" s="25">
        <f t="shared" si="1"/>
        <v>0</v>
      </c>
      <c r="O35" s="28">
        <f t="shared" si="2"/>
        <v>0</v>
      </c>
    </row>
    <row r="36" spans="1:15" ht="15" x14ac:dyDescent="0.25">
      <c r="A36" s="22">
        <v>13</v>
      </c>
      <c r="B36" s="22">
        <v>1910</v>
      </c>
      <c r="C36" s="31" t="s">
        <v>27</v>
      </c>
      <c r="D36" s="24">
        <f>+'App.2-BA_2010'!H36</f>
        <v>322043</v>
      </c>
      <c r="E36" s="24"/>
      <c r="F36" s="24">
        <v>6421</v>
      </c>
      <c r="G36" s="24"/>
      <c r="H36" s="25">
        <f t="shared" si="0"/>
        <v>328464</v>
      </c>
      <c r="I36" s="26"/>
      <c r="J36" s="27">
        <f>+'App.2-BA_2010'!N36</f>
        <v>-158966</v>
      </c>
      <c r="K36" s="27"/>
      <c r="L36" s="24">
        <v>-29474</v>
      </c>
      <c r="M36" s="24"/>
      <c r="N36" s="25">
        <f t="shared" si="1"/>
        <v>-188440</v>
      </c>
      <c r="O36" s="28">
        <f t="shared" si="2"/>
        <v>140024</v>
      </c>
    </row>
    <row r="37" spans="1:15" ht="15" x14ac:dyDescent="0.25">
      <c r="A37" s="22">
        <v>8</v>
      </c>
      <c r="B37" s="22">
        <v>1915</v>
      </c>
      <c r="C37" s="31" t="s">
        <v>40</v>
      </c>
      <c r="D37" s="24">
        <f>+'App.2-BA_2010'!H37</f>
        <v>3690</v>
      </c>
      <c r="E37" s="24"/>
      <c r="F37" s="24">
        <v>5985</v>
      </c>
      <c r="G37" s="24"/>
      <c r="H37" s="25">
        <f t="shared" si="0"/>
        <v>9675</v>
      </c>
      <c r="I37" s="26"/>
      <c r="J37" s="27">
        <f>+'App.2-BA_2010'!N37</f>
        <v>-558</v>
      </c>
      <c r="K37" s="27"/>
      <c r="L37" s="24">
        <v>-668</v>
      </c>
      <c r="M37" s="24"/>
      <c r="N37" s="25">
        <f t="shared" si="1"/>
        <v>-1226</v>
      </c>
      <c r="O37" s="28">
        <f t="shared" si="2"/>
        <v>8449</v>
      </c>
    </row>
    <row r="38" spans="1:15" ht="15" x14ac:dyDescent="0.25">
      <c r="A38" s="22">
        <v>8</v>
      </c>
      <c r="B38" s="22">
        <v>1915</v>
      </c>
      <c r="C38" s="31" t="s">
        <v>41</v>
      </c>
      <c r="D38" s="24">
        <f>+'App.2-BA_2010'!H38</f>
        <v>0</v>
      </c>
      <c r="E38" s="24"/>
      <c r="F38" s="24"/>
      <c r="G38" s="24"/>
      <c r="H38" s="25">
        <f t="shared" si="0"/>
        <v>0</v>
      </c>
      <c r="I38" s="26"/>
      <c r="J38" s="27">
        <f>+'App.2-BA_2010'!N38</f>
        <v>0</v>
      </c>
      <c r="K38" s="27"/>
      <c r="L38" s="24"/>
      <c r="M38" s="24"/>
      <c r="N38" s="25">
        <f t="shared" si="1"/>
        <v>0</v>
      </c>
      <c r="O38" s="28">
        <f t="shared" si="2"/>
        <v>0</v>
      </c>
    </row>
    <row r="39" spans="1:15" ht="15" x14ac:dyDescent="0.25">
      <c r="A39" s="22">
        <v>10</v>
      </c>
      <c r="B39" s="22">
        <v>1920</v>
      </c>
      <c r="C39" s="31" t="s">
        <v>42</v>
      </c>
      <c r="D39" s="24">
        <f>+'App.2-BA_2010'!H39</f>
        <v>0</v>
      </c>
      <c r="E39" s="24"/>
      <c r="F39" s="24"/>
      <c r="G39" s="24"/>
      <c r="H39" s="25">
        <f t="shared" si="0"/>
        <v>0</v>
      </c>
      <c r="I39" s="26"/>
      <c r="J39" s="27">
        <f>+'App.2-BA_2010'!N39</f>
        <v>0</v>
      </c>
      <c r="K39" s="27"/>
      <c r="L39" s="24"/>
      <c r="M39" s="24"/>
      <c r="N39" s="25">
        <f t="shared" si="1"/>
        <v>0</v>
      </c>
      <c r="O39" s="28">
        <f t="shared" si="2"/>
        <v>0</v>
      </c>
    </row>
    <row r="40" spans="1:15" ht="15" x14ac:dyDescent="0.25">
      <c r="A40" s="22">
        <v>45</v>
      </c>
      <c r="B40" s="32">
        <v>1920</v>
      </c>
      <c r="C40" s="23" t="s">
        <v>43</v>
      </c>
      <c r="D40" s="24">
        <f>+'App.2-BA_2010'!H40</f>
        <v>137476</v>
      </c>
      <c r="E40" s="24"/>
      <c r="F40" s="24">
        <v>2112</v>
      </c>
      <c r="G40" s="24"/>
      <c r="H40" s="25">
        <f t="shared" si="0"/>
        <v>139588</v>
      </c>
      <c r="I40" s="26"/>
      <c r="J40" s="27">
        <f>+'App.2-BA_2010'!N40</f>
        <v>-112702</v>
      </c>
      <c r="K40" s="27"/>
      <c r="L40" s="24">
        <v>-6521</v>
      </c>
      <c r="M40" s="24"/>
      <c r="N40" s="25">
        <f t="shared" si="1"/>
        <v>-119223</v>
      </c>
      <c r="O40" s="28">
        <f t="shared" si="2"/>
        <v>20365</v>
      </c>
    </row>
    <row r="41" spans="1:15" ht="15" x14ac:dyDescent="0.25">
      <c r="A41" s="22">
        <v>45.1</v>
      </c>
      <c r="B41" s="32">
        <v>1920</v>
      </c>
      <c r="C41" s="23" t="s">
        <v>44</v>
      </c>
      <c r="D41" s="24">
        <f>+'App.2-BA_2010'!H41</f>
        <v>0</v>
      </c>
      <c r="E41" s="24"/>
      <c r="F41" s="24"/>
      <c r="G41" s="24"/>
      <c r="H41" s="25">
        <f t="shared" si="0"/>
        <v>0</v>
      </c>
      <c r="I41" s="26"/>
      <c r="J41" s="27">
        <f>+'App.2-BA_2010'!N41</f>
        <v>0</v>
      </c>
      <c r="K41" s="27"/>
      <c r="L41" s="24"/>
      <c r="M41" s="24"/>
      <c r="N41" s="25">
        <f t="shared" si="1"/>
        <v>0</v>
      </c>
      <c r="O41" s="28">
        <f t="shared" si="2"/>
        <v>0</v>
      </c>
    </row>
    <row r="42" spans="1:15" ht="15" x14ac:dyDescent="0.25">
      <c r="A42" s="22">
        <v>10</v>
      </c>
      <c r="B42" s="22">
        <v>1930</v>
      </c>
      <c r="C42" s="31" t="s">
        <v>45</v>
      </c>
      <c r="D42" s="24">
        <f>+'App.2-BA_2010'!H42</f>
        <v>1380986</v>
      </c>
      <c r="E42" s="24"/>
      <c r="F42" s="24">
        <v>413102</v>
      </c>
      <c r="G42" s="24"/>
      <c r="H42" s="25">
        <f t="shared" si="0"/>
        <v>1794088</v>
      </c>
      <c r="I42" s="26"/>
      <c r="J42" s="27">
        <f>+'App.2-BA_2010'!N42</f>
        <v>-985483</v>
      </c>
      <c r="K42" s="27"/>
      <c r="L42" s="24">
        <v>-125863</v>
      </c>
      <c r="M42" s="24"/>
      <c r="N42" s="25">
        <f t="shared" si="1"/>
        <v>-1111346</v>
      </c>
      <c r="O42" s="28">
        <f t="shared" si="2"/>
        <v>682742</v>
      </c>
    </row>
    <row r="43" spans="1:15" ht="15" x14ac:dyDescent="0.25">
      <c r="A43" s="22">
        <v>8</v>
      </c>
      <c r="B43" s="22">
        <v>1935</v>
      </c>
      <c r="C43" s="31" t="s">
        <v>46</v>
      </c>
      <c r="D43" s="24">
        <f>+'App.2-BA_2010'!H43</f>
        <v>56201</v>
      </c>
      <c r="E43" s="24"/>
      <c r="F43" s="24">
        <v>4900</v>
      </c>
      <c r="G43" s="24"/>
      <c r="H43" s="25">
        <f t="shared" si="0"/>
        <v>61101</v>
      </c>
      <c r="I43" s="26"/>
      <c r="J43" s="27">
        <f>+'App.2-BA_2010'!N43</f>
        <v>-11240</v>
      </c>
      <c r="K43" s="27"/>
      <c r="L43" s="24">
        <v>-5865</v>
      </c>
      <c r="M43" s="24"/>
      <c r="N43" s="25">
        <f t="shared" si="1"/>
        <v>-17105</v>
      </c>
      <c r="O43" s="28">
        <f t="shared" si="2"/>
        <v>43996</v>
      </c>
    </row>
    <row r="44" spans="1:15" ht="15" x14ac:dyDescent="0.25">
      <c r="A44" s="22">
        <v>8</v>
      </c>
      <c r="B44" s="22">
        <v>1940</v>
      </c>
      <c r="C44" s="31" t="s">
        <v>47</v>
      </c>
      <c r="D44" s="24">
        <f>+'App.2-BA_2010'!H44</f>
        <v>876382</v>
      </c>
      <c r="E44" s="24"/>
      <c r="F44" s="24">
        <v>22462</v>
      </c>
      <c r="G44" s="24"/>
      <c r="H44" s="25">
        <f t="shared" si="0"/>
        <v>898844</v>
      </c>
      <c r="I44" s="26"/>
      <c r="J44" s="27">
        <f>+'App.2-BA_2010'!N44</f>
        <v>-559313</v>
      </c>
      <c r="K44" s="27"/>
      <c r="L44" s="24">
        <v>-70398</v>
      </c>
      <c r="M44" s="24"/>
      <c r="N44" s="25">
        <f t="shared" si="1"/>
        <v>-629711</v>
      </c>
      <c r="O44" s="28">
        <f t="shared" si="2"/>
        <v>269133</v>
      </c>
    </row>
    <row r="45" spans="1:15" ht="15" x14ac:dyDescent="0.25">
      <c r="A45" s="22">
        <v>8</v>
      </c>
      <c r="B45" s="22">
        <v>1945</v>
      </c>
      <c r="C45" s="31" t="s">
        <v>48</v>
      </c>
      <c r="D45" s="24">
        <f>+'App.2-BA_2010'!H45</f>
        <v>51401</v>
      </c>
      <c r="E45" s="24"/>
      <c r="F45" s="24">
        <v>10330</v>
      </c>
      <c r="G45" s="24"/>
      <c r="H45" s="25">
        <f t="shared" si="0"/>
        <v>61731</v>
      </c>
      <c r="I45" s="26"/>
      <c r="J45" s="27">
        <f>+'App.2-BA_2010'!N45</f>
        <v>-8803</v>
      </c>
      <c r="K45" s="27"/>
      <c r="L45" s="24">
        <v>-5657</v>
      </c>
      <c r="M45" s="24"/>
      <c r="N45" s="25">
        <f t="shared" si="1"/>
        <v>-14460</v>
      </c>
      <c r="O45" s="28">
        <f t="shared" si="2"/>
        <v>47271</v>
      </c>
    </row>
    <row r="46" spans="1:15" ht="15" x14ac:dyDescent="0.25">
      <c r="A46" s="22">
        <v>8</v>
      </c>
      <c r="B46" s="22">
        <v>1950</v>
      </c>
      <c r="C46" s="31" t="s">
        <v>49</v>
      </c>
      <c r="D46" s="24">
        <f>+'App.2-BA_2010'!H46</f>
        <v>0</v>
      </c>
      <c r="E46" s="24"/>
      <c r="F46" s="24"/>
      <c r="G46" s="24"/>
      <c r="H46" s="25">
        <f t="shared" si="0"/>
        <v>0</v>
      </c>
      <c r="I46" s="26"/>
      <c r="J46" s="27">
        <f>+'App.2-BA_2010'!N46</f>
        <v>0</v>
      </c>
      <c r="K46" s="27"/>
      <c r="L46" s="24"/>
      <c r="M46" s="24"/>
      <c r="N46" s="25">
        <f t="shared" si="1"/>
        <v>0</v>
      </c>
      <c r="O46" s="28">
        <f t="shared" si="2"/>
        <v>0</v>
      </c>
    </row>
    <row r="47" spans="1:15" ht="15" x14ac:dyDescent="0.25">
      <c r="A47" s="22">
        <v>8</v>
      </c>
      <c r="B47" s="22">
        <v>1955</v>
      </c>
      <c r="C47" s="31" t="s">
        <v>50</v>
      </c>
      <c r="D47" s="24">
        <f>+'App.2-BA_2010'!H47</f>
        <v>73749</v>
      </c>
      <c r="E47" s="24"/>
      <c r="F47" s="24">
        <v>9523</v>
      </c>
      <c r="G47" s="24"/>
      <c r="H47" s="25">
        <f t="shared" si="0"/>
        <v>83272</v>
      </c>
      <c r="I47" s="26"/>
      <c r="J47" s="27">
        <f>+'App.2-BA_2010'!N47</f>
        <v>-9154</v>
      </c>
      <c r="K47" s="27"/>
      <c r="L47" s="24">
        <v>-7851</v>
      </c>
      <c r="M47" s="24"/>
      <c r="N47" s="25">
        <f t="shared" si="1"/>
        <v>-17005</v>
      </c>
      <c r="O47" s="28">
        <f t="shared" si="2"/>
        <v>66267</v>
      </c>
    </row>
    <row r="48" spans="1:15" ht="15" x14ac:dyDescent="0.25">
      <c r="A48" s="33">
        <v>8</v>
      </c>
      <c r="B48" s="33">
        <v>1955</v>
      </c>
      <c r="C48" s="34" t="s">
        <v>51</v>
      </c>
      <c r="D48" s="24">
        <f>+'App.2-BA_2010'!H48</f>
        <v>0</v>
      </c>
      <c r="E48" s="24"/>
      <c r="F48" s="24"/>
      <c r="G48" s="24"/>
      <c r="H48" s="25">
        <f t="shared" si="0"/>
        <v>0</v>
      </c>
      <c r="I48" s="26"/>
      <c r="J48" s="27">
        <f>+'App.2-BA_2010'!N48</f>
        <v>0</v>
      </c>
      <c r="K48" s="27"/>
      <c r="L48" s="24"/>
      <c r="M48" s="24"/>
      <c r="N48" s="25">
        <f t="shared" si="1"/>
        <v>0</v>
      </c>
      <c r="O48" s="28">
        <f t="shared" si="2"/>
        <v>0</v>
      </c>
    </row>
    <row r="49" spans="1:15" ht="15" x14ac:dyDescent="0.25">
      <c r="A49" s="32">
        <v>8</v>
      </c>
      <c r="B49" s="32">
        <v>1960</v>
      </c>
      <c r="C49" s="23" t="s">
        <v>52</v>
      </c>
      <c r="D49" s="24">
        <f>+'App.2-BA_2010'!H49</f>
        <v>0</v>
      </c>
      <c r="E49" s="24"/>
      <c r="F49" s="24"/>
      <c r="G49" s="24"/>
      <c r="H49" s="25">
        <f t="shared" si="0"/>
        <v>0</v>
      </c>
      <c r="I49" s="26"/>
      <c r="J49" s="27">
        <f>+'App.2-BA_2010'!N49</f>
        <v>0</v>
      </c>
      <c r="K49" s="27"/>
      <c r="L49" s="24"/>
      <c r="M49" s="24"/>
      <c r="N49" s="25">
        <f t="shared" si="1"/>
        <v>0</v>
      </c>
      <c r="O49" s="28">
        <f t="shared" si="2"/>
        <v>0</v>
      </c>
    </row>
    <row r="50" spans="1:15" ht="15" x14ac:dyDescent="0.25">
      <c r="A50" s="1">
        <v>47</v>
      </c>
      <c r="B50" s="32">
        <v>1970</v>
      </c>
      <c r="C50" s="31" t="s">
        <v>53</v>
      </c>
      <c r="D50" s="24">
        <f>+'App.2-BA_2010'!H50</f>
        <v>0</v>
      </c>
      <c r="E50" s="24"/>
      <c r="F50" s="24"/>
      <c r="G50" s="24"/>
      <c r="H50" s="25">
        <f t="shared" si="0"/>
        <v>0</v>
      </c>
      <c r="I50" s="26"/>
      <c r="J50" s="27">
        <f>+'App.2-BA_2010'!N50</f>
        <v>0</v>
      </c>
      <c r="K50" s="27"/>
      <c r="L50" s="24"/>
      <c r="M50" s="24"/>
      <c r="N50" s="25">
        <f t="shared" si="1"/>
        <v>0</v>
      </c>
      <c r="O50" s="28">
        <f t="shared" si="2"/>
        <v>0</v>
      </c>
    </row>
    <row r="51" spans="1:15" ht="15" x14ac:dyDescent="0.25">
      <c r="A51" s="22">
        <v>47</v>
      </c>
      <c r="B51" s="22">
        <v>1975</v>
      </c>
      <c r="C51" s="31" t="s">
        <v>54</v>
      </c>
      <c r="D51" s="24">
        <f>+'App.2-BA_2010'!H51</f>
        <v>0</v>
      </c>
      <c r="E51" s="24"/>
      <c r="F51" s="24"/>
      <c r="G51" s="24"/>
      <c r="H51" s="25">
        <f t="shared" si="0"/>
        <v>0</v>
      </c>
      <c r="I51" s="26"/>
      <c r="J51" s="27">
        <f>+'App.2-BA_2010'!N51</f>
        <v>0</v>
      </c>
      <c r="K51" s="27"/>
      <c r="L51" s="24"/>
      <c r="M51" s="24"/>
      <c r="N51" s="25">
        <f t="shared" si="1"/>
        <v>0</v>
      </c>
      <c r="O51" s="28">
        <f t="shared" si="2"/>
        <v>0</v>
      </c>
    </row>
    <row r="52" spans="1:15" ht="15" x14ac:dyDescent="0.25">
      <c r="A52" s="22">
        <v>47</v>
      </c>
      <c r="B52" s="22">
        <v>1980</v>
      </c>
      <c r="C52" s="31" t="s">
        <v>55</v>
      </c>
      <c r="D52" s="24">
        <f>+'App.2-BA_2010'!H52</f>
        <v>2193118</v>
      </c>
      <c r="E52" s="24"/>
      <c r="F52" s="24">
        <v>171187</v>
      </c>
      <c r="G52" s="24"/>
      <c r="H52" s="25">
        <f t="shared" si="0"/>
        <v>2364305</v>
      </c>
      <c r="I52" s="26"/>
      <c r="J52" s="27">
        <f>+'App.2-BA_2010'!N52</f>
        <v>-1618352</v>
      </c>
      <c r="K52" s="27"/>
      <c r="L52" s="24">
        <v>-131317</v>
      </c>
      <c r="M52" s="24"/>
      <c r="N52" s="25">
        <f t="shared" si="1"/>
        <v>-1749669</v>
      </c>
      <c r="O52" s="28">
        <f t="shared" si="2"/>
        <v>614636</v>
      </c>
    </row>
    <row r="53" spans="1:15" ht="15" x14ac:dyDescent="0.25">
      <c r="A53" s="22">
        <v>47</v>
      </c>
      <c r="B53" s="22">
        <v>1985</v>
      </c>
      <c r="C53" s="31" t="s">
        <v>56</v>
      </c>
      <c r="D53" s="24">
        <f>+'App.2-BA_2010'!H53</f>
        <v>0</v>
      </c>
      <c r="E53" s="24"/>
      <c r="F53" s="24"/>
      <c r="G53" s="24"/>
      <c r="H53" s="25">
        <f t="shared" si="0"/>
        <v>0</v>
      </c>
      <c r="I53" s="26"/>
      <c r="J53" s="27">
        <f>+'App.2-BA_2010'!N53</f>
        <v>0</v>
      </c>
      <c r="K53" s="27"/>
      <c r="L53" s="24"/>
      <c r="M53" s="24"/>
      <c r="N53" s="25">
        <f t="shared" si="1"/>
        <v>0</v>
      </c>
      <c r="O53" s="28">
        <f t="shared" si="2"/>
        <v>0</v>
      </c>
    </row>
    <row r="54" spans="1:15" ht="15" x14ac:dyDescent="0.25">
      <c r="A54" s="1">
        <v>47</v>
      </c>
      <c r="B54" s="22">
        <v>1990</v>
      </c>
      <c r="C54" s="35" t="s">
        <v>57</v>
      </c>
      <c r="D54" s="24">
        <f>+'App.2-BA_2010'!H54</f>
        <v>0</v>
      </c>
      <c r="E54" s="24"/>
      <c r="F54" s="24"/>
      <c r="G54" s="24"/>
      <c r="H54" s="25">
        <f t="shared" si="0"/>
        <v>0</v>
      </c>
      <c r="I54" s="26"/>
      <c r="J54" s="27">
        <f>+'App.2-BA_2010'!N54</f>
        <v>0</v>
      </c>
      <c r="K54" s="27"/>
      <c r="L54" s="24"/>
      <c r="M54" s="24"/>
      <c r="N54" s="25">
        <f t="shared" si="1"/>
        <v>0</v>
      </c>
      <c r="O54" s="28">
        <f t="shared" si="2"/>
        <v>0</v>
      </c>
    </row>
    <row r="55" spans="1:15" ht="15" x14ac:dyDescent="0.25">
      <c r="A55" s="22">
        <v>47</v>
      </c>
      <c r="B55" s="22">
        <v>1995</v>
      </c>
      <c r="C55" s="31" t="s">
        <v>58</v>
      </c>
      <c r="D55" s="24">
        <f>+'App.2-BA_2010'!H55</f>
        <v>-1376299</v>
      </c>
      <c r="E55" s="24">
        <v>-17388</v>
      </c>
      <c r="F55" s="24">
        <v>-390085</v>
      </c>
      <c r="G55" s="24"/>
      <c r="H55" s="25">
        <f t="shared" si="0"/>
        <v>-1783772</v>
      </c>
      <c r="I55" s="26"/>
      <c r="J55" s="27">
        <f>+'App.2-BA_2010'!N55</f>
        <v>115914</v>
      </c>
      <c r="K55" s="27">
        <v>-1904</v>
      </c>
      <c r="L55" s="24">
        <v>60867</v>
      </c>
      <c r="M55" s="24"/>
      <c r="N55" s="25">
        <f t="shared" si="1"/>
        <v>174877</v>
      </c>
      <c r="O55" s="28">
        <f t="shared" si="2"/>
        <v>-1608895</v>
      </c>
    </row>
    <row r="56" spans="1:15" ht="15" x14ac:dyDescent="0.25">
      <c r="A56" s="22">
        <v>47</v>
      </c>
      <c r="B56" s="22">
        <v>2440</v>
      </c>
      <c r="C56" s="31" t="s">
        <v>59</v>
      </c>
      <c r="D56" s="24">
        <f>+'App.2-BA_2010'!H56</f>
        <v>0</v>
      </c>
      <c r="E56" s="24"/>
      <c r="F56" s="24"/>
      <c r="G56" s="24"/>
      <c r="H56" s="25"/>
      <c r="J56" s="24">
        <f>+'App.2-BA_2010'!N56</f>
        <v>0</v>
      </c>
      <c r="K56" s="27"/>
      <c r="L56" s="24"/>
      <c r="M56" s="24"/>
      <c r="N56" s="25"/>
      <c r="O56" s="28"/>
    </row>
    <row r="57" spans="1:15" ht="15" x14ac:dyDescent="0.25">
      <c r="A57" s="36"/>
      <c r="B57" s="36"/>
      <c r="C57" s="37"/>
      <c r="D57" s="24">
        <f>+'App.2-BA_2010'!H57</f>
        <v>0</v>
      </c>
      <c r="E57" s="38"/>
      <c r="F57" s="38"/>
      <c r="G57" s="38"/>
      <c r="H57" s="25">
        <f t="shared" ref="H57:H60" si="3">D57+F57+G57</f>
        <v>0</v>
      </c>
      <c r="J57" s="24">
        <f>+'App.2-BA_2010'!N57</f>
        <v>0</v>
      </c>
      <c r="K57" s="38"/>
      <c r="L57" s="38"/>
      <c r="M57" s="38"/>
      <c r="N57" s="25">
        <f t="shared" ref="N57" si="4">J57+L57+M57</f>
        <v>0</v>
      </c>
      <c r="O57" s="28">
        <f t="shared" si="2"/>
        <v>0</v>
      </c>
    </row>
    <row r="58" spans="1:15" x14ac:dyDescent="0.2">
      <c r="A58" s="36"/>
      <c r="B58" s="36"/>
      <c r="C58" s="39" t="s">
        <v>60</v>
      </c>
      <c r="D58" s="40">
        <f>SUM(D17:D57)</f>
        <v>47261758</v>
      </c>
      <c r="E58" s="40">
        <f>SUM(E17:E57)</f>
        <v>0</v>
      </c>
      <c r="F58" s="40">
        <f>SUM(F17:F57)</f>
        <v>5903347</v>
      </c>
      <c r="G58" s="40">
        <f>SUM(G17:G57)</f>
        <v>-3591368</v>
      </c>
      <c r="H58" s="40">
        <f>SUM(H17:H57)</f>
        <v>49573737</v>
      </c>
      <c r="I58" s="40"/>
      <c r="J58" s="40">
        <f t="shared" ref="J58:O58" si="5">SUM(J17:J57)</f>
        <v>-18856973.789999999</v>
      </c>
      <c r="K58" s="40">
        <f t="shared" si="5"/>
        <v>-2600</v>
      </c>
      <c r="L58" s="40">
        <f t="shared" si="5"/>
        <v>-2192716</v>
      </c>
      <c r="M58" s="40">
        <f t="shared" si="5"/>
        <v>1686706</v>
      </c>
      <c r="N58" s="40">
        <f t="shared" si="5"/>
        <v>-19365583.789999999</v>
      </c>
      <c r="O58" s="40">
        <f t="shared" si="5"/>
        <v>30208153.209999997</v>
      </c>
    </row>
    <row r="59" spans="1:15" ht="25.5" x14ac:dyDescent="0.25">
      <c r="A59" s="36"/>
      <c r="B59" s="36"/>
      <c r="C59" s="41" t="s">
        <v>61</v>
      </c>
      <c r="D59" s="38"/>
      <c r="E59" s="38"/>
      <c r="F59" s="38"/>
      <c r="G59" s="38"/>
      <c r="H59" s="25">
        <f t="shared" ref="H59" si="6">D59+F59+G59</f>
        <v>0</v>
      </c>
      <c r="J59" s="38"/>
      <c r="K59" s="38"/>
      <c r="L59" s="38"/>
      <c r="M59" s="38"/>
      <c r="N59" s="25">
        <f t="shared" ref="N59:N60" si="7">J59+L59+M59</f>
        <v>0</v>
      </c>
      <c r="O59" s="28">
        <f t="shared" ref="O59" si="8">H59+N59</f>
        <v>0</v>
      </c>
    </row>
    <row r="60" spans="1:15" ht="24.75" x14ac:dyDescent="0.25">
      <c r="A60" s="36"/>
      <c r="B60" s="36"/>
      <c r="C60" s="42" t="s">
        <v>62</v>
      </c>
      <c r="D60" s="38"/>
      <c r="E60" s="38"/>
      <c r="F60" s="38"/>
      <c r="G60" s="38"/>
      <c r="H60" s="25">
        <f t="shared" si="3"/>
        <v>0</v>
      </c>
      <c r="J60" s="38"/>
      <c r="K60" s="38"/>
      <c r="L60" s="38"/>
      <c r="M60" s="38"/>
      <c r="N60" s="25">
        <f t="shared" si="7"/>
        <v>0</v>
      </c>
      <c r="O60" s="28">
        <f t="shared" si="2"/>
        <v>0</v>
      </c>
    </row>
    <row r="61" spans="1:15" x14ac:dyDescent="0.2">
      <c r="A61" s="36"/>
      <c r="B61" s="36"/>
      <c r="C61" s="39" t="s">
        <v>63</v>
      </c>
      <c r="D61" s="40">
        <f>SUM(D58:D60)</f>
        <v>47261758</v>
      </c>
      <c r="E61" s="40">
        <f>SUM(E58:E60)</f>
        <v>0</v>
      </c>
      <c r="F61" s="40">
        <f t="shared" ref="F61:H61" si="9">SUM(F58:F60)</f>
        <v>5903347</v>
      </c>
      <c r="G61" s="40">
        <f t="shared" si="9"/>
        <v>-3591368</v>
      </c>
      <c r="H61" s="40">
        <f t="shared" si="9"/>
        <v>49573737</v>
      </c>
      <c r="I61" s="40"/>
      <c r="J61" s="40">
        <f t="shared" ref="J61:N61" si="10">SUM(J58:J60)</f>
        <v>-18856973.789999999</v>
      </c>
      <c r="K61" s="40">
        <f t="shared" si="10"/>
        <v>-2600</v>
      </c>
      <c r="L61" s="40">
        <f t="shared" si="10"/>
        <v>-2192716</v>
      </c>
      <c r="M61" s="40">
        <f t="shared" si="10"/>
        <v>1686706</v>
      </c>
      <c r="N61" s="40">
        <f t="shared" si="10"/>
        <v>-19365583.789999999</v>
      </c>
      <c r="O61" s="40">
        <f>SUM(O58:O60)</f>
        <v>30208153.209999997</v>
      </c>
    </row>
    <row r="62" spans="1:15" ht="15" x14ac:dyDescent="0.25">
      <c r="A62" s="36"/>
      <c r="B62" s="36"/>
      <c r="C62" s="89" t="s">
        <v>64</v>
      </c>
      <c r="D62" s="90"/>
      <c r="E62" s="90"/>
      <c r="F62" s="90"/>
      <c r="G62" s="90"/>
      <c r="H62" s="90"/>
      <c r="I62" s="90"/>
      <c r="J62" s="91"/>
      <c r="K62" s="58"/>
      <c r="L62" s="38"/>
      <c r="M62" s="43"/>
      <c r="N62" s="44"/>
      <c r="O62" s="45"/>
    </row>
    <row r="63" spans="1:15" ht="15" x14ac:dyDescent="0.25">
      <c r="A63" s="36"/>
      <c r="B63" s="36"/>
      <c r="C63" s="89" t="s">
        <v>65</v>
      </c>
      <c r="D63" s="90"/>
      <c r="E63" s="90"/>
      <c r="F63" s="90"/>
      <c r="G63" s="90"/>
      <c r="H63" s="90"/>
      <c r="I63" s="90"/>
      <c r="J63" s="91"/>
      <c r="K63" s="58"/>
      <c r="L63" s="40">
        <f>L61+L62</f>
        <v>-2192716</v>
      </c>
      <c r="M63" s="43"/>
      <c r="N63" s="44"/>
      <c r="O63" s="45"/>
    </row>
    <row r="65" spans="1:16" x14ac:dyDescent="0.2">
      <c r="J65" s="46" t="s">
        <v>66</v>
      </c>
      <c r="K65" s="46"/>
      <c r="L65" s="47"/>
    </row>
    <row r="66" spans="1:16" ht="15" x14ac:dyDescent="0.25">
      <c r="A66" s="36">
        <v>10</v>
      </c>
      <c r="B66" s="36"/>
      <c r="C66" s="37" t="s">
        <v>67</v>
      </c>
      <c r="J66" s="47" t="s">
        <v>67</v>
      </c>
      <c r="K66" s="47"/>
      <c r="L66" s="47"/>
      <c r="M66" s="48"/>
    </row>
    <row r="67" spans="1:16" ht="15" x14ac:dyDescent="0.25">
      <c r="A67" s="36">
        <v>8</v>
      </c>
      <c r="B67" s="36"/>
      <c r="C67" s="37" t="s">
        <v>46</v>
      </c>
      <c r="J67" s="47" t="s">
        <v>46</v>
      </c>
      <c r="K67" s="47"/>
      <c r="L67" s="47"/>
      <c r="M67" s="49"/>
    </row>
    <row r="68" spans="1:16" ht="15" x14ac:dyDescent="0.25">
      <c r="J68" s="50" t="s">
        <v>68</v>
      </c>
      <c r="K68" s="50"/>
      <c r="M68" s="51">
        <f>L63-M66-M67</f>
        <v>-2192716</v>
      </c>
    </row>
    <row r="69" spans="1:16" x14ac:dyDescent="0.2">
      <c r="P69" s="52"/>
    </row>
    <row r="70" spans="1:16" x14ac:dyDescent="0.2">
      <c r="A70" s="53" t="s">
        <v>69</v>
      </c>
      <c r="P70" s="52"/>
    </row>
    <row r="72" spans="1:16" x14ac:dyDescent="0.2">
      <c r="A72" s="1">
        <v>1</v>
      </c>
      <c r="B72" s="92" t="s">
        <v>70</v>
      </c>
      <c r="C72" s="92"/>
      <c r="D72" s="92"/>
      <c r="E72" s="92"/>
      <c r="F72" s="92"/>
      <c r="G72" s="92"/>
      <c r="H72" s="92"/>
      <c r="I72" s="92"/>
      <c r="J72" s="92"/>
      <c r="K72" s="92"/>
      <c r="L72" s="92"/>
      <c r="M72" s="92"/>
      <c r="N72" s="92"/>
      <c r="O72" s="92"/>
    </row>
    <row r="73" spans="1:16" x14ac:dyDescent="0.2">
      <c r="B73" s="92"/>
      <c r="C73" s="92"/>
      <c r="D73" s="92"/>
      <c r="E73" s="92"/>
      <c r="F73" s="92"/>
      <c r="G73" s="92"/>
      <c r="H73" s="92"/>
      <c r="I73" s="92"/>
      <c r="J73" s="92"/>
      <c r="K73" s="92"/>
      <c r="L73" s="92"/>
      <c r="M73" s="92"/>
      <c r="N73" s="92"/>
      <c r="O73" s="92"/>
    </row>
    <row r="75" spans="1:16" x14ac:dyDescent="0.2">
      <c r="A75" s="1">
        <v>2</v>
      </c>
      <c r="B75" s="83" t="s">
        <v>71</v>
      </c>
      <c r="C75" s="83"/>
      <c r="D75" s="83"/>
      <c r="E75" s="83"/>
      <c r="F75" s="83"/>
      <c r="G75" s="83"/>
      <c r="H75" s="83"/>
      <c r="I75" s="83"/>
      <c r="J75" s="83"/>
      <c r="K75" s="83"/>
      <c r="L75" s="83"/>
      <c r="M75" s="83"/>
      <c r="N75" s="83"/>
      <c r="O75" s="83"/>
    </row>
    <row r="76" spans="1:16" x14ac:dyDescent="0.2">
      <c r="B76" s="83"/>
      <c r="C76" s="83"/>
      <c r="D76" s="83"/>
      <c r="E76" s="83"/>
      <c r="F76" s="83"/>
      <c r="G76" s="83"/>
      <c r="H76" s="83"/>
      <c r="I76" s="83"/>
      <c r="J76" s="83"/>
      <c r="K76" s="83"/>
      <c r="L76" s="83"/>
      <c r="M76" s="83"/>
      <c r="N76" s="83"/>
      <c r="O76" s="83"/>
    </row>
    <row r="78" spans="1:16" x14ac:dyDescent="0.2">
      <c r="A78" s="1">
        <v>3</v>
      </c>
      <c r="B78" s="84" t="s">
        <v>72</v>
      </c>
      <c r="C78" s="84"/>
      <c r="D78" s="84"/>
      <c r="E78" s="84"/>
      <c r="F78" s="84"/>
      <c r="G78" s="84"/>
      <c r="H78" s="84"/>
      <c r="I78" s="84"/>
      <c r="J78" s="84"/>
      <c r="K78" s="84"/>
      <c r="L78" s="84"/>
      <c r="M78" s="84"/>
      <c r="N78" s="84"/>
      <c r="O78" s="84"/>
    </row>
    <row r="80" spans="1:16" x14ac:dyDescent="0.2">
      <c r="A80" s="1">
        <v>4</v>
      </c>
      <c r="B80" s="54" t="s">
        <v>73</v>
      </c>
      <c r="C80" s="10"/>
    </row>
    <row r="82" spans="1:15" x14ac:dyDescent="0.2">
      <c r="A82" s="1">
        <v>5</v>
      </c>
      <c r="B82" s="55" t="s">
        <v>74</v>
      </c>
    </row>
    <row r="84" spans="1:15" x14ac:dyDescent="0.2">
      <c r="A84" s="1">
        <v>6</v>
      </c>
      <c r="B84" s="84" t="s">
        <v>75</v>
      </c>
      <c r="C84" s="84"/>
      <c r="D84" s="84"/>
      <c r="E84" s="84"/>
      <c r="F84" s="84"/>
      <c r="G84" s="84"/>
      <c r="H84" s="84"/>
      <c r="I84" s="84"/>
      <c r="J84" s="84"/>
      <c r="K84" s="84"/>
      <c r="L84" s="84"/>
      <c r="M84" s="84"/>
      <c r="N84" s="84"/>
      <c r="O84" s="84"/>
    </row>
    <row r="85" spans="1:15" x14ac:dyDescent="0.2">
      <c r="B85" s="84"/>
      <c r="C85" s="84"/>
      <c r="D85" s="84"/>
      <c r="E85" s="84"/>
      <c r="F85" s="84"/>
      <c r="G85" s="84"/>
      <c r="H85" s="84"/>
      <c r="I85" s="84"/>
      <c r="J85" s="84"/>
      <c r="K85" s="84"/>
      <c r="L85" s="84"/>
      <c r="M85" s="84"/>
      <c r="N85" s="84"/>
      <c r="O85" s="84"/>
    </row>
  </sheetData>
  <mergeCells count="9">
    <mergeCell ref="B75:O76"/>
    <mergeCell ref="B78:O78"/>
    <mergeCell ref="B84:O85"/>
    <mergeCell ref="A9:O9"/>
    <mergeCell ref="A10:O10"/>
    <mergeCell ref="D15:H15"/>
    <mergeCell ref="C62:J62"/>
    <mergeCell ref="C63:J63"/>
    <mergeCell ref="B72:O73"/>
  </mergeCells>
  <dataValidations disablePrompts="1" count="1">
    <dataValidation type="list" allowBlank="1" showErrorMessage="1" error="Use the following date format when inserting a date:_x000a__x000a_Eg:  &quot;January 1, 2013&quot;" prompt="Use the following format eg: January 1, 2013" sqref="G12">
      <formula1>"CGAAP, MIFRS,USGAAP, ASPE"</formula1>
    </dataValidation>
  </dataValidations>
  <printOptions horizontalCentered="1"/>
  <pageMargins left="0.25" right="0.25" top="0.75" bottom="0.75" header="0.3" footer="0.3"/>
  <pageSetup paperSize="5" scale="61"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8">
    <tabColor rgb="FFFFC000"/>
    <pageSetUpPr fitToPage="1"/>
  </sheetPr>
  <dimension ref="A1:P85"/>
  <sheetViews>
    <sheetView showGridLines="0" zoomScale="80" zoomScaleNormal="80" zoomScaleSheetLayoutView="85" workbookViewId="0">
      <pane xSplit="3" ySplit="16" topLeftCell="D31" activePane="bottomRight" state="frozen"/>
      <selection activeCell="T31" sqref="T31"/>
      <selection pane="topRight" activeCell="T31" sqref="T31"/>
      <selection pane="bottomLeft" activeCell="T31" sqref="T31"/>
      <selection pane="bottomRight" activeCell="O1" sqref="O1:O7"/>
    </sheetView>
  </sheetViews>
  <sheetFormatPr defaultRowHeight="12.75" x14ac:dyDescent="0.2"/>
  <cols>
    <col min="1" max="1" width="7.7109375" style="1" customWidth="1"/>
    <col min="2" max="2" width="6.42578125" style="1" customWidth="1"/>
    <col min="3" max="3" width="50.7109375" style="2" bestFit="1" customWidth="1"/>
    <col min="4" max="4" width="14.42578125" style="2" customWidth="1"/>
    <col min="5" max="5" width="16.7109375" style="2" bestFit="1" customWidth="1"/>
    <col min="6" max="6" width="13" style="2" customWidth="1"/>
    <col min="7" max="7" width="12.28515625" style="2" bestFit="1" customWidth="1"/>
    <col min="8" max="8" width="17.42578125" style="63" bestFit="1" customWidth="1"/>
    <col min="9" max="9" width="1.7109375" style="3" customWidth="1"/>
    <col min="10" max="10" width="14.28515625" style="2" customWidth="1"/>
    <col min="11" max="11" width="16.7109375" style="2" bestFit="1" customWidth="1"/>
    <col min="12" max="12" width="13.42578125" style="2" customWidth="1"/>
    <col min="13" max="13" width="12.28515625" style="2" bestFit="1" customWidth="1"/>
    <col min="14" max="14" width="14.5703125" style="2" bestFit="1" customWidth="1"/>
    <col min="15" max="15" width="14.140625" style="2" bestFit="1" customWidth="1"/>
    <col min="16" max="16" width="10.28515625" style="2" bestFit="1" customWidth="1"/>
    <col min="17" max="16384" width="9.140625" style="2"/>
  </cols>
  <sheetData>
    <row r="1" spans="1:15" x14ac:dyDescent="0.2">
      <c r="N1" s="4" t="s">
        <v>0</v>
      </c>
      <c r="O1" s="5" t="s">
        <v>86</v>
      </c>
    </row>
    <row r="2" spans="1:15" x14ac:dyDescent="0.2">
      <c r="N2" s="4" t="s">
        <v>1</v>
      </c>
      <c r="O2" s="6"/>
    </row>
    <row r="3" spans="1:15" x14ac:dyDescent="0.2">
      <c r="N3" s="4" t="s">
        <v>2</v>
      </c>
      <c r="O3" s="6"/>
    </row>
    <row r="4" spans="1:15" x14ac:dyDescent="0.2">
      <c r="N4" s="4" t="s">
        <v>3</v>
      </c>
      <c r="O4" s="6"/>
    </row>
    <row r="5" spans="1:15" x14ac:dyDescent="0.2">
      <c r="N5" s="4" t="s">
        <v>4</v>
      </c>
      <c r="O5" s="7"/>
    </row>
    <row r="6" spans="1:15" x14ac:dyDescent="0.2">
      <c r="N6" s="4"/>
      <c r="O6" s="5" t="s">
        <v>87</v>
      </c>
    </row>
    <row r="7" spans="1:15" x14ac:dyDescent="0.2">
      <c r="N7" s="4" t="s">
        <v>5</v>
      </c>
      <c r="O7" s="7" t="s">
        <v>88</v>
      </c>
    </row>
    <row r="9" spans="1:15" ht="18" x14ac:dyDescent="0.2">
      <c r="A9" s="85" t="s">
        <v>6</v>
      </c>
      <c r="B9" s="85"/>
      <c r="C9" s="85"/>
      <c r="D9" s="85"/>
      <c r="E9" s="85"/>
      <c r="F9" s="85"/>
      <c r="G9" s="85"/>
      <c r="H9" s="85"/>
      <c r="I9" s="85"/>
      <c r="J9" s="85"/>
      <c r="K9" s="85"/>
      <c r="L9" s="85"/>
      <c r="M9" s="85"/>
      <c r="N9" s="85"/>
      <c r="O9" s="85"/>
    </row>
    <row r="10" spans="1:15" ht="18" x14ac:dyDescent="0.2">
      <c r="A10" s="85" t="s">
        <v>7</v>
      </c>
      <c r="B10" s="85"/>
      <c r="C10" s="85"/>
      <c r="D10" s="85"/>
      <c r="E10" s="85"/>
      <c r="F10" s="85"/>
      <c r="G10" s="85"/>
      <c r="H10" s="85"/>
      <c r="I10" s="85"/>
      <c r="J10" s="85"/>
      <c r="K10" s="85"/>
      <c r="L10" s="85"/>
      <c r="M10" s="85"/>
      <c r="N10" s="85"/>
      <c r="O10" s="85"/>
    </row>
    <row r="11" spans="1:15" x14ac:dyDescent="0.2">
      <c r="I11" s="2"/>
    </row>
    <row r="12" spans="1:15" x14ac:dyDescent="0.2">
      <c r="F12" s="8" t="s">
        <v>8</v>
      </c>
      <c r="G12" s="9" t="s">
        <v>9</v>
      </c>
      <c r="I12" s="2"/>
    </row>
    <row r="13" spans="1:15" ht="15" x14ac:dyDescent="0.25">
      <c r="C13" s="10"/>
      <c r="D13" s="59"/>
      <c r="F13" s="8" t="s">
        <v>10</v>
      </c>
      <c r="G13" s="56">
        <v>2012</v>
      </c>
      <c r="H13" s="64"/>
      <c r="J13" s="59"/>
    </row>
    <row r="15" spans="1:15" x14ac:dyDescent="0.2">
      <c r="D15" s="86" t="s">
        <v>11</v>
      </c>
      <c r="E15" s="87"/>
      <c r="F15" s="87"/>
      <c r="G15" s="87"/>
      <c r="H15" s="88"/>
      <c r="J15" s="12"/>
      <c r="K15" s="57"/>
      <c r="L15" s="13" t="s">
        <v>12</v>
      </c>
      <c r="M15" s="13"/>
      <c r="N15" s="14"/>
      <c r="O15" s="3"/>
    </row>
    <row r="16" spans="1:15" ht="25.5" x14ac:dyDescent="0.2">
      <c r="A16" s="15" t="s">
        <v>13</v>
      </c>
      <c r="B16" s="16" t="s">
        <v>14</v>
      </c>
      <c r="C16" s="17" t="s">
        <v>15</v>
      </c>
      <c r="D16" s="15" t="s">
        <v>16</v>
      </c>
      <c r="E16" s="15" t="s">
        <v>77</v>
      </c>
      <c r="F16" s="16" t="s">
        <v>17</v>
      </c>
      <c r="G16" s="16" t="s">
        <v>18</v>
      </c>
      <c r="H16" s="65" t="s">
        <v>19</v>
      </c>
      <c r="I16" s="18"/>
      <c r="J16" s="19" t="s">
        <v>16</v>
      </c>
      <c r="K16" s="15" t="s">
        <v>77</v>
      </c>
      <c r="L16" s="20" t="s">
        <v>17</v>
      </c>
      <c r="M16" s="20" t="s">
        <v>18</v>
      </c>
      <c r="N16" s="21" t="s">
        <v>19</v>
      </c>
      <c r="O16" s="15" t="s">
        <v>20</v>
      </c>
    </row>
    <row r="17" spans="1:15" ht="15" x14ac:dyDescent="0.25">
      <c r="A17" s="22"/>
      <c r="B17" s="22">
        <v>1610</v>
      </c>
      <c r="C17" s="23" t="s">
        <v>76</v>
      </c>
      <c r="D17" s="24">
        <f>+'App.2-BA_2011'!H17</f>
        <v>242440</v>
      </c>
      <c r="E17" s="24"/>
      <c r="F17" s="24">
        <v>0</v>
      </c>
      <c r="G17" s="24"/>
      <c r="H17" s="66">
        <f>D17+F17+G17+E17</f>
        <v>242440</v>
      </c>
      <c r="I17" s="26"/>
      <c r="J17" s="27">
        <f>+'App.2-BA_2011'!N17</f>
        <v>-21593</v>
      </c>
      <c r="K17" s="27"/>
      <c r="L17" s="24">
        <v>-6061</v>
      </c>
      <c r="M17" s="24"/>
      <c r="N17" s="25">
        <f>J17+K17+L17+M17</f>
        <v>-27654</v>
      </c>
      <c r="O17" s="28">
        <f>H17+N17</f>
        <v>214786</v>
      </c>
    </row>
    <row r="18" spans="1:15" ht="15" x14ac:dyDescent="0.25">
      <c r="A18" s="22">
        <v>12</v>
      </c>
      <c r="B18" s="22">
        <v>1611</v>
      </c>
      <c r="C18" s="23" t="s">
        <v>21</v>
      </c>
      <c r="D18" s="24">
        <f>+'App.2-BA_2011'!H18</f>
        <v>292072</v>
      </c>
      <c r="E18" s="24"/>
      <c r="F18" s="24">
        <v>0</v>
      </c>
      <c r="G18" s="24"/>
      <c r="H18" s="66">
        <f t="shared" ref="H18:H55" si="0">D18+F18+G18+E18</f>
        <v>292072</v>
      </c>
      <c r="I18" s="26"/>
      <c r="J18" s="27">
        <f>+'App.2-BA_2011'!N18</f>
        <v>-200569</v>
      </c>
      <c r="K18" s="27"/>
      <c r="L18" s="24">
        <v>-29682</v>
      </c>
      <c r="M18" s="24"/>
      <c r="N18" s="25">
        <f t="shared" ref="N18:N55" si="1">J18+K18+L18+M18</f>
        <v>-230251</v>
      </c>
      <c r="O18" s="28">
        <f>H18+N18</f>
        <v>61821</v>
      </c>
    </row>
    <row r="19" spans="1:15" ht="15" x14ac:dyDescent="0.25">
      <c r="A19" s="22" t="s">
        <v>22</v>
      </c>
      <c r="B19" s="22">
        <v>1612</v>
      </c>
      <c r="C19" s="23" t="s">
        <v>23</v>
      </c>
      <c r="D19" s="24">
        <f>+'App.2-BA_2011'!H19</f>
        <v>0</v>
      </c>
      <c r="E19" s="24"/>
      <c r="F19" s="24"/>
      <c r="G19" s="24"/>
      <c r="H19" s="66">
        <f t="shared" si="0"/>
        <v>0</v>
      </c>
      <c r="I19" s="26"/>
      <c r="J19" s="27">
        <f>+'App.2-BA_2011'!N19</f>
        <v>0</v>
      </c>
      <c r="K19" s="27"/>
      <c r="L19" s="24"/>
      <c r="M19" s="24"/>
      <c r="N19" s="25">
        <f t="shared" si="1"/>
        <v>0</v>
      </c>
      <c r="O19" s="28">
        <f>H19+N19</f>
        <v>0</v>
      </c>
    </row>
    <row r="20" spans="1:15" ht="15" x14ac:dyDescent="0.25">
      <c r="A20" s="29" t="s">
        <v>24</v>
      </c>
      <c r="B20" s="29">
        <v>1805</v>
      </c>
      <c r="C20" s="30" t="s">
        <v>25</v>
      </c>
      <c r="D20" s="24">
        <f>+'App.2-BA_2011'!H20</f>
        <v>197343</v>
      </c>
      <c r="E20" s="24"/>
      <c r="F20" s="24">
        <v>0</v>
      </c>
      <c r="G20" s="24"/>
      <c r="H20" s="66">
        <f t="shared" si="0"/>
        <v>197343</v>
      </c>
      <c r="I20" s="26"/>
      <c r="J20" s="27">
        <f>+'App.2-BA_2011'!N20</f>
        <v>0</v>
      </c>
      <c r="K20" s="27"/>
      <c r="L20" s="24">
        <v>0</v>
      </c>
      <c r="M20" s="24"/>
      <c r="N20" s="25">
        <f t="shared" si="1"/>
        <v>0</v>
      </c>
      <c r="O20" s="28">
        <f>H20+N20</f>
        <v>197343</v>
      </c>
    </row>
    <row r="21" spans="1:15" ht="15" x14ac:dyDescent="0.25">
      <c r="A21" s="22">
        <v>47</v>
      </c>
      <c r="B21" s="22">
        <v>1808</v>
      </c>
      <c r="C21" s="31" t="s">
        <v>26</v>
      </c>
      <c r="D21" s="62">
        <f>+'App.2-BA_2011'!H21</f>
        <v>669494</v>
      </c>
      <c r="E21" s="24"/>
      <c r="F21" s="24">
        <v>9368.68</v>
      </c>
      <c r="G21" s="24"/>
      <c r="H21" s="66">
        <f>D21+F21+G21+E21</f>
        <v>678862.68</v>
      </c>
      <c r="I21" s="26"/>
      <c r="J21" s="27">
        <f>+'App.2-BA_2011'!N21</f>
        <v>-186550</v>
      </c>
      <c r="K21" s="27"/>
      <c r="L21" s="24">
        <v>-17951</v>
      </c>
      <c r="M21" s="24"/>
      <c r="N21" s="25">
        <f t="shared" si="1"/>
        <v>-204501</v>
      </c>
      <c r="O21" s="28">
        <f t="shared" ref="O21:O60" si="2">H21+N21</f>
        <v>474361.68000000005</v>
      </c>
    </row>
    <row r="22" spans="1:15" ht="15" x14ac:dyDescent="0.25">
      <c r="A22" s="22">
        <v>13</v>
      </c>
      <c r="B22" s="22">
        <v>1810</v>
      </c>
      <c r="C22" s="31" t="s">
        <v>27</v>
      </c>
      <c r="D22" s="24">
        <f>+'App.2-BA_2011'!H22</f>
        <v>0</v>
      </c>
      <c r="E22" s="24"/>
      <c r="F22" s="24"/>
      <c r="G22" s="24"/>
      <c r="H22" s="66">
        <f t="shared" si="0"/>
        <v>0</v>
      </c>
      <c r="I22" s="26"/>
      <c r="J22" s="27">
        <f>+'App.2-BA_2011'!N22</f>
        <v>0</v>
      </c>
      <c r="K22" s="27"/>
      <c r="L22" s="24"/>
      <c r="M22" s="24"/>
      <c r="N22" s="25">
        <f t="shared" si="1"/>
        <v>0</v>
      </c>
      <c r="O22" s="28">
        <f t="shared" si="2"/>
        <v>0</v>
      </c>
    </row>
    <row r="23" spans="1:15" ht="15" x14ac:dyDescent="0.25">
      <c r="A23" s="22">
        <v>47</v>
      </c>
      <c r="B23" s="22">
        <v>1815</v>
      </c>
      <c r="C23" s="31" t="s">
        <v>28</v>
      </c>
      <c r="D23" s="24">
        <f>+'App.2-BA_2011'!H23</f>
        <v>0</v>
      </c>
      <c r="E23" s="24"/>
      <c r="F23" s="24"/>
      <c r="G23" s="24"/>
      <c r="H23" s="66">
        <f t="shared" si="0"/>
        <v>0</v>
      </c>
      <c r="I23" s="26"/>
      <c r="J23" s="27">
        <f>+'App.2-BA_2011'!N23</f>
        <v>0</v>
      </c>
      <c r="K23" s="27"/>
      <c r="L23" s="24"/>
      <c r="M23" s="24"/>
      <c r="N23" s="25">
        <f t="shared" si="1"/>
        <v>0</v>
      </c>
      <c r="O23" s="28">
        <f t="shared" si="2"/>
        <v>0</v>
      </c>
    </row>
    <row r="24" spans="1:15" ht="15" x14ac:dyDescent="0.25">
      <c r="A24" s="22">
        <v>47</v>
      </c>
      <c r="B24" s="22">
        <v>1820</v>
      </c>
      <c r="C24" s="23" t="s">
        <v>29</v>
      </c>
      <c r="D24" s="24">
        <f>+'App.2-BA_2011'!H24</f>
        <v>8895807</v>
      </c>
      <c r="E24" s="24"/>
      <c r="F24" s="24">
        <v>68418.820000000007</v>
      </c>
      <c r="G24" s="24"/>
      <c r="H24" s="66">
        <f t="shared" si="0"/>
        <v>8964225.8200000003</v>
      </c>
      <c r="I24" s="26"/>
      <c r="J24" s="27">
        <f>+'App.2-BA_2011'!N24</f>
        <v>-1985471.81</v>
      </c>
      <c r="K24" s="27"/>
      <c r="L24" s="24">
        <v>-326360</v>
      </c>
      <c r="M24" s="24"/>
      <c r="N24" s="25">
        <f t="shared" si="1"/>
        <v>-2311831.81</v>
      </c>
      <c r="O24" s="28">
        <f t="shared" si="2"/>
        <v>6652394.0099999998</v>
      </c>
    </row>
    <row r="25" spans="1:15" ht="15" x14ac:dyDescent="0.25">
      <c r="A25" s="22">
        <v>47</v>
      </c>
      <c r="B25" s="22">
        <v>1825</v>
      </c>
      <c r="C25" s="31" t="s">
        <v>30</v>
      </c>
      <c r="D25" s="24">
        <f>+'App.2-BA_2011'!H25</f>
        <v>0</v>
      </c>
      <c r="E25" s="24"/>
      <c r="F25" s="24"/>
      <c r="G25" s="24"/>
      <c r="H25" s="66">
        <f t="shared" si="0"/>
        <v>0</v>
      </c>
      <c r="I25" s="26"/>
      <c r="J25" s="27">
        <f>+'App.2-BA_2011'!N25</f>
        <v>0</v>
      </c>
      <c r="K25" s="27"/>
      <c r="L25" s="24"/>
      <c r="M25" s="24"/>
      <c r="N25" s="25">
        <f t="shared" si="1"/>
        <v>0</v>
      </c>
      <c r="O25" s="28">
        <f t="shared" si="2"/>
        <v>0</v>
      </c>
    </row>
    <row r="26" spans="1:15" ht="15" x14ac:dyDescent="0.25">
      <c r="A26" s="22">
        <v>47</v>
      </c>
      <c r="B26" s="22">
        <v>1830</v>
      </c>
      <c r="C26" s="31" t="s">
        <v>31</v>
      </c>
      <c r="D26" s="24">
        <f>+'App.2-BA_2011'!H26</f>
        <v>12155052</v>
      </c>
      <c r="E26" s="24"/>
      <c r="F26" s="24">
        <v>213424.97</v>
      </c>
      <c r="G26" s="24"/>
      <c r="H26" s="66">
        <f t="shared" si="0"/>
        <v>12368476.970000001</v>
      </c>
      <c r="I26" s="26"/>
      <c r="J26" s="27">
        <f>+'App.2-BA_2011'!N26</f>
        <v>-4509244</v>
      </c>
      <c r="K26" s="27"/>
      <c r="L26" s="24">
        <v>-535858</v>
      </c>
      <c r="M26" s="24"/>
      <c r="N26" s="25">
        <f t="shared" si="1"/>
        <v>-5045102</v>
      </c>
      <c r="O26" s="28">
        <f t="shared" si="2"/>
        <v>7323374.9700000007</v>
      </c>
    </row>
    <row r="27" spans="1:15" ht="15" x14ac:dyDescent="0.25">
      <c r="A27" s="22">
        <v>47</v>
      </c>
      <c r="B27" s="22">
        <v>1835</v>
      </c>
      <c r="C27" s="31" t="s">
        <v>32</v>
      </c>
      <c r="D27" s="24">
        <f>+'App.2-BA_2011'!H27</f>
        <v>3388163</v>
      </c>
      <c r="E27" s="24"/>
      <c r="F27" s="24">
        <v>1012151.45</v>
      </c>
      <c r="G27" s="24"/>
      <c r="H27" s="66">
        <f t="shared" si="0"/>
        <v>4400314.45</v>
      </c>
      <c r="I27" s="26"/>
      <c r="J27" s="27">
        <f>+'App.2-BA_2011'!N27</f>
        <v>-1147476</v>
      </c>
      <c r="K27" s="27"/>
      <c r="L27" s="24">
        <v>-169113</v>
      </c>
      <c r="M27" s="24"/>
      <c r="N27" s="25">
        <f t="shared" si="1"/>
        <v>-1316589</v>
      </c>
      <c r="O27" s="28">
        <f t="shared" si="2"/>
        <v>3083725.45</v>
      </c>
    </row>
    <row r="28" spans="1:15" ht="15" x14ac:dyDescent="0.25">
      <c r="A28" s="22">
        <v>47</v>
      </c>
      <c r="B28" s="22">
        <v>1840</v>
      </c>
      <c r="C28" s="31" t="s">
        <v>33</v>
      </c>
      <c r="D28" s="24">
        <f>+'App.2-BA_2011'!H28</f>
        <v>7251399</v>
      </c>
      <c r="E28" s="24"/>
      <c r="F28" s="24">
        <v>315063.58</v>
      </c>
      <c r="G28" s="24"/>
      <c r="H28" s="66">
        <f t="shared" si="0"/>
        <v>7566462.5800000001</v>
      </c>
      <c r="I28" s="26"/>
      <c r="J28" s="27">
        <f>+'App.2-BA_2011'!N28</f>
        <v>-2609656</v>
      </c>
      <c r="K28" s="27"/>
      <c r="L28" s="24">
        <v>-326099</v>
      </c>
      <c r="M28" s="24"/>
      <c r="N28" s="25">
        <f t="shared" si="1"/>
        <v>-2935755</v>
      </c>
      <c r="O28" s="28">
        <f t="shared" si="2"/>
        <v>4630707.58</v>
      </c>
    </row>
    <row r="29" spans="1:15" ht="15" x14ac:dyDescent="0.25">
      <c r="A29" s="22">
        <v>47</v>
      </c>
      <c r="B29" s="22">
        <v>1845</v>
      </c>
      <c r="C29" s="31" t="s">
        <v>34</v>
      </c>
      <c r="D29" s="24">
        <f>+'App.2-BA_2011'!H29</f>
        <v>5842469</v>
      </c>
      <c r="E29" s="24"/>
      <c r="F29" s="24">
        <v>129138.67</v>
      </c>
      <c r="G29" s="24"/>
      <c r="H29" s="66">
        <f t="shared" si="0"/>
        <v>5971607.6699999999</v>
      </c>
      <c r="I29" s="26"/>
      <c r="J29" s="27">
        <f>+'App.2-BA_2011'!N29</f>
        <v>-1748512</v>
      </c>
      <c r="K29" s="27"/>
      <c r="L29" s="24">
        <v>-256528</v>
      </c>
      <c r="M29" s="24"/>
      <c r="N29" s="25">
        <f t="shared" si="1"/>
        <v>-2005040</v>
      </c>
      <c r="O29" s="28">
        <f t="shared" si="2"/>
        <v>3966567.67</v>
      </c>
    </row>
    <row r="30" spans="1:15" ht="15" x14ac:dyDescent="0.25">
      <c r="A30" s="22">
        <v>47</v>
      </c>
      <c r="B30" s="22">
        <v>1850</v>
      </c>
      <c r="C30" s="31" t="s">
        <v>35</v>
      </c>
      <c r="D30" s="24">
        <f>+'App.2-BA_2011'!H30</f>
        <v>3930752</v>
      </c>
      <c r="E30" s="24"/>
      <c r="F30" s="24">
        <v>252475.09</v>
      </c>
      <c r="G30" s="24"/>
      <c r="H30" s="66">
        <f t="shared" si="0"/>
        <v>4183227.09</v>
      </c>
      <c r="I30" s="26"/>
      <c r="J30" s="27">
        <f>+'App.2-BA_2011'!N30</f>
        <v>-2011025</v>
      </c>
      <c r="K30" s="27"/>
      <c r="L30" s="24">
        <v>-207114</v>
      </c>
      <c r="M30" s="24"/>
      <c r="N30" s="25">
        <f t="shared" si="1"/>
        <v>-2218139</v>
      </c>
      <c r="O30" s="28">
        <f t="shared" si="2"/>
        <v>1965088.0899999999</v>
      </c>
    </row>
    <row r="31" spans="1:15" ht="15" x14ac:dyDescent="0.25">
      <c r="A31" s="22">
        <v>47</v>
      </c>
      <c r="B31" s="22">
        <v>1855</v>
      </c>
      <c r="C31" s="31" t="s">
        <v>36</v>
      </c>
      <c r="D31" s="24">
        <f>+'App.2-BA_2011'!H31</f>
        <v>1925247</v>
      </c>
      <c r="E31" s="24"/>
      <c r="F31" s="24">
        <v>57444.55</v>
      </c>
      <c r="G31" s="24"/>
      <c r="H31" s="66">
        <f t="shared" si="0"/>
        <v>1982691.55</v>
      </c>
      <c r="I31" s="26"/>
      <c r="J31" s="27">
        <f>+'App.2-BA_2011'!N31</f>
        <v>-1061479.98</v>
      </c>
      <c r="K31" s="27"/>
      <c r="L31" s="24">
        <v>-52869</v>
      </c>
      <c r="M31" s="24"/>
      <c r="N31" s="25">
        <f t="shared" si="1"/>
        <v>-1114348.98</v>
      </c>
      <c r="O31" s="28">
        <f t="shared" si="2"/>
        <v>868342.57000000007</v>
      </c>
    </row>
    <row r="32" spans="1:15" ht="15" x14ac:dyDescent="0.25">
      <c r="A32" s="22">
        <v>47</v>
      </c>
      <c r="B32" s="22">
        <v>1860</v>
      </c>
      <c r="C32" s="31" t="s">
        <v>37</v>
      </c>
      <c r="D32" s="24">
        <f>+'App.2-BA_2011'!H32</f>
        <v>826203</v>
      </c>
      <c r="E32" s="24"/>
      <c r="F32" s="24">
        <v>139145.82999999999</v>
      </c>
      <c r="G32" s="24"/>
      <c r="H32" s="66">
        <f t="shared" si="0"/>
        <v>965348.83</v>
      </c>
      <c r="I32" s="26"/>
      <c r="J32" s="27">
        <f>+'App.2-BA_2011'!N32</f>
        <v>-210699</v>
      </c>
      <c r="K32" s="27"/>
      <c r="L32" s="24">
        <v>-33428</v>
      </c>
      <c r="M32" s="24"/>
      <c r="N32" s="25">
        <f>J32+K32+L32+M32</f>
        <v>-244127</v>
      </c>
      <c r="O32" s="28">
        <f t="shared" si="2"/>
        <v>721221.83</v>
      </c>
    </row>
    <row r="33" spans="1:15" ht="15" x14ac:dyDescent="0.25">
      <c r="A33" s="29">
        <v>47</v>
      </c>
      <c r="B33" s="29">
        <v>1860</v>
      </c>
      <c r="C33" s="30" t="s">
        <v>38</v>
      </c>
      <c r="D33" s="24">
        <f>+'App.2-BA_2011'!H33</f>
        <v>0</v>
      </c>
      <c r="E33" s="24"/>
      <c r="F33" s="24"/>
      <c r="G33" s="24"/>
      <c r="H33" s="66">
        <f t="shared" si="0"/>
        <v>0</v>
      </c>
      <c r="I33" s="26"/>
      <c r="J33" s="27">
        <f>+'App.2-BA_2011'!N33</f>
        <v>0</v>
      </c>
      <c r="K33" s="27"/>
      <c r="L33" s="24"/>
      <c r="M33" s="24"/>
      <c r="N33" s="25">
        <f t="shared" si="1"/>
        <v>0</v>
      </c>
      <c r="O33" s="28">
        <f t="shared" si="2"/>
        <v>0</v>
      </c>
    </row>
    <row r="34" spans="1:15" ht="15" x14ac:dyDescent="0.25">
      <c r="A34" s="29" t="s">
        <v>24</v>
      </c>
      <c r="B34" s="29">
        <v>1905</v>
      </c>
      <c r="C34" s="30" t="s">
        <v>25</v>
      </c>
      <c r="D34" s="24">
        <f>+'App.2-BA_2011'!H34</f>
        <v>0</v>
      </c>
      <c r="E34" s="24"/>
      <c r="F34" s="24"/>
      <c r="G34" s="24"/>
      <c r="H34" s="66">
        <f t="shared" si="0"/>
        <v>0</v>
      </c>
      <c r="I34" s="26"/>
      <c r="J34" s="27">
        <f>+'App.2-BA_2011'!N34</f>
        <v>0</v>
      </c>
      <c r="K34" s="27"/>
      <c r="L34" s="24"/>
      <c r="M34" s="24"/>
      <c r="N34" s="25">
        <f t="shared" si="1"/>
        <v>0</v>
      </c>
      <c r="O34" s="28">
        <f t="shared" si="2"/>
        <v>0</v>
      </c>
    </row>
    <row r="35" spans="1:15" ht="15" x14ac:dyDescent="0.25">
      <c r="A35" s="22">
        <v>47</v>
      </c>
      <c r="B35" s="22">
        <v>1908</v>
      </c>
      <c r="C35" s="31" t="s">
        <v>39</v>
      </c>
      <c r="D35" s="24">
        <f>+'App.2-BA_2011'!H35</f>
        <v>0</v>
      </c>
      <c r="E35" s="24"/>
      <c r="F35" s="24"/>
      <c r="G35" s="24"/>
      <c r="H35" s="66">
        <f t="shared" si="0"/>
        <v>0</v>
      </c>
      <c r="I35" s="26"/>
      <c r="J35" s="27">
        <f>+'App.2-BA_2011'!N35</f>
        <v>0</v>
      </c>
      <c r="K35" s="27"/>
      <c r="L35" s="24"/>
      <c r="M35" s="24"/>
      <c r="N35" s="25">
        <f t="shared" si="1"/>
        <v>0</v>
      </c>
      <c r="O35" s="28">
        <f t="shared" si="2"/>
        <v>0</v>
      </c>
    </row>
    <row r="36" spans="1:15" ht="15" x14ac:dyDescent="0.25">
      <c r="A36" s="22">
        <v>13</v>
      </c>
      <c r="B36" s="22">
        <v>1910</v>
      </c>
      <c r="C36" s="31" t="s">
        <v>27</v>
      </c>
      <c r="D36" s="24">
        <f>+'App.2-BA_2011'!H36</f>
        <v>328464</v>
      </c>
      <c r="E36" s="24"/>
      <c r="F36" s="24">
        <v>5434.93</v>
      </c>
      <c r="G36" s="24"/>
      <c r="H36" s="66">
        <f t="shared" si="0"/>
        <v>333898.93</v>
      </c>
      <c r="I36" s="26"/>
      <c r="J36" s="27">
        <f>+'App.2-BA_2011'!N36</f>
        <v>-188440</v>
      </c>
      <c r="K36" s="27"/>
      <c r="L36" s="24">
        <v>-30067</v>
      </c>
      <c r="M36" s="24"/>
      <c r="N36" s="25">
        <f t="shared" si="1"/>
        <v>-218507</v>
      </c>
      <c r="O36" s="28">
        <f t="shared" si="2"/>
        <v>115391.93</v>
      </c>
    </row>
    <row r="37" spans="1:15" ht="15" x14ac:dyDescent="0.25">
      <c r="A37" s="22">
        <v>8</v>
      </c>
      <c r="B37" s="22">
        <v>1915</v>
      </c>
      <c r="C37" s="31" t="s">
        <v>40</v>
      </c>
      <c r="D37" s="24">
        <f>+'App.2-BA_2011'!H37</f>
        <v>9675</v>
      </c>
      <c r="E37" s="24"/>
      <c r="F37" s="24">
        <v>17610.099999999999</v>
      </c>
      <c r="G37" s="24"/>
      <c r="H37" s="66">
        <f t="shared" si="0"/>
        <v>27285.1</v>
      </c>
      <c r="I37" s="26"/>
      <c r="J37" s="27">
        <f>+'App.2-BA_2011'!N37</f>
        <v>-1226</v>
      </c>
      <c r="K37" s="27"/>
      <c r="L37" s="24">
        <v>-1849</v>
      </c>
      <c r="M37" s="24"/>
      <c r="N37" s="25">
        <f t="shared" si="1"/>
        <v>-3075</v>
      </c>
      <c r="O37" s="28">
        <f t="shared" si="2"/>
        <v>24210.1</v>
      </c>
    </row>
    <row r="38" spans="1:15" ht="15" x14ac:dyDescent="0.25">
      <c r="A38" s="22">
        <v>8</v>
      </c>
      <c r="B38" s="22">
        <v>1915</v>
      </c>
      <c r="C38" s="31" t="s">
        <v>41</v>
      </c>
      <c r="D38" s="24">
        <f>+'App.2-BA_2011'!H38</f>
        <v>0</v>
      </c>
      <c r="E38" s="24"/>
      <c r="F38" s="24"/>
      <c r="G38" s="24"/>
      <c r="H38" s="66">
        <f t="shared" si="0"/>
        <v>0</v>
      </c>
      <c r="I38" s="26"/>
      <c r="J38" s="27">
        <f>+'App.2-BA_2011'!N38</f>
        <v>0</v>
      </c>
      <c r="K38" s="27"/>
      <c r="L38" s="24"/>
      <c r="M38" s="24"/>
      <c r="N38" s="25">
        <f t="shared" si="1"/>
        <v>0</v>
      </c>
      <c r="O38" s="28">
        <f t="shared" si="2"/>
        <v>0</v>
      </c>
    </row>
    <row r="39" spans="1:15" ht="15" x14ac:dyDescent="0.25">
      <c r="A39" s="22">
        <v>10</v>
      </c>
      <c r="B39" s="22">
        <v>1920</v>
      </c>
      <c r="C39" s="31" t="s">
        <v>42</v>
      </c>
      <c r="D39" s="24">
        <f>+'App.2-BA_2011'!H39</f>
        <v>0</v>
      </c>
      <c r="E39" s="24"/>
      <c r="F39" s="24"/>
      <c r="G39" s="24"/>
      <c r="H39" s="66">
        <f t="shared" si="0"/>
        <v>0</v>
      </c>
      <c r="I39" s="26"/>
      <c r="J39" s="27">
        <f>+'App.2-BA_2011'!N39</f>
        <v>0</v>
      </c>
      <c r="K39" s="27"/>
      <c r="L39" s="24"/>
      <c r="M39" s="24"/>
      <c r="N39" s="25">
        <f t="shared" si="1"/>
        <v>0</v>
      </c>
      <c r="O39" s="28">
        <f t="shared" si="2"/>
        <v>0</v>
      </c>
    </row>
    <row r="40" spans="1:15" ht="15" x14ac:dyDescent="0.25">
      <c r="A40" s="22">
        <v>45</v>
      </c>
      <c r="B40" s="32">
        <v>1920</v>
      </c>
      <c r="C40" s="23" t="s">
        <v>43</v>
      </c>
      <c r="D40" s="24">
        <f>+'App.2-BA_2011'!H40</f>
        <v>139588</v>
      </c>
      <c r="E40" s="24"/>
      <c r="F40" s="24">
        <v>0</v>
      </c>
      <c r="G40" s="24"/>
      <c r="H40" s="66">
        <f t="shared" si="0"/>
        <v>139588</v>
      </c>
      <c r="I40" s="26"/>
      <c r="J40" s="27">
        <f>+'App.2-BA_2011'!N40</f>
        <v>-119223</v>
      </c>
      <c r="K40" s="27"/>
      <c r="L40" s="24">
        <v>-6732</v>
      </c>
      <c r="M40" s="24"/>
      <c r="N40" s="25">
        <f t="shared" si="1"/>
        <v>-125955</v>
      </c>
      <c r="O40" s="28">
        <f t="shared" si="2"/>
        <v>13633</v>
      </c>
    </row>
    <row r="41" spans="1:15" ht="15" x14ac:dyDescent="0.25">
      <c r="A41" s="22">
        <v>45.1</v>
      </c>
      <c r="B41" s="32">
        <v>1920</v>
      </c>
      <c r="C41" s="23" t="s">
        <v>44</v>
      </c>
      <c r="D41" s="24">
        <f>+'App.2-BA_2011'!H41</f>
        <v>0</v>
      </c>
      <c r="E41" s="24"/>
      <c r="F41" s="24"/>
      <c r="G41" s="24"/>
      <c r="H41" s="66">
        <f t="shared" si="0"/>
        <v>0</v>
      </c>
      <c r="I41" s="26"/>
      <c r="J41" s="27">
        <f>+'App.2-BA_2011'!N41</f>
        <v>0</v>
      </c>
      <c r="K41" s="27"/>
      <c r="L41" s="24"/>
      <c r="M41" s="24"/>
      <c r="N41" s="25">
        <f t="shared" si="1"/>
        <v>0</v>
      </c>
      <c r="O41" s="28">
        <f t="shared" si="2"/>
        <v>0</v>
      </c>
    </row>
    <row r="42" spans="1:15" ht="15" x14ac:dyDescent="0.25">
      <c r="A42" s="22">
        <v>10</v>
      </c>
      <c r="B42" s="22">
        <v>1930</v>
      </c>
      <c r="C42" s="31" t="s">
        <v>45</v>
      </c>
      <c r="D42" s="24">
        <f>+'App.2-BA_2011'!H42</f>
        <v>1794088</v>
      </c>
      <c r="E42" s="24"/>
      <c r="F42" s="24">
        <v>910711.55</v>
      </c>
      <c r="G42" s="24"/>
      <c r="H42" s="66">
        <f t="shared" si="0"/>
        <v>2704799.55</v>
      </c>
      <c r="I42" s="26"/>
      <c r="J42" s="27">
        <f>+'App.2-BA_2011'!N42</f>
        <v>-1111346</v>
      </c>
      <c r="K42" s="27"/>
      <c r="L42" s="24">
        <v>-191019</v>
      </c>
      <c r="M42" s="24"/>
      <c r="N42" s="25">
        <f t="shared" si="1"/>
        <v>-1302365</v>
      </c>
      <c r="O42" s="28">
        <f t="shared" si="2"/>
        <v>1402434.5499999998</v>
      </c>
    </row>
    <row r="43" spans="1:15" ht="15" x14ac:dyDescent="0.25">
      <c r="A43" s="22">
        <v>8</v>
      </c>
      <c r="B43" s="22">
        <v>1935</v>
      </c>
      <c r="C43" s="31" t="s">
        <v>46</v>
      </c>
      <c r="D43" s="24">
        <f>+'App.2-BA_2011'!H43</f>
        <v>61101</v>
      </c>
      <c r="E43" s="24"/>
      <c r="F43" s="24">
        <v>0</v>
      </c>
      <c r="G43" s="24"/>
      <c r="H43" s="66">
        <f t="shared" si="0"/>
        <v>61101</v>
      </c>
      <c r="I43" s="26"/>
      <c r="J43" s="27">
        <f>+'App.2-BA_2011'!N43</f>
        <v>-17105</v>
      </c>
      <c r="K43" s="27"/>
      <c r="L43" s="24">
        <v>-6110</v>
      </c>
      <c r="M43" s="24"/>
      <c r="N43" s="25">
        <f t="shared" si="1"/>
        <v>-23215</v>
      </c>
      <c r="O43" s="28">
        <f t="shared" si="2"/>
        <v>37886</v>
      </c>
    </row>
    <row r="44" spans="1:15" ht="15" x14ac:dyDescent="0.25">
      <c r="A44" s="22">
        <v>8</v>
      </c>
      <c r="B44" s="22">
        <v>1940</v>
      </c>
      <c r="C44" s="31" t="s">
        <v>47</v>
      </c>
      <c r="D44" s="24">
        <f>+'App.2-BA_2011'!H44</f>
        <v>898844</v>
      </c>
      <c r="E44" s="24"/>
      <c r="F44" s="24">
        <v>42505.68</v>
      </c>
      <c r="G44" s="24"/>
      <c r="H44" s="66">
        <f t="shared" si="0"/>
        <v>941349.68</v>
      </c>
      <c r="I44" s="26"/>
      <c r="J44" s="27">
        <f>+'App.2-BA_2011'!N44</f>
        <v>-629711</v>
      </c>
      <c r="K44" s="27"/>
      <c r="L44" s="24">
        <v>-63570</v>
      </c>
      <c r="M44" s="24"/>
      <c r="N44" s="25">
        <f t="shared" si="1"/>
        <v>-693281</v>
      </c>
      <c r="O44" s="28">
        <f t="shared" si="2"/>
        <v>248068.68000000005</v>
      </c>
    </row>
    <row r="45" spans="1:15" ht="15" x14ac:dyDescent="0.25">
      <c r="A45" s="22">
        <v>8</v>
      </c>
      <c r="B45" s="22">
        <v>1945</v>
      </c>
      <c r="C45" s="31" t="s">
        <v>48</v>
      </c>
      <c r="D45" s="24">
        <f>+'App.2-BA_2011'!H45</f>
        <v>61731</v>
      </c>
      <c r="E45" s="24"/>
      <c r="F45" s="24">
        <v>0</v>
      </c>
      <c r="G45" s="24"/>
      <c r="H45" s="66">
        <f t="shared" si="0"/>
        <v>61731</v>
      </c>
      <c r="I45" s="26"/>
      <c r="J45" s="27">
        <f>+'App.2-BA_2011'!N45</f>
        <v>-14460</v>
      </c>
      <c r="K45" s="27"/>
      <c r="L45" s="24">
        <v>-6173</v>
      </c>
      <c r="M45" s="24"/>
      <c r="N45" s="25">
        <f t="shared" si="1"/>
        <v>-20633</v>
      </c>
      <c r="O45" s="28">
        <f t="shared" si="2"/>
        <v>41098</v>
      </c>
    </row>
    <row r="46" spans="1:15" ht="15" x14ac:dyDescent="0.25">
      <c r="A46" s="22">
        <v>8</v>
      </c>
      <c r="B46" s="22">
        <v>1950</v>
      </c>
      <c r="C46" s="31" t="s">
        <v>49</v>
      </c>
      <c r="D46" s="24">
        <f>+'App.2-BA_2011'!H46</f>
        <v>0</v>
      </c>
      <c r="E46" s="24"/>
      <c r="F46" s="24"/>
      <c r="G46" s="24"/>
      <c r="H46" s="66">
        <f t="shared" si="0"/>
        <v>0</v>
      </c>
      <c r="I46" s="26"/>
      <c r="J46" s="27">
        <f>+'App.2-BA_2011'!N46</f>
        <v>0</v>
      </c>
      <c r="K46" s="27"/>
      <c r="L46" s="24"/>
      <c r="M46" s="24"/>
      <c r="N46" s="25">
        <f t="shared" si="1"/>
        <v>0</v>
      </c>
      <c r="O46" s="28">
        <f t="shared" si="2"/>
        <v>0</v>
      </c>
    </row>
    <row r="47" spans="1:15" ht="15" x14ac:dyDescent="0.25">
      <c r="A47" s="22">
        <v>8</v>
      </c>
      <c r="B47" s="22">
        <v>1955</v>
      </c>
      <c r="C47" s="31" t="s">
        <v>50</v>
      </c>
      <c r="D47" s="24">
        <f>+'App.2-BA_2011'!H47</f>
        <v>83272</v>
      </c>
      <c r="E47" s="24"/>
      <c r="F47" s="24">
        <v>7968.01</v>
      </c>
      <c r="G47" s="24"/>
      <c r="H47" s="66">
        <f t="shared" si="0"/>
        <v>91240.01</v>
      </c>
      <c r="I47" s="26"/>
      <c r="J47" s="27">
        <f>+'App.2-BA_2011'!N47</f>
        <v>-17005</v>
      </c>
      <c r="K47" s="27"/>
      <c r="L47" s="24">
        <v>-8725</v>
      </c>
      <c r="M47" s="24"/>
      <c r="N47" s="25">
        <f t="shared" si="1"/>
        <v>-25730</v>
      </c>
      <c r="O47" s="28">
        <f t="shared" si="2"/>
        <v>65510.009999999995</v>
      </c>
    </row>
    <row r="48" spans="1:15" ht="15" x14ac:dyDescent="0.25">
      <c r="A48" s="33">
        <v>8</v>
      </c>
      <c r="B48" s="33">
        <v>1955</v>
      </c>
      <c r="C48" s="34" t="s">
        <v>51</v>
      </c>
      <c r="D48" s="24">
        <f>+'App.2-BA_2011'!H48</f>
        <v>0</v>
      </c>
      <c r="E48" s="24"/>
      <c r="F48" s="24"/>
      <c r="G48" s="24"/>
      <c r="H48" s="66">
        <f t="shared" si="0"/>
        <v>0</v>
      </c>
      <c r="I48" s="26"/>
      <c r="J48" s="27">
        <f>+'App.2-BA_2011'!N48</f>
        <v>0</v>
      </c>
      <c r="K48" s="27"/>
      <c r="L48" s="24"/>
      <c r="M48" s="24"/>
      <c r="N48" s="25">
        <f t="shared" si="1"/>
        <v>0</v>
      </c>
      <c r="O48" s="28">
        <f t="shared" si="2"/>
        <v>0</v>
      </c>
    </row>
    <row r="49" spans="1:15" ht="15" x14ac:dyDescent="0.25">
      <c r="A49" s="32">
        <v>8</v>
      </c>
      <c r="B49" s="32">
        <v>1960</v>
      </c>
      <c r="C49" s="23" t="s">
        <v>52</v>
      </c>
      <c r="D49" s="24">
        <f>+'App.2-BA_2011'!H49</f>
        <v>0</v>
      </c>
      <c r="E49" s="24"/>
      <c r="F49" s="24"/>
      <c r="G49" s="24"/>
      <c r="H49" s="66">
        <f t="shared" si="0"/>
        <v>0</v>
      </c>
      <c r="I49" s="26"/>
      <c r="J49" s="27">
        <f>+'App.2-BA_2011'!N49</f>
        <v>0</v>
      </c>
      <c r="K49" s="27"/>
      <c r="L49" s="24"/>
      <c r="M49" s="24"/>
      <c r="N49" s="25">
        <f t="shared" si="1"/>
        <v>0</v>
      </c>
      <c r="O49" s="28">
        <f t="shared" si="2"/>
        <v>0</v>
      </c>
    </row>
    <row r="50" spans="1:15" ht="15" x14ac:dyDescent="0.25">
      <c r="A50" s="1">
        <v>47</v>
      </c>
      <c r="B50" s="32">
        <v>1970</v>
      </c>
      <c r="C50" s="31" t="s">
        <v>53</v>
      </c>
      <c r="D50" s="24">
        <f>+'App.2-BA_2011'!H50</f>
        <v>0</v>
      </c>
      <c r="E50" s="24"/>
      <c r="F50" s="24"/>
      <c r="G50" s="24"/>
      <c r="H50" s="66">
        <f t="shared" si="0"/>
        <v>0</v>
      </c>
      <c r="I50" s="26"/>
      <c r="J50" s="27">
        <f>+'App.2-BA_2011'!N50</f>
        <v>0</v>
      </c>
      <c r="K50" s="27"/>
      <c r="L50" s="24"/>
      <c r="M50" s="24"/>
      <c r="N50" s="25">
        <f t="shared" si="1"/>
        <v>0</v>
      </c>
      <c r="O50" s="28">
        <f t="shared" si="2"/>
        <v>0</v>
      </c>
    </row>
    <row r="51" spans="1:15" ht="15" x14ac:dyDescent="0.25">
      <c r="A51" s="22">
        <v>47</v>
      </c>
      <c r="B51" s="22">
        <v>1975</v>
      </c>
      <c r="C51" s="31" t="s">
        <v>54</v>
      </c>
      <c r="D51" s="24">
        <f>+'App.2-BA_2011'!H51</f>
        <v>0</v>
      </c>
      <c r="E51" s="24"/>
      <c r="F51" s="24"/>
      <c r="G51" s="24"/>
      <c r="H51" s="66">
        <f t="shared" si="0"/>
        <v>0</v>
      </c>
      <c r="I51" s="26"/>
      <c r="J51" s="27">
        <f>+'App.2-BA_2011'!N51</f>
        <v>0</v>
      </c>
      <c r="K51" s="27"/>
      <c r="L51" s="24"/>
      <c r="M51" s="24"/>
      <c r="N51" s="25">
        <f t="shared" si="1"/>
        <v>0</v>
      </c>
      <c r="O51" s="28">
        <f t="shared" si="2"/>
        <v>0</v>
      </c>
    </row>
    <row r="52" spans="1:15" ht="15" x14ac:dyDescent="0.25">
      <c r="A52" s="22">
        <v>47</v>
      </c>
      <c r="B52" s="22">
        <v>1980</v>
      </c>
      <c r="C52" s="31" t="s">
        <v>55</v>
      </c>
      <c r="D52" s="24">
        <f>+'App.2-BA_2011'!H52</f>
        <v>2364305</v>
      </c>
      <c r="E52" s="24"/>
      <c r="F52" s="24">
        <v>317596.34000000003</v>
      </c>
      <c r="G52" s="24"/>
      <c r="H52" s="66">
        <f t="shared" si="0"/>
        <v>2681901.34</v>
      </c>
      <c r="I52" s="26"/>
      <c r="J52" s="27">
        <f>+'App.2-BA_2011'!N52</f>
        <v>-1749669</v>
      </c>
      <c r="K52" s="27"/>
      <c r="L52" s="24">
        <v>-116383</v>
      </c>
      <c r="M52" s="24"/>
      <c r="N52" s="25">
        <f t="shared" si="1"/>
        <v>-1866052</v>
      </c>
      <c r="O52" s="28">
        <f t="shared" si="2"/>
        <v>815849.33999999985</v>
      </c>
    </row>
    <row r="53" spans="1:15" ht="15" x14ac:dyDescent="0.25">
      <c r="A53" s="22">
        <v>47</v>
      </c>
      <c r="B53" s="22">
        <v>1985</v>
      </c>
      <c r="C53" s="31" t="s">
        <v>56</v>
      </c>
      <c r="D53" s="24">
        <f>+'App.2-BA_2011'!H53</f>
        <v>0</v>
      </c>
      <c r="E53" s="24"/>
      <c r="F53" s="24"/>
      <c r="G53" s="24"/>
      <c r="H53" s="66">
        <f t="shared" si="0"/>
        <v>0</v>
      </c>
      <c r="I53" s="26"/>
      <c r="J53" s="27">
        <f>+'App.2-BA_2011'!N53</f>
        <v>0</v>
      </c>
      <c r="K53" s="27"/>
      <c r="L53" s="24"/>
      <c r="M53" s="24"/>
      <c r="N53" s="25">
        <f t="shared" si="1"/>
        <v>0</v>
      </c>
      <c r="O53" s="28">
        <f t="shared" si="2"/>
        <v>0</v>
      </c>
    </row>
    <row r="54" spans="1:15" ht="15" x14ac:dyDescent="0.25">
      <c r="A54" s="1">
        <v>47</v>
      </c>
      <c r="B54" s="22">
        <v>1990</v>
      </c>
      <c r="C54" s="35" t="s">
        <v>57</v>
      </c>
      <c r="D54" s="24">
        <f>+'App.2-BA_2011'!H54</f>
        <v>0</v>
      </c>
      <c r="E54" s="24"/>
      <c r="F54" s="24"/>
      <c r="G54" s="24"/>
      <c r="H54" s="66">
        <f t="shared" si="0"/>
        <v>0</v>
      </c>
      <c r="I54" s="26"/>
      <c r="J54" s="27">
        <f>+'App.2-BA_2011'!N54</f>
        <v>0</v>
      </c>
      <c r="K54" s="27"/>
      <c r="L54" s="24"/>
      <c r="M54" s="24"/>
      <c r="N54" s="25">
        <f t="shared" si="1"/>
        <v>0</v>
      </c>
      <c r="O54" s="28">
        <f t="shared" si="2"/>
        <v>0</v>
      </c>
    </row>
    <row r="55" spans="1:15" ht="15" x14ac:dyDescent="0.25">
      <c r="A55" s="22">
        <v>47</v>
      </c>
      <c r="B55" s="22">
        <v>1995</v>
      </c>
      <c r="C55" s="31" t="s">
        <v>58</v>
      </c>
      <c r="D55" s="24">
        <f>+'App.2-BA_2011'!H55</f>
        <v>-1783772</v>
      </c>
      <c r="E55" s="24"/>
      <c r="F55" s="24">
        <v>-186736.94</v>
      </c>
      <c r="G55" s="24"/>
      <c r="H55" s="66">
        <f t="shared" si="0"/>
        <v>-1970508.94</v>
      </c>
      <c r="I55" s="60"/>
      <c r="J55" s="24">
        <f>+'App.2-BA_2011'!N55</f>
        <v>174877</v>
      </c>
      <c r="K55" s="27"/>
      <c r="L55" s="24">
        <v>72595</v>
      </c>
      <c r="M55" s="24"/>
      <c r="N55" s="25">
        <f t="shared" si="1"/>
        <v>247472</v>
      </c>
      <c r="O55" s="28">
        <f t="shared" si="2"/>
        <v>-1723036.94</v>
      </c>
    </row>
    <row r="56" spans="1:15" ht="15" x14ac:dyDescent="0.25">
      <c r="A56" s="22">
        <v>47</v>
      </c>
      <c r="B56" s="22">
        <v>2440</v>
      </c>
      <c r="C56" s="31" t="s">
        <v>59</v>
      </c>
      <c r="D56" s="24">
        <f>+'App.2-BA_2011'!H56</f>
        <v>0</v>
      </c>
      <c r="E56" s="24"/>
      <c r="F56" s="24"/>
      <c r="G56" s="24"/>
      <c r="H56" s="66"/>
      <c r="J56" s="24">
        <f>+'App.2-BA_2011'!N56</f>
        <v>0</v>
      </c>
      <c r="K56" s="27"/>
      <c r="L56" s="24"/>
      <c r="M56" s="24"/>
      <c r="N56" s="25"/>
      <c r="O56" s="28"/>
    </row>
    <row r="57" spans="1:15" ht="15" x14ac:dyDescent="0.25">
      <c r="A57" s="36"/>
      <c r="B57" s="36"/>
      <c r="C57" s="37"/>
      <c r="D57" s="24">
        <f>+'App.2-BA_2011'!H57</f>
        <v>0</v>
      </c>
      <c r="E57" s="38"/>
      <c r="F57" s="38"/>
      <c r="G57" s="38"/>
      <c r="H57" s="66">
        <f t="shared" ref="H57:H60" si="3">D57+F57+G57</f>
        <v>0</v>
      </c>
      <c r="J57" s="24">
        <f>+'App.2-BA_2011'!N57</f>
        <v>0</v>
      </c>
      <c r="K57" s="38"/>
      <c r="L57" s="38"/>
      <c r="M57" s="38"/>
      <c r="N57" s="25">
        <f t="shared" ref="N57" si="4">J57+L57+M57</f>
        <v>0</v>
      </c>
      <c r="O57" s="28">
        <f t="shared" si="2"/>
        <v>0</v>
      </c>
    </row>
    <row r="58" spans="1:15" x14ac:dyDescent="0.2">
      <c r="A58" s="36"/>
      <c r="B58" s="36"/>
      <c r="C58" s="39" t="s">
        <v>60</v>
      </c>
      <c r="D58" s="40">
        <f>SUM(D17:D57)</f>
        <v>49573737</v>
      </c>
      <c r="E58" s="40">
        <f>SUM(E17:E57)</f>
        <v>0</v>
      </c>
      <c r="F58" s="40">
        <f>SUM(F17:F57)</f>
        <v>3311721.3100000005</v>
      </c>
      <c r="G58" s="40">
        <f>SUM(G17:G57)</f>
        <v>0</v>
      </c>
      <c r="H58" s="67">
        <f>SUM(H17:H57)</f>
        <v>52885458.310000002</v>
      </c>
      <c r="I58" s="40"/>
      <c r="J58" s="40">
        <f t="shared" ref="J58:O58" si="5">SUM(J17:J57)</f>
        <v>-19365583.789999999</v>
      </c>
      <c r="K58" s="40">
        <f t="shared" si="5"/>
        <v>0</v>
      </c>
      <c r="L58" s="40">
        <f t="shared" si="5"/>
        <v>-2319096</v>
      </c>
      <c r="M58" s="40">
        <f t="shared" si="5"/>
        <v>0</v>
      </c>
      <c r="N58" s="40">
        <f t="shared" si="5"/>
        <v>-21684679.789999999</v>
      </c>
      <c r="O58" s="40">
        <f t="shared" si="5"/>
        <v>31200778.52</v>
      </c>
    </row>
    <row r="59" spans="1:15" ht="25.5" x14ac:dyDescent="0.25">
      <c r="A59" s="36"/>
      <c r="B59" s="36"/>
      <c r="C59" s="41" t="s">
        <v>61</v>
      </c>
      <c r="D59" s="38"/>
      <c r="E59" s="38"/>
      <c r="F59" s="38"/>
      <c r="G59" s="38"/>
      <c r="H59" s="66">
        <f t="shared" ref="H59" si="6">D59+F59+G59</f>
        <v>0</v>
      </c>
      <c r="J59" s="38"/>
      <c r="K59" s="38"/>
      <c r="L59" s="38"/>
      <c r="M59" s="38"/>
      <c r="N59" s="25">
        <f t="shared" ref="N59:N60" si="7">J59+L59+M59</f>
        <v>0</v>
      </c>
      <c r="O59" s="28">
        <f t="shared" ref="O59" si="8">H59+N59</f>
        <v>0</v>
      </c>
    </row>
    <row r="60" spans="1:15" ht="24.75" x14ac:dyDescent="0.25">
      <c r="A60" s="36"/>
      <c r="B60" s="36"/>
      <c r="C60" s="42" t="s">
        <v>62</v>
      </c>
      <c r="D60" s="38"/>
      <c r="E60" s="38"/>
      <c r="F60" s="38"/>
      <c r="G60" s="38"/>
      <c r="H60" s="66">
        <f t="shared" si="3"/>
        <v>0</v>
      </c>
      <c r="J60" s="38"/>
      <c r="K60" s="38"/>
      <c r="L60" s="38"/>
      <c r="M60" s="38"/>
      <c r="N60" s="25">
        <f t="shared" si="7"/>
        <v>0</v>
      </c>
      <c r="O60" s="28">
        <f t="shared" si="2"/>
        <v>0</v>
      </c>
    </row>
    <row r="61" spans="1:15" x14ac:dyDescent="0.2">
      <c r="A61" s="36"/>
      <c r="B61" s="36"/>
      <c r="C61" s="39" t="s">
        <v>63</v>
      </c>
      <c r="D61" s="40">
        <f>SUM(D58:D60)</f>
        <v>49573737</v>
      </c>
      <c r="E61" s="40">
        <f>SUM(E58:E60)</f>
        <v>0</v>
      </c>
      <c r="F61" s="40">
        <f t="shared" ref="F61:H61" si="9">SUM(F58:F60)</f>
        <v>3311721.3100000005</v>
      </c>
      <c r="G61" s="40">
        <f t="shared" si="9"/>
        <v>0</v>
      </c>
      <c r="H61" s="67">
        <f t="shared" si="9"/>
        <v>52885458.310000002</v>
      </c>
      <c r="I61" s="40"/>
      <c r="J61" s="40">
        <f>SUM(J58:J60)</f>
        <v>-19365583.789999999</v>
      </c>
      <c r="K61" s="40">
        <f t="shared" ref="K61:N61" si="10">SUM(K58:K60)</f>
        <v>0</v>
      </c>
      <c r="L61" s="40">
        <f t="shared" si="10"/>
        <v>-2319096</v>
      </c>
      <c r="M61" s="40">
        <f t="shared" si="10"/>
        <v>0</v>
      </c>
      <c r="N61" s="40">
        <f t="shared" si="10"/>
        <v>-21684679.789999999</v>
      </c>
      <c r="O61" s="40">
        <f>SUM(O58:O60)</f>
        <v>31200778.52</v>
      </c>
    </row>
    <row r="62" spans="1:15" ht="15" x14ac:dyDescent="0.25">
      <c r="A62" s="36"/>
      <c r="B62" s="36"/>
      <c r="C62" s="89" t="s">
        <v>64</v>
      </c>
      <c r="D62" s="90"/>
      <c r="E62" s="90"/>
      <c r="F62" s="90"/>
      <c r="G62" s="90"/>
      <c r="H62" s="90"/>
      <c r="I62" s="90"/>
      <c r="J62" s="91"/>
      <c r="K62" s="58"/>
      <c r="L62" s="38"/>
      <c r="M62" s="43"/>
      <c r="N62" s="44"/>
      <c r="O62" s="45"/>
    </row>
    <row r="63" spans="1:15" ht="15" x14ac:dyDescent="0.25">
      <c r="A63" s="36"/>
      <c r="B63" s="36"/>
      <c r="C63" s="89" t="s">
        <v>65</v>
      </c>
      <c r="D63" s="90"/>
      <c r="E63" s="90"/>
      <c r="F63" s="90"/>
      <c r="G63" s="90"/>
      <c r="H63" s="90"/>
      <c r="I63" s="90"/>
      <c r="J63" s="91"/>
      <c r="K63" s="58"/>
      <c r="L63" s="40">
        <f>L61+L62</f>
        <v>-2319096</v>
      </c>
      <c r="M63" s="43"/>
      <c r="N63" s="44"/>
      <c r="O63" s="45"/>
    </row>
    <row r="65" spans="1:16" x14ac:dyDescent="0.2">
      <c r="J65" s="46" t="s">
        <v>66</v>
      </c>
      <c r="K65" s="46"/>
      <c r="L65" s="47"/>
    </row>
    <row r="66" spans="1:16" ht="15" x14ac:dyDescent="0.25">
      <c r="A66" s="36">
        <v>10</v>
      </c>
      <c r="B66" s="36"/>
      <c r="C66" s="37" t="s">
        <v>67</v>
      </c>
      <c r="J66" s="47" t="s">
        <v>67</v>
      </c>
      <c r="K66" s="47"/>
      <c r="L66" s="47"/>
      <c r="M66" s="48"/>
    </row>
    <row r="67" spans="1:16" ht="15" x14ac:dyDescent="0.25">
      <c r="A67" s="36">
        <v>8</v>
      </c>
      <c r="B67" s="36"/>
      <c r="C67" s="37" t="s">
        <v>46</v>
      </c>
      <c r="J67" s="47" t="s">
        <v>46</v>
      </c>
      <c r="K67" s="47"/>
      <c r="L67" s="47"/>
      <c r="M67" s="49"/>
    </row>
    <row r="68" spans="1:16" ht="15" x14ac:dyDescent="0.25">
      <c r="J68" s="50" t="s">
        <v>68</v>
      </c>
      <c r="K68" s="50"/>
      <c r="M68" s="51">
        <f>L63-M66-M67</f>
        <v>-2319096</v>
      </c>
    </row>
    <row r="69" spans="1:16" x14ac:dyDescent="0.2">
      <c r="P69" s="52"/>
    </row>
    <row r="70" spans="1:16" x14ac:dyDescent="0.2">
      <c r="A70" s="53" t="s">
        <v>69</v>
      </c>
      <c r="P70" s="52"/>
    </row>
    <row r="72" spans="1:16" x14ac:dyDescent="0.2">
      <c r="A72" s="1">
        <v>1</v>
      </c>
      <c r="B72" s="92" t="s">
        <v>70</v>
      </c>
      <c r="C72" s="92"/>
      <c r="D72" s="92"/>
      <c r="E72" s="92"/>
      <c r="F72" s="92"/>
      <c r="G72" s="92"/>
      <c r="H72" s="92"/>
      <c r="I72" s="92"/>
      <c r="J72" s="92"/>
      <c r="K72" s="92"/>
      <c r="L72" s="92"/>
      <c r="M72" s="92"/>
      <c r="N72" s="92"/>
      <c r="O72" s="92"/>
    </row>
    <row r="73" spans="1:16" x14ac:dyDescent="0.2">
      <c r="B73" s="92"/>
      <c r="C73" s="92"/>
      <c r="D73" s="92"/>
      <c r="E73" s="92"/>
      <c r="F73" s="92"/>
      <c r="G73" s="92"/>
      <c r="H73" s="92"/>
      <c r="I73" s="92"/>
      <c r="J73" s="92"/>
      <c r="K73" s="92"/>
      <c r="L73" s="92"/>
      <c r="M73" s="92"/>
      <c r="N73" s="92"/>
      <c r="O73" s="92"/>
    </row>
    <row r="75" spans="1:16" x14ac:dyDescent="0.2">
      <c r="A75" s="1">
        <v>2</v>
      </c>
      <c r="B75" s="83" t="s">
        <v>71</v>
      </c>
      <c r="C75" s="83"/>
      <c r="D75" s="83"/>
      <c r="E75" s="83"/>
      <c r="F75" s="83"/>
      <c r="G75" s="83"/>
      <c r="H75" s="83"/>
      <c r="I75" s="83"/>
      <c r="J75" s="83"/>
      <c r="K75" s="83"/>
      <c r="L75" s="83"/>
      <c r="M75" s="83"/>
      <c r="N75" s="83"/>
      <c r="O75" s="83"/>
    </row>
    <row r="76" spans="1:16" x14ac:dyDescent="0.2">
      <c r="B76" s="83"/>
      <c r="C76" s="83"/>
      <c r="D76" s="83"/>
      <c r="E76" s="83"/>
      <c r="F76" s="83"/>
      <c r="G76" s="83"/>
      <c r="H76" s="83"/>
      <c r="I76" s="83"/>
      <c r="J76" s="83"/>
      <c r="K76" s="83"/>
      <c r="L76" s="83"/>
      <c r="M76" s="83"/>
      <c r="N76" s="83"/>
      <c r="O76" s="83"/>
    </row>
    <row r="78" spans="1:16" x14ac:dyDescent="0.2">
      <c r="A78" s="1">
        <v>3</v>
      </c>
      <c r="B78" s="84" t="s">
        <v>72</v>
      </c>
      <c r="C78" s="84"/>
      <c r="D78" s="84"/>
      <c r="E78" s="84"/>
      <c r="F78" s="84"/>
      <c r="G78" s="84"/>
      <c r="H78" s="84"/>
      <c r="I78" s="84"/>
      <c r="J78" s="84"/>
      <c r="K78" s="84"/>
      <c r="L78" s="84"/>
      <c r="M78" s="84"/>
      <c r="N78" s="84"/>
      <c r="O78" s="84"/>
    </row>
    <row r="80" spans="1:16" x14ac:dyDescent="0.2">
      <c r="A80" s="1">
        <v>4</v>
      </c>
      <c r="B80" s="54" t="s">
        <v>73</v>
      </c>
      <c r="C80" s="10"/>
    </row>
    <row r="82" spans="1:15" x14ac:dyDescent="0.2">
      <c r="A82" s="1">
        <v>5</v>
      </c>
      <c r="B82" s="55" t="s">
        <v>74</v>
      </c>
    </row>
    <row r="84" spans="1:15" x14ac:dyDescent="0.2">
      <c r="A84" s="1">
        <v>6</v>
      </c>
      <c r="B84" s="84" t="s">
        <v>75</v>
      </c>
      <c r="C84" s="84"/>
      <c r="D84" s="84"/>
      <c r="E84" s="84"/>
      <c r="F84" s="84"/>
      <c r="G84" s="84"/>
      <c r="H84" s="84"/>
      <c r="I84" s="84"/>
      <c r="J84" s="84"/>
      <c r="K84" s="84"/>
      <c r="L84" s="84"/>
      <c r="M84" s="84"/>
      <c r="N84" s="84"/>
      <c r="O84" s="84"/>
    </row>
    <row r="85" spans="1:15" x14ac:dyDescent="0.2">
      <c r="B85" s="84"/>
      <c r="C85" s="84"/>
      <c r="D85" s="84"/>
      <c r="E85" s="84"/>
      <c r="F85" s="84"/>
      <c r="G85" s="84"/>
      <c r="H85" s="84"/>
      <c r="I85" s="84"/>
      <c r="J85" s="84"/>
      <c r="K85" s="84"/>
      <c r="L85" s="84"/>
      <c r="M85" s="84"/>
      <c r="N85" s="84"/>
      <c r="O85" s="84"/>
    </row>
  </sheetData>
  <mergeCells count="9">
    <mergeCell ref="B75:O76"/>
    <mergeCell ref="B78:O78"/>
    <mergeCell ref="B84:O85"/>
    <mergeCell ref="A9:O9"/>
    <mergeCell ref="A10:O10"/>
    <mergeCell ref="D15:H15"/>
    <mergeCell ref="C62:J62"/>
    <mergeCell ref="C63:J63"/>
    <mergeCell ref="B72:O73"/>
  </mergeCells>
  <dataValidations count="1">
    <dataValidation type="list" allowBlank="1" showErrorMessage="1" error="Use the following date format when inserting a date:_x000a__x000a_Eg:  &quot;January 1, 2013&quot;" prompt="Use the following format eg: January 1, 2013" sqref="G12">
      <formula1>"CGAAP, MIFRS,USGAAP, ASPE"</formula1>
    </dataValidation>
  </dataValidations>
  <printOptions horizontalCentered="1"/>
  <pageMargins left="0.25" right="0.25" top="0.75" bottom="0.75" header="0.3" footer="0.3"/>
  <pageSetup paperSize="5" scale="61"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9">
    <tabColor rgb="FFFFC000"/>
    <pageSetUpPr fitToPage="1"/>
  </sheetPr>
  <dimension ref="A1:T85"/>
  <sheetViews>
    <sheetView showGridLines="0" topLeftCell="A10" zoomScale="80" zoomScaleNormal="80" zoomScaleSheetLayoutView="85" workbookViewId="0">
      <pane xSplit="3" ySplit="7" topLeftCell="D17" activePane="bottomRight" state="frozen"/>
      <selection activeCell="T31" sqref="T31"/>
      <selection pane="topRight" activeCell="T31" sqref="T31"/>
      <selection pane="bottomLeft" activeCell="T31" sqref="T31"/>
      <selection pane="bottomRight" activeCell="M58" sqref="M58:N58"/>
    </sheetView>
  </sheetViews>
  <sheetFormatPr defaultRowHeight="12.75" x14ac:dyDescent="0.2"/>
  <cols>
    <col min="1" max="1" width="7.7109375" style="1" customWidth="1"/>
    <col min="2" max="2" width="6.42578125" style="1" customWidth="1"/>
    <col min="3" max="3" width="50.7109375" style="2" bestFit="1" customWidth="1"/>
    <col min="4" max="5" width="14.42578125" style="2" customWidth="1"/>
    <col min="6" max="6" width="16.7109375" style="2" bestFit="1" customWidth="1"/>
    <col min="7" max="7" width="13" style="2" customWidth="1"/>
    <col min="8" max="8" width="12.28515625" style="2" bestFit="1" customWidth="1"/>
    <col min="9" max="9" width="13.5703125" style="2" customWidth="1"/>
    <col min="10" max="10" width="1.7109375" style="3" customWidth="1"/>
    <col min="11" max="12" width="14.28515625" style="2" customWidth="1"/>
    <col min="13" max="13" width="16.7109375" style="2" bestFit="1" customWidth="1"/>
    <col min="14" max="14" width="13.42578125" style="2" customWidth="1"/>
    <col min="15" max="15" width="12.28515625" style="2" bestFit="1" customWidth="1"/>
    <col min="16" max="16" width="14.5703125" style="2" bestFit="1" customWidth="1"/>
    <col min="17" max="17" width="14.140625" style="2" bestFit="1" customWidth="1"/>
    <col min="18" max="18" width="10.28515625" style="2" bestFit="1" customWidth="1"/>
    <col min="19" max="20" width="13.42578125" style="2" bestFit="1" customWidth="1"/>
    <col min="21" max="16384" width="9.140625" style="2"/>
  </cols>
  <sheetData>
    <row r="1" spans="1:17" x14ac:dyDescent="0.2">
      <c r="P1" s="4" t="s">
        <v>0</v>
      </c>
      <c r="Q1" s="5">
        <f>EBNUMBER</f>
        <v>0</v>
      </c>
    </row>
    <row r="2" spans="1:17" x14ac:dyDescent="0.2">
      <c r="P2" s="4" t="s">
        <v>1</v>
      </c>
      <c r="Q2" s="6"/>
    </row>
    <row r="3" spans="1:17" x14ac:dyDescent="0.2">
      <c r="P3" s="4" t="s">
        <v>2</v>
      </c>
      <c r="Q3" s="6"/>
    </row>
    <row r="4" spans="1:17" x14ac:dyDescent="0.2">
      <c r="P4" s="4" t="s">
        <v>3</v>
      </c>
      <c r="Q4" s="6"/>
    </row>
    <row r="5" spans="1:17" x14ac:dyDescent="0.2">
      <c r="P5" s="4" t="s">
        <v>4</v>
      </c>
      <c r="Q5" s="7"/>
    </row>
    <row r="6" spans="1:17" x14ac:dyDescent="0.2">
      <c r="P6" s="4"/>
      <c r="Q6" s="5"/>
    </row>
    <row r="7" spans="1:17" x14ac:dyDescent="0.2">
      <c r="P7" s="4" t="s">
        <v>5</v>
      </c>
      <c r="Q7" s="7"/>
    </row>
    <row r="9" spans="1:17" ht="18" x14ac:dyDescent="0.2">
      <c r="A9" s="85" t="s">
        <v>6</v>
      </c>
      <c r="B9" s="85"/>
      <c r="C9" s="85"/>
      <c r="D9" s="85"/>
      <c r="E9" s="85"/>
      <c r="F9" s="85"/>
      <c r="G9" s="85"/>
      <c r="H9" s="85"/>
      <c r="I9" s="85"/>
      <c r="J9" s="85"/>
      <c r="K9" s="85"/>
      <c r="L9" s="85"/>
      <c r="M9" s="85"/>
      <c r="N9" s="85"/>
      <c r="O9" s="85"/>
      <c r="P9" s="85"/>
      <c r="Q9" s="85"/>
    </row>
    <row r="10" spans="1:17" ht="18" x14ac:dyDescent="0.2">
      <c r="A10" s="85" t="s">
        <v>7</v>
      </c>
      <c r="B10" s="85"/>
      <c r="C10" s="85"/>
      <c r="D10" s="85"/>
      <c r="E10" s="85"/>
      <c r="F10" s="85"/>
      <c r="G10" s="85"/>
      <c r="H10" s="85"/>
      <c r="I10" s="85"/>
      <c r="J10" s="85"/>
      <c r="K10" s="85"/>
      <c r="L10" s="85"/>
      <c r="M10" s="85"/>
      <c r="N10" s="85"/>
      <c r="O10" s="85"/>
      <c r="P10" s="85"/>
      <c r="Q10" s="85"/>
    </row>
    <row r="11" spans="1:17" x14ac:dyDescent="0.2">
      <c r="J11" s="2"/>
      <c r="L11" s="59"/>
    </row>
    <row r="12" spans="1:17" x14ac:dyDescent="0.2">
      <c r="G12" s="8" t="s">
        <v>8</v>
      </c>
      <c r="H12" s="9" t="s">
        <v>9</v>
      </c>
      <c r="I12" s="2" t="s">
        <v>81</v>
      </c>
      <c r="J12" s="2"/>
      <c r="M12" s="59"/>
    </row>
    <row r="13" spans="1:17" ht="15" x14ac:dyDescent="0.25">
      <c r="C13" s="10"/>
      <c r="D13" s="59"/>
      <c r="E13" s="59"/>
      <c r="G13" s="8" t="s">
        <v>10</v>
      </c>
      <c r="H13" s="56">
        <v>2013</v>
      </c>
      <c r="I13" s="11"/>
      <c r="K13" s="59"/>
      <c r="L13" s="59"/>
    </row>
    <row r="15" spans="1:17" x14ac:dyDescent="0.2">
      <c r="D15" s="86" t="s">
        <v>11</v>
      </c>
      <c r="E15" s="87"/>
      <c r="F15" s="87"/>
      <c r="G15" s="87"/>
      <c r="H15" s="87"/>
      <c r="I15" s="88"/>
      <c r="K15" s="12"/>
      <c r="L15" s="57"/>
      <c r="M15" s="57"/>
      <c r="N15" s="13" t="s">
        <v>12</v>
      </c>
      <c r="O15" s="13"/>
      <c r="P15" s="14"/>
      <c r="Q15" s="3"/>
    </row>
    <row r="16" spans="1:17" ht="38.25" x14ac:dyDescent="0.2">
      <c r="A16" s="15" t="s">
        <v>13</v>
      </c>
      <c r="B16" s="16" t="s">
        <v>14</v>
      </c>
      <c r="C16" s="17" t="s">
        <v>15</v>
      </c>
      <c r="D16" s="15" t="s">
        <v>16</v>
      </c>
      <c r="E16" s="15" t="s">
        <v>78</v>
      </c>
      <c r="F16" s="15" t="s">
        <v>79</v>
      </c>
      <c r="G16" s="16" t="s">
        <v>17</v>
      </c>
      <c r="H16" s="16" t="s">
        <v>18</v>
      </c>
      <c r="I16" s="15" t="s">
        <v>19</v>
      </c>
      <c r="J16" s="18"/>
      <c r="K16" s="19" t="s">
        <v>16</v>
      </c>
      <c r="L16" s="15" t="s">
        <v>78</v>
      </c>
      <c r="M16" s="15" t="s">
        <v>79</v>
      </c>
      <c r="N16" s="20" t="s">
        <v>17</v>
      </c>
      <c r="O16" s="20" t="s">
        <v>18</v>
      </c>
      <c r="P16" s="21" t="s">
        <v>19</v>
      </c>
      <c r="Q16" s="15" t="s">
        <v>20</v>
      </c>
    </row>
    <row r="17" spans="1:20" ht="15" x14ac:dyDescent="0.25">
      <c r="A17" s="22"/>
      <c r="B17" s="22">
        <v>1610</v>
      </c>
      <c r="C17" s="23" t="s">
        <v>76</v>
      </c>
      <c r="D17" s="24">
        <f>+'App.2-BA_2012'!H17</f>
        <v>242440</v>
      </c>
      <c r="E17" s="24">
        <v>242440</v>
      </c>
      <c r="F17" s="24"/>
      <c r="G17" s="24"/>
      <c r="H17" s="24"/>
      <c r="I17" s="25">
        <f>E17+G17+H17+F17</f>
        <v>242440</v>
      </c>
      <c r="J17" s="26"/>
      <c r="K17" s="27">
        <f>+'App.2-BA_2012'!N17</f>
        <v>-27654</v>
      </c>
      <c r="L17" s="27">
        <v>-27654</v>
      </c>
      <c r="M17" s="27"/>
      <c r="N17" s="24">
        <v>-6061</v>
      </c>
      <c r="O17" s="24"/>
      <c r="P17" s="25">
        <f>L17+M17+N17+O17</f>
        <v>-33715</v>
      </c>
      <c r="Q17" s="28">
        <f>I17+P17</f>
        <v>208725</v>
      </c>
      <c r="S17" s="59"/>
      <c r="T17" s="59"/>
    </row>
    <row r="18" spans="1:20" ht="15" x14ac:dyDescent="0.25">
      <c r="A18" s="22">
        <v>12</v>
      </c>
      <c r="B18" s="22">
        <v>1611</v>
      </c>
      <c r="C18" s="23" t="s">
        <v>21</v>
      </c>
      <c r="D18" s="24">
        <f>+'App.2-BA_2012'!H18</f>
        <v>292072</v>
      </c>
      <c r="E18" s="24">
        <v>292071</v>
      </c>
      <c r="F18" s="24">
        <v>53568</v>
      </c>
      <c r="G18" s="24"/>
      <c r="H18" s="24"/>
      <c r="I18" s="25">
        <f t="shared" ref="I18:I57" si="0">E18+G18+H18+F18</f>
        <v>345639</v>
      </c>
      <c r="J18" s="26"/>
      <c r="K18" s="27">
        <f>+'App.2-BA_2012'!N18</f>
        <v>-230251</v>
      </c>
      <c r="L18" s="27">
        <v>-230259</v>
      </c>
      <c r="M18" s="27">
        <v>-13069</v>
      </c>
      <c r="N18" s="24">
        <v>-40395</v>
      </c>
      <c r="O18" s="24"/>
      <c r="P18" s="25">
        <f t="shared" ref="P18:P60" si="1">L18+M18+N18+O18</f>
        <v>-283723</v>
      </c>
      <c r="Q18" s="28">
        <f>I18+P18</f>
        <v>61916</v>
      </c>
      <c r="S18" s="59"/>
      <c r="T18" s="59"/>
    </row>
    <row r="19" spans="1:20" ht="15" x14ac:dyDescent="0.25">
      <c r="A19" s="22" t="s">
        <v>22</v>
      </c>
      <c r="B19" s="22">
        <v>1612</v>
      </c>
      <c r="C19" s="23" t="s">
        <v>23</v>
      </c>
      <c r="D19" s="24">
        <f>+'App.2-BA_2012'!H19</f>
        <v>0</v>
      </c>
      <c r="E19" s="24"/>
      <c r="F19" s="24"/>
      <c r="G19" s="24"/>
      <c r="H19" s="24"/>
      <c r="I19" s="25">
        <f t="shared" si="0"/>
        <v>0</v>
      </c>
      <c r="J19" s="26"/>
      <c r="K19" s="27">
        <f>+'App.2-BA_2012'!N19</f>
        <v>0</v>
      </c>
      <c r="L19" s="27"/>
      <c r="M19" s="27"/>
      <c r="N19" s="24"/>
      <c r="O19" s="24"/>
      <c r="P19" s="25">
        <f t="shared" si="1"/>
        <v>0</v>
      </c>
      <c r="Q19" s="28">
        <f>I19+P19</f>
        <v>0</v>
      </c>
      <c r="S19" s="59"/>
      <c r="T19" s="59"/>
    </row>
    <row r="20" spans="1:20" ht="15" x14ac:dyDescent="0.25">
      <c r="A20" s="29" t="s">
        <v>24</v>
      </c>
      <c r="B20" s="29">
        <v>1805</v>
      </c>
      <c r="C20" s="30" t="s">
        <v>25</v>
      </c>
      <c r="D20" s="24">
        <f>+'App.2-BA_2012'!H20</f>
        <v>197343</v>
      </c>
      <c r="E20" s="24">
        <v>197343</v>
      </c>
      <c r="F20" s="24"/>
      <c r="G20" s="24"/>
      <c r="H20" s="24"/>
      <c r="I20" s="25">
        <f t="shared" si="0"/>
        <v>197343</v>
      </c>
      <c r="J20" s="26"/>
      <c r="K20" s="27">
        <f>+'App.2-BA_2012'!N20</f>
        <v>0</v>
      </c>
      <c r="L20" s="27"/>
      <c r="M20" s="27"/>
      <c r="N20" s="24"/>
      <c r="O20" s="24"/>
      <c r="P20" s="25">
        <f t="shared" si="1"/>
        <v>0</v>
      </c>
      <c r="Q20" s="28">
        <f>I20+P20</f>
        <v>197343</v>
      </c>
      <c r="S20" s="59"/>
      <c r="T20" s="59"/>
    </row>
    <row r="21" spans="1:20" ht="15" x14ac:dyDescent="0.25">
      <c r="A21" s="22">
        <v>47</v>
      </c>
      <c r="B21" s="22">
        <v>1808</v>
      </c>
      <c r="C21" s="31" t="s">
        <v>26</v>
      </c>
      <c r="D21" s="24">
        <f>+'App.2-BA_2012'!H21</f>
        <v>678862.68</v>
      </c>
      <c r="E21" s="24">
        <v>678899</v>
      </c>
      <c r="F21" s="24"/>
      <c r="G21" s="24">
        <v>40870</v>
      </c>
      <c r="H21" s="24"/>
      <c r="I21" s="25">
        <f t="shared" si="0"/>
        <v>719769</v>
      </c>
      <c r="J21" s="26"/>
      <c r="K21" s="27">
        <f>+'App.2-BA_2012'!N21</f>
        <v>-204501</v>
      </c>
      <c r="L21" s="27">
        <v>-198782</v>
      </c>
      <c r="M21" s="27"/>
      <c r="N21" s="24">
        <v>-18448</v>
      </c>
      <c r="O21" s="24"/>
      <c r="P21" s="25">
        <f t="shared" si="1"/>
        <v>-217230</v>
      </c>
      <c r="Q21" s="28">
        <f t="shared" ref="Q21:Q60" si="2">I21+P21</f>
        <v>502539</v>
      </c>
      <c r="S21" s="59"/>
      <c r="T21" s="59"/>
    </row>
    <row r="22" spans="1:20" ht="15" x14ac:dyDescent="0.25">
      <c r="A22" s="22">
        <v>13</v>
      </c>
      <c r="B22" s="22">
        <v>1810</v>
      </c>
      <c r="C22" s="31" t="s">
        <v>27</v>
      </c>
      <c r="D22" s="24">
        <f>+'App.2-BA_2012'!H22</f>
        <v>0</v>
      </c>
      <c r="E22" s="24"/>
      <c r="F22" s="24"/>
      <c r="G22" s="24"/>
      <c r="H22" s="24"/>
      <c r="I22" s="25">
        <f t="shared" si="0"/>
        <v>0</v>
      </c>
      <c r="J22" s="26"/>
      <c r="K22" s="27">
        <f>+'App.2-BA_2012'!N22</f>
        <v>0</v>
      </c>
      <c r="L22" s="27"/>
      <c r="M22" s="27"/>
      <c r="N22" s="24"/>
      <c r="O22" s="24"/>
      <c r="P22" s="25">
        <f t="shared" si="1"/>
        <v>0</v>
      </c>
      <c r="Q22" s="28">
        <f t="shared" si="2"/>
        <v>0</v>
      </c>
      <c r="S22" s="59"/>
      <c r="T22" s="59"/>
    </row>
    <row r="23" spans="1:20" ht="15" x14ac:dyDescent="0.25">
      <c r="A23" s="22">
        <v>47</v>
      </c>
      <c r="B23" s="22">
        <v>1815</v>
      </c>
      <c r="C23" s="31" t="s">
        <v>28</v>
      </c>
      <c r="D23" s="24">
        <f>+'App.2-BA_2012'!H23</f>
        <v>0</v>
      </c>
      <c r="E23" s="24"/>
      <c r="F23" s="24"/>
      <c r="G23" s="24"/>
      <c r="H23" s="24"/>
      <c r="I23" s="25">
        <f t="shared" si="0"/>
        <v>0</v>
      </c>
      <c r="J23" s="26"/>
      <c r="K23" s="27">
        <f>+'App.2-BA_2012'!N23</f>
        <v>0</v>
      </c>
      <c r="L23" s="27"/>
      <c r="M23" s="27"/>
      <c r="N23" s="24"/>
      <c r="O23" s="24"/>
      <c r="P23" s="25">
        <f t="shared" si="1"/>
        <v>0</v>
      </c>
      <c r="Q23" s="28">
        <f t="shared" si="2"/>
        <v>0</v>
      </c>
      <c r="S23" s="59"/>
      <c r="T23" s="59"/>
    </row>
    <row r="24" spans="1:20" ht="15" x14ac:dyDescent="0.25">
      <c r="A24" s="22">
        <v>47</v>
      </c>
      <c r="B24" s="22">
        <v>1820</v>
      </c>
      <c r="C24" s="23" t="s">
        <v>29</v>
      </c>
      <c r="D24" s="24">
        <f>+'App.2-BA_2012'!H24</f>
        <v>8964225.8200000003</v>
      </c>
      <c r="E24" s="24">
        <v>8964228</v>
      </c>
      <c r="F24" s="24"/>
      <c r="G24" s="24">
        <v>281242</v>
      </c>
      <c r="H24" s="24"/>
      <c r="I24" s="25">
        <f t="shared" si="0"/>
        <v>9245470</v>
      </c>
      <c r="J24" s="26"/>
      <c r="K24" s="27">
        <f>+'App.2-BA_2012'!N24</f>
        <v>-2311831.81</v>
      </c>
      <c r="L24" s="27">
        <v>-2307219</v>
      </c>
      <c r="M24" s="27"/>
      <c r="N24" s="24">
        <v>-331642</v>
      </c>
      <c r="O24" s="24"/>
      <c r="P24" s="25">
        <f t="shared" si="1"/>
        <v>-2638861</v>
      </c>
      <c r="Q24" s="28">
        <f t="shared" si="2"/>
        <v>6606609</v>
      </c>
      <c r="S24" s="59"/>
      <c r="T24" s="59"/>
    </row>
    <row r="25" spans="1:20" ht="15" x14ac:dyDescent="0.25">
      <c r="A25" s="22">
        <v>47</v>
      </c>
      <c r="B25" s="22">
        <v>1825</v>
      </c>
      <c r="C25" s="31" t="s">
        <v>30</v>
      </c>
      <c r="D25" s="24">
        <f>+'App.2-BA_2012'!H25</f>
        <v>0</v>
      </c>
      <c r="E25" s="24"/>
      <c r="F25" s="24"/>
      <c r="G25" s="24"/>
      <c r="H25" s="24"/>
      <c r="I25" s="25">
        <f t="shared" si="0"/>
        <v>0</v>
      </c>
      <c r="J25" s="26"/>
      <c r="K25" s="27">
        <f>+'App.2-BA_2012'!N25</f>
        <v>0</v>
      </c>
      <c r="L25" s="27"/>
      <c r="M25" s="27"/>
      <c r="N25" s="24"/>
      <c r="O25" s="24"/>
      <c r="P25" s="25">
        <f t="shared" si="1"/>
        <v>0</v>
      </c>
      <c r="Q25" s="28">
        <f t="shared" si="2"/>
        <v>0</v>
      </c>
      <c r="S25" s="59"/>
      <c r="T25" s="59"/>
    </row>
    <row r="26" spans="1:20" ht="15" x14ac:dyDescent="0.25">
      <c r="A26" s="22">
        <v>47</v>
      </c>
      <c r="B26" s="22">
        <v>1830</v>
      </c>
      <c r="C26" s="31" t="s">
        <v>31</v>
      </c>
      <c r="D26" s="24">
        <f>+'App.2-BA_2012'!H26</f>
        <v>12368476.970000001</v>
      </c>
      <c r="E26" s="24">
        <v>12368473</v>
      </c>
      <c r="F26" s="24"/>
      <c r="G26" s="24">
        <v>1063313</v>
      </c>
      <c r="H26" s="24"/>
      <c r="I26" s="25">
        <f t="shared" si="0"/>
        <v>13431786</v>
      </c>
      <c r="J26" s="26"/>
      <c r="K26" s="27">
        <f>+'App.2-BA_2012'!N26</f>
        <v>-5045102</v>
      </c>
      <c r="L26" s="27">
        <v>-5336155</v>
      </c>
      <c r="M26" s="27"/>
      <c r="N26" s="24">
        <v>-518280</v>
      </c>
      <c r="O26" s="24"/>
      <c r="P26" s="25">
        <f t="shared" si="1"/>
        <v>-5854435</v>
      </c>
      <c r="Q26" s="28">
        <f t="shared" si="2"/>
        <v>7577351</v>
      </c>
      <c r="S26" s="59"/>
      <c r="T26" s="59"/>
    </row>
    <row r="27" spans="1:20" ht="15" x14ac:dyDescent="0.25">
      <c r="A27" s="22">
        <v>47</v>
      </c>
      <c r="B27" s="22">
        <v>1835</v>
      </c>
      <c r="C27" s="31" t="s">
        <v>32</v>
      </c>
      <c r="D27" s="24">
        <f>+'App.2-BA_2012'!H27</f>
        <v>4400314.45</v>
      </c>
      <c r="E27" s="24">
        <v>4400314</v>
      </c>
      <c r="F27" s="24"/>
      <c r="G27" s="24">
        <v>67047</v>
      </c>
      <c r="H27" s="24"/>
      <c r="I27" s="25">
        <f t="shared" si="0"/>
        <v>4467361</v>
      </c>
      <c r="J27" s="26"/>
      <c r="K27" s="27">
        <f>+'App.2-BA_2012'!N27</f>
        <v>-1316589</v>
      </c>
      <c r="L27" s="27">
        <v>-839933</v>
      </c>
      <c r="M27" s="27"/>
      <c r="N27" s="24">
        <v>-178594</v>
      </c>
      <c r="O27" s="24"/>
      <c r="P27" s="25">
        <f t="shared" si="1"/>
        <v>-1018527</v>
      </c>
      <c r="Q27" s="28">
        <f t="shared" si="2"/>
        <v>3448834</v>
      </c>
      <c r="S27" s="59"/>
      <c r="T27" s="59"/>
    </row>
    <row r="28" spans="1:20" ht="15" x14ac:dyDescent="0.25">
      <c r="A28" s="22">
        <v>47</v>
      </c>
      <c r="B28" s="22">
        <v>1840</v>
      </c>
      <c r="C28" s="31" t="s">
        <v>33</v>
      </c>
      <c r="D28" s="24">
        <f>+'App.2-BA_2012'!H28</f>
        <v>7566462.5800000001</v>
      </c>
      <c r="E28" s="24">
        <v>7566464</v>
      </c>
      <c r="F28" s="24"/>
      <c r="G28" s="24">
        <v>2317187</v>
      </c>
      <c r="H28" s="24"/>
      <c r="I28" s="25">
        <f t="shared" si="0"/>
        <v>9883651</v>
      </c>
      <c r="J28" s="26"/>
      <c r="K28" s="27">
        <f>+'App.2-BA_2012'!N28</f>
        <v>-2935755</v>
      </c>
      <c r="L28" s="27">
        <v>-3033583</v>
      </c>
      <c r="M28" s="27"/>
      <c r="N28" s="24">
        <v>-364673</v>
      </c>
      <c r="O28" s="24"/>
      <c r="P28" s="25">
        <f t="shared" si="1"/>
        <v>-3398256</v>
      </c>
      <c r="Q28" s="28">
        <f t="shared" si="2"/>
        <v>6485395</v>
      </c>
      <c r="S28" s="59"/>
      <c r="T28" s="59"/>
    </row>
    <row r="29" spans="1:20" ht="15" x14ac:dyDescent="0.25">
      <c r="A29" s="22">
        <v>47</v>
      </c>
      <c r="B29" s="22">
        <v>1845</v>
      </c>
      <c r="C29" s="31" t="s">
        <v>34</v>
      </c>
      <c r="D29" s="24">
        <f>+'App.2-BA_2012'!H29</f>
        <v>5971607.6699999999</v>
      </c>
      <c r="E29" s="24">
        <v>5971605</v>
      </c>
      <c r="F29" s="24"/>
      <c r="G29" s="24">
        <v>579462</v>
      </c>
      <c r="H29" s="24"/>
      <c r="I29" s="25">
        <f t="shared" si="0"/>
        <v>6551067</v>
      </c>
      <c r="J29" s="26"/>
      <c r="K29" s="27">
        <f>+'App.2-BA_2012'!N29</f>
        <v>-2005040</v>
      </c>
      <c r="L29" s="27">
        <v>-1900226</v>
      </c>
      <c r="M29" s="27"/>
      <c r="N29" s="24">
        <v>-261076</v>
      </c>
      <c r="O29" s="24"/>
      <c r="P29" s="25">
        <f t="shared" si="1"/>
        <v>-2161302</v>
      </c>
      <c r="Q29" s="28">
        <f t="shared" si="2"/>
        <v>4389765</v>
      </c>
      <c r="S29" s="59"/>
      <c r="T29" s="59"/>
    </row>
    <row r="30" spans="1:20" ht="15" x14ac:dyDescent="0.25">
      <c r="A30" s="22">
        <v>47</v>
      </c>
      <c r="B30" s="22">
        <v>1850</v>
      </c>
      <c r="C30" s="31" t="s">
        <v>35</v>
      </c>
      <c r="D30" s="24">
        <f>+'App.2-BA_2012'!H30</f>
        <v>4183227.09</v>
      </c>
      <c r="E30" s="24">
        <v>4183227</v>
      </c>
      <c r="F30" s="24"/>
      <c r="G30" s="24">
        <v>260699</v>
      </c>
      <c r="H30" s="24"/>
      <c r="I30" s="25">
        <f t="shared" si="0"/>
        <v>4443926</v>
      </c>
      <c r="J30" s="26"/>
      <c r="K30" s="27">
        <f>+'App.2-BA_2012'!N30</f>
        <v>-2218139</v>
      </c>
      <c r="L30" s="27">
        <v>-2154725</v>
      </c>
      <c r="M30" s="27"/>
      <c r="N30" s="24">
        <v>-180809</v>
      </c>
      <c r="O30" s="24"/>
      <c r="P30" s="25">
        <f t="shared" si="1"/>
        <v>-2335534</v>
      </c>
      <c r="Q30" s="28">
        <f t="shared" si="2"/>
        <v>2108392</v>
      </c>
      <c r="S30" s="59"/>
      <c r="T30" s="59"/>
    </row>
    <row r="31" spans="1:20" ht="15" x14ac:dyDescent="0.25">
      <c r="A31" s="22">
        <v>47</v>
      </c>
      <c r="B31" s="22">
        <v>1855</v>
      </c>
      <c r="C31" s="31" t="s">
        <v>36</v>
      </c>
      <c r="D31" s="24">
        <f>+'App.2-BA_2012'!H31</f>
        <v>1982691.55</v>
      </c>
      <c r="E31" s="24">
        <v>1578050</v>
      </c>
      <c r="F31" s="24"/>
      <c r="G31" s="24">
        <v>69457</v>
      </c>
      <c r="H31" s="24"/>
      <c r="I31" s="25">
        <f t="shared" si="0"/>
        <v>1647507</v>
      </c>
      <c r="J31" s="26"/>
      <c r="K31" s="27">
        <f>+'App.2-BA_2012'!N31</f>
        <v>-1114348.98</v>
      </c>
      <c r="L31" s="27">
        <v>-844290</v>
      </c>
      <c r="M31" s="27"/>
      <c r="N31" s="24">
        <v>-58591</v>
      </c>
      <c r="O31" s="24"/>
      <c r="P31" s="25">
        <f t="shared" si="1"/>
        <v>-902881</v>
      </c>
      <c r="Q31" s="28">
        <f t="shared" si="2"/>
        <v>744626</v>
      </c>
      <c r="S31" s="59"/>
      <c r="T31" s="59"/>
    </row>
    <row r="32" spans="1:20" ht="15" x14ac:dyDescent="0.25">
      <c r="A32" s="22">
        <v>47</v>
      </c>
      <c r="B32" s="22">
        <v>1860</v>
      </c>
      <c r="C32" s="31" t="s">
        <v>37</v>
      </c>
      <c r="D32" s="24">
        <f>+'App.2-BA_2012'!H32</f>
        <v>965348.83</v>
      </c>
      <c r="E32" s="24">
        <v>961326</v>
      </c>
      <c r="F32" s="24">
        <v>4491975</v>
      </c>
      <c r="G32" s="24">
        <v>111357</v>
      </c>
      <c r="H32" s="24"/>
      <c r="I32" s="25">
        <f t="shared" si="0"/>
        <v>5564658</v>
      </c>
      <c r="J32" s="26"/>
      <c r="K32" s="27">
        <f>+'App.2-BA_2012'!N32</f>
        <v>-244127</v>
      </c>
      <c r="L32" s="27">
        <v>-243431</v>
      </c>
      <c r="M32" s="27">
        <v>-743301</v>
      </c>
      <c r="N32" s="24">
        <v>-337380</v>
      </c>
      <c r="O32" s="24"/>
      <c r="P32" s="25">
        <f>L32+M32+N32+O32</f>
        <v>-1324112</v>
      </c>
      <c r="Q32" s="28">
        <f t="shared" si="2"/>
        <v>4240546</v>
      </c>
      <c r="S32" s="59"/>
      <c r="T32" s="59"/>
    </row>
    <row r="33" spans="1:20" ht="15" x14ac:dyDescent="0.25">
      <c r="A33" s="29">
        <v>47</v>
      </c>
      <c r="B33" s="29">
        <v>1860</v>
      </c>
      <c r="C33" s="30" t="s">
        <v>38</v>
      </c>
      <c r="D33" s="24">
        <f>+'App.2-BA_2012'!H33</f>
        <v>0</v>
      </c>
      <c r="E33" s="24"/>
      <c r="F33" s="24"/>
      <c r="G33" s="24"/>
      <c r="H33" s="24"/>
      <c r="I33" s="25">
        <f t="shared" si="0"/>
        <v>0</v>
      </c>
      <c r="J33" s="26"/>
      <c r="K33" s="27">
        <f>+'App.2-BA_2012'!N33</f>
        <v>0</v>
      </c>
      <c r="L33" s="27"/>
      <c r="M33" s="27"/>
      <c r="N33" s="24"/>
      <c r="O33" s="24"/>
      <c r="P33" s="25">
        <f>L33+M33+N33+O33</f>
        <v>0</v>
      </c>
      <c r="Q33" s="28">
        <f t="shared" si="2"/>
        <v>0</v>
      </c>
      <c r="S33" s="59"/>
      <c r="T33" s="59"/>
    </row>
    <row r="34" spans="1:20" ht="15" x14ac:dyDescent="0.25">
      <c r="A34" s="29" t="s">
        <v>24</v>
      </c>
      <c r="B34" s="29">
        <v>1905</v>
      </c>
      <c r="C34" s="30" t="s">
        <v>25</v>
      </c>
      <c r="D34" s="24">
        <f>+'App.2-BA_2012'!H34</f>
        <v>0</v>
      </c>
      <c r="E34" s="24"/>
      <c r="F34" s="24"/>
      <c r="G34" s="24"/>
      <c r="H34" s="24"/>
      <c r="I34" s="25">
        <f t="shared" si="0"/>
        <v>0</v>
      </c>
      <c r="J34" s="26"/>
      <c r="K34" s="27">
        <f>+'App.2-BA_2012'!N34</f>
        <v>0</v>
      </c>
      <c r="L34" s="27"/>
      <c r="M34" s="27"/>
      <c r="N34" s="24"/>
      <c r="O34" s="24"/>
      <c r="P34" s="25">
        <f t="shared" si="1"/>
        <v>0</v>
      </c>
      <c r="Q34" s="28">
        <f t="shared" si="2"/>
        <v>0</v>
      </c>
      <c r="S34" s="59"/>
      <c r="T34" s="59"/>
    </row>
    <row r="35" spans="1:20" ht="15" x14ac:dyDescent="0.25">
      <c r="A35" s="22">
        <v>47</v>
      </c>
      <c r="B35" s="22">
        <v>1908</v>
      </c>
      <c r="C35" s="31" t="s">
        <v>39</v>
      </c>
      <c r="D35" s="24">
        <f>+'App.2-BA_2012'!H35</f>
        <v>0</v>
      </c>
      <c r="E35" s="24"/>
      <c r="F35" s="24"/>
      <c r="G35" s="24"/>
      <c r="H35" s="24"/>
      <c r="I35" s="25">
        <f t="shared" si="0"/>
        <v>0</v>
      </c>
      <c r="J35" s="26"/>
      <c r="K35" s="27">
        <f>+'App.2-BA_2012'!N35</f>
        <v>0</v>
      </c>
      <c r="L35" s="27"/>
      <c r="M35" s="27"/>
      <c r="N35" s="24"/>
      <c r="O35" s="24"/>
      <c r="P35" s="25">
        <f t="shared" si="1"/>
        <v>0</v>
      </c>
      <c r="Q35" s="28">
        <f t="shared" si="2"/>
        <v>0</v>
      </c>
      <c r="S35" s="59"/>
      <c r="T35" s="59"/>
    </row>
    <row r="36" spans="1:20" ht="15" x14ac:dyDescent="0.25">
      <c r="A36" s="22">
        <v>13</v>
      </c>
      <c r="B36" s="22">
        <v>1910</v>
      </c>
      <c r="C36" s="31" t="s">
        <v>27</v>
      </c>
      <c r="D36" s="24">
        <f>+'App.2-BA_2012'!H36</f>
        <v>333898.93</v>
      </c>
      <c r="E36" s="24">
        <v>333900</v>
      </c>
      <c r="F36" s="24"/>
      <c r="G36" s="24">
        <v>1674</v>
      </c>
      <c r="H36" s="24"/>
      <c r="I36" s="25">
        <f t="shared" si="0"/>
        <v>335574</v>
      </c>
      <c r="J36" s="26"/>
      <c r="K36" s="27">
        <f>+'App.2-BA_2012'!N36</f>
        <v>-218507</v>
      </c>
      <c r="L36" s="27">
        <v>-218507</v>
      </c>
      <c r="M36" s="27"/>
      <c r="N36" s="24">
        <v>-30422</v>
      </c>
      <c r="O36" s="24"/>
      <c r="P36" s="25">
        <f t="shared" si="1"/>
        <v>-248929</v>
      </c>
      <c r="Q36" s="28">
        <f t="shared" si="2"/>
        <v>86645</v>
      </c>
      <c r="S36" s="59"/>
      <c r="T36" s="59"/>
    </row>
    <row r="37" spans="1:20" ht="15" x14ac:dyDescent="0.25">
      <c r="A37" s="22">
        <v>8</v>
      </c>
      <c r="B37" s="22">
        <v>1915</v>
      </c>
      <c r="C37" s="31" t="s">
        <v>40</v>
      </c>
      <c r="D37" s="24">
        <f>+'App.2-BA_2012'!H37</f>
        <v>27285.1</v>
      </c>
      <c r="E37" s="24">
        <v>27285</v>
      </c>
      <c r="F37" s="24"/>
      <c r="G37" s="24"/>
      <c r="H37" s="24"/>
      <c r="I37" s="25">
        <f t="shared" si="0"/>
        <v>27285</v>
      </c>
      <c r="J37" s="26"/>
      <c r="K37" s="27">
        <f>+'App.2-BA_2012'!N37</f>
        <v>-3075</v>
      </c>
      <c r="L37" s="27">
        <v>-3075</v>
      </c>
      <c r="M37" s="27"/>
      <c r="N37" s="24">
        <v>-2729</v>
      </c>
      <c r="O37" s="24"/>
      <c r="P37" s="25">
        <f t="shared" si="1"/>
        <v>-5804</v>
      </c>
      <c r="Q37" s="28">
        <f t="shared" si="2"/>
        <v>21481</v>
      </c>
      <c r="S37" s="59"/>
      <c r="T37" s="59"/>
    </row>
    <row r="38" spans="1:20" ht="15" x14ac:dyDescent="0.25">
      <c r="A38" s="22">
        <v>8</v>
      </c>
      <c r="B38" s="22">
        <v>1915</v>
      </c>
      <c r="C38" s="31" t="s">
        <v>41</v>
      </c>
      <c r="D38" s="24">
        <f>+'App.2-BA_2012'!H38</f>
        <v>0</v>
      </c>
      <c r="E38" s="24"/>
      <c r="F38" s="24"/>
      <c r="G38" s="24"/>
      <c r="H38" s="24"/>
      <c r="I38" s="25">
        <f t="shared" si="0"/>
        <v>0</v>
      </c>
      <c r="J38" s="26"/>
      <c r="K38" s="27">
        <f>+'App.2-BA_2012'!N38</f>
        <v>0</v>
      </c>
      <c r="L38" s="27"/>
      <c r="M38" s="27"/>
      <c r="N38" s="24"/>
      <c r="O38" s="24"/>
      <c r="P38" s="25">
        <f t="shared" si="1"/>
        <v>0</v>
      </c>
      <c r="Q38" s="28">
        <f t="shared" si="2"/>
        <v>0</v>
      </c>
      <c r="S38" s="59"/>
      <c r="T38" s="59"/>
    </row>
    <row r="39" spans="1:20" ht="15" x14ac:dyDescent="0.25">
      <c r="A39" s="22">
        <v>10</v>
      </c>
      <c r="B39" s="22">
        <v>1920</v>
      </c>
      <c r="C39" s="31" t="s">
        <v>42</v>
      </c>
      <c r="D39" s="24">
        <f>+'App.2-BA_2012'!H39</f>
        <v>0</v>
      </c>
      <c r="E39" s="24"/>
      <c r="F39" s="24"/>
      <c r="G39" s="24"/>
      <c r="H39" s="24"/>
      <c r="I39" s="25">
        <f t="shared" si="0"/>
        <v>0</v>
      </c>
      <c r="J39" s="26"/>
      <c r="K39" s="27">
        <f>+'App.2-BA_2012'!N39</f>
        <v>0</v>
      </c>
      <c r="L39" s="27"/>
      <c r="M39" s="27"/>
      <c r="N39" s="24"/>
      <c r="O39" s="24"/>
      <c r="P39" s="25">
        <f t="shared" si="1"/>
        <v>0</v>
      </c>
      <c r="Q39" s="28">
        <f t="shared" si="2"/>
        <v>0</v>
      </c>
      <c r="S39" s="59"/>
      <c r="T39" s="59"/>
    </row>
    <row r="40" spans="1:20" ht="15" x14ac:dyDescent="0.25">
      <c r="A40" s="22">
        <v>45</v>
      </c>
      <c r="B40" s="32">
        <v>1920</v>
      </c>
      <c r="C40" s="23" t="s">
        <v>43</v>
      </c>
      <c r="D40" s="24">
        <f>+'App.2-BA_2012'!H40</f>
        <v>139588</v>
      </c>
      <c r="E40" s="24">
        <v>139588</v>
      </c>
      <c r="F40" s="24">
        <v>126584</v>
      </c>
      <c r="G40" s="24">
        <v>85305</v>
      </c>
      <c r="H40" s="24"/>
      <c r="I40" s="25">
        <f t="shared" si="0"/>
        <v>351477</v>
      </c>
      <c r="J40" s="26"/>
      <c r="K40" s="27">
        <f>+'App.2-BA_2012'!N40</f>
        <v>-125955</v>
      </c>
      <c r="L40" s="27">
        <v>-125955</v>
      </c>
      <c r="M40" s="27">
        <v>-62092</v>
      </c>
      <c r="N40" s="24">
        <v>-40580</v>
      </c>
      <c r="O40" s="24"/>
      <c r="P40" s="25">
        <f t="shared" si="1"/>
        <v>-228627</v>
      </c>
      <c r="Q40" s="28">
        <f t="shared" si="2"/>
        <v>122850</v>
      </c>
      <c r="S40" s="59"/>
      <c r="T40" s="59"/>
    </row>
    <row r="41" spans="1:20" ht="15" x14ac:dyDescent="0.25">
      <c r="A41" s="22">
        <v>45.1</v>
      </c>
      <c r="B41" s="32">
        <v>1920</v>
      </c>
      <c r="C41" s="23" t="s">
        <v>44</v>
      </c>
      <c r="D41" s="24">
        <f>+'App.2-BA_2012'!H41</f>
        <v>0</v>
      </c>
      <c r="E41" s="24"/>
      <c r="F41" s="24"/>
      <c r="G41" s="24"/>
      <c r="H41" s="24"/>
      <c r="I41" s="25">
        <f t="shared" si="0"/>
        <v>0</v>
      </c>
      <c r="J41" s="26"/>
      <c r="K41" s="27">
        <f>+'App.2-BA_2012'!N41</f>
        <v>0</v>
      </c>
      <c r="L41" s="27"/>
      <c r="M41" s="27"/>
      <c r="N41" s="24"/>
      <c r="O41" s="24"/>
      <c r="P41" s="25">
        <f t="shared" si="1"/>
        <v>0</v>
      </c>
      <c r="Q41" s="28">
        <f t="shared" si="2"/>
        <v>0</v>
      </c>
      <c r="S41" s="59"/>
      <c r="T41" s="59"/>
    </row>
    <row r="42" spans="1:20" ht="15" x14ac:dyDescent="0.25">
      <c r="A42" s="22">
        <v>10</v>
      </c>
      <c r="B42" s="22">
        <v>1930</v>
      </c>
      <c r="C42" s="31" t="s">
        <v>45</v>
      </c>
      <c r="D42" s="24">
        <f>+'App.2-BA_2012'!H42</f>
        <v>2704799.55</v>
      </c>
      <c r="E42" s="24">
        <v>2704800</v>
      </c>
      <c r="F42" s="24"/>
      <c r="G42" s="24">
        <v>89265</v>
      </c>
      <c r="H42" s="24"/>
      <c r="I42" s="25">
        <f t="shared" si="0"/>
        <v>2794065</v>
      </c>
      <c r="J42" s="26"/>
      <c r="K42" s="27">
        <f>+'App.2-BA_2012'!N42</f>
        <v>-1302365</v>
      </c>
      <c r="L42" s="27">
        <v>-1302365</v>
      </c>
      <c r="M42" s="27"/>
      <c r="N42" s="24">
        <v>-198307</v>
      </c>
      <c r="O42" s="24"/>
      <c r="P42" s="25">
        <f t="shared" si="1"/>
        <v>-1500672</v>
      </c>
      <c r="Q42" s="28">
        <f t="shared" si="2"/>
        <v>1293393</v>
      </c>
      <c r="S42" s="59"/>
      <c r="T42" s="59"/>
    </row>
    <row r="43" spans="1:20" ht="15" x14ac:dyDescent="0.25">
      <c r="A43" s="22">
        <v>8</v>
      </c>
      <c r="B43" s="22">
        <v>1935</v>
      </c>
      <c r="C43" s="31" t="s">
        <v>46</v>
      </c>
      <c r="D43" s="24">
        <f>+'App.2-BA_2012'!H43</f>
        <v>61101</v>
      </c>
      <c r="E43" s="24">
        <v>61101</v>
      </c>
      <c r="F43" s="24"/>
      <c r="G43" s="24"/>
      <c r="H43" s="24"/>
      <c r="I43" s="25">
        <f t="shared" si="0"/>
        <v>61101</v>
      </c>
      <c r="J43" s="26"/>
      <c r="K43" s="27">
        <f>+'App.2-BA_2012'!N43</f>
        <v>-23215</v>
      </c>
      <c r="L43" s="27">
        <v>-23215</v>
      </c>
      <c r="M43" s="27"/>
      <c r="N43" s="24">
        <v>-6110</v>
      </c>
      <c r="O43" s="24"/>
      <c r="P43" s="25">
        <f t="shared" si="1"/>
        <v>-29325</v>
      </c>
      <c r="Q43" s="28">
        <f t="shared" si="2"/>
        <v>31776</v>
      </c>
      <c r="S43" s="59"/>
      <c r="T43" s="59"/>
    </row>
    <row r="44" spans="1:20" ht="15" x14ac:dyDescent="0.25">
      <c r="A44" s="22">
        <v>8</v>
      </c>
      <c r="B44" s="22">
        <v>1940</v>
      </c>
      <c r="C44" s="31" t="s">
        <v>47</v>
      </c>
      <c r="D44" s="24">
        <f>+'App.2-BA_2012'!H44</f>
        <v>941349.68</v>
      </c>
      <c r="E44" s="24">
        <v>941350</v>
      </c>
      <c r="F44" s="24"/>
      <c r="G44" s="24">
        <v>48982</v>
      </c>
      <c r="H44" s="24"/>
      <c r="I44" s="25">
        <f t="shared" si="0"/>
        <v>990332</v>
      </c>
      <c r="J44" s="26"/>
      <c r="K44" s="27">
        <f>+'App.2-BA_2012'!N44</f>
        <v>-693281</v>
      </c>
      <c r="L44" s="27">
        <v>-693280</v>
      </c>
      <c r="M44" s="27"/>
      <c r="N44" s="24">
        <v>-56418</v>
      </c>
      <c r="O44" s="24"/>
      <c r="P44" s="25">
        <f t="shared" si="1"/>
        <v>-749698</v>
      </c>
      <c r="Q44" s="28">
        <f t="shared" si="2"/>
        <v>240634</v>
      </c>
      <c r="S44" s="59"/>
      <c r="T44" s="59"/>
    </row>
    <row r="45" spans="1:20" ht="15" x14ac:dyDescent="0.25">
      <c r="A45" s="22">
        <v>8</v>
      </c>
      <c r="B45" s="22">
        <v>1945</v>
      </c>
      <c r="C45" s="31" t="s">
        <v>48</v>
      </c>
      <c r="D45" s="24">
        <f>+'App.2-BA_2012'!H45</f>
        <v>61731</v>
      </c>
      <c r="E45" s="24">
        <v>61731</v>
      </c>
      <c r="F45" s="24"/>
      <c r="G45" s="24">
        <v>1650</v>
      </c>
      <c r="H45" s="24"/>
      <c r="I45" s="25">
        <f t="shared" si="0"/>
        <v>63381</v>
      </c>
      <c r="J45" s="26"/>
      <c r="K45" s="27">
        <f>+'App.2-BA_2012'!N45</f>
        <v>-20633</v>
      </c>
      <c r="L45" s="27">
        <v>-20633</v>
      </c>
      <c r="M45" s="27"/>
      <c r="N45" s="24">
        <v>-6256</v>
      </c>
      <c r="O45" s="24"/>
      <c r="P45" s="25">
        <f t="shared" si="1"/>
        <v>-26889</v>
      </c>
      <c r="Q45" s="28">
        <f t="shared" si="2"/>
        <v>36492</v>
      </c>
      <c r="S45" s="59"/>
      <c r="T45" s="59"/>
    </row>
    <row r="46" spans="1:20" ht="15" x14ac:dyDescent="0.25">
      <c r="A46" s="22">
        <v>8</v>
      </c>
      <c r="B46" s="22">
        <v>1950</v>
      </c>
      <c r="C46" s="31" t="s">
        <v>49</v>
      </c>
      <c r="D46" s="24">
        <f>+'App.2-BA_2012'!H46</f>
        <v>0</v>
      </c>
      <c r="E46" s="24"/>
      <c r="F46" s="24"/>
      <c r="G46" s="24"/>
      <c r="H46" s="24"/>
      <c r="I46" s="25">
        <f t="shared" si="0"/>
        <v>0</v>
      </c>
      <c r="J46" s="26"/>
      <c r="K46" s="27">
        <f>+'App.2-BA_2012'!N46</f>
        <v>0</v>
      </c>
      <c r="L46" s="27"/>
      <c r="M46" s="27"/>
      <c r="N46" s="24"/>
      <c r="O46" s="24"/>
      <c r="P46" s="25">
        <f t="shared" si="1"/>
        <v>0</v>
      </c>
      <c r="Q46" s="28">
        <f t="shared" si="2"/>
        <v>0</v>
      </c>
      <c r="S46" s="59"/>
      <c r="T46" s="59"/>
    </row>
    <row r="47" spans="1:20" ht="15" x14ac:dyDescent="0.25">
      <c r="A47" s="22">
        <v>8</v>
      </c>
      <c r="B47" s="22">
        <v>1955</v>
      </c>
      <c r="C47" s="31" t="s">
        <v>50</v>
      </c>
      <c r="D47" s="24">
        <f>+'App.2-BA_2012'!H47</f>
        <v>91240.01</v>
      </c>
      <c r="E47" s="24">
        <v>91240</v>
      </c>
      <c r="F47" s="24"/>
      <c r="G47" s="24">
        <v>6135</v>
      </c>
      <c r="H47" s="24"/>
      <c r="I47" s="25">
        <f t="shared" si="0"/>
        <v>97375</v>
      </c>
      <c r="J47" s="26"/>
      <c r="K47" s="27">
        <f>+'App.2-BA_2012'!N47</f>
        <v>-25730</v>
      </c>
      <c r="L47" s="27">
        <v>-25730</v>
      </c>
      <c r="M47" s="27"/>
      <c r="N47" s="24">
        <v>-9431</v>
      </c>
      <c r="O47" s="24"/>
      <c r="P47" s="25">
        <f t="shared" si="1"/>
        <v>-35161</v>
      </c>
      <c r="Q47" s="28">
        <f t="shared" si="2"/>
        <v>62214</v>
      </c>
      <c r="S47" s="59"/>
      <c r="T47" s="59"/>
    </row>
    <row r="48" spans="1:20" ht="15" x14ac:dyDescent="0.25">
      <c r="A48" s="33">
        <v>8</v>
      </c>
      <c r="B48" s="33">
        <v>1955</v>
      </c>
      <c r="C48" s="34" t="s">
        <v>51</v>
      </c>
      <c r="D48" s="24">
        <f>+'App.2-BA_2012'!H48</f>
        <v>0</v>
      </c>
      <c r="E48" s="24"/>
      <c r="F48" s="24"/>
      <c r="G48" s="24"/>
      <c r="H48" s="24"/>
      <c r="I48" s="25">
        <f t="shared" si="0"/>
        <v>0</v>
      </c>
      <c r="J48" s="26"/>
      <c r="K48" s="27">
        <f>+'App.2-BA_2012'!N48</f>
        <v>0</v>
      </c>
      <c r="L48" s="27"/>
      <c r="M48" s="27"/>
      <c r="N48" s="24"/>
      <c r="O48" s="24"/>
      <c r="P48" s="25">
        <f t="shared" si="1"/>
        <v>0</v>
      </c>
      <c r="Q48" s="28">
        <f t="shared" si="2"/>
        <v>0</v>
      </c>
      <c r="S48" s="59"/>
      <c r="T48" s="59"/>
    </row>
    <row r="49" spans="1:20" ht="15" x14ac:dyDescent="0.25">
      <c r="A49" s="32">
        <v>8</v>
      </c>
      <c r="B49" s="32">
        <v>1960</v>
      </c>
      <c r="C49" s="23" t="s">
        <v>52</v>
      </c>
      <c r="D49" s="24">
        <f>+'App.2-BA_2012'!H49</f>
        <v>0</v>
      </c>
      <c r="E49" s="24"/>
      <c r="F49" s="24"/>
      <c r="G49" s="24"/>
      <c r="H49" s="24"/>
      <c r="I49" s="25">
        <f t="shared" si="0"/>
        <v>0</v>
      </c>
      <c r="J49" s="26"/>
      <c r="K49" s="27">
        <f>+'App.2-BA_2012'!N49</f>
        <v>0</v>
      </c>
      <c r="L49" s="27"/>
      <c r="M49" s="27"/>
      <c r="N49" s="24"/>
      <c r="O49" s="24"/>
      <c r="P49" s="25">
        <f t="shared" si="1"/>
        <v>0</v>
      </c>
      <c r="Q49" s="28">
        <f t="shared" si="2"/>
        <v>0</v>
      </c>
      <c r="S49" s="59"/>
      <c r="T49" s="59"/>
    </row>
    <row r="50" spans="1:20" ht="15" x14ac:dyDescent="0.25">
      <c r="A50" s="1">
        <v>47</v>
      </c>
      <c r="B50" s="32">
        <v>1970</v>
      </c>
      <c r="C50" s="31" t="s">
        <v>53</v>
      </c>
      <c r="D50" s="24">
        <f>+'App.2-BA_2012'!H50</f>
        <v>0</v>
      </c>
      <c r="E50" s="24"/>
      <c r="F50" s="24"/>
      <c r="G50" s="24"/>
      <c r="H50" s="24"/>
      <c r="I50" s="25">
        <f t="shared" si="0"/>
        <v>0</v>
      </c>
      <c r="J50" s="26"/>
      <c r="K50" s="27">
        <f>+'App.2-BA_2012'!N50</f>
        <v>0</v>
      </c>
      <c r="L50" s="27"/>
      <c r="M50" s="27"/>
      <c r="N50" s="24"/>
      <c r="O50" s="24"/>
      <c r="P50" s="25">
        <f t="shared" si="1"/>
        <v>0</v>
      </c>
      <c r="Q50" s="28">
        <f t="shared" si="2"/>
        <v>0</v>
      </c>
      <c r="S50" s="59"/>
      <c r="T50" s="59"/>
    </row>
    <row r="51" spans="1:20" ht="15" x14ac:dyDescent="0.25">
      <c r="A51" s="22">
        <v>47</v>
      </c>
      <c r="B51" s="22">
        <v>1975</v>
      </c>
      <c r="C51" s="31" t="s">
        <v>54</v>
      </c>
      <c r="D51" s="24">
        <f>+'App.2-BA_2012'!H51</f>
        <v>0</v>
      </c>
      <c r="E51" s="24"/>
      <c r="F51" s="24"/>
      <c r="G51" s="24"/>
      <c r="H51" s="24"/>
      <c r="I51" s="25">
        <f t="shared" si="0"/>
        <v>0</v>
      </c>
      <c r="J51" s="26"/>
      <c r="K51" s="27">
        <f>+'App.2-BA_2012'!N51</f>
        <v>0</v>
      </c>
      <c r="L51" s="27"/>
      <c r="M51" s="27"/>
      <c r="N51" s="24"/>
      <c r="O51" s="24"/>
      <c r="P51" s="25">
        <f t="shared" si="1"/>
        <v>0</v>
      </c>
      <c r="Q51" s="28">
        <f t="shared" si="2"/>
        <v>0</v>
      </c>
      <c r="S51" s="59"/>
      <c r="T51" s="59"/>
    </row>
    <row r="52" spans="1:20" ht="15" x14ac:dyDescent="0.25">
      <c r="A52" s="22">
        <v>47</v>
      </c>
      <c r="B52" s="22">
        <v>1980</v>
      </c>
      <c r="C52" s="31" t="s">
        <v>55</v>
      </c>
      <c r="D52" s="24">
        <f>+'App.2-BA_2012'!H52</f>
        <v>2681901.34</v>
      </c>
      <c r="E52" s="24">
        <v>2681900</v>
      </c>
      <c r="F52" s="24"/>
      <c r="G52" s="24">
        <v>11745</v>
      </c>
      <c r="H52" s="24"/>
      <c r="I52" s="25">
        <f t="shared" si="0"/>
        <v>2693645</v>
      </c>
      <c r="J52" s="26"/>
      <c r="K52" s="27">
        <f>+'App.2-BA_2012'!N52</f>
        <v>-1866052</v>
      </c>
      <c r="L52" s="27">
        <v>-1865006</v>
      </c>
      <c r="M52" s="27"/>
      <c r="N52" s="24">
        <v>-112742</v>
      </c>
      <c r="O52" s="24"/>
      <c r="P52" s="25">
        <f t="shared" si="1"/>
        <v>-1977748</v>
      </c>
      <c r="Q52" s="28">
        <f t="shared" si="2"/>
        <v>715897</v>
      </c>
      <c r="S52" s="59"/>
      <c r="T52" s="59"/>
    </row>
    <row r="53" spans="1:20" ht="15" x14ac:dyDescent="0.25">
      <c r="A53" s="22">
        <v>47</v>
      </c>
      <c r="B53" s="22">
        <v>1985</v>
      </c>
      <c r="C53" s="31" t="s">
        <v>56</v>
      </c>
      <c r="D53" s="24">
        <f>+'App.2-BA_2012'!H53</f>
        <v>0</v>
      </c>
      <c r="E53" s="24"/>
      <c r="F53" s="24"/>
      <c r="G53" s="24"/>
      <c r="H53" s="24"/>
      <c r="I53" s="25">
        <f t="shared" si="0"/>
        <v>0</v>
      </c>
      <c r="J53" s="26"/>
      <c r="K53" s="27">
        <f>+'App.2-BA_2012'!N53</f>
        <v>0</v>
      </c>
      <c r="L53" s="27"/>
      <c r="M53" s="27"/>
      <c r="N53" s="24"/>
      <c r="O53" s="24"/>
      <c r="P53" s="25">
        <f t="shared" si="1"/>
        <v>0</v>
      </c>
      <c r="Q53" s="28">
        <f t="shared" si="2"/>
        <v>0</v>
      </c>
      <c r="S53" s="59"/>
      <c r="T53" s="59"/>
    </row>
    <row r="54" spans="1:20" ht="15" x14ac:dyDescent="0.25">
      <c r="A54" s="1">
        <v>47</v>
      </c>
      <c r="B54" s="22">
        <v>1990</v>
      </c>
      <c r="C54" s="35" t="s">
        <v>57</v>
      </c>
      <c r="D54" s="24">
        <f>+'App.2-BA_2012'!H54</f>
        <v>0</v>
      </c>
      <c r="E54" s="24"/>
      <c r="F54" s="24"/>
      <c r="G54" s="24"/>
      <c r="H54" s="24"/>
      <c r="I54" s="25">
        <f t="shared" si="0"/>
        <v>0</v>
      </c>
      <c r="J54" s="26"/>
      <c r="K54" s="27">
        <f>+'App.2-BA_2012'!N54</f>
        <v>0</v>
      </c>
      <c r="L54" s="27"/>
      <c r="M54" s="27"/>
      <c r="N54" s="24"/>
      <c r="O54" s="24"/>
      <c r="P54" s="25">
        <f t="shared" si="1"/>
        <v>0</v>
      </c>
      <c r="Q54" s="28">
        <f t="shared" si="2"/>
        <v>0</v>
      </c>
      <c r="S54" s="59"/>
      <c r="T54" s="59"/>
    </row>
    <row r="55" spans="1:20" ht="15" x14ac:dyDescent="0.25">
      <c r="A55" s="22">
        <v>47</v>
      </c>
      <c r="B55" s="22">
        <v>1995</v>
      </c>
      <c r="C55" s="31" t="s">
        <v>58</v>
      </c>
      <c r="D55" s="24">
        <f>+'App.2-BA_2012'!H55</f>
        <v>-1970508.94</v>
      </c>
      <c r="E55" s="24">
        <v>-1970509</v>
      </c>
      <c r="F55" s="24"/>
      <c r="G55" s="24">
        <v>-743055</v>
      </c>
      <c r="H55" s="24"/>
      <c r="I55" s="25">
        <f t="shared" si="0"/>
        <v>-2713564</v>
      </c>
      <c r="J55" s="60"/>
      <c r="K55" s="24">
        <f>+'App.2-BA_2012'!N55</f>
        <v>247472</v>
      </c>
      <c r="L55" s="27">
        <v>242760</v>
      </c>
      <c r="M55" s="27"/>
      <c r="N55" s="24">
        <v>88858</v>
      </c>
      <c r="O55" s="24"/>
      <c r="P55" s="25">
        <f t="shared" si="1"/>
        <v>331618</v>
      </c>
      <c r="Q55" s="28">
        <f t="shared" si="2"/>
        <v>-2381946</v>
      </c>
      <c r="S55" s="59"/>
      <c r="T55" s="59"/>
    </row>
    <row r="56" spans="1:20" ht="15" x14ac:dyDescent="0.25">
      <c r="A56" s="22">
        <v>47</v>
      </c>
      <c r="B56" s="22">
        <v>2440</v>
      </c>
      <c r="C56" s="31" t="s">
        <v>59</v>
      </c>
      <c r="D56" s="24">
        <f>+'App.2-BA_2012'!H56</f>
        <v>0</v>
      </c>
      <c r="E56" s="24"/>
      <c r="F56" s="24"/>
      <c r="G56" s="24"/>
      <c r="H56" s="24"/>
      <c r="I56" s="25">
        <f t="shared" si="0"/>
        <v>0</v>
      </c>
      <c r="K56" s="24">
        <f>+'App.2-BA_2012'!N56</f>
        <v>0</v>
      </c>
      <c r="L56" s="27"/>
      <c r="M56" s="27"/>
      <c r="N56" s="24"/>
      <c r="O56" s="24"/>
      <c r="P56" s="25">
        <f t="shared" si="1"/>
        <v>0</v>
      </c>
      <c r="Q56" s="28"/>
      <c r="S56" s="59"/>
      <c r="T56" s="59"/>
    </row>
    <row r="57" spans="1:20" ht="15" x14ac:dyDescent="0.25">
      <c r="A57" s="36"/>
      <c r="B57" s="36"/>
      <c r="C57" s="37"/>
      <c r="D57" s="24">
        <f>+'App.2-BA_2012'!H57</f>
        <v>0</v>
      </c>
      <c r="E57" s="24"/>
      <c r="F57" s="38"/>
      <c r="G57" s="38"/>
      <c r="H57" s="38"/>
      <c r="I57" s="25">
        <f t="shared" si="0"/>
        <v>0</v>
      </c>
      <c r="K57" s="24">
        <f>+'App.2-BA_2012'!N57</f>
        <v>0</v>
      </c>
      <c r="L57" s="27"/>
      <c r="M57" s="38"/>
      <c r="N57" s="38"/>
      <c r="O57" s="38"/>
      <c r="P57" s="25">
        <f t="shared" si="1"/>
        <v>0</v>
      </c>
      <c r="Q57" s="28">
        <f t="shared" si="2"/>
        <v>0</v>
      </c>
      <c r="S57" s="59"/>
      <c r="T57" s="59"/>
    </row>
    <row r="58" spans="1:20" x14ac:dyDescent="0.2">
      <c r="A58" s="36"/>
      <c r="B58" s="36"/>
      <c r="C58" s="39" t="s">
        <v>60</v>
      </c>
      <c r="D58" s="40">
        <f t="shared" ref="D58:I58" si="3">SUM(D17:D57)</f>
        <v>52885458.310000002</v>
      </c>
      <c r="E58" s="40">
        <f t="shared" si="3"/>
        <v>52476826</v>
      </c>
      <c r="F58" s="40">
        <f t="shared" si="3"/>
        <v>4672127</v>
      </c>
      <c r="G58" s="40">
        <f t="shared" si="3"/>
        <v>4292335</v>
      </c>
      <c r="H58" s="40">
        <f t="shared" si="3"/>
        <v>0</v>
      </c>
      <c r="I58" s="40">
        <f t="shared" si="3"/>
        <v>61441288</v>
      </c>
      <c r="J58" s="40"/>
      <c r="K58" s="40">
        <f t="shared" ref="K58:Q58" si="4">SUM(K17:K57)</f>
        <v>-21684679.789999999</v>
      </c>
      <c r="L58" s="40">
        <f t="shared" si="4"/>
        <v>-21151263</v>
      </c>
      <c r="M58" s="40">
        <f t="shared" si="4"/>
        <v>-818462</v>
      </c>
      <c r="N58" s="40">
        <f>SUM(N17:N57)</f>
        <v>-2670086</v>
      </c>
      <c r="O58" s="40">
        <f t="shared" si="4"/>
        <v>0</v>
      </c>
      <c r="P58" s="40">
        <f t="shared" si="4"/>
        <v>-24639811</v>
      </c>
      <c r="Q58" s="40">
        <f t="shared" si="4"/>
        <v>36801477</v>
      </c>
      <c r="S58" s="59"/>
      <c r="T58" s="59"/>
    </row>
    <row r="59" spans="1:20" ht="25.5" x14ac:dyDescent="0.25">
      <c r="A59" s="36"/>
      <c r="B59" s="36"/>
      <c r="C59" s="41" t="s">
        <v>61</v>
      </c>
      <c r="D59" s="38"/>
      <c r="E59" s="38"/>
      <c r="F59" s="38"/>
      <c r="G59" s="38"/>
      <c r="H59" s="38"/>
      <c r="I59" s="25">
        <f>D59+G59+H59</f>
        <v>0</v>
      </c>
      <c r="K59" s="38"/>
      <c r="L59" s="38"/>
      <c r="M59" s="38"/>
      <c r="N59" s="38"/>
      <c r="O59" s="38"/>
      <c r="P59" s="25">
        <f t="shared" si="1"/>
        <v>0</v>
      </c>
      <c r="Q59" s="28">
        <f t="shared" ref="Q59" si="5">I59+P59</f>
        <v>0</v>
      </c>
      <c r="S59" s="69"/>
    </row>
    <row r="60" spans="1:20" ht="24.75" x14ac:dyDescent="0.25">
      <c r="A60" s="36"/>
      <c r="B60" s="36"/>
      <c r="C60" s="42" t="s">
        <v>62</v>
      </c>
      <c r="D60" s="38"/>
      <c r="E60" s="38"/>
      <c r="F60" s="38"/>
      <c r="G60" s="38"/>
      <c r="H60" s="38"/>
      <c r="I60" s="25">
        <f>D60+G60+H60</f>
        <v>0</v>
      </c>
      <c r="K60" s="38"/>
      <c r="L60" s="38"/>
      <c r="M60" s="38"/>
      <c r="N60" s="38"/>
      <c r="O60" s="38"/>
      <c r="P60" s="25">
        <f t="shared" si="1"/>
        <v>0</v>
      </c>
      <c r="Q60" s="28">
        <f t="shared" si="2"/>
        <v>0</v>
      </c>
    </row>
    <row r="61" spans="1:20" x14ac:dyDescent="0.2">
      <c r="A61" s="36"/>
      <c r="B61" s="36"/>
      <c r="C61" s="39" t="s">
        <v>63</v>
      </c>
      <c r="D61" s="40">
        <f>SUM(D58:D60)</f>
        <v>52885458.310000002</v>
      </c>
      <c r="E61" s="40">
        <f>SUM(E58:E60)</f>
        <v>52476826</v>
      </c>
      <c r="F61" s="40">
        <f>SUM(F58:F60)</f>
        <v>4672127</v>
      </c>
      <c r="G61" s="40">
        <f t="shared" ref="G61:I61" si="6">SUM(G58:G60)</f>
        <v>4292335</v>
      </c>
      <c r="H61" s="40">
        <f t="shared" si="6"/>
        <v>0</v>
      </c>
      <c r="I61" s="40">
        <f t="shared" si="6"/>
        <v>61441288</v>
      </c>
      <c r="J61" s="40"/>
      <c r="K61" s="40">
        <f>SUM(K58:K60)</f>
        <v>-21684679.789999999</v>
      </c>
      <c r="L61" s="40">
        <f>SUM(L58:L60)</f>
        <v>-21151263</v>
      </c>
      <c r="M61" s="40">
        <f t="shared" ref="M61:P61" si="7">SUM(M58:M60)</f>
        <v>-818462</v>
      </c>
      <c r="N61" s="40">
        <f t="shared" si="7"/>
        <v>-2670086</v>
      </c>
      <c r="O61" s="40">
        <f t="shared" si="7"/>
        <v>0</v>
      </c>
      <c r="P61" s="40">
        <f t="shared" si="7"/>
        <v>-24639811</v>
      </c>
      <c r="Q61" s="40">
        <f>SUM(Q58:Q60)</f>
        <v>36801477</v>
      </c>
    </row>
    <row r="62" spans="1:20" ht="15" x14ac:dyDescent="0.25">
      <c r="A62" s="36"/>
      <c r="B62" s="36"/>
      <c r="C62" s="89" t="s">
        <v>64</v>
      </c>
      <c r="D62" s="90"/>
      <c r="E62" s="90"/>
      <c r="F62" s="90"/>
      <c r="G62" s="90"/>
      <c r="H62" s="90"/>
      <c r="I62" s="90"/>
      <c r="J62" s="90"/>
      <c r="K62" s="91"/>
      <c r="L62" s="61"/>
      <c r="M62" s="58"/>
      <c r="N62" s="38"/>
      <c r="O62" s="43"/>
      <c r="P62" s="44"/>
      <c r="Q62" s="45"/>
      <c r="T62" s="59"/>
    </row>
    <row r="63" spans="1:20" ht="15" x14ac:dyDescent="0.25">
      <c r="A63" s="36"/>
      <c r="B63" s="36"/>
      <c r="C63" s="89" t="s">
        <v>65</v>
      </c>
      <c r="D63" s="90"/>
      <c r="E63" s="90"/>
      <c r="F63" s="90"/>
      <c r="G63" s="90"/>
      <c r="H63" s="90"/>
      <c r="I63" s="90"/>
      <c r="J63" s="90"/>
      <c r="K63" s="91"/>
      <c r="L63" s="61"/>
      <c r="M63" s="58"/>
      <c r="N63" s="40">
        <f>N61+N62+M61</f>
        <v>-3488548</v>
      </c>
      <c r="O63" s="43"/>
      <c r="P63" s="44"/>
      <c r="Q63" s="45"/>
    </row>
    <row r="65" spans="1:18" x14ac:dyDescent="0.2">
      <c r="D65" s="59"/>
      <c r="E65" s="59"/>
      <c r="F65" s="59"/>
      <c r="G65" s="59">
        <f>+F58+G58+141467-704778</f>
        <v>8401151</v>
      </c>
      <c r="K65" s="46" t="s">
        <v>66</v>
      </c>
      <c r="L65" s="46"/>
      <c r="M65" s="46"/>
      <c r="N65" s="47"/>
    </row>
    <row r="66" spans="1:18" ht="15" x14ac:dyDescent="0.25">
      <c r="A66" s="36">
        <v>10</v>
      </c>
      <c r="B66" s="36"/>
      <c r="C66" s="37" t="s">
        <v>67</v>
      </c>
      <c r="K66" s="47" t="s">
        <v>67</v>
      </c>
      <c r="L66" s="47"/>
      <c r="M66" s="47"/>
      <c r="N66" s="47"/>
      <c r="O66" s="48"/>
    </row>
    <row r="67" spans="1:18" ht="15" x14ac:dyDescent="0.25">
      <c r="A67" s="36">
        <v>8</v>
      </c>
      <c r="B67" s="36"/>
      <c r="C67" s="37" t="s">
        <v>46</v>
      </c>
      <c r="D67" s="59"/>
      <c r="E67" s="59"/>
      <c r="F67" s="59"/>
      <c r="K67" s="47" t="s">
        <v>46</v>
      </c>
      <c r="L67" s="47"/>
      <c r="M67" s="47"/>
      <c r="N67" s="47"/>
      <c r="O67" s="49"/>
    </row>
    <row r="68" spans="1:18" ht="15" x14ac:dyDescent="0.25">
      <c r="K68" s="50" t="s">
        <v>68</v>
      </c>
      <c r="L68" s="50"/>
      <c r="M68" s="50"/>
      <c r="O68" s="51">
        <f>N63-O66-O67</f>
        <v>-3488548</v>
      </c>
    </row>
    <row r="69" spans="1:18" x14ac:dyDescent="0.2">
      <c r="R69" s="52"/>
    </row>
    <row r="70" spans="1:18" x14ac:dyDescent="0.2">
      <c r="A70" s="53" t="s">
        <v>69</v>
      </c>
      <c r="R70" s="52"/>
    </row>
    <row r="72" spans="1:18" x14ac:dyDescent="0.2">
      <c r="A72" s="1">
        <v>1</v>
      </c>
      <c r="B72" s="92" t="s">
        <v>70</v>
      </c>
      <c r="C72" s="92"/>
      <c r="D72" s="92"/>
      <c r="E72" s="92"/>
      <c r="F72" s="92"/>
      <c r="G72" s="92"/>
      <c r="H72" s="92"/>
      <c r="I72" s="92"/>
      <c r="J72" s="92"/>
      <c r="K72" s="92"/>
      <c r="L72" s="92"/>
      <c r="M72" s="92"/>
      <c r="N72" s="92"/>
      <c r="O72" s="92"/>
      <c r="P72" s="92"/>
      <c r="Q72" s="92"/>
    </row>
    <row r="73" spans="1:18" x14ac:dyDescent="0.2">
      <c r="B73" s="92"/>
      <c r="C73" s="92"/>
      <c r="D73" s="92"/>
      <c r="E73" s="92"/>
      <c r="F73" s="92"/>
      <c r="G73" s="92"/>
      <c r="H73" s="92"/>
      <c r="I73" s="92"/>
      <c r="J73" s="92"/>
      <c r="K73" s="92"/>
      <c r="L73" s="92"/>
      <c r="M73" s="92"/>
      <c r="N73" s="92"/>
      <c r="O73" s="92"/>
      <c r="P73" s="92"/>
      <c r="Q73" s="92"/>
    </row>
    <row r="75" spans="1:18" x14ac:dyDescent="0.2">
      <c r="A75" s="1">
        <v>2</v>
      </c>
      <c r="B75" s="83" t="s">
        <v>71</v>
      </c>
      <c r="C75" s="83"/>
      <c r="D75" s="83"/>
      <c r="E75" s="83"/>
      <c r="F75" s="83"/>
      <c r="G75" s="83"/>
      <c r="H75" s="83"/>
      <c r="I75" s="83"/>
      <c r="J75" s="83"/>
      <c r="K75" s="83"/>
      <c r="L75" s="83"/>
      <c r="M75" s="83"/>
      <c r="N75" s="83"/>
      <c r="O75" s="83"/>
      <c r="P75" s="83"/>
      <c r="Q75" s="83"/>
    </row>
    <row r="76" spans="1:18" x14ac:dyDescent="0.2">
      <c r="B76" s="83"/>
      <c r="C76" s="83"/>
      <c r="D76" s="83"/>
      <c r="E76" s="83"/>
      <c r="F76" s="83"/>
      <c r="G76" s="83"/>
      <c r="H76" s="83"/>
      <c r="I76" s="83"/>
      <c r="J76" s="83"/>
      <c r="K76" s="83"/>
      <c r="L76" s="83"/>
      <c r="M76" s="83"/>
      <c r="N76" s="83"/>
      <c r="O76" s="83"/>
      <c r="P76" s="83"/>
      <c r="Q76" s="83"/>
    </row>
    <row r="78" spans="1:18" x14ac:dyDescent="0.2">
      <c r="A78" s="1">
        <v>3</v>
      </c>
      <c r="B78" s="84" t="s">
        <v>72</v>
      </c>
      <c r="C78" s="84"/>
      <c r="D78" s="84"/>
      <c r="E78" s="84"/>
      <c r="F78" s="84"/>
      <c r="G78" s="84"/>
      <c r="H78" s="84"/>
      <c r="I78" s="84"/>
      <c r="J78" s="84"/>
      <c r="K78" s="84"/>
      <c r="L78" s="84"/>
      <c r="M78" s="84"/>
      <c r="N78" s="84"/>
      <c r="O78" s="84"/>
      <c r="P78" s="84"/>
      <c r="Q78" s="84"/>
    </row>
    <row r="80" spans="1:18" x14ac:dyDescent="0.2">
      <c r="A80" s="1">
        <v>4</v>
      </c>
      <c r="B80" s="54" t="s">
        <v>73</v>
      </c>
      <c r="C80" s="10"/>
    </row>
    <row r="82" spans="1:17" x14ac:dyDescent="0.2">
      <c r="A82" s="1">
        <v>5</v>
      </c>
      <c r="B82" s="55" t="s">
        <v>74</v>
      </c>
    </row>
    <row r="84" spans="1:17" x14ac:dyDescent="0.2">
      <c r="A84" s="1">
        <v>6</v>
      </c>
      <c r="B84" s="84" t="s">
        <v>75</v>
      </c>
      <c r="C84" s="84"/>
      <c r="D84" s="84"/>
      <c r="E84" s="84"/>
      <c r="F84" s="84"/>
      <c r="G84" s="84"/>
      <c r="H84" s="84"/>
      <c r="I84" s="84"/>
      <c r="J84" s="84"/>
      <c r="K84" s="84"/>
      <c r="L84" s="84"/>
      <c r="M84" s="84"/>
      <c r="N84" s="84"/>
      <c r="O84" s="84"/>
      <c r="P84" s="84"/>
      <c r="Q84" s="84"/>
    </row>
    <row r="85" spans="1:17" x14ac:dyDescent="0.2">
      <c r="B85" s="84"/>
      <c r="C85" s="84"/>
      <c r="D85" s="84"/>
      <c r="E85" s="84"/>
      <c r="F85" s="84"/>
      <c r="G85" s="84"/>
      <c r="H85" s="84"/>
      <c r="I85" s="84"/>
      <c r="J85" s="84"/>
      <c r="K85" s="84"/>
      <c r="L85" s="84"/>
      <c r="M85" s="84"/>
      <c r="N85" s="84"/>
      <c r="O85" s="84"/>
      <c r="P85" s="84"/>
      <c r="Q85" s="84"/>
    </row>
  </sheetData>
  <mergeCells count="9">
    <mergeCell ref="B75:Q76"/>
    <mergeCell ref="B78:Q78"/>
    <mergeCell ref="B84:Q85"/>
    <mergeCell ref="A9:Q9"/>
    <mergeCell ref="A10:Q10"/>
    <mergeCell ref="D15:I15"/>
    <mergeCell ref="C62:K62"/>
    <mergeCell ref="C63:K63"/>
    <mergeCell ref="B72:Q73"/>
  </mergeCells>
  <dataValidations count="1">
    <dataValidation type="list" allowBlank="1" showErrorMessage="1" error="Use the following date format when inserting a date:_x000a__x000a_Eg:  &quot;January 1, 2013&quot;" prompt="Use the following format eg: January 1, 2013" sqref="H12">
      <formula1>"CGAAP, MIFRS,USGAAP, ASPE"</formula1>
    </dataValidation>
  </dataValidations>
  <printOptions horizontalCentered="1"/>
  <pageMargins left="0.25" right="0.25" top="0.75" bottom="0.75" header="0.3" footer="0.3"/>
  <pageSetup paperSize="5" scale="6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N85"/>
  <sheetViews>
    <sheetView showGridLines="0" zoomScale="80" zoomScaleNormal="80" zoomScaleSheetLayoutView="85" workbookViewId="0">
      <pane xSplit="3" ySplit="16" topLeftCell="F41" activePane="bottomRight" state="frozen"/>
      <selection activeCell="T31" sqref="T31"/>
      <selection pane="topRight" activeCell="T31" sqref="T31"/>
      <selection pane="bottomLeft" activeCell="T31" sqref="T31"/>
      <selection pane="bottomRight" activeCell="M1" sqref="M1:M7"/>
    </sheetView>
  </sheetViews>
  <sheetFormatPr defaultRowHeight="12.75" x14ac:dyDescent="0.2"/>
  <cols>
    <col min="1" max="1" width="7.7109375" style="1" customWidth="1"/>
    <col min="2" max="2" width="6.42578125" style="1" customWidth="1"/>
    <col min="3" max="3" width="50.7109375" style="2" bestFit="1" customWidth="1"/>
    <col min="4" max="4" width="14.42578125" style="2" customWidth="1"/>
    <col min="5" max="5" width="13" style="2" customWidth="1"/>
    <col min="6" max="6" width="12.28515625" style="2" bestFit="1" customWidth="1"/>
    <col min="7" max="7" width="13.5703125" style="2" customWidth="1"/>
    <col min="8" max="8" width="1.7109375" style="3" customWidth="1"/>
    <col min="9" max="9" width="14.28515625" style="2" customWidth="1"/>
    <col min="10" max="10" width="13.42578125" style="2" customWidth="1"/>
    <col min="11" max="11" width="12.28515625" style="2" bestFit="1" customWidth="1"/>
    <col min="12" max="12" width="14.5703125" style="2" bestFit="1" customWidth="1"/>
    <col min="13" max="13" width="14.140625" style="2" bestFit="1" customWidth="1"/>
    <col min="14" max="14" width="10.28515625" style="2" bestFit="1" customWidth="1"/>
    <col min="15" max="16384" width="9.140625" style="2"/>
  </cols>
  <sheetData>
    <row r="1" spans="1:13" x14ac:dyDescent="0.2">
      <c r="L1" s="4" t="s">
        <v>0</v>
      </c>
      <c r="M1" s="5" t="s">
        <v>86</v>
      </c>
    </row>
    <row r="2" spans="1:13" x14ac:dyDescent="0.2">
      <c r="L2" s="4" t="s">
        <v>1</v>
      </c>
      <c r="M2" s="6"/>
    </row>
    <row r="3" spans="1:13" x14ac:dyDescent="0.2">
      <c r="L3" s="4" t="s">
        <v>2</v>
      </c>
      <c r="M3" s="6"/>
    </row>
    <row r="4" spans="1:13" x14ac:dyDescent="0.2">
      <c r="L4" s="4" t="s">
        <v>3</v>
      </c>
      <c r="M4" s="6"/>
    </row>
    <row r="5" spans="1:13" x14ac:dyDescent="0.2">
      <c r="L5" s="4" t="s">
        <v>4</v>
      </c>
      <c r="M5" s="7"/>
    </row>
    <row r="6" spans="1:13" x14ac:dyDescent="0.2">
      <c r="G6" s="72"/>
      <c r="J6" s="59"/>
      <c r="L6" s="4"/>
      <c r="M6" s="5" t="s">
        <v>87</v>
      </c>
    </row>
    <row r="7" spans="1:13" x14ac:dyDescent="0.2">
      <c r="L7" s="4" t="s">
        <v>5</v>
      </c>
      <c r="M7" s="7" t="s">
        <v>88</v>
      </c>
    </row>
    <row r="9" spans="1:13" ht="18" x14ac:dyDescent="0.2">
      <c r="A9" s="85" t="s">
        <v>6</v>
      </c>
      <c r="B9" s="85"/>
      <c r="C9" s="85"/>
      <c r="D9" s="85"/>
      <c r="E9" s="85"/>
      <c r="F9" s="85"/>
      <c r="G9" s="85"/>
      <c r="H9" s="85"/>
      <c r="I9" s="85"/>
      <c r="J9" s="85"/>
      <c r="K9" s="85"/>
      <c r="L9" s="85"/>
      <c r="M9" s="85"/>
    </row>
    <row r="10" spans="1:13" ht="18" x14ac:dyDescent="0.2">
      <c r="A10" s="85" t="s">
        <v>7</v>
      </c>
      <c r="B10" s="85"/>
      <c r="C10" s="85"/>
      <c r="D10" s="85"/>
      <c r="E10" s="85"/>
      <c r="F10" s="85"/>
      <c r="G10" s="85"/>
      <c r="H10" s="85"/>
      <c r="I10" s="85"/>
      <c r="J10" s="85"/>
      <c r="K10" s="85"/>
      <c r="L10" s="85"/>
      <c r="M10" s="85"/>
    </row>
    <row r="11" spans="1:13" x14ac:dyDescent="0.2">
      <c r="H11" s="2"/>
    </row>
    <row r="12" spans="1:13" x14ac:dyDescent="0.2">
      <c r="E12" s="8" t="s">
        <v>8</v>
      </c>
      <c r="F12" s="9" t="s">
        <v>9</v>
      </c>
      <c r="H12" s="2"/>
    </row>
    <row r="13" spans="1:13" ht="15" x14ac:dyDescent="0.25">
      <c r="C13" s="10"/>
      <c r="D13" s="59"/>
      <c r="E13" s="8" t="s">
        <v>10</v>
      </c>
      <c r="F13" s="56">
        <v>2014</v>
      </c>
      <c r="G13" s="11" t="s">
        <v>84</v>
      </c>
      <c r="I13" s="59"/>
    </row>
    <row r="15" spans="1:13" x14ac:dyDescent="0.2">
      <c r="D15" s="86" t="s">
        <v>11</v>
      </c>
      <c r="E15" s="87"/>
      <c r="F15" s="87"/>
      <c r="G15" s="88"/>
      <c r="I15" s="12"/>
      <c r="J15" s="13" t="s">
        <v>12</v>
      </c>
      <c r="K15" s="13"/>
      <c r="L15" s="14"/>
      <c r="M15" s="3"/>
    </row>
    <row r="16" spans="1:13" ht="25.5" x14ac:dyDescent="0.2">
      <c r="A16" s="15" t="s">
        <v>13</v>
      </c>
      <c r="B16" s="16" t="s">
        <v>14</v>
      </c>
      <c r="C16" s="17" t="s">
        <v>15</v>
      </c>
      <c r="D16" s="15" t="s">
        <v>16</v>
      </c>
      <c r="E16" s="16" t="s">
        <v>17</v>
      </c>
      <c r="F16" s="16" t="s">
        <v>18</v>
      </c>
      <c r="G16" s="15" t="s">
        <v>19</v>
      </c>
      <c r="H16" s="18"/>
      <c r="I16" s="19" t="s">
        <v>16</v>
      </c>
      <c r="J16" s="20" t="s">
        <v>17</v>
      </c>
      <c r="K16" s="20" t="s">
        <v>18</v>
      </c>
      <c r="L16" s="21" t="s">
        <v>19</v>
      </c>
      <c r="M16" s="15" t="s">
        <v>20</v>
      </c>
    </row>
    <row r="17" spans="1:13" ht="15" x14ac:dyDescent="0.25">
      <c r="A17" s="22"/>
      <c r="B17" s="22">
        <v>1610</v>
      </c>
      <c r="C17" s="23" t="s">
        <v>76</v>
      </c>
      <c r="D17" s="24">
        <f>+'App.2-BA_2013 Old EUL'!I17</f>
        <v>242440</v>
      </c>
      <c r="E17" s="24"/>
      <c r="F17" s="24"/>
      <c r="G17" s="77">
        <f>D17+E17+F17</f>
        <v>242440</v>
      </c>
      <c r="H17" s="26"/>
      <c r="I17" s="24">
        <f>+'App.2-BA_2013 Old EUL'!P17</f>
        <v>-33715</v>
      </c>
      <c r="J17" s="70">
        <v>-6061</v>
      </c>
      <c r="K17" s="24"/>
      <c r="L17" s="77">
        <f>I17+J17+K17</f>
        <v>-39776</v>
      </c>
      <c r="M17" s="28">
        <f t="shared" ref="M17:M55" si="0">G17+L17</f>
        <v>202664</v>
      </c>
    </row>
    <row r="18" spans="1:13" ht="15" x14ac:dyDescent="0.25">
      <c r="A18" s="22">
        <v>12</v>
      </c>
      <c r="B18" s="22">
        <v>1611</v>
      </c>
      <c r="C18" s="23" t="s">
        <v>21</v>
      </c>
      <c r="D18" s="24">
        <f>+'App.2-BA_2013 Old EUL'!I18</f>
        <v>345639</v>
      </c>
      <c r="E18" s="24"/>
      <c r="F18" s="24"/>
      <c r="G18" s="77">
        <f t="shared" ref="G18:G60" si="1">D18+E18+F18</f>
        <v>345639</v>
      </c>
      <c r="H18" s="26"/>
      <c r="I18" s="24">
        <f>+'App.2-BA_2013 Old EUL'!P18</f>
        <v>-283723</v>
      </c>
      <c r="J18" s="70">
        <v>-40395</v>
      </c>
      <c r="K18" s="24"/>
      <c r="L18" s="77">
        <f t="shared" ref="L18:L60" si="2">I18+J18+K18</f>
        <v>-324118</v>
      </c>
      <c r="M18" s="28">
        <f t="shared" si="0"/>
        <v>21521</v>
      </c>
    </row>
    <row r="19" spans="1:13" ht="15" x14ac:dyDescent="0.25">
      <c r="A19" s="22" t="s">
        <v>22</v>
      </c>
      <c r="B19" s="22">
        <v>1612</v>
      </c>
      <c r="C19" s="23" t="s">
        <v>23</v>
      </c>
      <c r="D19" s="24">
        <f>+'App.2-BA_2013 Old EUL'!I19</f>
        <v>0</v>
      </c>
      <c r="E19" s="24"/>
      <c r="F19" s="24"/>
      <c r="G19" s="77">
        <f t="shared" si="1"/>
        <v>0</v>
      </c>
      <c r="H19" s="26"/>
      <c r="I19" s="24">
        <f>+'App.2-BA_2013 Old EUL'!P19</f>
        <v>0</v>
      </c>
      <c r="J19" s="70"/>
      <c r="K19" s="24"/>
      <c r="L19" s="77">
        <f t="shared" si="2"/>
        <v>0</v>
      </c>
      <c r="M19" s="28">
        <f t="shared" si="0"/>
        <v>0</v>
      </c>
    </row>
    <row r="20" spans="1:13" ht="15" x14ac:dyDescent="0.25">
      <c r="A20" s="29" t="s">
        <v>24</v>
      </c>
      <c r="B20" s="29">
        <v>1805</v>
      </c>
      <c r="C20" s="30" t="s">
        <v>25</v>
      </c>
      <c r="D20" s="24">
        <f>+'App.2-BA_2013 Old EUL'!I20</f>
        <v>197343</v>
      </c>
      <c r="E20" s="24"/>
      <c r="F20" s="24"/>
      <c r="G20" s="77">
        <f>D20+E20+F20</f>
        <v>197343</v>
      </c>
      <c r="H20" s="26"/>
      <c r="I20" s="24">
        <f>+'App.2-BA_2013 Old EUL'!P20</f>
        <v>0</v>
      </c>
      <c r="J20" s="70"/>
      <c r="K20" s="24"/>
      <c r="L20" s="77">
        <f t="shared" si="2"/>
        <v>0</v>
      </c>
      <c r="M20" s="28">
        <f t="shared" si="0"/>
        <v>197343</v>
      </c>
    </row>
    <row r="21" spans="1:13" ht="15" x14ac:dyDescent="0.25">
      <c r="A21" s="22">
        <v>47</v>
      </c>
      <c r="B21" s="22">
        <v>1808</v>
      </c>
      <c r="C21" s="31" t="s">
        <v>26</v>
      </c>
      <c r="D21" s="24">
        <f>+'App.2-BA_2013 Old EUL'!I21</f>
        <v>719769</v>
      </c>
      <c r="E21" s="24">
        <v>5927</v>
      </c>
      <c r="F21" s="24"/>
      <c r="G21" s="77">
        <f t="shared" si="1"/>
        <v>725696</v>
      </c>
      <c r="H21" s="26"/>
      <c r="I21" s="24">
        <f>+'App.2-BA_2013 Old EUL'!P21</f>
        <v>-217230</v>
      </c>
      <c r="J21" s="70">
        <v>-18153.203829787231</v>
      </c>
      <c r="K21" s="24"/>
      <c r="L21" s="77">
        <f t="shared" si="2"/>
        <v>-235383.20382978724</v>
      </c>
      <c r="M21" s="28">
        <f t="shared" si="0"/>
        <v>490312.79617021279</v>
      </c>
    </row>
    <row r="22" spans="1:13" ht="15" x14ac:dyDescent="0.25">
      <c r="A22" s="22">
        <v>13</v>
      </c>
      <c r="B22" s="22">
        <v>1810</v>
      </c>
      <c r="C22" s="31" t="s">
        <v>27</v>
      </c>
      <c r="D22" s="24">
        <f>+'App.2-BA_2013 Old EUL'!I22</f>
        <v>0</v>
      </c>
      <c r="E22" s="24"/>
      <c r="F22" s="24"/>
      <c r="G22" s="77">
        <f t="shared" si="1"/>
        <v>0</v>
      </c>
      <c r="H22" s="26"/>
      <c r="I22" s="24">
        <f>+'App.2-BA_2013 Old EUL'!P22</f>
        <v>0</v>
      </c>
      <c r="J22" s="70"/>
      <c r="K22" s="24"/>
      <c r="L22" s="77">
        <f t="shared" si="2"/>
        <v>0</v>
      </c>
      <c r="M22" s="28">
        <f t="shared" si="0"/>
        <v>0</v>
      </c>
    </row>
    <row r="23" spans="1:13" ht="15" x14ac:dyDescent="0.25">
      <c r="A23" s="22">
        <v>47</v>
      </c>
      <c r="B23" s="22">
        <v>1815</v>
      </c>
      <c r="C23" s="31" t="s">
        <v>28</v>
      </c>
      <c r="D23" s="24">
        <f>+'App.2-BA_2013 Old EUL'!I23</f>
        <v>0</v>
      </c>
      <c r="E23" s="24"/>
      <c r="F23" s="24"/>
      <c r="G23" s="77">
        <f t="shared" si="1"/>
        <v>0</v>
      </c>
      <c r="H23" s="26"/>
      <c r="I23" s="24">
        <f>+'App.2-BA_2013 Old EUL'!P23</f>
        <v>0</v>
      </c>
      <c r="J23" s="70"/>
      <c r="K23" s="24"/>
      <c r="L23" s="77">
        <f t="shared" si="2"/>
        <v>0</v>
      </c>
      <c r="M23" s="28">
        <f t="shared" si="0"/>
        <v>0</v>
      </c>
    </row>
    <row r="24" spans="1:13" ht="15" x14ac:dyDescent="0.25">
      <c r="A24" s="22">
        <v>47</v>
      </c>
      <c r="B24" s="22">
        <v>1820</v>
      </c>
      <c r="C24" s="23" t="s">
        <v>29</v>
      </c>
      <c r="D24" s="24">
        <f>+'App.2-BA_2013 Old EUL'!I24</f>
        <v>9245470</v>
      </c>
      <c r="E24" s="24">
        <v>247140.89999999851</v>
      </c>
      <c r="F24" s="24"/>
      <c r="G24" s="77">
        <f t="shared" si="1"/>
        <v>9492610.8999999985</v>
      </c>
      <c r="H24" s="26"/>
      <c r="I24" s="24">
        <f>+'App.2-BA_2013 Old EUL'!P24</f>
        <v>-2638861</v>
      </c>
      <c r="J24" s="70">
        <v>-340442.20785714284</v>
      </c>
      <c r="K24" s="24"/>
      <c r="L24" s="77">
        <f t="shared" si="2"/>
        <v>-2979303.2078571427</v>
      </c>
      <c r="M24" s="28">
        <f t="shared" si="0"/>
        <v>6513307.6921428554</v>
      </c>
    </row>
    <row r="25" spans="1:13" ht="15" x14ac:dyDescent="0.25">
      <c r="A25" s="22">
        <v>47</v>
      </c>
      <c r="B25" s="22">
        <v>1825</v>
      </c>
      <c r="C25" s="31" t="s">
        <v>30</v>
      </c>
      <c r="D25" s="24">
        <f>+'App.2-BA_2013 Old EUL'!I25</f>
        <v>0</v>
      </c>
      <c r="E25" s="24"/>
      <c r="F25" s="24"/>
      <c r="G25" s="77">
        <f t="shared" si="1"/>
        <v>0</v>
      </c>
      <c r="H25" s="26"/>
      <c r="I25" s="24">
        <f>+'App.2-BA_2013 Old EUL'!P25</f>
        <v>0</v>
      </c>
      <c r="J25" s="70"/>
      <c r="K25" s="24"/>
      <c r="L25" s="77">
        <f t="shared" si="2"/>
        <v>0</v>
      </c>
      <c r="M25" s="28">
        <f t="shared" si="0"/>
        <v>0</v>
      </c>
    </row>
    <row r="26" spans="1:13" ht="15" x14ac:dyDescent="0.25">
      <c r="A26" s="22">
        <v>47</v>
      </c>
      <c r="B26" s="22">
        <v>1830</v>
      </c>
      <c r="C26" s="31" t="s">
        <v>31</v>
      </c>
      <c r="D26" s="24">
        <f>+'App.2-BA_2013 Old EUL'!I26</f>
        <v>13431786</v>
      </c>
      <c r="E26" s="24">
        <v>1326417.3399999999</v>
      </c>
      <c r="F26" s="24"/>
      <c r="G26" s="77">
        <f t="shared" si="1"/>
        <v>14758203.34</v>
      </c>
      <c r="H26" s="26"/>
      <c r="I26" s="24">
        <f>+'App.2-BA_2013 Old EUL'!P26</f>
        <v>-5854435</v>
      </c>
      <c r="J26" s="70">
        <v>-559894.24499999988</v>
      </c>
      <c r="K26" s="24"/>
      <c r="L26" s="77">
        <f t="shared" si="2"/>
        <v>-6414329.2450000001</v>
      </c>
      <c r="M26" s="28">
        <f t="shared" si="0"/>
        <v>8343874.0949999997</v>
      </c>
    </row>
    <row r="27" spans="1:13" ht="15" x14ac:dyDescent="0.25">
      <c r="A27" s="22">
        <v>47</v>
      </c>
      <c r="B27" s="22">
        <v>1835</v>
      </c>
      <c r="C27" s="31" t="s">
        <v>32</v>
      </c>
      <c r="D27" s="24">
        <f>+'App.2-BA_2013 Old EUL'!I27</f>
        <v>4467361</v>
      </c>
      <c r="E27" s="24">
        <v>60082.899999999441</v>
      </c>
      <c r="F27" s="24"/>
      <c r="G27" s="77">
        <f t="shared" si="1"/>
        <v>4527443.8999999994</v>
      </c>
      <c r="H27" s="26"/>
      <c r="I27" s="24">
        <f>+'App.2-BA_2013 Old EUL'!P27</f>
        <v>-1018527</v>
      </c>
      <c r="J27" s="70">
        <v>-179310.07499999998</v>
      </c>
      <c r="K27" s="24"/>
      <c r="L27" s="77">
        <f t="shared" si="2"/>
        <v>-1197837.075</v>
      </c>
      <c r="M27" s="28">
        <f t="shared" si="0"/>
        <v>3329606.8249999993</v>
      </c>
    </row>
    <row r="28" spans="1:13" ht="15" x14ac:dyDescent="0.25">
      <c r="A28" s="22">
        <v>47</v>
      </c>
      <c r="B28" s="22">
        <v>1840</v>
      </c>
      <c r="C28" s="31" t="s">
        <v>33</v>
      </c>
      <c r="D28" s="24">
        <f>+'App.2-BA_2013 Old EUL'!I28</f>
        <v>9883651</v>
      </c>
      <c r="E28" s="24">
        <v>640381.13999999873</v>
      </c>
      <c r="F28" s="24"/>
      <c r="G28" s="77">
        <f t="shared" si="1"/>
        <v>10524032.139999999</v>
      </c>
      <c r="H28" s="26"/>
      <c r="I28" s="24">
        <f>+'App.2-BA_2013 Old EUL'!P28</f>
        <v>-3398256</v>
      </c>
      <c r="J28" s="70">
        <v>-417229.54479760857</v>
      </c>
      <c r="K28" s="24"/>
      <c r="L28" s="77">
        <f t="shared" si="2"/>
        <v>-3815485.5447976086</v>
      </c>
      <c r="M28" s="28">
        <f t="shared" si="0"/>
        <v>6708546.5952023901</v>
      </c>
    </row>
    <row r="29" spans="1:13" ht="15" x14ac:dyDescent="0.25">
      <c r="A29" s="22">
        <v>47</v>
      </c>
      <c r="B29" s="22">
        <v>1845</v>
      </c>
      <c r="C29" s="31" t="s">
        <v>34</v>
      </c>
      <c r="D29" s="24">
        <f>+'App.2-BA_2013 Old EUL'!I29</f>
        <v>6551067</v>
      </c>
      <c r="E29" s="24">
        <v>427700.11000000034</v>
      </c>
      <c r="F29" s="24"/>
      <c r="G29" s="77">
        <f t="shared" si="1"/>
        <v>6978767.1100000003</v>
      </c>
      <c r="H29" s="26"/>
      <c r="I29" s="24">
        <f>+'App.2-BA_2013 Old EUL'!P29</f>
        <v>-2161302</v>
      </c>
      <c r="J29" s="70">
        <v>-276731.69</v>
      </c>
      <c r="K29" s="24"/>
      <c r="L29" s="77">
        <f t="shared" si="2"/>
        <v>-2438033.69</v>
      </c>
      <c r="M29" s="28">
        <f t="shared" si="0"/>
        <v>4540733.42</v>
      </c>
    </row>
    <row r="30" spans="1:13" ht="15" x14ac:dyDescent="0.25">
      <c r="A30" s="22">
        <v>47</v>
      </c>
      <c r="B30" s="22">
        <v>1850</v>
      </c>
      <c r="C30" s="31" t="s">
        <v>35</v>
      </c>
      <c r="D30" s="24">
        <f>+'App.2-BA_2013 Old EUL'!I30</f>
        <v>4443926</v>
      </c>
      <c r="E30" s="24">
        <v>232642.30999999959</v>
      </c>
      <c r="F30" s="24"/>
      <c r="G30" s="77">
        <f t="shared" si="1"/>
        <v>4676568.3099999996</v>
      </c>
      <c r="H30" s="26"/>
      <c r="I30" s="24">
        <f>+'App.2-BA_2013 Old EUL'!P30</f>
        <v>-2335534</v>
      </c>
      <c r="J30" s="70">
        <v>-173962.85500000001</v>
      </c>
      <c r="K30" s="24"/>
      <c r="L30" s="77">
        <f t="shared" si="2"/>
        <v>-2509496.855</v>
      </c>
      <c r="M30" s="28">
        <f t="shared" si="0"/>
        <v>2167071.4549999996</v>
      </c>
    </row>
    <row r="31" spans="1:13" ht="15" x14ac:dyDescent="0.25">
      <c r="A31" s="22">
        <v>47</v>
      </c>
      <c r="B31" s="22">
        <v>1855</v>
      </c>
      <c r="C31" s="31" t="s">
        <v>36</v>
      </c>
      <c r="D31" s="24">
        <f>+'App.2-BA_2013 Old EUL'!I31</f>
        <v>1647507</v>
      </c>
      <c r="E31" s="24">
        <v>93973.679999999935</v>
      </c>
      <c r="F31" s="24"/>
      <c r="G31" s="77">
        <f t="shared" si="1"/>
        <v>1741480.68</v>
      </c>
      <c r="H31" s="26"/>
      <c r="I31" s="24">
        <f>+'App.2-BA_2013 Old EUL'!P31</f>
        <v>-902881</v>
      </c>
      <c r="J31" s="70">
        <v>-59825.834999999999</v>
      </c>
      <c r="K31" s="24"/>
      <c r="L31" s="77">
        <f t="shared" si="2"/>
        <v>-962706.83499999996</v>
      </c>
      <c r="M31" s="28">
        <f t="shared" si="0"/>
        <v>778773.84499999997</v>
      </c>
    </row>
    <row r="32" spans="1:13" ht="15" x14ac:dyDescent="0.25">
      <c r="A32" s="22">
        <v>47</v>
      </c>
      <c r="B32" s="22">
        <v>1860</v>
      </c>
      <c r="C32" s="31" t="s">
        <v>37</v>
      </c>
      <c r="D32" s="24">
        <f>+'App.2-BA_2013 Old EUL'!I32</f>
        <v>5564658</v>
      </c>
      <c r="E32" s="24">
        <v>257908.55999999959</v>
      </c>
      <c r="F32" s="24"/>
      <c r="G32" s="77">
        <f t="shared" si="1"/>
        <v>5822566.5599999996</v>
      </c>
      <c r="H32" s="26"/>
      <c r="I32" s="24">
        <f>+'App.2-BA_2013 Old EUL'!P32</f>
        <v>-1324112</v>
      </c>
      <c r="J32" s="70">
        <v>-345011.96205461328</v>
      </c>
      <c r="K32" s="24"/>
      <c r="L32" s="77">
        <f t="shared" si="2"/>
        <v>-1669123.9620546133</v>
      </c>
      <c r="M32" s="28">
        <f t="shared" si="0"/>
        <v>4153442.5979453865</v>
      </c>
    </row>
    <row r="33" spans="1:13" ht="15" x14ac:dyDescent="0.25">
      <c r="A33" s="29">
        <v>47</v>
      </c>
      <c r="B33" s="29">
        <v>1860</v>
      </c>
      <c r="C33" s="30" t="s">
        <v>38</v>
      </c>
      <c r="D33" s="24">
        <f>+'App.2-BA_2013 Old EUL'!I33</f>
        <v>0</v>
      </c>
      <c r="E33" s="24"/>
      <c r="F33" s="24"/>
      <c r="G33" s="77">
        <f t="shared" si="1"/>
        <v>0</v>
      </c>
      <c r="H33" s="26"/>
      <c r="I33" s="24">
        <f>+'App.2-BA_2013 Old EUL'!P33</f>
        <v>0</v>
      </c>
      <c r="J33" s="70"/>
      <c r="K33" s="24"/>
      <c r="L33" s="77">
        <f t="shared" si="2"/>
        <v>0</v>
      </c>
      <c r="M33" s="28">
        <f t="shared" si="0"/>
        <v>0</v>
      </c>
    </row>
    <row r="34" spans="1:13" ht="15" x14ac:dyDescent="0.25">
      <c r="A34" s="29" t="s">
        <v>24</v>
      </c>
      <c r="B34" s="29">
        <v>1905</v>
      </c>
      <c r="C34" s="30" t="s">
        <v>25</v>
      </c>
      <c r="D34" s="24">
        <f>+'App.2-BA_2013 Old EUL'!I34</f>
        <v>0</v>
      </c>
      <c r="E34" s="24"/>
      <c r="F34" s="24"/>
      <c r="G34" s="77">
        <f t="shared" si="1"/>
        <v>0</v>
      </c>
      <c r="H34" s="26"/>
      <c r="I34" s="24">
        <f>+'App.2-BA_2013 Old EUL'!P34</f>
        <v>0</v>
      </c>
      <c r="J34" s="70"/>
      <c r="K34" s="24"/>
      <c r="L34" s="77">
        <f t="shared" si="2"/>
        <v>0</v>
      </c>
      <c r="M34" s="28">
        <f t="shared" si="0"/>
        <v>0</v>
      </c>
    </row>
    <row r="35" spans="1:13" ht="15" x14ac:dyDescent="0.25">
      <c r="A35" s="22">
        <v>47</v>
      </c>
      <c r="B35" s="22">
        <v>1908</v>
      </c>
      <c r="C35" s="31" t="s">
        <v>39</v>
      </c>
      <c r="D35" s="24">
        <f>+'App.2-BA_2013 Old EUL'!I35</f>
        <v>0</v>
      </c>
      <c r="E35" s="24"/>
      <c r="F35" s="24"/>
      <c r="G35" s="77">
        <f t="shared" si="1"/>
        <v>0</v>
      </c>
      <c r="H35" s="26"/>
      <c r="I35" s="24">
        <f>+'App.2-BA_2013 Old EUL'!P35</f>
        <v>0</v>
      </c>
      <c r="J35" s="70"/>
      <c r="K35" s="24"/>
      <c r="L35" s="77">
        <f t="shared" si="2"/>
        <v>0</v>
      </c>
      <c r="M35" s="28">
        <f t="shared" si="0"/>
        <v>0</v>
      </c>
    </row>
    <row r="36" spans="1:13" ht="15" x14ac:dyDescent="0.25">
      <c r="A36" s="22">
        <v>13</v>
      </c>
      <c r="B36" s="22">
        <v>1910</v>
      </c>
      <c r="C36" s="31" t="s">
        <v>27</v>
      </c>
      <c r="D36" s="24">
        <f>+'App.2-BA_2013 Old EUL'!I36</f>
        <v>335574</v>
      </c>
      <c r="E36" s="24">
        <v>0</v>
      </c>
      <c r="F36" s="24"/>
      <c r="G36" s="77">
        <f t="shared" si="1"/>
        <v>335574</v>
      </c>
      <c r="H36" s="26"/>
      <c r="I36" s="24">
        <f>+'App.2-BA_2013 Old EUL'!P36</f>
        <v>-248929</v>
      </c>
      <c r="J36" s="70">
        <v>-28445</v>
      </c>
      <c r="K36" s="24"/>
      <c r="L36" s="77">
        <f t="shared" si="2"/>
        <v>-277374</v>
      </c>
      <c r="M36" s="28">
        <f t="shared" si="0"/>
        <v>58200</v>
      </c>
    </row>
    <row r="37" spans="1:13" ht="15" x14ac:dyDescent="0.25">
      <c r="A37" s="22">
        <v>8</v>
      </c>
      <c r="B37" s="22">
        <v>1915</v>
      </c>
      <c r="C37" s="31" t="s">
        <v>40</v>
      </c>
      <c r="D37" s="24">
        <f>+'App.2-BA_2013 Old EUL'!I37</f>
        <v>27285</v>
      </c>
      <c r="E37" s="24">
        <v>0</v>
      </c>
      <c r="F37" s="24"/>
      <c r="G37" s="77">
        <f t="shared" si="1"/>
        <v>27285</v>
      </c>
      <c r="H37" s="26"/>
      <c r="I37" s="24">
        <f>+'App.2-BA_2013 Old EUL'!P37</f>
        <v>-5804</v>
      </c>
      <c r="J37" s="70">
        <v>-2729</v>
      </c>
      <c r="K37" s="24"/>
      <c r="L37" s="25">
        <f t="shared" si="2"/>
        <v>-8533</v>
      </c>
      <c r="M37" s="28">
        <f t="shared" si="0"/>
        <v>18752</v>
      </c>
    </row>
    <row r="38" spans="1:13" ht="15" x14ac:dyDescent="0.25">
      <c r="A38" s="22">
        <v>8</v>
      </c>
      <c r="B38" s="22">
        <v>1915</v>
      </c>
      <c r="C38" s="31" t="s">
        <v>41</v>
      </c>
      <c r="D38" s="24">
        <f>+'App.2-BA_2013 Old EUL'!I38</f>
        <v>0</v>
      </c>
      <c r="E38" s="24">
        <v>0</v>
      </c>
      <c r="F38" s="24"/>
      <c r="G38" s="77">
        <f t="shared" si="1"/>
        <v>0</v>
      </c>
      <c r="H38" s="26"/>
      <c r="I38" s="24">
        <f>+'App.2-BA_2013 Old EUL'!P38</f>
        <v>0</v>
      </c>
      <c r="J38" s="70"/>
      <c r="K38" s="24"/>
      <c r="L38" s="25">
        <f t="shared" si="2"/>
        <v>0</v>
      </c>
      <c r="M38" s="28">
        <f t="shared" si="0"/>
        <v>0</v>
      </c>
    </row>
    <row r="39" spans="1:13" ht="15" x14ac:dyDescent="0.25">
      <c r="A39" s="22">
        <v>10</v>
      </c>
      <c r="B39" s="22">
        <v>1920</v>
      </c>
      <c r="C39" s="31" t="s">
        <v>42</v>
      </c>
      <c r="D39" s="24">
        <f>+'App.2-BA_2013 Old EUL'!I39</f>
        <v>0</v>
      </c>
      <c r="E39" s="24"/>
      <c r="F39" s="24"/>
      <c r="G39" s="77">
        <f t="shared" si="1"/>
        <v>0</v>
      </c>
      <c r="H39" s="26"/>
      <c r="I39" s="24">
        <f>+'App.2-BA_2013 Old EUL'!P39</f>
        <v>0</v>
      </c>
      <c r="J39" s="70"/>
      <c r="K39" s="24"/>
      <c r="L39" s="25">
        <f t="shared" si="2"/>
        <v>0</v>
      </c>
      <c r="M39" s="28">
        <f t="shared" si="0"/>
        <v>0</v>
      </c>
    </row>
    <row r="40" spans="1:13" ht="15" x14ac:dyDescent="0.25">
      <c r="A40" s="22">
        <v>45</v>
      </c>
      <c r="B40" s="32">
        <v>1920</v>
      </c>
      <c r="C40" s="23" t="s">
        <v>43</v>
      </c>
      <c r="D40" s="24">
        <f>+'App.2-BA_2013 Old EUL'!I40</f>
        <v>351477</v>
      </c>
      <c r="E40" s="24">
        <v>53599.919999999984</v>
      </c>
      <c r="F40" s="24"/>
      <c r="G40" s="77">
        <f t="shared" si="1"/>
        <v>405076.92</v>
      </c>
      <c r="H40" s="26"/>
      <c r="I40" s="24">
        <f>+'App.2-BA_2013 Old EUL'!P40</f>
        <v>-228627</v>
      </c>
      <c r="J40" s="70">
        <v>-54008</v>
      </c>
      <c r="K40" s="24"/>
      <c r="L40" s="25">
        <f t="shared" si="2"/>
        <v>-282635</v>
      </c>
      <c r="M40" s="28">
        <f t="shared" si="0"/>
        <v>122441.91999999998</v>
      </c>
    </row>
    <row r="41" spans="1:13" ht="15" x14ac:dyDescent="0.25">
      <c r="A41" s="22">
        <v>45.1</v>
      </c>
      <c r="B41" s="32">
        <v>1920</v>
      </c>
      <c r="C41" s="23" t="s">
        <v>44</v>
      </c>
      <c r="D41" s="24">
        <f>+'App.2-BA_2013 Old EUL'!I41</f>
        <v>0</v>
      </c>
      <c r="E41" s="24"/>
      <c r="F41" s="24"/>
      <c r="G41" s="77">
        <f t="shared" si="1"/>
        <v>0</v>
      </c>
      <c r="H41" s="26"/>
      <c r="I41" s="24">
        <f>+'App.2-BA_2013 Old EUL'!P41</f>
        <v>0</v>
      </c>
      <c r="J41" s="70"/>
      <c r="K41" s="24"/>
      <c r="L41" s="25">
        <f t="shared" si="2"/>
        <v>0</v>
      </c>
      <c r="M41" s="28">
        <f t="shared" si="0"/>
        <v>0</v>
      </c>
    </row>
    <row r="42" spans="1:13" ht="15" x14ac:dyDescent="0.25">
      <c r="A42" s="22">
        <v>10</v>
      </c>
      <c r="B42" s="22">
        <v>1930</v>
      </c>
      <c r="C42" s="31" t="s">
        <v>45</v>
      </c>
      <c r="D42" s="24">
        <f>+'App.2-BA_2013 Old EUL'!I42</f>
        <v>2794065</v>
      </c>
      <c r="E42" s="24">
        <v>157007.30000000028</v>
      </c>
      <c r="F42" s="24"/>
      <c r="G42" s="77">
        <f t="shared" si="1"/>
        <v>2951072.3000000003</v>
      </c>
      <c r="H42" s="26"/>
      <c r="I42" s="24">
        <f>+'App.2-BA_2013 Old EUL'!P42</f>
        <v>-1500672</v>
      </c>
      <c r="J42" s="70">
        <v>-203872.715</v>
      </c>
      <c r="K42" s="24"/>
      <c r="L42" s="25">
        <f t="shared" si="2"/>
        <v>-1704544.7150000001</v>
      </c>
      <c r="M42" s="28">
        <f t="shared" si="0"/>
        <v>1246527.5850000002</v>
      </c>
    </row>
    <row r="43" spans="1:13" ht="15" x14ac:dyDescent="0.25">
      <c r="A43" s="22">
        <v>8</v>
      </c>
      <c r="B43" s="22">
        <v>1935</v>
      </c>
      <c r="C43" s="31" t="s">
        <v>46</v>
      </c>
      <c r="D43" s="24">
        <f>+'App.2-BA_2013 Old EUL'!I43</f>
        <v>61101</v>
      </c>
      <c r="E43" s="24">
        <v>0</v>
      </c>
      <c r="F43" s="24"/>
      <c r="G43" s="77">
        <f t="shared" si="1"/>
        <v>61101</v>
      </c>
      <c r="H43" s="26"/>
      <c r="I43" s="24">
        <f>+'App.2-BA_2013 Old EUL'!P43</f>
        <v>-29325</v>
      </c>
      <c r="J43" s="70">
        <v>-6110</v>
      </c>
      <c r="K43" s="24"/>
      <c r="L43" s="25">
        <f t="shared" si="2"/>
        <v>-35435</v>
      </c>
      <c r="M43" s="28">
        <f t="shared" si="0"/>
        <v>25666</v>
      </c>
    </row>
    <row r="44" spans="1:13" ht="15" x14ac:dyDescent="0.25">
      <c r="A44" s="22">
        <v>8</v>
      </c>
      <c r="B44" s="22">
        <v>1940</v>
      </c>
      <c r="C44" s="31" t="s">
        <v>47</v>
      </c>
      <c r="D44" s="24">
        <f>+'App.2-BA_2013 Old EUL'!I44</f>
        <v>990332</v>
      </c>
      <c r="E44" s="24">
        <v>91995.139999999898</v>
      </c>
      <c r="F44" s="24"/>
      <c r="G44" s="77">
        <f t="shared" si="1"/>
        <v>1082327.1399999999</v>
      </c>
      <c r="H44" s="26"/>
      <c r="I44" s="24">
        <f>+'App.2-BA_2013 Old EUL'!P44</f>
        <v>-749698</v>
      </c>
      <c r="J44" s="70">
        <v>-55971</v>
      </c>
      <c r="K44" s="24"/>
      <c r="L44" s="25">
        <f t="shared" si="2"/>
        <v>-805669</v>
      </c>
      <c r="M44" s="28">
        <f t="shared" si="0"/>
        <v>276658.1399999999</v>
      </c>
    </row>
    <row r="45" spans="1:13" ht="15" x14ac:dyDescent="0.25">
      <c r="A45" s="22">
        <v>8</v>
      </c>
      <c r="B45" s="22">
        <v>1945</v>
      </c>
      <c r="C45" s="31" t="s">
        <v>48</v>
      </c>
      <c r="D45" s="24">
        <f>+'App.2-BA_2013 Old EUL'!I45</f>
        <v>63381</v>
      </c>
      <c r="E45" s="24">
        <v>0</v>
      </c>
      <c r="F45" s="24"/>
      <c r="G45" s="77">
        <f t="shared" si="1"/>
        <v>63381</v>
      </c>
      <c r="H45" s="26"/>
      <c r="I45" s="24">
        <f>+'App.2-BA_2013 Old EUL'!P45</f>
        <v>-26889</v>
      </c>
      <c r="J45" s="70">
        <v>-6338</v>
      </c>
      <c r="K45" s="24"/>
      <c r="L45" s="25">
        <f t="shared" si="2"/>
        <v>-33227</v>
      </c>
      <c r="M45" s="28">
        <f t="shared" si="0"/>
        <v>30154</v>
      </c>
    </row>
    <row r="46" spans="1:13" ht="15" x14ac:dyDescent="0.25">
      <c r="A46" s="22">
        <v>8</v>
      </c>
      <c r="B46" s="22">
        <v>1950</v>
      </c>
      <c r="C46" s="31" t="s">
        <v>49</v>
      </c>
      <c r="D46" s="24">
        <f>+'App.2-BA_2013 Old EUL'!I46</f>
        <v>0</v>
      </c>
      <c r="E46" s="24"/>
      <c r="F46" s="24"/>
      <c r="G46" s="77">
        <f t="shared" si="1"/>
        <v>0</v>
      </c>
      <c r="H46" s="26"/>
      <c r="I46" s="24">
        <f>+'App.2-BA_2013 Old EUL'!P46</f>
        <v>0</v>
      </c>
      <c r="J46" s="70"/>
      <c r="K46" s="24"/>
      <c r="L46" s="25">
        <f t="shared" si="2"/>
        <v>0</v>
      </c>
      <c r="M46" s="28">
        <f t="shared" si="0"/>
        <v>0</v>
      </c>
    </row>
    <row r="47" spans="1:13" ht="15" x14ac:dyDescent="0.25">
      <c r="A47" s="22">
        <v>8</v>
      </c>
      <c r="B47" s="22">
        <v>1955</v>
      </c>
      <c r="C47" s="31" t="s">
        <v>50</v>
      </c>
      <c r="D47" s="24">
        <f>+'App.2-BA_2013 Old EUL'!I47</f>
        <v>97375</v>
      </c>
      <c r="E47" s="24">
        <v>60537.960000000006</v>
      </c>
      <c r="F47" s="24"/>
      <c r="G47" s="77">
        <f t="shared" si="1"/>
        <v>157912.96000000002</v>
      </c>
      <c r="H47" s="26"/>
      <c r="I47" s="24">
        <f>+'App.2-BA_2013 Old EUL'!P47</f>
        <v>-35161</v>
      </c>
      <c r="J47" s="70">
        <v>-12765</v>
      </c>
      <c r="K47" s="24"/>
      <c r="L47" s="25">
        <f t="shared" si="2"/>
        <v>-47926</v>
      </c>
      <c r="M47" s="28">
        <f t="shared" si="0"/>
        <v>109986.96000000002</v>
      </c>
    </row>
    <row r="48" spans="1:13" ht="15" x14ac:dyDescent="0.25">
      <c r="A48" s="33">
        <v>8</v>
      </c>
      <c r="B48" s="33">
        <v>1955</v>
      </c>
      <c r="C48" s="34" t="s">
        <v>51</v>
      </c>
      <c r="D48" s="24">
        <f>+'App.2-BA_2013 Old EUL'!I48</f>
        <v>0</v>
      </c>
      <c r="E48" s="24"/>
      <c r="F48" s="24"/>
      <c r="G48" s="77">
        <f t="shared" si="1"/>
        <v>0</v>
      </c>
      <c r="H48" s="26"/>
      <c r="I48" s="24">
        <f>+'App.2-BA_2013 Old EUL'!P48</f>
        <v>0</v>
      </c>
      <c r="J48" s="70"/>
      <c r="K48" s="24"/>
      <c r="L48" s="25">
        <f t="shared" si="2"/>
        <v>0</v>
      </c>
      <c r="M48" s="28">
        <f t="shared" si="0"/>
        <v>0</v>
      </c>
    </row>
    <row r="49" spans="1:13" ht="15" x14ac:dyDescent="0.25">
      <c r="A49" s="32">
        <v>8</v>
      </c>
      <c r="B49" s="32">
        <v>1960</v>
      </c>
      <c r="C49" s="23" t="s">
        <v>52</v>
      </c>
      <c r="D49" s="24">
        <f>+'App.2-BA_2013 Old EUL'!I49</f>
        <v>0</v>
      </c>
      <c r="E49" s="24"/>
      <c r="F49" s="24"/>
      <c r="G49" s="77">
        <f t="shared" si="1"/>
        <v>0</v>
      </c>
      <c r="H49" s="26"/>
      <c r="I49" s="24">
        <f>+'App.2-BA_2013 Old EUL'!P49</f>
        <v>0</v>
      </c>
      <c r="J49" s="70"/>
      <c r="K49" s="24"/>
      <c r="L49" s="25">
        <f t="shared" si="2"/>
        <v>0</v>
      </c>
      <c r="M49" s="28">
        <f t="shared" si="0"/>
        <v>0</v>
      </c>
    </row>
    <row r="50" spans="1:13" ht="15" x14ac:dyDescent="0.25">
      <c r="A50" s="1">
        <v>47</v>
      </c>
      <c r="B50" s="32">
        <v>1970</v>
      </c>
      <c r="C50" s="31" t="s">
        <v>53</v>
      </c>
      <c r="D50" s="24">
        <f>+'App.2-BA_2013 Old EUL'!I50</f>
        <v>0</v>
      </c>
      <c r="E50" s="24"/>
      <c r="F50" s="24"/>
      <c r="G50" s="77">
        <f t="shared" si="1"/>
        <v>0</v>
      </c>
      <c r="H50" s="26"/>
      <c r="I50" s="24">
        <f>+'App.2-BA_2013 Old EUL'!P50</f>
        <v>0</v>
      </c>
      <c r="J50" s="70"/>
      <c r="K50" s="24"/>
      <c r="L50" s="25">
        <f t="shared" si="2"/>
        <v>0</v>
      </c>
      <c r="M50" s="28">
        <f t="shared" si="0"/>
        <v>0</v>
      </c>
    </row>
    <row r="51" spans="1:13" ht="15" x14ac:dyDescent="0.25">
      <c r="A51" s="22">
        <v>47</v>
      </c>
      <c r="B51" s="22">
        <v>1975</v>
      </c>
      <c r="C51" s="31" t="s">
        <v>54</v>
      </c>
      <c r="D51" s="24">
        <f>+'App.2-BA_2013 Old EUL'!I51</f>
        <v>0</v>
      </c>
      <c r="E51" s="24"/>
      <c r="F51" s="24"/>
      <c r="G51" s="77">
        <f t="shared" si="1"/>
        <v>0</v>
      </c>
      <c r="H51" s="26"/>
      <c r="I51" s="24">
        <f>+'App.2-BA_2013 Old EUL'!P51</f>
        <v>0</v>
      </c>
      <c r="J51" s="70"/>
      <c r="K51" s="24"/>
      <c r="L51" s="25">
        <f t="shared" si="2"/>
        <v>0</v>
      </c>
      <c r="M51" s="28">
        <f t="shared" si="0"/>
        <v>0</v>
      </c>
    </row>
    <row r="52" spans="1:13" ht="15" x14ac:dyDescent="0.25">
      <c r="A52" s="22">
        <v>47</v>
      </c>
      <c r="B52" s="22">
        <v>1980</v>
      </c>
      <c r="C52" s="31" t="s">
        <v>55</v>
      </c>
      <c r="D52" s="24">
        <f>+'App.2-BA_2013 Old EUL'!I52</f>
        <v>2693645</v>
      </c>
      <c r="E52" s="24">
        <v>28747.649999999907</v>
      </c>
      <c r="F52" s="24"/>
      <c r="G52" s="77">
        <f t="shared" si="1"/>
        <v>2722392.65</v>
      </c>
      <c r="H52" s="26"/>
      <c r="I52" s="24">
        <f>+'App.2-BA_2013 Old EUL'!P52</f>
        <v>-1977748</v>
      </c>
      <c r="J52" s="70">
        <v>-97426.718333333338</v>
      </c>
      <c r="K52" s="24"/>
      <c r="L52" s="25">
        <f t="shared" si="2"/>
        <v>-2075174.7183333333</v>
      </c>
      <c r="M52" s="28">
        <f t="shared" si="0"/>
        <v>647217.93166666664</v>
      </c>
    </row>
    <row r="53" spans="1:13" ht="15" x14ac:dyDescent="0.25">
      <c r="A53" s="22">
        <v>47</v>
      </c>
      <c r="B53" s="22">
        <v>1985</v>
      </c>
      <c r="C53" s="31" t="s">
        <v>56</v>
      </c>
      <c r="D53" s="24">
        <f>+'App.2-BA_2013 Old EUL'!I53</f>
        <v>0</v>
      </c>
      <c r="E53" s="24"/>
      <c r="F53" s="24"/>
      <c r="G53" s="77">
        <f t="shared" si="1"/>
        <v>0</v>
      </c>
      <c r="H53" s="26"/>
      <c r="I53" s="24">
        <f>+'App.2-BA_2013 Old EUL'!P53</f>
        <v>0</v>
      </c>
      <c r="J53" s="70"/>
      <c r="K53" s="24"/>
      <c r="L53" s="25">
        <f t="shared" si="2"/>
        <v>0</v>
      </c>
      <c r="M53" s="28">
        <f t="shared" si="0"/>
        <v>0</v>
      </c>
    </row>
    <row r="54" spans="1:13" ht="15" x14ac:dyDescent="0.25">
      <c r="A54" s="1">
        <v>47</v>
      </c>
      <c r="B54" s="22">
        <v>1990</v>
      </c>
      <c r="C54" s="35" t="s">
        <v>57</v>
      </c>
      <c r="D54" s="24">
        <f>+'App.2-BA_2013 Old EUL'!I54</f>
        <v>0</v>
      </c>
      <c r="E54" s="24"/>
      <c r="F54" s="24"/>
      <c r="G54" s="77">
        <f t="shared" si="1"/>
        <v>0</v>
      </c>
      <c r="H54" s="26"/>
      <c r="I54" s="24">
        <f>+'App.2-BA_2013 Old EUL'!P54</f>
        <v>0</v>
      </c>
      <c r="J54" s="70"/>
      <c r="K54" s="24"/>
      <c r="L54" s="25">
        <f t="shared" si="2"/>
        <v>0</v>
      </c>
      <c r="M54" s="28">
        <f t="shared" si="0"/>
        <v>0</v>
      </c>
    </row>
    <row r="55" spans="1:13" ht="15" x14ac:dyDescent="0.25">
      <c r="A55" s="22">
        <v>47</v>
      </c>
      <c r="B55" s="22">
        <v>1995</v>
      </c>
      <c r="C55" s="31" t="s">
        <v>58</v>
      </c>
      <c r="D55" s="24">
        <f>+'App.2-BA_2013 Old EUL'!I55</f>
        <v>-2713564</v>
      </c>
      <c r="E55" s="24">
        <v>-134911</v>
      </c>
      <c r="F55" s="24"/>
      <c r="G55" s="77">
        <f t="shared" si="1"/>
        <v>-2848475</v>
      </c>
      <c r="H55" s="60"/>
      <c r="I55" s="24">
        <f>+'App.2-BA_2013 Old EUL'!P55</f>
        <v>331618</v>
      </c>
      <c r="J55" s="70">
        <v>106418</v>
      </c>
      <c r="K55" s="24"/>
      <c r="L55" s="25">
        <f t="shared" si="2"/>
        <v>438036</v>
      </c>
      <c r="M55" s="28">
        <f t="shared" si="0"/>
        <v>-2410439</v>
      </c>
    </row>
    <row r="56" spans="1:13" ht="15" x14ac:dyDescent="0.25">
      <c r="A56" s="22">
        <v>47</v>
      </c>
      <c r="B56" s="22">
        <v>2440</v>
      </c>
      <c r="C56" s="31" t="s">
        <v>59</v>
      </c>
      <c r="D56" s="24">
        <f>+'App.2-BA_2013 Old EUL'!I56</f>
        <v>0</v>
      </c>
      <c r="E56" s="24"/>
      <c r="F56" s="24"/>
      <c r="G56" s="25">
        <f t="shared" si="1"/>
        <v>0</v>
      </c>
      <c r="I56" s="24">
        <f>+'App.2-BA_2013 Old EUL'!P56</f>
        <v>0</v>
      </c>
      <c r="J56" s="70"/>
      <c r="K56" s="24"/>
      <c r="L56" s="25">
        <f t="shared" si="2"/>
        <v>0</v>
      </c>
      <c r="M56" s="28"/>
    </row>
    <row r="57" spans="1:13" ht="15" x14ac:dyDescent="0.25">
      <c r="A57" s="36"/>
      <c r="B57" s="36"/>
      <c r="C57" s="37"/>
      <c r="D57" s="24">
        <f>+'App.2-BA_2013 Old EUL'!I57</f>
        <v>0</v>
      </c>
      <c r="E57" s="38"/>
      <c r="F57" s="38"/>
      <c r="G57" s="25">
        <f t="shared" si="1"/>
        <v>0</v>
      </c>
      <c r="I57" s="24">
        <f>+'App.2-BA_2013 Old EUL'!P57</f>
        <v>0</v>
      </c>
      <c r="J57" s="70"/>
      <c r="K57" s="38"/>
      <c r="L57" s="25">
        <f t="shared" si="2"/>
        <v>0</v>
      </c>
      <c r="M57" s="28">
        <f>G57+L57</f>
        <v>0</v>
      </c>
    </row>
    <row r="58" spans="1:13" x14ac:dyDescent="0.2">
      <c r="A58" s="36"/>
      <c r="B58" s="36"/>
      <c r="C58" s="39" t="s">
        <v>60</v>
      </c>
      <c r="D58" s="40">
        <f t="shared" ref="D58:G58" si="3">SUM(D17:D57)</f>
        <v>61441288</v>
      </c>
      <c r="E58" s="40">
        <f>SUM(E17:E57)</f>
        <v>3549150.909999996</v>
      </c>
      <c r="F58" s="40">
        <f t="shared" si="3"/>
        <v>0</v>
      </c>
      <c r="G58" s="40">
        <f t="shared" si="3"/>
        <v>64990438.909999996</v>
      </c>
      <c r="H58" s="40"/>
      <c r="I58" s="40">
        <f t="shared" ref="I58:M58" si="4">SUM(I17:I57)</f>
        <v>-24639811</v>
      </c>
      <c r="J58" s="40">
        <f>SUM(J17:J57)</f>
        <v>-2778265.0518724849</v>
      </c>
      <c r="K58" s="40">
        <f t="shared" si="4"/>
        <v>0</v>
      </c>
      <c r="L58" s="40">
        <f t="shared" si="4"/>
        <v>-27418076.051872488</v>
      </c>
      <c r="M58" s="40">
        <f t="shared" si="4"/>
        <v>37572362.858127505</v>
      </c>
    </row>
    <row r="59" spans="1:13" ht="25.5" x14ac:dyDescent="0.25">
      <c r="A59" s="36"/>
      <c r="B59" s="36"/>
      <c r="C59" s="41" t="s">
        <v>61</v>
      </c>
      <c r="D59" s="38"/>
      <c r="E59" s="38"/>
      <c r="F59" s="38"/>
      <c r="G59" s="25">
        <f t="shared" si="1"/>
        <v>0</v>
      </c>
      <c r="I59" s="38"/>
      <c r="J59" s="38"/>
      <c r="K59" s="38"/>
      <c r="L59" s="25">
        <f t="shared" si="2"/>
        <v>0</v>
      </c>
      <c r="M59" s="28">
        <f>G59+L59</f>
        <v>0</v>
      </c>
    </row>
    <row r="60" spans="1:13" ht="24.75" x14ac:dyDescent="0.25">
      <c r="A60" s="36"/>
      <c r="B60" s="36"/>
      <c r="C60" s="42" t="s">
        <v>62</v>
      </c>
      <c r="D60" s="38"/>
      <c r="E60" s="38"/>
      <c r="F60" s="38"/>
      <c r="G60" s="25">
        <f t="shared" si="1"/>
        <v>0</v>
      </c>
      <c r="I60" s="38"/>
      <c r="J60" s="38"/>
      <c r="K60" s="38"/>
      <c r="L60" s="25">
        <f t="shared" si="2"/>
        <v>0</v>
      </c>
      <c r="M60" s="28">
        <f>G60+L60</f>
        <v>0</v>
      </c>
    </row>
    <row r="61" spans="1:13" x14ac:dyDescent="0.2">
      <c r="A61" s="36"/>
      <c r="B61" s="36"/>
      <c r="C61" s="39" t="s">
        <v>63</v>
      </c>
      <c r="D61" s="40">
        <f>SUM(D58:D60)</f>
        <v>61441288</v>
      </c>
      <c r="E61" s="40">
        <f t="shared" ref="E61:G61" si="5">SUM(E58:E60)</f>
        <v>3549150.909999996</v>
      </c>
      <c r="F61" s="40">
        <f t="shared" si="5"/>
        <v>0</v>
      </c>
      <c r="G61" s="40">
        <f t="shared" si="5"/>
        <v>64990438.909999996</v>
      </c>
      <c r="H61" s="40"/>
      <c r="I61" s="40">
        <f>SUM(I58:I60)</f>
        <v>-24639811</v>
      </c>
      <c r="J61" s="40">
        <f t="shared" ref="J61:L61" si="6">SUM(J58:J60)</f>
        <v>-2778265.0518724849</v>
      </c>
      <c r="K61" s="40">
        <f t="shared" si="6"/>
        <v>0</v>
      </c>
      <c r="L61" s="40">
        <f t="shared" si="6"/>
        <v>-27418076.051872488</v>
      </c>
      <c r="M61" s="40">
        <f>SUM(M58:M60)</f>
        <v>37572362.858127505</v>
      </c>
    </row>
    <row r="62" spans="1:13" ht="15" x14ac:dyDescent="0.25">
      <c r="A62" s="36"/>
      <c r="B62" s="36"/>
      <c r="C62" s="89" t="s">
        <v>64</v>
      </c>
      <c r="D62" s="90"/>
      <c r="E62" s="90"/>
      <c r="F62" s="90"/>
      <c r="G62" s="90"/>
      <c r="H62" s="90"/>
      <c r="I62" s="91"/>
      <c r="J62" s="38"/>
      <c r="K62" s="43"/>
      <c r="L62" s="44"/>
      <c r="M62" s="45"/>
    </row>
    <row r="63" spans="1:13" ht="15" x14ac:dyDescent="0.25">
      <c r="A63" s="36"/>
      <c r="B63" s="36"/>
      <c r="C63" s="89" t="s">
        <v>65</v>
      </c>
      <c r="D63" s="90"/>
      <c r="E63" s="90"/>
      <c r="F63" s="90"/>
      <c r="G63" s="90"/>
      <c r="H63" s="90"/>
      <c r="I63" s="91"/>
      <c r="J63" s="40">
        <f>J61+J62</f>
        <v>-2778265.0518724849</v>
      </c>
      <c r="K63" s="43"/>
      <c r="L63" s="44"/>
      <c r="M63" s="45"/>
    </row>
    <row r="65" spans="1:14" x14ac:dyDescent="0.2">
      <c r="D65" s="59"/>
      <c r="E65" s="59"/>
      <c r="I65" s="46" t="s">
        <v>66</v>
      </c>
      <c r="J65" s="47"/>
    </row>
    <row r="66" spans="1:14" ht="15" x14ac:dyDescent="0.25">
      <c r="A66" s="36">
        <v>10</v>
      </c>
      <c r="B66" s="36"/>
      <c r="C66" s="37" t="s">
        <v>67</v>
      </c>
      <c r="I66" s="47" t="s">
        <v>67</v>
      </c>
      <c r="J66" s="47"/>
      <c r="K66" s="48"/>
    </row>
    <row r="67" spans="1:14" ht="15" x14ac:dyDescent="0.25">
      <c r="A67" s="36">
        <v>8</v>
      </c>
      <c r="B67" s="36"/>
      <c r="C67" s="37" t="s">
        <v>46</v>
      </c>
      <c r="I67" s="47" t="s">
        <v>46</v>
      </c>
      <c r="J67" s="47"/>
      <c r="K67" s="49"/>
      <c r="M67" s="59"/>
    </row>
    <row r="68" spans="1:14" ht="15" x14ac:dyDescent="0.25">
      <c r="I68" s="50" t="s">
        <v>68</v>
      </c>
      <c r="K68" s="51">
        <f>J63-K66-K67</f>
        <v>-2778265.0518724849</v>
      </c>
    </row>
    <row r="69" spans="1:14" x14ac:dyDescent="0.2">
      <c r="N69" s="52"/>
    </row>
    <row r="70" spans="1:14" x14ac:dyDescent="0.2">
      <c r="A70" s="53" t="s">
        <v>69</v>
      </c>
      <c r="N70" s="52"/>
    </row>
    <row r="72" spans="1:14" x14ac:dyDescent="0.2">
      <c r="A72" s="1">
        <v>1</v>
      </c>
      <c r="B72" s="92" t="s">
        <v>70</v>
      </c>
      <c r="C72" s="92"/>
      <c r="D72" s="92"/>
      <c r="E72" s="92"/>
      <c r="F72" s="92"/>
      <c r="G72" s="92"/>
      <c r="H72" s="92"/>
      <c r="I72" s="92"/>
      <c r="J72" s="92"/>
      <c r="K72" s="92"/>
      <c r="L72" s="92"/>
      <c r="M72" s="92"/>
    </row>
    <row r="73" spans="1:14" x14ac:dyDescent="0.2">
      <c r="B73" s="92"/>
      <c r="C73" s="92"/>
      <c r="D73" s="92"/>
      <c r="E73" s="92"/>
      <c r="F73" s="92"/>
      <c r="G73" s="92"/>
      <c r="H73" s="92"/>
      <c r="I73" s="92"/>
      <c r="J73" s="92"/>
      <c r="K73" s="92"/>
      <c r="L73" s="92"/>
      <c r="M73" s="92"/>
    </row>
    <row r="75" spans="1:14" x14ac:dyDescent="0.2">
      <c r="A75" s="1">
        <v>2</v>
      </c>
      <c r="B75" s="83" t="s">
        <v>71</v>
      </c>
      <c r="C75" s="83"/>
      <c r="D75" s="83"/>
      <c r="E75" s="83"/>
      <c r="F75" s="83"/>
      <c r="G75" s="83"/>
      <c r="H75" s="83"/>
      <c r="I75" s="83"/>
      <c r="J75" s="83"/>
      <c r="K75" s="83"/>
      <c r="L75" s="83"/>
      <c r="M75" s="83"/>
    </row>
    <row r="76" spans="1:14" x14ac:dyDescent="0.2">
      <c r="B76" s="83"/>
      <c r="C76" s="83"/>
      <c r="D76" s="83"/>
      <c r="E76" s="83"/>
      <c r="F76" s="83"/>
      <c r="G76" s="83"/>
      <c r="H76" s="83"/>
      <c r="I76" s="83"/>
      <c r="J76" s="83"/>
      <c r="K76" s="83"/>
      <c r="L76" s="83"/>
      <c r="M76" s="83"/>
    </row>
    <row r="78" spans="1:14" x14ac:dyDescent="0.2">
      <c r="A78" s="1">
        <v>3</v>
      </c>
      <c r="B78" s="84" t="s">
        <v>72</v>
      </c>
      <c r="C78" s="84"/>
      <c r="D78" s="84"/>
      <c r="E78" s="84"/>
      <c r="F78" s="84"/>
      <c r="G78" s="84"/>
      <c r="H78" s="84"/>
      <c r="I78" s="84"/>
      <c r="J78" s="84"/>
      <c r="K78" s="84"/>
      <c r="L78" s="84"/>
      <c r="M78" s="84"/>
    </row>
    <row r="80" spans="1:14" x14ac:dyDescent="0.2">
      <c r="A80" s="1">
        <v>4</v>
      </c>
      <c r="B80" s="54" t="s">
        <v>73</v>
      </c>
      <c r="C80" s="10"/>
    </row>
    <row r="82" spans="1:13" x14ac:dyDescent="0.2">
      <c r="A82" s="1">
        <v>5</v>
      </c>
      <c r="B82" s="55" t="s">
        <v>74</v>
      </c>
    </row>
    <row r="84" spans="1:13" x14ac:dyDescent="0.2">
      <c r="A84" s="1">
        <v>6</v>
      </c>
      <c r="B84" s="84" t="s">
        <v>75</v>
      </c>
      <c r="C84" s="84"/>
      <c r="D84" s="84"/>
      <c r="E84" s="84"/>
      <c r="F84" s="84"/>
      <c r="G84" s="84"/>
      <c r="H84" s="84"/>
      <c r="I84" s="84"/>
      <c r="J84" s="84"/>
      <c r="K84" s="84"/>
      <c r="L84" s="84"/>
      <c r="M84" s="84"/>
    </row>
    <row r="85" spans="1:13" x14ac:dyDescent="0.2">
      <c r="B85" s="84"/>
      <c r="C85" s="84"/>
      <c r="D85" s="84"/>
      <c r="E85" s="84"/>
      <c r="F85" s="84"/>
      <c r="G85" s="84"/>
      <c r="H85" s="84"/>
      <c r="I85" s="84"/>
      <c r="J85" s="84"/>
      <c r="K85" s="84"/>
      <c r="L85" s="84"/>
      <c r="M85" s="84"/>
    </row>
  </sheetData>
  <mergeCells count="9">
    <mergeCell ref="B75:M76"/>
    <mergeCell ref="B78:M78"/>
    <mergeCell ref="B84:M85"/>
    <mergeCell ref="A9:M9"/>
    <mergeCell ref="A10:M10"/>
    <mergeCell ref="D15:G15"/>
    <mergeCell ref="C62:I62"/>
    <mergeCell ref="C63:I63"/>
    <mergeCell ref="B72:M73"/>
  </mergeCells>
  <dataValidations count="1">
    <dataValidation type="list" allowBlank="1" showErrorMessage="1" error="Use the following date format when inserting a date:_x000a__x000a_Eg:  &quot;January 1, 2013&quot;" prompt="Use the following format eg: January 1, 2013" sqref="F12">
      <formula1>"CGAAP, MIFRS,USGAAP, ASPE"</formula1>
    </dataValidation>
  </dataValidations>
  <printOptions horizontalCentered="1"/>
  <pageMargins left="0.25" right="0.25" top="0.75" bottom="0.75" header="0.3" footer="0.3"/>
  <pageSetup paperSize="5" scale="61"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N85"/>
  <sheetViews>
    <sheetView showGridLines="0" zoomScale="80" zoomScaleNormal="80" zoomScaleSheetLayoutView="85" workbookViewId="0">
      <pane xSplit="3" ySplit="16" topLeftCell="D53" activePane="bottomRight" state="frozen"/>
      <selection activeCell="T31" sqref="T31"/>
      <selection pane="topRight" activeCell="T31" sqref="T31"/>
      <selection pane="bottomLeft" activeCell="T31" sqref="T31"/>
      <selection pane="bottomRight" activeCell="M1" sqref="M1:M7"/>
    </sheetView>
  </sheetViews>
  <sheetFormatPr defaultRowHeight="12.75" x14ac:dyDescent="0.2"/>
  <cols>
    <col min="1" max="1" width="7.7109375" style="1" customWidth="1"/>
    <col min="2" max="2" width="6.42578125" style="1" customWidth="1"/>
    <col min="3" max="3" width="50.7109375" style="2" bestFit="1" customWidth="1"/>
    <col min="4" max="4" width="14.42578125" style="2" customWidth="1"/>
    <col min="5" max="5" width="13" style="2" customWidth="1"/>
    <col min="6" max="6" width="12.28515625" style="2" bestFit="1" customWidth="1"/>
    <col min="7" max="7" width="13.5703125" style="2" customWidth="1"/>
    <col min="8" max="8" width="1.7109375" style="3" customWidth="1"/>
    <col min="9" max="9" width="14.28515625" style="2" customWidth="1"/>
    <col min="10" max="10" width="13.42578125" style="2" customWidth="1"/>
    <col min="11" max="11" width="12.28515625" style="2" bestFit="1" customWidth="1"/>
    <col min="12" max="12" width="14.5703125" style="2" bestFit="1" customWidth="1"/>
    <col min="13" max="13" width="14.140625" style="2" bestFit="1" customWidth="1"/>
    <col min="14" max="14" width="10.28515625" style="2" bestFit="1" customWidth="1"/>
    <col min="15" max="16384" width="9.140625" style="2"/>
  </cols>
  <sheetData>
    <row r="1" spans="1:13" x14ac:dyDescent="0.2">
      <c r="L1" s="4" t="s">
        <v>0</v>
      </c>
      <c r="M1" s="5" t="s">
        <v>86</v>
      </c>
    </row>
    <row r="2" spans="1:13" x14ac:dyDescent="0.2">
      <c r="L2" s="4" t="s">
        <v>1</v>
      </c>
      <c r="M2" s="6"/>
    </row>
    <row r="3" spans="1:13" x14ac:dyDescent="0.2">
      <c r="L3" s="4" t="s">
        <v>2</v>
      </c>
      <c r="M3" s="6"/>
    </row>
    <row r="4" spans="1:13" x14ac:dyDescent="0.2">
      <c r="L4" s="4" t="s">
        <v>3</v>
      </c>
      <c r="M4" s="6"/>
    </row>
    <row r="5" spans="1:13" x14ac:dyDescent="0.2">
      <c r="L5" s="4" t="s">
        <v>4</v>
      </c>
      <c r="M5" s="7"/>
    </row>
    <row r="6" spans="1:13" x14ac:dyDescent="0.2">
      <c r="G6" s="72"/>
      <c r="L6" s="4"/>
      <c r="M6" s="5" t="s">
        <v>87</v>
      </c>
    </row>
    <row r="7" spans="1:13" x14ac:dyDescent="0.2">
      <c r="L7" s="4" t="s">
        <v>5</v>
      </c>
      <c r="M7" s="7" t="s">
        <v>88</v>
      </c>
    </row>
    <row r="9" spans="1:13" ht="18" x14ac:dyDescent="0.2">
      <c r="A9" s="85" t="s">
        <v>6</v>
      </c>
      <c r="B9" s="85"/>
      <c r="C9" s="85"/>
      <c r="D9" s="85"/>
      <c r="E9" s="85"/>
      <c r="F9" s="85"/>
      <c r="G9" s="85"/>
      <c r="H9" s="85"/>
      <c r="I9" s="85"/>
      <c r="J9" s="85"/>
      <c r="K9" s="85"/>
      <c r="L9" s="85"/>
      <c r="M9" s="85"/>
    </row>
    <row r="10" spans="1:13" ht="18" x14ac:dyDescent="0.2">
      <c r="A10" s="85" t="s">
        <v>7</v>
      </c>
      <c r="B10" s="85"/>
      <c r="C10" s="85"/>
      <c r="D10" s="85"/>
      <c r="E10" s="85"/>
      <c r="F10" s="85"/>
      <c r="G10" s="85"/>
      <c r="H10" s="85"/>
      <c r="I10" s="85"/>
      <c r="J10" s="85"/>
      <c r="K10" s="85"/>
      <c r="L10" s="85"/>
      <c r="M10" s="85"/>
    </row>
    <row r="11" spans="1:13" x14ac:dyDescent="0.2">
      <c r="H11" s="2"/>
      <c r="J11" s="59"/>
    </row>
    <row r="12" spans="1:13" x14ac:dyDescent="0.2">
      <c r="E12" s="8" t="s">
        <v>8</v>
      </c>
      <c r="F12" s="9" t="s">
        <v>9</v>
      </c>
      <c r="H12" s="2"/>
      <c r="J12" s="82"/>
    </row>
    <row r="13" spans="1:13" ht="15" x14ac:dyDescent="0.25">
      <c r="C13" s="10"/>
      <c r="D13" s="59"/>
      <c r="E13" s="8" t="s">
        <v>10</v>
      </c>
      <c r="F13" s="56">
        <v>2015</v>
      </c>
      <c r="G13" s="11" t="s">
        <v>85</v>
      </c>
      <c r="I13" s="59"/>
    </row>
    <row r="15" spans="1:13" x14ac:dyDescent="0.2">
      <c r="D15" s="86" t="s">
        <v>11</v>
      </c>
      <c r="E15" s="87"/>
      <c r="F15" s="87"/>
      <c r="G15" s="88"/>
      <c r="I15" s="12"/>
      <c r="J15" s="13" t="s">
        <v>12</v>
      </c>
      <c r="K15" s="13"/>
      <c r="L15" s="14"/>
      <c r="M15" s="3"/>
    </row>
    <row r="16" spans="1:13" ht="25.5" x14ac:dyDescent="0.2">
      <c r="A16" s="15" t="s">
        <v>13</v>
      </c>
      <c r="B16" s="16" t="s">
        <v>14</v>
      </c>
      <c r="C16" s="17" t="s">
        <v>15</v>
      </c>
      <c r="D16" s="15" t="s">
        <v>16</v>
      </c>
      <c r="E16" s="16" t="s">
        <v>17</v>
      </c>
      <c r="F16" s="16" t="s">
        <v>18</v>
      </c>
      <c r="G16" s="15" t="s">
        <v>19</v>
      </c>
      <c r="H16" s="18"/>
      <c r="I16" s="19" t="s">
        <v>16</v>
      </c>
      <c r="J16" s="20" t="s">
        <v>17</v>
      </c>
      <c r="K16" s="20" t="s">
        <v>18</v>
      </c>
      <c r="L16" s="21" t="s">
        <v>19</v>
      </c>
      <c r="M16" s="15" t="s">
        <v>20</v>
      </c>
    </row>
    <row r="17" spans="1:13" ht="15" x14ac:dyDescent="0.25">
      <c r="A17" s="22"/>
      <c r="B17" s="22">
        <v>1610</v>
      </c>
      <c r="C17" s="23" t="s">
        <v>76</v>
      </c>
      <c r="D17" s="24">
        <f>+'App.2-BA_2014CGAA'!G17</f>
        <v>242440</v>
      </c>
      <c r="E17" s="24"/>
      <c r="F17" s="24"/>
      <c r="G17" s="77">
        <f>D17+E17+F17</f>
        <v>242440</v>
      </c>
      <c r="H17" s="26"/>
      <c r="I17" s="24">
        <f>+'App.2-BA_2014CGAA'!L17</f>
        <v>-39776</v>
      </c>
      <c r="J17" s="70">
        <v>-6061</v>
      </c>
      <c r="K17" s="24"/>
      <c r="L17" s="77">
        <f>I17+J17+K17</f>
        <v>-45837</v>
      </c>
      <c r="M17" s="28">
        <f t="shared" ref="M17:M55" si="0">G17+L17</f>
        <v>196603</v>
      </c>
    </row>
    <row r="18" spans="1:13" ht="15" x14ac:dyDescent="0.25">
      <c r="A18" s="22">
        <v>12</v>
      </c>
      <c r="B18" s="22">
        <v>1611</v>
      </c>
      <c r="C18" s="23" t="s">
        <v>21</v>
      </c>
      <c r="D18" s="24">
        <f>+'App.2-BA_2014CGAA'!G18</f>
        <v>345639</v>
      </c>
      <c r="E18" s="24">
        <v>23000</v>
      </c>
      <c r="F18" s="24"/>
      <c r="G18" s="77">
        <f t="shared" ref="G18:G60" si="1">D18+E18+F18</f>
        <v>368639</v>
      </c>
      <c r="H18" s="26"/>
      <c r="I18" s="24">
        <f>+'App.2-BA_2014CGAA'!L18</f>
        <v>-324118</v>
      </c>
      <c r="J18" s="70">
        <v>-14195</v>
      </c>
      <c r="K18" s="24"/>
      <c r="L18" s="77">
        <f t="shared" ref="L18:L60" si="2">I18+J18+K18</f>
        <v>-338313</v>
      </c>
      <c r="M18" s="28">
        <f t="shared" si="0"/>
        <v>30326</v>
      </c>
    </row>
    <row r="19" spans="1:13" ht="15" x14ac:dyDescent="0.25">
      <c r="A19" s="22" t="s">
        <v>22</v>
      </c>
      <c r="B19" s="22">
        <v>1612</v>
      </c>
      <c r="C19" s="23" t="s">
        <v>23</v>
      </c>
      <c r="D19" s="24">
        <f>+'App.2-BA_2014CGAA'!G19</f>
        <v>0</v>
      </c>
      <c r="E19" s="24"/>
      <c r="F19" s="24"/>
      <c r="G19" s="77">
        <f t="shared" si="1"/>
        <v>0</v>
      </c>
      <c r="H19" s="26"/>
      <c r="I19" s="24">
        <f>+'App.2-BA_2014CGAA'!L19</f>
        <v>0</v>
      </c>
      <c r="J19" s="70"/>
      <c r="K19" s="24"/>
      <c r="L19" s="77">
        <f t="shared" si="2"/>
        <v>0</v>
      </c>
      <c r="M19" s="28">
        <f t="shared" si="0"/>
        <v>0</v>
      </c>
    </row>
    <row r="20" spans="1:13" ht="15" x14ac:dyDescent="0.25">
      <c r="A20" s="29" t="s">
        <v>24</v>
      </c>
      <c r="B20" s="29">
        <v>1805</v>
      </c>
      <c r="C20" s="30" t="s">
        <v>25</v>
      </c>
      <c r="D20" s="24">
        <f>+'App.2-BA_2014CGAA'!G20</f>
        <v>197343</v>
      </c>
      <c r="E20" s="24"/>
      <c r="F20" s="24"/>
      <c r="G20" s="77">
        <f>D20+E20+F20</f>
        <v>197343</v>
      </c>
      <c r="H20" s="26"/>
      <c r="I20" s="24">
        <f>+'App.2-BA_2014CGAA'!L20</f>
        <v>0</v>
      </c>
      <c r="J20" s="70">
        <v>0</v>
      </c>
      <c r="K20" s="24"/>
      <c r="L20" s="77">
        <f t="shared" si="2"/>
        <v>0</v>
      </c>
      <c r="M20" s="28">
        <f t="shared" si="0"/>
        <v>197343</v>
      </c>
    </row>
    <row r="21" spans="1:13" ht="15" x14ac:dyDescent="0.25">
      <c r="A21" s="22">
        <v>47</v>
      </c>
      <c r="B21" s="22">
        <v>1808</v>
      </c>
      <c r="C21" s="31" t="s">
        <v>26</v>
      </c>
      <c r="D21" s="24">
        <f>+'App.2-BA_2014CGAA'!G21</f>
        <v>725696</v>
      </c>
      <c r="E21" s="24">
        <v>81000</v>
      </c>
      <c r="F21" s="24"/>
      <c r="G21" s="77">
        <f t="shared" si="1"/>
        <v>806696</v>
      </c>
      <c r="H21" s="26"/>
      <c r="I21" s="24">
        <f>+'App.2-BA_2014CGAA'!L21</f>
        <v>-235383.20382978724</v>
      </c>
      <c r="J21" s="70">
        <v>-19022.473829787232</v>
      </c>
      <c r="K21" s="24"/>
      <c r="L21" s="77">
        <f t="shared" si="2"/>
        <v>-254405.67765957446</v>
      </c>
      <c r="M21" s="28">
        <f t="shared" si="0"/>
        <v>552290.32234042557</v>
      </c>
    </row>
    <row r="22" spans="1:13" ht="15" x14ac:dyDescent="0.25">
      <c r="A22" s="22">
        <v>13</v>
      </c>
      <c r="B22" s="22">
        <v>1810</v>
      </c>
      <c r="C22" s="31" t="s">
        <v>27</v>
      </c>
      <c r="D22" s="24">
        <f>+'App.2-BA_2014CGAA'!G22</f>
        <v>0</v>
      </c>
      <c r="E22" s="24"/>
      <c r="F22" s="24"/>
      <c r="G22" s="77">
        <f t="shared" si="1"/>
        <v>0</v>
      </c>
      <c r="H22" s="26"/>
      <c r="I22" s="24">
        <f>+'App.2-BA_2014CGAA'!L22</f>
        <v>0</v>
      </c>
      <c r="J22" s="70"/>
      <c r="K22" s="24"/>
      <c r="L22" s="77">
        <f t="shared" si="2"/>
        <v>0</v>
      </c>
      <c r="M22" s="28">
        <f t="shared" si="0"/>
        <v>0</v>
      </c>
    </row>
    <row r="23" spans="1:13" ht="15" x14ac:dyDescent="0.25">
      <c r="A23" s="22">
        <v>47</v>
      </c>
      <c r="B23" s="22">
        <v>1815</v>
      </c>
      <c r="C23" s="31" t="s">
        <v>28</v>
      </c>
      <c r="D23" s="24">
        <f>+'App.2-BA_2014CGAA'!G23</f>
        <v>0</v>
      </c>
      <c r="E23" s="24"/>
      <c r="F23" s="24"/>
      <c r="G23" s="77">
        <f t="shared" si="1"/>
        <v>0</v>
      </c>
      <c r="H23" s="26"/>
      <c r="I23" s="24">
        <f>+'App.2-BA_2014CGAA'!L23</f>
        <v>0</v>
      </c>
      <c r="J23" s="70"/>
      <c r="K23" s="24"/>
      <c r="L23" s="77">
        <f t="shared" si="2"/>
        <v>0</v>
      </c>
      <c r="M23" s="28">
        <f t="shared" si="0"/>
        <v>0</v>
      </c>
    </row>
    <row r="24" spans="1:13" ht="15" x14ac:dyDescent="0.25">
      <c r="A24" s="22">
        <v>47</v>
      </c>
      <c r="B24" s="22">
        <v>1820</v>
      </c>
      <c r="C24" s="23" t="s">
        <v>29</v>
      </c>
      <c r="D24" s="24">
        <f>+'App.2-BA_2014CGAA'!G24</f>
        <v>9492610.8999999985</v>
      </c>
      <c r="E24" s="24">
        <v>254614</v>
      </c>
      <c r="F24" s="24"/>
      <c r="G24" s="77">
        <f t="shared" si="1"/>
        <v>9747224.8999999985</v>
      </c>
      <c r="H24" s="26"/>
      <c r="I24" s="24">
        <f>+'App.2-BA_2014CGAA'!L24</f>
        <v>-2979303.2078571427</v>
      </c>
      <c r="J24" s="70">
        <v>-348697.16785714281</v>
      </c>
      <c r="K24" s="24"/>
      <c r="L24" s="77">
        <f t="shared" si="2"/>
        <v>-3328000.3757142853</v>
      </c>
      <c r="M24" s="28">
        <f t="shared" si="0"/>
        <v>6419224.5242857132</v>
      </c>
    </row>
    <row r="25" spans="1:13" ht="15" x14ac:dyDescent="0.25">
      <c r="A25" s="22">
        <v>47</v>
      </c>
      <c r="B25" s="22">
        <v>1825</v>
      </c>
      <c r="C25" s="31" t="s">
        <v>30</v>
      </c>
      <c r="D25" s="24">
        <f>+'App.2-BA_2014CGAA'!G25</f>
        <v>0</v>
      </c>
      <c r="E25" s="24"/>
      <c r="F25" s="24"/>
      <c r="G25" s="77">
        <f t="shared" si="1"/>
        <v>0</v>
      </c>
      <c r="H25" s="26"/>
      <c r="I25" s="24">
        <f>+'App.2-BA_2014CGAA'!L25</f>
        <v>0</v>
      </c>
      <c r="J25" s="70"/>
      <c r="K25" s="24"/>
      <c r="L25" s="77">
        <f t="shared" si="2"/>
        <v>0</v>
      </c>
      <c r="M25" s="28">
        <f t="shared" si="0"/>
        <v>0</v>
      </c>
    </row>
    <row r="26" spans="1:13" ht="15" x14ac:dyDescent="0.25">
      <c r="A26" s="22">
        <v>47</v>
      </c>
      <c r="B26" s="22">
        <v>1830</v>
      </c>
      <c r="C26" s="31" t="s">
        <v>31</v>
      </c>
      <c r="D26" s="24">
        <f>+'App.2-BA_2014CGAA'!G26</f>
        <v>14758203.34</v>
      </c>
      <c r="E26" s="24">
        <v>401328</v>
      </c>
      <c r="F26" s="24"/>
      <c r="G26" s="77">
        <f t="shared" si="1"/>
        <v>15159531.34</v>
      </c>
      <c r="H26" s="26"/>
      <c r="I26" s="24">
        <f>+'App.2-BA_2014CGAA'!L26</f>
        <v>-6414329.2450000001</v>
      </c>
      <c r="J26" s="70">
        <v>-583371.66</v>
      </c>
      <c r="K26" s="24"/>
      <c r="L26" s="77">
        <f t="shared" si="2"/>
        <v>-6997700.9050000003</v>
      </c>
      <c r="M26" s="28">
        <f t="shared" si="0"/>
        <v>8161830.4349999996</v>
      </c>
    </row>
    <row r="27" spans="1:13" ht="15" x14ac:dyDescent="0.25">
      <c r="A27" s="22">
        <v>47</v>
      </c>
      <c r="B27" s="22">
        <v>1835</v>
      </c>
      <c r="C27" s="31" t="s">
        <v>32</v>
      </c>
      <c r="D27" s="24">
        <f>+'App.2-BA_2014CGAA'!G27</f>
        <v>4527443.8999999994</v>
      </c>
      <c r="E27" s="24">
        <v>454238</v>
      </c>
      <c r="F27" s="24"/>
      <c r="G27" s="77">
        <f t="shared" si="1"/>
        <v>4981681.8999999994</v>
      </c>
      <c r="H27" s="26"/>
      <c r="I27" s="24">
        <f>+'App.2-BA_2014CGAA'!L27</f>
        <v>-1197837.075</v>
      </c>
      <c r="J27" s="70">
        <v>-186549.77000000002</v>
      </c>
      <c r="K27" s="24"/>
      <c r="L27" s="77">
        <f t="shared" si="2"/>
        <v>-1384386.845</v>
      </c>
      <c r="M27" s="28">
        <f t="shared" si="0"/>
        <v>3597295.0549999997</v>
      </c>
    </row>
    <row r="28" spans="1:13" ht="15" x14ac:dyDescent="0.25">
      <c r="A28" s="22">
        <v>47</v>
      </c>
      <c r="B28" s="22">
        <v>1840</v>
      </c>
      <c r="C28" s="31" t="s">
        <v>33</v>
      </c>
      <c r="D28" s="24">
        <f>+'App.2-BA_2014CGAA'!G28</f>
        <v>10524032.139999999</v>
      </c>
      <c r="E28" s="24">
        <v>645045</v>
      </c>
      <c r="F28" s="24"/>
      <c r="G28" s="77">
        <f t="shared" si="1"/>
        <v>11169077.139999999</v>
      </c>
      <c r="H28" s="26"/>
      <c r="I28" s="24">
        <f>+'App.2-BA_2014CGAA'!L28</f>
        <v>-3815485.5447976086</v>
      </c>
      <c r="J28" s="70">
        <v>-422539.10037483397</v>
      </c>
      <c r="K28" s="24"/>
      <c r="L28" s="77">
        <f t="shared" si="2"/>
        <v>-4238024.6451724423</v>
      </c>
      <c r="M28" s="28">
        <f t="shared" si="0"/>
        <v>6931052.4948275564</v>
      </c>
    </row>
    <row r="29" spans="1:13" ht="15" x14ac:dyDescent="0.25">
      <c r="A29" s="22">
        <v>47</v>
      </c>
      <c r="B29" s="22">
        <v>1845</v>
      </c>
      <c r="C29" s="31" t="s">
        <v>34</v>
      </c>
      <c r="D29" s="24">
        <f>+'App.2-BA_2014CGAA'!G29</f>
        <v>6978767.1100000003</v>
      </c>
      <c r="E29" s="24">
        <v>902655</v>
      </c>
      <c r="F29" s="24"/>
      <c r="G29" s="77">
        <f t="shared" si="1"/>
        <v>7881422.1100000003</v>
      </c>
      <c r="H29" s="26"/>
      <c r="I29" s="24">
        <f>+'App.2-BA_2014CGAA'!L29</f>
        <v>-2438033.69</v>
      </c>
      <c r="J29" s="70">
        <v>-289782.06999999995</v>
      </c>
      <c r="K29" s="24"/>
      <c r="L29" s="77">
        <f t="shared" si="2"/>
        <v>-2727815.76</v>
      </c>
      <c r="M29" s="28">
        <f t="shared" si="0"/>
        <v>5153606.3500000006</v>
      </c>
    </row>
    <row r="30" spans="1:13" ht="15" x14ac:dyDescent="0.25">
      <c r="A30" s="22">
        <v>47</v>
      </c>
      <c r="B30" s="22">
        <v>1850</v>
      </c>
      <c r="C30" s="31" t="s">
        <v>35</v>
      </c>
      <c r="D30" s="24">
        <f>+'App.2-BA_2014CGAA'!G30</f>
        <v>4676568.3099999996</v>
      </c>
      <c r="E30" s="24">
        <v>169350</v>
      </c>
      <c r="F30" s="24"/>
      <c r="G30" s="77">
        <f t="shared" si="1"/>
        <v>4845918.3099999996</v>
      </c>
      <c r="H30" s="26"/>
      <c r="I30" s="24">
        <f>+'App.2-BA_2014CGAA'!L30</f>
        <v>-2509496.855</v>
      </c>
      <c r="J30" s="70">
        <v>-163717.19</v>
      </c>
      <c r="K30" s="24"/>
      <c r="L30" s="77">
        <f t="shared" si="2"/>
        <v>-2673214.0449999999</v>
      </c>
      <c r="M30" s="28">
        <f t="shared" si="0"/>
        <v>2172704.2649999997</v>
      </c>
    </row>
    <row r="31" spans="1:13" ht="15" x14ac:dyDescent="0.25">
      <c r="A31" s="22">
        <v>47</v>
      </c>
      <c r="B31" s="22">
        <v>1855</v>
      </c>
      <c r="C31" s="31" t="s">
        <v>36</v>
      </c>
      <c r="D31" s="24">
        <f>+'App.2-BA_2014CGAA'!G31</f>
        <v>1741480.68</v>
      </c>
      <c r="E31" s="24">
        <v>68470</v>
      </c>
      <c r="F31" s="24"/>
      <c r="G31" s="77">
        <f t="shared" si="1"/>
        <v>1809950.68</v>
      </c>
      <c r="H31" s="26"/>
      <c r="I31" s="24">
        <f>+'App.2-BA_2014CGAA'!L31</f>
        <v>-962706.83499999996</v>
      </c>
      <c r="J31" s="70">
        <v>-60399.42</v>
      </c>
      <c r="K31" s="24"/>
      <c r="L31" s="77">
        <f t="shared" si="2"/>
        <v>-1023106.255</v>
      </c>
      <c r="M31" s="28">
        <f t="shared" si="0"/>
        <v>786844.42499999993</v>
      </c>
    </row>
    <row r="32" spans="1:13" ht="15" x14ac:dyDescent="0.25">
      <c r="A32" s="22">
        <v>47</v>
      </c>
      <c r="B32" s="22">
        <v>1860</v>
      </c>
      <c r="C32" s="31" t="s">
        <v>37</v>
      </c>
      <c r="D32" s="24">
        <f>+'App.2-BA_2014CGAA'!G32</f>
        <v>5822566.5599999996</v>
      </c>
      <c r="E32" s="24">
        <v>200000</v>
      </c>
      <c r="F32" s="24"/>
      <c r="G32" s="77">
        <f t="shared" si="1"/>
        <v>6022566.5599999996</v>
      </c>
      <c r="H32" s="26"/>
      <c r="I32" s="24">
        <f>+'App.2-BA_2014CGAA'!L32</f>
        <v>-1669123.9620546133</v>
      </c>
      <c r="J32" s="70">
        <v>-354077</v>
      </c>
      <c r="K32" s="24"/>
      <c r="L32" s="77">
        <f t="shared" si="2"/>
        <v>-2023200.9620546133</v>
      </c>
      <c r="M32" s="28">
        <f t="shared" si="0"/>
        <v>3999365.5979453865</v>
      </c>
    </row>
    <row r="33" spans="1:13" ht="15" x14ac:dyDescent="0.25">
      <c r="A33" s="29">
        <v>47</v>
      </c>
      <c r="B33" s="29">
        <v>1860</v>
      </c>
      <c r="C33" s="30" t="s">
        <v>38</v>
      </c>
      <c r="D33" s="24">
        <f>+'App.2-BA_2014CGAA'!G33</f>
        <v>0</v>
      </c>
      <c r="E33" s="24"/>
      <c r="F33" s="24"/>
      <c r="G33" s="77">
        <f t="shared" si="1"/>
        <v>0</v>
      </c>
      <c r="H33" s="26"/>
      <c r="I33" s="24">
        <f>+'App.2-BA_2014CGAA'!L33</f>
        <v>0</v>
      </c>
      <c r="J33" s="70"/>
      <c r="K33" s="24"/>
      <c r="L33" s="77">
        <f t="shared" si="2"/>
        <v>0</v>
      </c>
      <c r="M33" s="28">
        <f t="shared" si="0"/>
        <v>0</v>
      </c>
    </row>
    <row r="34" spans="1:13" ht="15" x14ac:dyDescent="0.25">
      <c r="A34" s="29" t="s">
        <v>24</v>
      </c>
      <c r="B34" s="29">
        <v>1905</v>
      </c>
      <c r="C34" s="30" t="s">
        <v>25</v>
      </c>
      <c r="D34" s="24">
        <f>+'App.2-BA_2014CGAA'!G34</f>
        <v>0</v>
      </c>
      <c r="E34" s="24"/>
      <c r="F34" s="24"/>
      <c r="G34" s="77">
        <f t="shared" si="1"/>
        <v>0</v>
      </c>
      <c r="H34" s="26"/>
      <c r="I34" s="24">
        <f>+'App.2-BA_2014CGAA'!L34</f>
        <v>0</v>
      </c>
      <c r="J34" s="70"/>
      <c r="K34" s="24"/>
      <c r="L34" s="77">
        <f t="shared" si="2"/>
        <v>0</v>
      </c>
      <c r="M34" s="28">
        <f t="shared" si="0"/>
        <v>0</v>
      </c>
    </row>
    <row r="35" spans="1:13" ht="15" x14ac:dyDescent="0.25">
      <c r="A35" s="22">
        <v>47</v>
      </c>
      <c r="B35" s="22">
        <v>1908</v>
      </c>
      <c r="C35" s="31" t="s">
        <v>39</v>
      </c>
      <c r="D35" s="24">
        <f>+'App.2-BA_2014CGAA'!G35</f>
        <v>0</v>
      </c>
      <c r="E35" s="24"/>
      <c r="F35" s="24"/>
      <c r="G35" s="77">
        <f t="shared" si="1"/>
        <v>0</v>
      </c>
      <c r="H35" s="26"/>
      <c r="I35" s="24">
        <f>+'App.2-BA_2014CGAA'!L35</f>
        <v>0</v>
      </c>
      <c r="J35" s="70"/>
      <c r="K35" s="24"/>
      <c r="L35" s="77">
        <f t="shared" si="2"/>
        <v>0</v>
      </c>
      <c r="M35" s="28">
        <f t="shared" si="0"/>
        <v>0</v>
      </c>
    </row>
    <row r="36" spans="1:13" ht="15" x14ac:dyDescent="0.25">
      <c r="A36" s="22">
        <v>13</v>
      </c>
      <c r="B36" s="22">
        <v>1910</v>
      </c>
      <c r="C36" s="31" t="s">
        <v>27</v>
      </c>
      <c r="D36" s="24">
        <f>+'App.2-BA_2014CGAA'!G36</f>
        <v>335574</v>
      </c>
      <c r="E36" s="24"/>
      <c r="F36" s="24"/>
      <c r="G36" s="77">
        <f t="shared" si="1"/>
        <v>335574</v>
      </c>
      <c r="H36" s="26"/>
      <c r="I36" s="24">
        <f>+'App.2-BA_2014CGAA'!L36</f>
        <v>-277374</v>
      </c>
      <c r="J36" s="70">
        <v>-28445</v>
      </c>
      <c r="K36" s="24"/>
      <c r="L36" s="77">
        <f t="shared" si="2"/>
        <v>-305819</v>
      </c>
      <c r="M36" s="28">
        <f t="shared" si="0"/>
        <v>29755</v>
      </c>
    </row>
    <row r="37" spans="1:13" ht="15" x14ac:dyDescent="0.25">
      <c r="A37" s="22">
        <v>8</v>
      </c>
      <c r="B37" s="22">
        <v>1915</v>
      </c>
      <c r="C37" s="31" t="s">
        <v>40</v>
      </c>
      <c r="D37" s="24">
        <f>+'App.2-BA_2014CGAA'!G37</f>
        <v>27285</v>
      </c>
      <c r="E37" s="24">
        <v>1000</v>
      </c>
      <c r="F37" s="24"/>
      <c r="G37" s="77">
        <f t="shared" si="1"/>
        <v>28285</v>
      </c>
      <c r="H37" s="26"/>
      <c r="I37" s="24">
        <f>+'App.2-BA_2014CGAA'!L37</f>
        <v>-8533</v>
      </c>
      <c r="J37" s="70">
        <v>-2779</v>
      </c>
      <c r="K37" s="24"/>
      <c r="L37" s="25">
        <f t="shared" si="2"/>
        <v>-11312</v>
      </c>
      <c r="M37" s="28">
        <f t="shared" si="0"/>
        <v>16973</v>
      </c>
    </row>
    <row r="38" spans="1:13" ht="15" x14ac:dyDescent="0.25">
      <c r="A38" s="22">
        <v>8</v>
      </c>
      <c r="B38" s="22">
        <v>1915</v>
      </c>
      <c r="C38" s="31" t="s">
        <v>41</v>
      </c>
      <c r="D38" s="24">
        <f>+'App.2-BA_2014CGAA'!G38</f>
        <v>0</v>
      </c>
      <c r="E38" s="24"/>
      <c r="F38" s="24"/>
      <c r="G38" s="77">
        <f t="shared" si="1"/>
        <v>0</v>
      </c>
      <c r="H38" s="26"/>
      <c r="I38" s="24">
        <f>+'App.2-BA_2014CGAA'!L38</f>
        <v>0</v>
      </c>
      <c r="J38" s="70"/>
      <c r="K38" s="24"/>
      <c r="L38" s="25">
        <f t="shared" si="2"/>
        <v>0</v>
      </c>
      <c r="M38" s="28">
        <f t="shared" si="0"/>
        <v>0</v>
      </c>
    </row>
    <row r="39" spans="1:13" ht="15" x14ac:dyDescent="0.25">
      <c r="A39" s="22">
        <v>10</v>
      </c>
      <c r="B39" s="22">
        <v>1920</v>
      </c>
      <c r="C39" s="31" t="s">
        <v>42</v>
      </c>
      <c r="D39" s="24">
        <f>+'App.2-BA_2014CGAA'!G39</f>
        <v>0</v>
      </c>
      <c r="E39" s="24"/>
      <c r="F39" s="24"/>
      <c r="G39" s="77">
        <f t="shared" si="1"/>
        <v>0</v>
      </c>
      <c r="H39" s="26"/>
      <c r="I39" s="24">
        <f>+'App.2-BA_2014CGAA'!L39</f>
        <v>0</v>
      </c>
      <c r="J39" s="70"/>
      <c r="K39" s="24"/>
      <c r="L39" s="25">
        <f t="shared" si="2"/>
        <v>0</v>
      </c>
      <c r="M39" s="28">
        <f t="shared" si="0"/>
        <v>0</v>
      </c>
    </row>
    <row r="40" spans="1:13" ht="15" x14ac:dyDescent="0.25">
      <c r="A40" s="22">
        <v>45</v>
      </c>
      <c r="B40" s="32">
        <v>1920</v>
      </c>
      <c r="C40" s="23" t="s">
        <v>43</v>
      </c>
      <c r="D40" s="24">
        <f>+'App.2-BA_2014CGAA'!G40</f>
        <v>405076.92</v>
      </c>
      <c r="E40" s="24"/>
      <c r="F40" s="24"/>
      <c r="G40" s="77">
        <f t="shared" si="1"/>
        <v>405076.92</v>
      </c>
      <c r="H40" s="26"/>
      <c r="I40" s="24">
        <f>+'App.2-BA_2014CGAA'!L40</f>
        <v>-282635</v>
      </c>
      <c r="J40" s="70">
        <v>-41461</v>
      </c>
      <c r="K40" s="24"/>
      <c r="L40" s="25">
        <f t="shared" si="2"/>
        <v>-324096</v>
      </c>
      <c r="M40" s="28">
        <f t="shared" si="0"/>
        <v>80980.919999999984</v>
      </c>
    </row>
    <row r="41" spans="1:13" ht="15" x14ac:dyDescent="0.25">
      <c r="A41" s="22">
        <v>45.1</v>
      </c>
      <c r="B41" s="32">
        <v>1920</v>
      </c>
      <c r="C41" s="23" t="s">
        <v>44</v>
      </c>
      <c r="D41" s="24">
        <f>+'App.2-BA_2014CGAA'!G41</f>
        <v>0</v>
      </c>
      <c r="E41" s="24"/>
      <c r="F41" s="24"/>
      <c r="G41" s="77">
        <f t="shared" si="1"/>
        <v>0</v>
      </c>
      <c r="H41" s="26"/>
      <c r="I41" s="24">
        <f>+'App.2-BA_2014CGAA'!L41</f>
        <v>0</v>
      </c>
      <c r="J41" s="70"/>
      <c r="K41" s="24"/>
      <c r="L41" s="25">
        <f t="shared" si="2"/>
        <v>0</v>
      </c>
      <c r="M41" s="28">
        <f t="shared" si="0"/>
        <v>0</v>
      </c>
    </row>
    <row r="42" spans="1:13" ht="15" x14ac:dyDescent="0.25">
      <c r="A42" s="22">
        <v>10</v>
      </c>
      <c r="B42" s="22">
        <v>1930</v>
      </c>
      <c r="C42" s="31" t="s">
        <v>45</v>
      </c>
      <c r="D42" s="24">
        <f>+'App.2-BA_2014CGAA'!G42</f>
        <v>2951072.3000000003</v>
      </c>
      <c r="E42" s="24">
        <v>69000</v>
      </c>
      <c r="F42" s="24"/>
      <c r="G42" s="77">
        <f t="shared" si="1"/>
        <v>3020072.3000000003</v>
      </c>
      <c r="H42" s="26"/>
      <c r="I42" s="24">
        <f>+'App.2-BA_2014CGAA'!L42</f>
        <v>-1704544.7150000001</v>
      </c>
      <c r="J42" s="70">
        <v>-178249.24</v>
      </c>
      <c r="K42" s="24"/>
      <c r="L42" s="25">
        <f t="shared" si="2"/>
        <v>-1882793.9550000001</v>
      </c>
      <c r="M42" s="28">
        <f t="shared" si="0"/>
        <v>1137278.3450000002</v>
      </c>
    </row>
    <row r="43" spans="1:13" ht="15" x14ac:dyDescent="0.25">
      <c r="A43" s="22">
        <v>8</v>
      </c>
      <c r="B43" s="22">
        <v>1935</v>
      </c>
      <c r="C43" s="31" t="s">
        <v>46</v>
      </c>
      <c r="D43" s="24">
        <f>+'App.2-BA_2014CGAA'!G43</f>
        <v>61101</v>
      </c>
      <c r="E43" s="24"/>
      <c r="F43" s="24"/>
      <c r="G43" s="77">
        <f t="shared" si="1"/>
        <v>61101</v>
      </c>
      <c r="H43" s="26"/>
      <c r="I43" s="24">
        <f>+'App.2-BA_2014CGAA'!L43</f>
        <v>-35435</v>
      </c>
      <c r="J43" s="70">
        <v>-6110</v>
      </c>
      <c r="K43" s="24"/>
      <c r="L43" s="25">
        <f t="shared" si="2"/>
        <v>-41545</v>
      </c>
      <c r="M43" s="28">
        <f t="shared" si="0"/>
        <v>19556</v>
      </c>
    </row>
    <row r="44" spans="1:13" ht="15" x14ac:dyDescent="0.25">
      <c r="A44" s="22">
        <v>8</v>
      </c>
      <c r="B44" s="22">
        <v>1940</v>
      </c>
      <c r="C44" s="31" t="s">
        <v>47</v>
      </c>
      <c r="D44" s="24">
        <f>+'App.2-BA_2014CGAA'!G44</f>
        <v>1082327.1399999999</v>
      </c>
      <c r="E44" s="24">
        <v>30000</v>
      </c>
      <c r="F44" s="24"/>
      <c r="G44" s="77">
        <f t="shared" si="1"/>
        <v>1112327.1399999999</v>
      </c>
      <c r="H44" s="26"/>
      <c r="I44" s="24">
        <f>+'App.2-BA_2014CGAA'!L44</f>
        <v>-805669</v>
      </c>
      <c r="J44" s="70">
        <v>-51052</v>
      </c>
      <c r="K44" s="24"/>
      <c r="L44" s="25">
        <f t="shared" si="2"/>
        <v>-856721</v>
      </c>
      <c r="M44" s="28">
        <f t="shared" si="0"/>
        <v>255606.1399999999</v>
      </c>
    </row>
    <row r="45" spans="1:13" ht="15" x14ac:dyDescent="0.25">
      <c r="A45" s="22">
        <v>8</v>
      </c>
      <c r="B45" s="22">
        <v>1945</v>
      </c>
      <c r="C45" s="31" t="s">
        <v>48</v>
      </c>
      <c r="D45" s="24">
        <f>+'App.2-BA_2014CGAA'!G45</f>
        <v>63381</v>
      </c>
      <c r="E45" s="24"/>
      <c r="F45" s="24"/>
      <c r="G45" s="77">
        <f t="shared" si="1"/>
        <v>63381</v>
      </c>
      <c r="H45" s="26"/>
      <c r="I45" s="24">
        <f>+'App.2-BA_2014CGAA'!L45</f>
        <v>-33227</v>
      </c>
      <c r="J45" s="70">
        <v>-6338</v>
      </c>
      <c r="K45" s="24"/>
      <c r="L45" s="25">
        <f t="shared" si="2"/>
        <v>-39565</v>
      </c>
      <c r="M45" s="28">
        <f t="shared" si="0"/>
        <v>23816</v>
      </c>
    </row>
    <row r="46" spans="1:13" ht="15" x14ac:dyDescent="0.25">
      <c r="A46" s="22">
        <v>8</v>
      </c>
      <c r="B46" s="22">
        <v>1950</v>
      </c>
      <c r="C46" s="31" t="s">
        <v>49</v>
      </c>
      <c r="D46" s="24">
        <f>+'App.2-BA_2014CGAA'!G46</f>
        <v>0</v>
      </c>
      <c r="E46" s="24"/>
      <c r="F46" s="24"/>
      <c r="G46" s="77">
        <f t="shared" si="1"/>
        <v>0</v>
      </c>
      <c r="H46" s="26"/>
      <c r="I46" s="24">
        <f>+'App.2-BA_2014CGAA'!L46</f>
        <v>0</v>
      </c>
      <c r="J46" s="70"/>
      <c r="K46" s="24"/>
      <c r="L46" s="25">
        <f t="shared" si="2"/>
        <v>0</v>
      </c>
      <c r="M46" s="28">
        <f t="shared" si="0"/>
        <v>0</v>
      </c>
    </row>
    <row r="47" spans="1:13" ht="15" x14ac:dyDescent="0.25">
      <c r="A47" s="22">
        <v>8</v>
      </c>
      <c r="B47" s="22">
        <v>1955</v>
      </c>
      <c r="C47" s="31" t="s">
        <v>50</v>
      </c>
      <c r="D47" s="24">
        <f>+'App.2-BA_2014CGAA'!G47</f>
        <v>157912.96000000002</v>
      </c>
      <c r="E47" s="24">
        <v>50000</v>
      </c>
      <c r="F47" s="24"/>
      <c r="G47" s="77">
        <f t="shared" si="1"/>
        <v>207912.96000000002</v>
      </c>
      <c r="H47" s="26"/>
      <c r="I47" s="24">
        <f>+'App.2-BA_2014CGAA'!L47</f>
        <v>-47926</v>
      </c>
      <c r="J47" s="70">
        <v>-18292</v>
      </c>
      <c r="K47" s="24"/>
      <c r="L47" s="25">
        <f t="shared" si="2"/>
        <v>-66218</v>
      </c>
      <c r="M47" s="28">
        <f t="shared" si="0"/>
        <v>141694.96000000002</v>
      </c>
    </row>
    <row r="48" spans="1:13" ht="15" x14ac:dyDescent="0.25">
      <c r="A48" s="33">
        <v>8</v>
      </c>
      <c r="B48" s="33">
        <v>1955</v>
      </c>
      <c r="C48" s="34" t="s">
        <v>51</v>
      </c>
      <c r="D48" s="24">
        <f>+'App.2-BA_2014CGAA'!G48</f>
        <v>0</v>
      </c>
      <c r="E48" s="24"/>
      <c r="F48" s="24"/>
      <c r="G48" s="77">
        <f t="shared" si="1"/>
        <v>0</v>
      </c>
      <c r="H48" s="26"/>
      <c r="I48" s="24">
        <f>+'App.2-BA_2014CGAA'!L48</f>
        <v>0</v>
      </c>
      <c r="J48" s="70"/>
      <c r="K48" s="24"/>
      <c r="L48" s="25">
        <f t="shared" si="2"/>
        <v>0</v>
      </c>
      <c r="M48" s="28">
        <f t="shared" si="0"/>
        <v>0</v>
      </c>
    </row>
    <row r="49" spans="1:13" ht="15" x14ac:dyDescent="0.25">
      <c r="A49" s="32">
        <v>8</v>
      </c>
      <c r="B49" s="32">
        <v>1960</v>
      </c>
      <c r="C49" s="23" t="s">
        <v>52</v>
      </c>
      <c r="D49" s="24">
        <f>+'App.2-BA_2014CGAA'!G49</f>
        <v>0</v>
      </c>
      <c r="E49" s="24"/>
      <c r="F49" s="24"/>
      <c r="G49" s="77">
        <f t="shared" si="1"/>
        <v>0</v>
      </c>
      <c r="H49" s="26"/>
      <c r="I49" s="24">
        <f>+'App.2-BA_2014CGAA'!L49</f>
        <v>0</v>
      </c>
      <c r="J49" s="70"/>
      <c r="K49" s="24"/>
      <c r="L49" s="25">
        <f t="shared" si="2"/>
        <v>0</v>
      </c>
      <c r="M49" s="28">
        <f t="shared" si="0"/>
        <v>0</v>
      </c>
    </row>
    <row r="50" spans="1:13" ht="15" x14ac:dyDescent="0.25">
      <c r="A50" s="1">
        <v>47</v>
      </c>
      <c r="B50" s="32">
        <v>1970</v>
      </c>
      <c r="C50" s="31" t="s">
        <v>53</v>
      </c>
      <c r="D50" s="24">
        <f>+'App.2-BA_2014CGAA'!G50</f>
        <v>0</v>
      </c>
      <c r="E50" s="24"/>
      <c r="F50" s="24"/>
      <c r="G50" s="77">
        <f t="shared" si="1"/>
        <v>0</v>
      </c>
      <c r="H50" s="26"/>
      <c r="I50" s="24">
        <f>+'App.2-BA_2014CGAA'!L50</f>
        <v>0</v>
      </c>
      <c r="J50" s="70"/>
      <c r="K50" s="24"/>
      <c r="L50" s="25">
        <f t="shared" si="2"/>
        <v>0</v>
      </c>
      <c r="M50" s="28">
        <f t="shared" si="0"/>
        <v>0</v>
      </c>
    </row>
    <row r="51" spans="1:13" ht="15" x14ac:dyDescent="0.25">
      <c r="A51" s="22">
        <v>47</v>
      </c>
      <c r="B51" s="22">
        <v>1975</v>
      </c>
      <c r="C51" s="31" t="s">
        <v>54</v>
      </c>
      <c r="D51" s="24">
        <f>+'App.2-BA_2014CGAA'!G51</f>
        <v>0</v>
      </c>
      <c r="E51" s="24"/>
      <c r="F51" s="24"/>
      <c r="G51" s="77">
        <f t="shared" si="1"/>
        <v>0</v>
      </c>
      <c r="H51" s="26"/>
      <c r="I51" s="24">
        <f>+'App.2-BA_2014CGAA'!L51</f>
        <v>0</v>
      </c>
      <c r="J51" s="70"/>
      <c r="K51" s="24"/>
      <c r="L51" s="25">
        <f t="shared" si="2"/>
        <v>0</v>
      </c>
      <c r="M51" s="28">
        <f t="shared" si="0"/>
        <v>0</v>
      </c>
    </row>
    <row r="52" spans="1:13" ht="15" x14ac:dyDescent="0.25">
      <c r="A52" s="22">
        <v>47</v>
      </c>
      <c r="B52" s="22">
        <v>1980</v>
      </c>
      <c r="C52" s="31" t="s">
        <v>55</v>
      </c>
      <c r="D52" s="24">
        <f>+'App.2-BA_2014CGAA'!G52</f>
        <v>2722392.65</v>
      </c>
      <c r="E52" s="24">
        <v>50000</v>
      </c>
      <c r="F52" s="24"/>
      <c r="G52" s="77">
        <f t="shared" si="1"/>
        <v>2772392.65</v>
      </c>
      <c r="H52" s="26"/>
      <c r="I52" s="24">
        <f>+'App.2-BA_2014CGAA'!L52</f>
        <v>-2075174.7183333333</v>
      </c>
      <c r="J52" s="70">
        <v>-100049.75833333333</v>
      </c>
      <c r="K52" s="24"/>
      <c r="L52" s="25">
        <f t="shared" si="2"/>
        <v>-2175224.4766666666</v>
      </c>
      <c r="M52" s="28">
        <f t="shared" si="0"/>
        <v>597168.17333333334</v>
      </c>
    </row>
    <row r="53" spans="1:13" ht="15" x14ac:dyDescent="0.25">
      <c r="A53" s="22">
        <v>47</v>
      </c>
      <c r="B53" s="22">
        <v>1985</v>
      </c>
      <c r="C53" s="31" t="s">
        <v>56</v>
      </c>
      <c r="D53" s="24">
        <f>+'App.2-BA_2014CGAA'!G53</f>
        <v>0</v>
      </c>
      <c r="E53" s="24"/>
      <c r="F53" s="24"/>
      <c r="G53" s="77">
        <f t="shared" si="1"/>
        <v>0</v>
      </c>
      <c r="H53" s="26"/>
      <c r="I53" s="24">
        <f>+'App.2-BA_2014CGAA'!L53</f>
        <v>0</v>
      </c>
      <c r="J53" s="70"/>
      <c r="K53" s="24"/>
      <c r="L53" s="25">
        <f t="shared" si="2"/>
        <v>0</v>
      </c>
      <c r="M53" s="28">
        <f t="shared" si="0"/>
        <v>0</v>
      </c>
    </row>
    <row r="54" spans="1:13" ht="15" x14ac:dyDescent="0.25">
      <c r="A54" s="1">
        <v>47</v>
      </c>
      <c r="B54" s="22">
        <v>1990</v>
      </c>
      <c r="C54" s="35" t="s">
        <v>57</v>
      </c>
      <c r="D54" s="24">
        <f>+'App.2-BA_2014CGAA'!G54</f>
        <v>0</v>
      </c>
      <c r="E54" s="24"/>
      <c r="F54" s="24"/>
      <c r="G54" s="77">
        <f t="shared" si="1"/>
        <v>0</v>
      </c>
      <c r="H54" s="26"/>
      <c r="I54" s="24">
        <f>+'App.2-BA_2014CGAA'!L54</f>
        <v>0</v>
      </c>
      <c r="J54" s="70"/>
      <c r="K54" s="24"/>
      <c r="L54" s="25">
        <f t="shared" si="2"/>
        <v>0</v>
      </c>
      <c r="M54" s="28">
        <f t="shared" si="0"/>
        <v>0</v>
      </c>
    </row>
    <row r="55" spans="1:13" ht="15" x14ac:dyDescent="0.25">
      <c r="A55" s="22">
        <v>47</v>
      </c>
      <c r="B55" s="22">
        <v>1995</v>
      </c>
      <c r="C55" s="31" t="s">
        <v>58</v>
      </c>
      <c r="D55" s="24">
        <f>+'App.2-BA_2014CGAA'!G55</f>
        <v>-2848475</v>
      </c>
      <c r="E55" s="24"/>
      <c r="F55" s="24"/>
      <c r="G55" s="77">
        <f t="shared" si="1"/>
        <v>-2848475</v>
      </c>
      <c r="H55" s="60"/>
      <c r="I55" s="24">
        <f>+'App.2-BA_2014CGAA'!L55</f>
        <v>438036</v>
      </c>
      <c r="J55" s="70">
        <v>109117</v>
      </c>
      <c r="K55" s="24"/>
      <c r="L55" s="25">
        <f t="shared" si="2"/>
        <v>547153</v>
      </c>
      <c r="M55" s="28">
        <f t="shared" si="0"/>
        <v>-2301322</v>
      </c>
    </row>
    <row r="56" spans="1:13" ht="15" x14ac:dyDescent="0.25">
      <c r="A56" s="22">
        <v>47</v>
      </c>
      <c r="B56" s="22">
        <v>2440</v>
      </c>
      <c r="C56" s="31" t="s">
        <v>59</v>
      </c>
      <c r="D56" s="24">
        <f>+'App.2-BA_2014CGAA'!G56</f>
        <v>0</v>
      </c>
      <c r="E56" s="24"/>
      <c r="F56" s="24"/>
      <c r="G56" s="25">
        <f t="shared" si="1"/>
        <v>0</v>
      </c>
      <c r="I56" s="24">
        <f>+'App.2-BA_2014CGAA'!L56</f>
        <v>0</v>
      </c>
      <c r="J56" s="70"/>
      <c r="K56" s="24"/>
      <c r="L56" s="25">
        <f t="shared" si="2"/>
        <v>0</v>
      </c>
      <c r="M56" s="28"/>
    </row>
    <row r="57" spans="1:13" ht="15" x14ac:dyDescent="0.25">
      <c r="A57" s="36"/>
      <c r="B57" s="36"/>
      <c r="C57" s="37"/>
      <c r="D57" s="24">
        <f>+'App.2-BA_2014CGAA'!G57</f>
        <v>0</v>
      </c>
      <c r="E57" s="38"/>
      <c r="F57" s="38"/>
      <c r="G57" s="25">
        <f t="shared" si="1"/>
        <v>0</v>
      </c>
      <c r="I57" s="24">
        <f>+'App.2-BA_2014CGAA'!L57</f>
        <v>0</v>
      </c>
      <c r="J57" s="71"/>
      <c r="K57" s="38"/>
      <c r="L57" s="25">
        <f t="shared" si="2"/>
        <v>0</v>
      </c>
      <c r="M57" s="28">
        <f>G57+L57</f>
        <v>0</v>
      </c>
    </row>
    <row r="58" spans="1:13" x14ac:dyDescent="0.2">
      <c r="A58" s="36"/>
      <c r="B58" s="36"/>
      <c r="C58" s="39" t="s">
        <v>60</v>
      </c>
      <c r="D58" s="40">
        <f t="shared" ref="D58:G58" si="3">SUM(D17:D57)</f>
        <v>64990438.909999996</v>
      </c>
      <c r="E58" s="40">
        <f t="shared" si="3"/>
        <v>3399700</v>
      </c>
      <c r="F58" s="40">
        <f t="shared" si="3"/>
        <v>0</v>
      </c>
      <c r="G58" s="40">
        <f t="shared" si="3"/>
        <v>68390138.909999996</v>
      </c>
      <c r="H58" s="40"/>
      <c r="I58" s="40">
        <f t="shared" ref="I58:M58" si="4">SUM(I17:I57)</f>
        <v>-27418076.051872488</v>
      </c>
      <c r="J58" s="40">
        <f t="shared" si="4"/>
        <v>-2772070.8503950969</v>
      </c>
      <c r="K58" s="40">
        <f t="shared" si="4"/>
        <v>0</v>
      </c>
      <c r="L58" s="40">
        <f t="shared" si="4"/>
        <v>-30190146.902267583</v>
      </c>
      <c r="M58" s="40">
        <f t="shared" si="4"/>
        <v>38199992.007732414</v>
      </c>
    </row>
    <row r="59" spans="1:13" ht="25.5" x14ac:dyDescent="0.25">
      <c r="A59" s="36"/>
      <c r="B59" s="36"/>
      <c r="C59" s="41" t="s">
        <v>61</v>
      </c>
      <c r="D59" s="38"/>
      <c r="E59" s="38"/>
      <c r="F59" s="38"/>
      <c r="G59" s="25">
        <f t="shared" si="1"/>
        <v>0</v>
      </c>
      <c r="I59" s="38"/>
      <c r="J59" s="38"/>
      <c r="K59" s="38"/>
      <c r="L59" s="25">
        <f t="shared" si="2"/>
        <v>0</v>
      </c>
      <c r="M59" s="28">
        <f>G59+L59</f>
        <v>0</v>
      </c>
    </row>
    <row r="60" spans="1:13" ht="24.75" x14ac:dyDescent="0.25">
      <c r="A60" s="36"/>
      <c r="B60" s="36"/>
      <c r="C60" s="42" t="s">
        <v>62</v>
      </c>
      <c r="D60" s="38"/>
      <c r="E60" s="38"/>
      <c r="F60" s="38"/>
      <c r="G60" s="25">
        <f t="shared" si="1"/>
        <v>0</v>
      </c>
      <c r="I60" s="38"/>
      <c r="J60" s="38"/>
      <c r="K60" s="38"/>
      <c r="L60" s="25">
        <f t="shared" si="2"/>
        <v>0</v>
      </c>
      <c r="M60" s="28">
        <f>G60+L60</f>
        <v>0</v>
      </c>
    </row>
    <row r="61" spans="1:13" x14ac:dyDescent="0.2">
      <c r="A61" s="36"/>
      <c r="B61" s="36"/>
      <c r="C61" s="39" t="s">
        <v>63</v>
      </c>
      <c r="D61" s="40">
        <f>SUM(D58:D60)</f>
        <v>64990438.909999996</v>
      </c>
      <c r="E61" s="40">
        <f t="shared" ref="E61:G61" si="5">SUM(E58:E60)</f>
        <v>3399700</v>
      </c>
      <c r="F61" s="40">
        <f t="shared" si="5"/>
        <v>0</v>
      </c>
      <c r="G61" s="40">
        <f t="shared" si="5"/>
        <v>68390138.909999996</v>
      </c>
      <c r="H61" s="40"/>
      <c r="I61" s="40">
        <f>SUM(I58:I60)</f>
        <v>-27418076.051872488</v>
      </c>
      <c r="J61" s="40">
        <f t="shared" ref="J61:L61" si="6">SUM(J58:J60)</f>
        <v>-2772070.8503950969</v>
      </c>
      <c r="K61" s="40">
        <f t="shared" si="6"/>
        <v>0</v>
      </c>
      <c r="L61" s="40">
        <f t="shared" si="6"/>
        <v>-30190146.902267583</v>
      </c>
      <c r="M61" s="40">
        <f>SUM(M58:M60)</f>
        <v>38199992.007732414</v>
      </c>
    </row>
    <row r="62" spans="1:13" ht="15" x14ac:dyDescent="0.25">
      <c r="A62" s="36"/>
      <c r="B62" s="36"/>
      <c r="C62" s="89" t="s">
        <v>64</v>
      </c>
      <c r="D62" s="90"/>
      <c r="E62" s="90"/>
      <c r="F62" s="90"/>
      <c r="G62" s="90"/>
      <c r="H62" s="90"/>
      <c r="I62" s="91"/>
      <c r="J62" s="38"/>
      <c r="K62" s="43"/>
      <c r="L62" s="44"/>
      <c r="M62" s="45"/>
    </row>
    <row r="63" spans="1:13" ht="15" x14ac:dyDescent="0.25">
      <c r="A63" s="36"/>
      <c r="B63" s="36"/>
      <c r="C63" s="89" t="s">
        <v>65</v>
      </c>
      <c r="D63" s="90"/>
      <c r="E63" s="90"/>
      <c r="F63" s="90"/>
      <c r="G63" s="90"/>
      <c r="H63" s="90"/>
      <c r="I63" s="91"/>
      <c r="J63" s="40">
        <f>J61+J62</f>
        <v>-2772070.8503950969</v>
      </c>
      <c r="K63" s="43"/>
      <c r="L63" s="44"/>
      <c r="M63" s="45"/>
    </row>
    <row r="65" spans="1:14" x14ac:dyDescent="0.2">
      <c r="D65" s="59"/>
      <c r="I65" s="46" t="s">
        <v>66</v>
      </c>
      <c r="J65" s="47"/>
    </row>
    <row r="66" spans="1:14" ht="15" x14ac:dyDescent="0.25">
      <c r="A66" s="36">
        <v>10</v>
      </c>
      <c r="B66" s="36"/>
      <c r="C66" s="37" t="s">
        <v>67</v>
      </c>
      <c r="I66" s="47" t="s">
        <v>67</v>
      </c>
      <c r="J66" s="47"/>
      <c r="K66" s="48"/>
    </row>
    <row r="67" spans="1:14" ht="15" x14ac:dyDescent="0.25">
      <c r="A67" s="36">
        <v>8</v>
      </c>
      <c r="B67" s="36"/>
      <c r="C67" s="37" t="s">
        <v>46</v>
      </c>
      <c r="I67" s="47" t="s">
        <v>46</v>
      </c>
      <c r="J67" s="47"/>
      <c r="K67" s="49"/>
      <c r="M67" s="59"/>
    </row>
    <row r="68" spans="1:14" ht="15" x14ac:dyDescent="0.25">
      <c r="I68" s="50" t="s">
        <v>68</v>
      </c>
      <c r="K68" s="51">
        <f>J63-K66-K67</f>
        <v>-2772070.8503950969</v>
      </c>
    </row>
    <row r="69" spans="1:14" x14ac:dyDescent="0.2">
      <c r="N69" s="52"/>
    </row>
    <row r="70" spans="1:14" x14ac:dyDescent="0.2">
      <c r="A70" s="53" t="s">
        <v>69</v>
      </c>
      <c r="N70" s="52"/>
    </row>
    <row r="72" spans="1:14" x14ac:dyDescent="0.2">
      <c r="A72" s="1">
        <v>1</v>
      </c>
      <c r="B72" s="92" t="s">
        <v>70</v>
      </c>
      <c r="C72" s="92"/>
      <c r="D72" s="92"/>
      <c r="E72" s="92"/>
      <c r="F72" s="92"/>
      <c r="G72" s="92"/>
      <c r="H72" s="92"/>
      <c r="I72" s="92"/>
      <c r="J72" s="92"/>
      <c r="K72" s="92"/>
      <c r="L72" s="92"/>
      <c r="M72" s="92"/>
    </row>
    <row r="73" spans="1:14" x14ac:dyDescent="0.2">
      <c r="B73" s="92"/>
      <c r="C73" s="92"/>
      <c r="D73" s="92"/>
      <c r="E73" s="92"/>
      <c r="F73" s="92"/>
      <c r="G73" s="92"/>
      <c r="H73" s="92"/>
      <c r="I73" s="92"/>
      <c r="J73" s="92"/>
      <c r="K73" s="92"/>
      <c r="L73" s="92"/>
      <c r="M73" s="92"/>
    </row>
    <row r="75" spans="1:14" x14ac:dyDescent="0.2">
      <c r="A75" s="1">
        <v>2</v>
      </c>
      <c r="B75" s="83" t="s">
        <v>71</v>
      </c>
      <c r="C75" s="83"/>
      <c r="D75" s="83"/>
      <c r="E75" s="83"/>
      <c r="F75" s="83"/>
      <c r="G75" s="83"/>
      <c r="H75" s="83"/>
      <c r="I75" s="83"/>
      <c r="J75" s="83"/>
      <c r="K75" s="83"/>
      <c r="L75" s="83"/>
      <c r="M75" s="83"/>
    </row>
    <row r="76" spans="1:14" x14ac:dyDescent="0.2">
      <c r="B76" s="83"/>
      <c r="C76" s="83"/>
      <c r="D76" s="83"/>
      <c r="E76" s="83"/>
      <c r="F76" s="83"/>
      <c r="G76" s="83"/>
      <c r="H76" s="83"/>
      <c r="I76" s="83"/>
      <c r="J76" s="83"/>
      <c r="K76" s="83"/>
      <c r="L76" s="83"/>
      <c r="M76" s="83"/>
    </row>
    <row r="78" spans="1:14" x14ac:dyDescent="0.2">
      <c r="A78" s="1">
        <v>3</v>
      </c>
      <c r="B78" s="84" t="s">
        <v>72</v>
      </c>
      <c r="C78" s="84"/>
      <c r="D78" s="84"/>
      <c r="E78" s="84"/>
      <c r="F78" s="84"/>
      <c r="G78" s="84"/>
      <c r="H78" s="84"/>
      <c r="I78" s="84"/>
      <c r="J78" s="84"/>
      <c r="K78" s="84"/>
      <c r="L78" s="84"/>
      <c r="M78" s="84"/>
    </row>
    <row r="80" spans="1:14" x14ac:dyDescent="0.2">
      <c r="A80" s="1">
        <v>4</v>
      </c>
      <c r="B80" s="54" t="s">
        <v>73</v>
      </c>
      <c r="C80" s="10"/>
    </row>
    <row r="82" spans="1:13" x14ac:dyDescent="0.2">
      <c r="A82" s="1">
        <v>5</v>
      </c>
      <c r="B82" s="55" t="s">
        <v>74</v>
      </c>
    </row>
    <row r="84" spans="1:13" x14ac:dyDescent="0.2">
      <c r="A84" s="1">
        <v>6</v>
      </c>
      <c r="B84" s="84" t="s">
        <v>75</v>
      </c>
      <c r="C84" s="84"/>
      <c r="D84" s="84"/>
      <c r="E84" s="84"/>
      <c r="F84" s="84"/>
      <c r="G84" s="84"/>
      <c r="H84" s="84"/>
      <c r="I84" s="84"/>
      <c r="J84" s="84"/>
      <c r="K84" s="84"/>
      <c r="L84" s="84"/>
      <c r="M84" s="84"/>
    </row>
    <row r="85" spans="1:13" x14ac:dyDescent="0.2">
      <c r="B85" s="84"/>
      <c r="C85" s="84"/>
      <c r="D85" s="84"/>
      <c r="E85" s="84"/>
      <c r="F85" s="84"/>
      <c r="G85" s="84"/>
      <c r="H85" s="84"/>
      <c r="I85" s="84"/>
      <c r="J85" s="84"/>
      <c r="K85" s="84"/>
      <c r="L85" s="84"/>
      <c r="M85" s="84"/>
    </row>
  </sheetData>
  <mergeCells count="9">
    <mergeCell ref="B75:M76"/>
    <mergeCell ref="B78:M78"/>
    <mergeCell ref="B84:M85"/>
    <mergeCell ref="A9:M9"/>
    <mergeCell ref="A10:M10"/>
    <mergeCell ref="D15:G15"/>
    <mergeCell ref="C62:I62"/>
    <mergeCell ref="C63:I63"/>
    <mergeCell ref="B72:M73"/>
  </mergeCells>
  <dataValidations count="1">
    <dataValidation type="list" allowBlank="1" showErrorMessage="1" error="Use the following date format when inserting a date:_x000a__x000a_Eg:  &quot;January 1, 2013&quot;" prompt="Use the following format eg: January 1, 2013" sqref="F12">
      <formula1>"CGAAP, MIFRS,USGAAP, ASPE"</formula1>
    </dataValidation>
  </dataValidations>
  <printOptions horizontalCentered="1"/>
  <pageMargins left="0.25" right="0.25" top="0.75" bottom="0.75" header="0.3" footer="0.3"/>
  <pageSetup paperSize="5" scale="61"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pageSetUpPr fitToPage="1"/>
  </sheetPr>
  <dimension ref="A1:T85"/>
  <sheetViews>
    <sheetView showGridLines="0" zoomScale="80" zoomScaleNormal="80" zoomScaleSheetLayoutView="85" workbookViewId="0">
      <selection activeCell="Q1" sqref="Q1:Q7"/>
    </sheetView>
  </sheetViews>
  <sheetFormatPr defaultRowHeight="12.75" x14ac:dyDescent="0.2"/>
  <cols>
    <col min="1" max="1" width="7.7109375" style="1" customWidth="1"/>
    <col min="2" max="2" width="6.42578125" style="1" customWidth="1"/>
    <col min="3" max="3" width="50.7109375" style="2" bestFit="1" customWidth="1"/>
    <col min="4" max="5" width="14.42578125" style="2" customWidth="1"/>
    <col min="6" max="6" width="16.7109375" style="2" bestFit="1" customWidth="1"/>
    <col min="7" max="7" width="13" style="2" customWidth="1"/>
    <col min="8" max="8" width="12.28515625" style="2" bestFit="1" customWidth="1"/>
    <col min="9" max="9" width="13.5703125" style="2" customWidth="1"/>
    <col min="10" max="10" width="1.7109375" style="3" customWidth="1"/>
    <col min="11" max="12" width="14.28515625" style="2" customWidth="1"/>
    <col min="13" max="13" width="16.7109375" style="2" bestFit="1" customWidth="1"/>
    <col min="14" max="14" width="13.42578125" style="2" customWidth="1"/>
    <col min="15" max="15" width="12.28515625" style="2" bestFit="1" customWidth="1"/>
    <col min="16" max="16" width="14.5703125" style="2" bestFit="1" customWidth="1"/>
    <col min="17" max="17" width="14.140625" style="2" bestFit="1" customWidth="1"/>
    <col min="18" max="18" width="10.28515625" style="2" bestFit="1" customWidth="1"/>
    <col min="19" max="19" width="13.42578125" style="2" bestFit="1" customWidth="1"/>
    <col min="20" max="20" width="12.28515625" style="2" bestFit="1" customWidth="1"/>
    <col min="21" max="16384" width="9.140625" style="2"/>
  </cols>
  <sheetData>
    <row r="1" spans="1:17" x14ac:dyDescent="0.2">
      <c r="P1" s="4" t="s">
        <v>0</v>
      </c>
      <c r="Q1" s="5" t="s">
        <v>86</v>
      </c>
    </row>
    <row r="2" spans="1:17" x14ac:dyDescent="0.2">
      <c r="P2" s="4" t="s">
        <v>1</v>
      </c>
      <c r="Q2" s="6"/>
    </row>
    <row r="3" spans="1:17" x14ac:dyDescent="0.2">
      <c r="P3" s="4" t="s">
        <v>2</v>
      </c>
      <c r="Q3" s="6"/>
    </row>
    <row r="4" spans="1:17" x14ac:dyDescent="0.2">
      <c r="P4" s="4" t="s">
        <v>3</v>
      </c>
      <c r="Q4" s="6"/>
    </row>
    <row r="5" spans="1:17" x14ac:dyDescent="0.2">
      <c r="P5" s="4" t="s">
        <v>4</v>
      </c>
      <c r="Q5" s="7"/>
    </row>
    <row r="6" spans="1:17" x14ac:dyDescent="0.2">
      <c r="P6" s="4"/>
      <c r="Q6" s="5" t="s">
        <v>87</v>
      </c>
    </row>
    <row r="7" spans="1:17" x14ac:dyDescent="0.2">
      <c r="P7" s="4" t="s">
        <v>5</v>
      </c>
      <c r="Q7" s="7" t="s">
        <v>88</v>
      </c>
    </row>
    <row r="9" spans="1:17" ht="18" x14ac:dyDescent="0.2">
      <c r="A9" s="85" t="s">
        <v>6</v>
      </c>
      <c r="B9" s="85"/>
      <c r="C9" s="85"/>
      <c r="D9" s="85"/>
      <c r="E9" s="85"/>
      <c r="F9" s="85"/>
      <c r="G9" s="85"/>
      <c r="H9" s="85"/>
      <c r="I9" s="85"/>
      <c r="J9" s="85"/>
      <c r="K9" s="85"/>
      <c r="L9" s="85"/>
      <c r="M9" s="85"/>
      <c r="N9" s="85"/>
      <c r="O9" s="85"/>
      <c r="P9" s="85"/>
      <c r="Q9" s="85"/>
    </row>
    <row r="10" spans="1:17" ht="18" x14ac:dyDescent="0.2">
      <c r="A10" s="85" t="s">
        <v>7</v>
      </c>
      <c r="B10" s="85"/>
      <c r="C10" s="85"/>
      <c r="D10" s="85"/>
      <c r="E10" s="85"/>
      <c r="F10" s="85"/>
      <c r="G10" s="85"/>
      <c r="H10" s="85"/>
      <c r="I10" s="85"/>
      <c r="J10" s="85"/>
      <c r="K10" s="85"/>
      <c r="L10" s="85"/>
      <c r="M10" s="85"/>
      <c r="N10" s="85"/>
      <c r="O10" s="85"/>
      <c r="P10" s="85"/>
      <c r="Q10" s="85"/>
    </row>
    <row r="11" spans="1:17" x14ac:dyDescent="0.2">
      <c r="J11" s="2"/>
      <c r="L11" s="59"/>
    </row>
    <row r="12" spans="1:17" x14ac:dyDescent="0.2">
      <c r="G12" s="8" t="s">
        <v>8</v>
      </c>
      <c r="H12" s="9" t="s">
        <v>9</v>
      </c>
      <c r="I12" s="2" t="s">
        <v>80</v>
      </c>
      <c r="J12" s="2"/>
      <c r="M12" s="59"/>
    </row>
    <row r="13" spans="1:17" ht="15" x14ac:dyDescent="0.25">
      <c r="C13" s="10"/>
      <c r="D13" s="59"/>
      <c r="E13" s="59"/>
      <c r="F13" s="2">
        <v>563311</v>
      </c>
      <c r="G13" s="8" t="s">
        <v>10</v>
      </c>
      <c r="H13" s="56">
        <v>2013</v>
      </c>
      <c r="I13" s="11"/>
      <c r="K13" s="59"/>
      <c r="L13" s="59"/>
    </row>
    <row r="15" spans="1:17" x14ac:dyDescent="0.2">
      <c r="D15" s="86" t="s">
        <v>11</v>
      </c>
      <c r="E15" s="87"/>
      <c r="F15" s="87"/>
      <c r="G15" s="87"/>
      <c r="H15" s="87"/>
      <c r="I15" s="88"/>
      <c r="K15" s="12"/>
      <c r="L15" s="57"/>
      <c r="M15" s="57"/>
      <c r="N15" s="13" t="s">
        <v>12</v>
      </c>
      <c r="O15" s="13"/>
      <c r="P15" s="14"/>
      <c r="Q15" s="3"/>
    </row>
    <row r="16" spans="1:17" ht="38.25" x14ac:dyDescent="0.2">
      <c r="A16" s="15" t="s">
        <v>13</v>
      </c>
      <c r="B16" s="16" t="s">
        <v>14</v>
      </c>
      <c r="C16" s="17" t="s">
        <v>15</v>
      </c>
      <c r="D16" s="15" t="s">
        <v>16</v>
      </c>
      <c r="E16" s="15" t="s">
        <v>78</v>
      </c>
      <c r="F16" s="15" t="s">
        <v>79</v>
      </c>
      <c r="G16" s="16" t="s">
        <v>17</v>
      </c>
      <c r="H16" s="16" t="s">
        <v>18</v>
      </c>
      <c r="I16" s="15" t="s">
        <v>19</v>
      </c>
      <c r="J16" s="18"/>
      <c r="K16" s="19" t="s">
        <v>16</v>
      </c>
      <c r="L16" s="15" t="s">
        <v>78</v>
      </c>
      <c r="M16" s="15" t="s">
        <v>79</v>
      </c>
      <c r="N16" s="20" t="s">
        <v>17</v>
      </c>
      <c r="O16" s="20" t="s">
        <v>18</v>
      </c>
      <c r="P16" s="21" t="s">
        <v>19</v>
      </c>
      <c r="Q16" s="15" t="s">
        <v>20</v>
      </c>
    </row>
    <row r="17" spans="1:20" ht="15" x14ac:dyDescent="0.25">
      <c r="A17" s="22"/>
      <c r="B17" s="22">
        <v>1610</v>
      </c>
      <c r="C17" s="23" t="s">
        <v>76</v>
      </c>
      <c r="D17" s="24">
        <f>+'App.2-BA_2012'!H17</f>
        <v>242440</v>
      </c>
      <c r="E17" s="24">
        <v>242440</v>
      </c>
      <c r="F17" s="24"/>
      <c r="G17" s="24"/>
      <c r="H17" s="24"/>
      <c r="I17" s="25">
        <f>E17+G17+H17+F17</f>
        <v>242440</v>
      </c>
      <c r="J17" s="26"/>
      <c r="K17" s="27">
        <f>+'App.2-BA_2012'!N17</f>
        <v>-27654</v>
      </c>
      <c r="L17" s="27">
        <v>-27654</v>
      </c>
      <c r="M17" s="27"/>
      <c r="N17" s="24">
        <v>-6061</v>
      </c>
      <c r="O17" s="24"/>
      <c r="P17" s="25">
        <f>L17+M17+N17+O17</f>
        <v>-33715</v>
      </c>
      <c r="Q17" s="28">
        <f>I17+P17</f>
        <v>208725</v>
      </c>
      <c r="S17" s="59"/>
      <c r="T17" s="59"/>
    </row>
    <row r="18" spans="1:20" ht="15" x14ac:dyDescent="0.25">
      <c r="A18" s="22">
        <v>12</v>
      </c>
      <c r="B18" s="22">
        <v>1611</v>
      </c>
      <c r="C18" s="23" t="s">
        <v>21</v>
      </c>
      <c r="D18" s="24">
        <f>+'App.2-BA_2012'!H18</f>
        <v>292072</v>
      </c>
      <c r="E18" s="24">
        <v>292071</v>
      </c>
      <c r="F18" s="24">
        <v>53568</v>
      </c>
      <c r="G18" s="24"/>
      <c r="H18" s="24"/>
      <c r="I18" s="25">
        <f t="shared" ref="I18:I57" si="0">E18+G18+H18+F18</f>
        <v>345639</v>
      </c>
      <c r="J18" s="26"/>
      <c r="K18" s="27">
        <f>+'App.2-BA_2012'!N18</f>
        <v>-230251</v>
      </c>
      <c r="L18" s="27">
        <v>-230259</v>
      </c>
      <c r="M18" s="27">
        <v>-13069</v>
      </c>
      <c r="N18" s="24">
        <v>-40395</v>
      </c>
      <c r="O18" s="24"/>
      <c r="P18" s="25">
        <f t="shared" ref="P18:P60" si="1">L18+M18+N18+O18</f>
        <v>-283723</v>
      </c>
      <c r="Q18" s="28">
        <f>I18+P18</f>
        <v>61916</v>
      </c>
      <c r="S18" s="59"/>
      <c r="T18" s="59"/>
    </row>
    <row r="19" spans="1:20" ht="15" x14ac:dyDescent="0.25">
      <c r="A19" s="22" t="s">
        <v>22</v>
      </c>
      <c r="B19" s="22">
        <v>1612</v>
      </c>
      <c r="C19" s="23" t="s">
        <v>23</v>
      </c>
      <c r="D19" s="24">
        <f>+'App.2-BA_2012'!H19</f>
        <v>0</v>
      </c>
      <c r="E19" s="24"/>
      <c r="F19" s="24"/>
      <c r="G19" s="24"/>
      <c r="H19" s="24"/>
      <c r="I19" s="25">
        <f t="shared" si="0"/>
        <v>0</v>
      </c>
      <c r="J19" s="26"/>
      <c r="K19" s="27">
        <f>+'App.2-BA_2012'!N19</f>
        <v>0</v>
      </c>
      <c r="L19" s="27"/>
      <c r="M19" s="27"/>
      <c r="N19" s="24"/>
      <c r="O19" s="24"/>
      <c r="P19" s="25">
        <f t="shared" si="1"/>
        <v>0</v>
      </c>
      <c r="Q19" s="28">
        <f>I19+P19</f>
        <v>0</v>
      </c>
      <c r="S19" s="59"/>
      <c r="T19" s="59"/>
    </row>
    <row r="20" spans="1:20" ht="15" x14ac:dyDescent="0.25">
      <c r="A20" s="29" t="s">
        <v>24</v>
      </c>
      <c r="B20" s="29">
        <v>1805</v>
      </c>
      <c r="C20" s="30" t="s">
        <v>25</v>
      </c>
      <c r="D20" s="24">
        <f>+'App.2-BA_2012'!H20</f>
        <v>197343</v>
      </c>
      <c r="E20" s="24">
        <v>197343</v>
      </c>
      <c r="F20" s="24"/>
      <c r="G20" s="24"/>
      <c r="H20" s="24"/>
      <c r="I20" s="25">
        <f t="shared" si="0"/>
        <v>197343</v>
      </c>
      <c r="J20" s="26"/>
      <c r="K20" s="27">
        <f>+'App.2-BA_2012'!N20</f>
        <v>0</v>
      </c>
      <c r="L20" s="27"/>
      <c r="M20" s="27"/>
      <c r="N20" s="24"/>
      <c r="O20" s="24"/>
      <c r="P20" s="25">
        <f t="shared" si="1"/>
        <v>0</v>
      </c>
      <c r="Q20" s="28">
        <f>I20+P20</f>
        <v>197343</v>
      </c>
      <c r="S20" s="59"/>
      <c r="T20" s="59"/>
    </row>
    <row r="21" spans="1:20" ht="15" x14ac:dyDescent="0.25">
      <c r="A21" s="22">
        <v>47</v>
      </c>
      <c r="B21" s="22">
        <v>1808</v>
      </c>
      <c r="C21" s="31" t="s">
        <v>26</v>
      </c>
      <c r="D21" s="24">
        <f>+'App.2-BA_2012'!H21</f>
        <v>678862.68</v>
      </c>
      <c r="E21" s="24">
        <v>678899</v>
      </c>
      <c r="F21" s="24"/>
      <c r="G21" s="24">
        <v>40870</v>
      </c>
      <c r="H21" s="24"/>
      <c r="I21" s="25">
        <f t="shared" si="0"/>
        <v>719769</v>
      </c>
      <c r="J21" s="26"/>
      <c r="K21" s="27">
        <f>+'App.2-BA_2012'!N21</f>
        <v>-204501</v>
      </c>
      <c r="L21" s="27">
        <v>-198782</v>
      </c>
      <c r="M21" s="27"/>
      <c r="N21" s="24">
        <v>-22263</v>
      </c>
      <c r="O21" s="24"/>
      <c r="P21" s="25">
        <f t="shared" si="1"/>
        <v>-221045</v>
      </c>
      <c r="Q21" s="28">
        <f t="shared" ref="Q21:Q60" si="2">I21+P21</f>
        <v>498724</v>
      </c>
      <c r="S21" s="59"/>
      <c r="T21" s="59"/>
    </row>
    <row r="22" spans="1:20" ht="15" x14ac:dyDescent="0.25">
      <c r="A22" s="22">
        <v>13</v>
      </c>
      <c r="B22" s="22">
        <v>1810</v>
      </c>
      <c r="C22" s="31" t="s">
        <v>27</v>
      </c>
      <c r="D22" s="24">
        <f>+'App.2-BA_2012'!H22</f>
        <v>0</v>
      </c>
      <c r="E22" s="24"/>
      <c r="F22" s="24"/>
      <c r="G22" s="24"/>
      <c r="H22" s="24"/>
      <c r="I22" s="25">
        <f t="shared" si="0"/>
        <v>0</v>
      </c>
      <c r="J22" s="26"/>
      <c r="K22" s="27">
        <f>+'App.2-BA_2012'!N22</f>
        <v>0</v>
      </c>
      <c r="L22" s="27"/>
      <c r="M22" s="27"/>
      <c r="N22" s="24"/>
      <c r="O22" s="24"/>
      <c r="P22" s="25">
        <f t="shared" si="1"/>
        <v>0</v>
      </c>
      <c r="Q22" s="28">
        <f t="shared" si="2"/>
        <v>0</v>
      </c>
      <c r="S22" s="59"/>
      <c r="T22" s="59"/>
    </row>
    <row r="23" spans="1:20" ht="15" x14ac:dyDescent="0.25">
      <c r="A23" s="22">
        <v>47</v>
      </c>
      <c r="B23" s="22">
        <v>1815</v>
      </c>
      <c r="C23" s="31" t="s">
        <v>28</v>
      </c>
      <c r="D23" s="24">
        <f>+'App.2-BA_2012'!H23</f>
        <v>0</v>
      </c>
      <c r="E23" s="24"/>
      <c r="F23" s="24"/>
      <c r="G23" s="24"/>
      <c r="H23" s="24"/>
      <c r="I23" s="25">
        <f t="shared" si="0"/>
        <v>0</v>
      </c>
      <c r="J23" s="26"/>
      <c r="K23" s="27">
        <f>+'App.2-BA_2012'!N23</f>
        <v>0</v>
      </c>
      <c r="L23" s="27"/>
      <c r="M23" s="27"/>
      <c r="N23" s="24"/>
      <c r="O23" s="24"/>
      <c r="P23" s="25">
        <f t="shared" si="1"/>
        <v>0</v>
      </c>
      <c r="Q23" s="28">
        <f t="shared" si="2"/>
        <v>0</v>
      </c>
      <c r="S23" s="59"/>
      <c r="T23" s="59"/>
    </row>
    <row r="24" spans="1:20" ht="15" x14ac:dyDescent="0.25">
      <c r="A24" s="22">
        <v>47</v>
      </c>
      <c r="B24" s="22">
        <v>1820</v>
      </c>
      <c r="C24" s="23" t="s">
        <v>29</v>
      </c>
      <c r="D24" s="24">
        <f>+'App.2-BA_2012'!H24</f>
        <v>8964225.8200000003</v>
      </c>
      <c r="E24" s="24">
        <v>8964228</v>
      </c>
      <c r="F24" s="24"/>
      <c r="G24" s="24">
        <v>281242</v>
      </c>
      <c r="H24" s="24"/>
      <c r="I24" s="25">
        <f t="shared" si="0"/>
        <v>9245470</v>
      </c>
      <c r="J24" s="26"/>
      <c r="K24" s="27">
        <f>+'App.2-BA_2012'!N24</f>
        <v>-2311831.81</v>
      </c>
      <c r="L24" s="27">
        <v>-2307219</v>
      </c>
      <c r="M24" s="27"/>
      <c r="N24" s="24">
        <v>-186857</v>
      </c>
      <c r="O24" s="24"/>
      <c r="P24" s="25">
        <f t="shared" si="1"/>
        <v>-2494076</v>
      </c>
      <c r="Q24" s="28">
        <f t="shared" si="2"/>
        <v>6751394</v>
      </c>
      <c r="S24" s="59"/>
      <c r="T24" s="59"/>
    </row>
    <row r="25" spans="1:20" ht="15" x14ac:dyDescent="0.25">
      <c r="A25" s="22">
        <v>47</v>
      </c>
      <c r="B25" s="22">
        <v>1825</v>
      </c>
      <c r="C25" s="31" t="s">
        <v>30</v>
      </c>
      <c r="D25" s="24">
        <f>+'App.2-BA_2012'!H25</f>
        <v>0</v>
      </c>
      <c r="E25" s="24"/>
      <c r="F25" s="24"/>
      <c r="G25" s="24"/>
      <c r="H25" s="24"/>
      <c r="I25" s="25">
        <f t="shared" si="0"/>
        <v>0</v>
      </c>
      <c r="J25" s="26"/>
      <c r="K25" s="27">
        <f>+'App.2-BA_2012'!N25</f>
        <v>0</v>
      </c>
      <c r="L25" s="27"/>
      <c r="M25" s="27"/>
      <c r="N25" s="24"/>
      <c r="O25" s="24"/>
      <c r="P25" s="25">
        <f t="shared" si="1"/>
        <v>0</v>
      </c>
      <c r="Q25" s="28">
        <f t="shared" si="2"/>
        <v>0</v>
      </c>
      <c r="S25" s="59"/>
      <c r="T25" s="59"/>
    </row>
    <row r="26" spans="1:20" ht="15" x14ac:dyDescent="0.25">
      <c r="A26" s="22">
        <v>47</v>
      </c>
      <c r="B26" s="22">
        <v>1830</v>
      </c>
      <c r="C26" s="31" t="s">
        <v>31</v>
      </c>
      <c r="D26" s="24">
        <f>+'App.2-BA_2012'!H26</f>
        <v>12368476.970000001</v>
      </c>
      <c r="E26" s="24">
        <v>12368473</v>
      </c>
      <c r="F26" s="24"/>
      <c r="G26" s="24">
        <v>1063313</v>
      </c>
      <c r="H26" s="24"/>
      <c r="I26" s="25">
        <f t="shared" si="0"/>
        <v>13431786</v>
      </c>
      <c r="J26" s="26"/>
      <c r="K26" s="27">
        <f>+'App.2-BA_2012'!N26</f>
        <v>-5045102</v>
      </c>
      <c r="L26" s="27">
        <v>-5336155</v>
      </c>
      <c r="M26" s="27"/>
      <c r="N26" s="24">
        <v>-209947</v>
      </c>
      <c r="O26" s="24"/>
      <c r="P26" s="25">
        <f t="shared" si="1"/>
        <v>-5546102</v>
      </c>
      <c r="Q26" s="28">
        <f t="shared" si="2"/>
        <v>7885684</v>
      </c>
      <c r="S26" s="59"/>
      <c r="T26" s="59"/>
    </row>
    <row r="27" spans="1:20" ht="15" x14ac:dyDescent="0.25">
      <c r="A27" s="22">
        <v>47</v>
      </c>
      <c r="B27" s="22">
        <v>1835</v>
      </c>
      <c r="C27" s="31" t="s">
        <v>32</v>
      </c>
      <c r="D27" s="24">
        <f>+'App.2-BA_2012'!H27</f>
        <v>4400314.45</v>
      </c>
      <c r="E27" s="24">
        <v>4400314</v>
      </c>
      <c r="F27" s="24"/>
      <c r="G27" s="24">
        <v>67047</v>
      </c>
      <c r="H27" s="24"/>
      <c r="I27" s="25">
        <f t="shared" si="0"/>
        <v>4467361</v>
      </c>
      <c r="J27" s="26"/>
      <c r="K27" s="27">
        <f>+'App.2-BA_2012'!N27</f>
        <v>-1316589</v>
      </c>
      <c r="L27" s="27">
        <v>-839933</v>
      </c>
      <c r="M27" s="27"/>
      <c r="N27" s="24">
        <v>-74720</v>
      </c>
      <c r="O27" s="24"/>
      <c r="P27" s="25">
        <f t="shared" si="1"/>
        <v>-914653</v>
      </c>
      <c r="Q27" s="28">
        <f t="shared" si="2"/>
        <v>3552708</v>
      </c>
      <c r="S27" s="59"/>
      <c r="T27" s="59"/>
    </row>
    <row r="28" spans="1:20" ht="15" x14ac:dyDescent="0.25">
      <c r="A28" s="22">
        <v>47</v>
      </c>
      <c r="B28" s="22">
        <v>1840</v>
      </c>
      <c r="C28" s="31" t="s">
        <v>33</v>
      </c>
      <c r="D28" s="24">
        <f>+'App.2-BA_2012'!H28</f>
        <v>7566462.5800000001</v>
      </c>
      <c r="E28" s="24">
        <v>7566464</v>
      </c>
      <c r="F28" s="24"/>
      <c r="G28" s="24">
        <v>2317187</v>
      </c>
      <c r="H28" s="24"/>
      <c r="I28" s="25">
        <f t="shared" si="0"/>
        <v>9883651</v>
      </c>
      <c r="J28" s="26"/>
      <c r="K28" s="27">
        <f>+'App.2-BA_2012'!N28</f>
        <v>-2935755</v>
      </c>
      <c r="L28" s="27">
        <v>-3033583</v>
      </c>
      <c r="M28" s="27"/>
      <c r="N28" s="24">
        <v>-110334</v>
      </c>
      <c r="O28" s="24"/>
      <c r="P28" s="25">
        <f t="shared" si="1"/>
        <v>-3143917</v>
      </c>
      <c r="Q28" s="28">
        <f t="shared" si="2"/>
        <v>6739734</v>
      </c>
      <c r="S28" s="59"/>
      <c r="T28" s="59"/>
    </row>
    <row r="29" spans="1:20" ht="15" x14ac:dyDescent="0.25">
      <c r="A29" s="22">
        <v>47</v>
      </c>
      <c r="B29" s="22">
        <v>1845</v>
      </c>
      <c r="C29" s="31" t="s">
        <v>34</v>
      </c>
      <c r="D29" s="24">
        <f>+'App.2-BA_2012'!H29</f>
        <v>5971607.6699999999</v>
      </c>
      <c r="E29" s="24">
        <v>5971605</v>
      </c>
      <c r="F29" s="24"/>
      <c r="G29" s="24">
        <v>579462</v>
      </c>
      <c r="H29" s="24"/>
      <c r="I29" s="25">
        <f t="shared" si="0"/>
        <v>6551067</v>
      </c>
      <c r="J29" s="26"/>
      <c r="K29" s="27">
        <f>+'App.2-BA_2012'!N29</f>
        <v>-2005040</v>
      </c>
      <c r="L29" s="27">
        <v>-1900226</v>
      </c>
      <c r="M29" s="27"/>
      <c r="N29" s="24">
        <v>-100464</v>
      </c>
      <c r="O29" s="24"/>
      <c r="P29" s="25">
        <f t="shared" si="1"/>
        <v>-2000690</v>
      </c>
      <c r="Q29" s="28">
        <f t="shared" si="2"/>
        <v>4550377</v>
      </c>
      <c r="S29" s="59"/>
      <c r="T29" s="59"/>
    </row>
    <row r="30" spans="1:20" ht="15" x14ac:dyDescent="0.25">
      <c r="A30" s="22">
        <v>47</v>
      </c>
      <c r="B30" s="22">
        <v>1850</v>
      </c>
      <c r="C30" s="31" t="s">
        <v>35</v>
      </c>
      <c r="D30" s="24">
        <f>+'App.2-BA_2012'!H30</f>
        <v>4183227.09</v>
      </c>
      <c r="E30" s="24">
        <v>4183227</v>
      </c>
      <c r="F30" s="24"/>
      <c r="G30" s="24">
        <v>260699</v>
      </c>
      <c r="H30" s="24"/>
      <c r="I30" s="25">
        <f t="shared" si="0"/>
        <v>4443926</v>
      </c>
      <c r="J30" s="26"/>
      <c r="K30" s="27">
        <f>+'App.2-BA_2012'!N30</f>
        <v>-2218139</v>
      </c>
      <c r="L30" s="27">
        <v>-2154725</v>
      </c>
      <c r="M30" s="27"/>
      <c r="N30" s="24">
        <v>-69910</v>
      </c>
      <c r="O30" s="24"/>
      <c r="P30" s="25">
        <f t="shared" si="1"/>
        <v>-2224635</v>
      </c>
      <c r="Q30" s="28">
        <f t="shared" si="2"/>
        <v>2219291</v>
      </c>
      <c r="S30" s="59"/>
      <c r="T30" s="59"/>
    </row>
    <row r="31" spans="1:20" ht="15" x14ac:dyDescent="0.25">
      <c r="A31" s="22">
        <v>47</v>
      </c>
      <c r="B31" s="22">
        <v>1855</v>
      </c>
      <c r="C31" s="31" t="s">
        <v>36</v>
      </c>
      <c r="D31" s="24">
        <f>+'App.2-BA_2012'!H31</f>
        <v>1982691.55</v>
      </c>
      <c r="E31" s="24">
        <v>1578050</v>
      </c>
      <c r="F31" s="24"/>
      <c r="G31" s="24">
        <v>69457</v>
      </c>
      <c r="H31" s="24"/>
      <c r="I31" s="25">
        <f t="shared" si="0"/>
        <v>1647507</v>
      </c>
      <c r="J31" s="26"/>
      <c r="K31" s="27">
        <f>+'App.2-BA_2012'!N31</f>
        <v>-1114348.98</v>
      </c>
      <c r="L31" s="27">
        <v>-844290</v>
      </c>
      <c r="M31" s="27"/>
      <c r="N31" s="24">
        <v>-14789</v>
      </c>
      <c r="O31" s="24"/>
      <c r="P31" s="25">
        <f t="shared" si="1"/>
        <v>-859079</v>
      </c>
      <c r="Q31" s="28">
        <f t="shared" si="2"/>
        <v>788428</v>
      </c>
      <c r="S31" s="59"/>
      <c r="T31" s="59"/>
    </row>
    <row r="32" spans="1:20" ht="15" x14ac:dyDescent="0.25">
      <c r="A32" s="22">
        <v>47</v>
      </c>
      <c r="B32" s="22">
        <v>1860</v>
      </c>
      <c r="C32" s="31" t="s">
        <v>37</v>
      </c>
      <c r="D32" s="24">
        <f>+'App.2-BA_2012'!H32</f>
        <v>965348.83</v>
      </c>
      <c r="E32" s="24">
        <v>961326</v>
      </c>
      <c r="F32" s="24">
        <v>4491975</v>
      </c>
      <c r="G32" s="24">
        <v>111357</v>
      </c>
      <c r="H32" s="24"/>
      <c r="I32" s="25">
        <f t="shared" si="0"/>
        <v>5564658</v>
      </c>
      <c r="J32" s="26"/>
      <c r="K32" s="27">
        <f>+'App.2-BA_2012'!N32</f>
        <v>-244127</v>
      </c>
      <c r="L32" s="27">
        <v>-243431</v>
      </c>
      <c r="M32" s="27">
        <v>-743301</v>
      </c>
      <c r="N32" s="24">
        <v>-328693</v>
      </c>
      <c r="O32" s="24"/>
      <c r="P32" s="25">
        <f>L32+M32+N32+O32</f>
        <v>-1315425</v>
      </c>
      <c r="Q32" s="28">
        <f t="shared" si="2"/>
        <v>4249233</v>
      </c>
      <c r="S32" s="59"/>
      <c r="T32" s="59"/>
    </row>
    <row r="33" spans="1:20" ht="15" x14ac:dyDescent="0.25">
      <c r="A33" s="29">
        <v>47</v>
      </c>
      <c r="B33" s="29">
        <v>1860</v>
      </c>
      <c r="C33" s="30" t="s">
        <v>38</v>
      </c>
      <c r="D33" s="24">
        <f>+'App.2-BA_2012'!H33</f>
        <v>0</v>
      </c>
      <c r="E33" s="24"/>
      <c r="F33" s="24"/>
      <c r="G33" s="24"/>
      <c r="H33" s="24"/>
      <c r="I33" s="25">
        <f t="shared" si="0"/>
        <v>0</v>
      </c>
      <c r="J33" s="26"/>
      <c r="K33" s="27">
        <f>+'App.2-BA_2012'!N33</f>
        <v>0</v>
      </c>
      <c r="L33" s="27"/>
      <c r="M33" s="27"/>
      <c r="N33" s="24"/>
      <c r="O33" s="24"/>
      <c r="P33" s="25">
        <f>L33+M33+N33+O33</f>
        <v>0</v>
      </c>
      <c r="Q33" s="28">
        <f t="shared" si="2"/>
        <v>0</v>
      </c>
      <c r="S33" s="59"/>
      <c r="T33" s="59"/>
    </row>
    <row r="34" spans="1:20" ht="15" x14ac:dyDescent="0.25">
      <c r="A34" s="29" t="s">
        <v>24</v>
      </c>
      <c r="B34" s="29">
        <v>1905</v>
      </c>
      <c r="C34" s="30" t="s">
        <v>25</v>
      </c>
      <c r="D34" s="24">
        <f>+'App.2-BA_2012'!H34</f>
        <v>0</v>
      </c>
      <c r="E34" s="24"/>
      <c r="F34" s="24"/>
      <c r="G34" s="24"/>
      <c r="H34" s="24"/>
      <c r="I34" s="25">
        <f t="shared" si="0"/>
        <v>0</v>
      </c>
      <c r="J34" s="26"/>
      <c r="K34" s="27">
        <f>+'App.2-BA_2012'!N34</f>
        <v>0</v>
      </c>
      <c r="L34" s="27"/>
      <c r="M34" s="27"/>
      <c r="N34" s="24"/>
      <c r="O34" s="24"/>
      <c r="P34" s="25">
        <f t="shared" si="1"/>
        <v>0</v>
      </c>
      <c r="Q34" s="28">
        <f t="shared" si="2"/>
        <v>0</v>
      </c>
      <c r="S34" s="59"/>
      <c r="T34" s="59"/>
    </row>
    <row r="35" spans="1:20" ht="15" x14ac:dyDescent="0.25">
      <c r="A35" s="22">
        <v>47</v>
      </c>
      <c r="B35" s="22">
        <v>1908</v>
      </c>
      <c r="C35" s="31" t="s">
        <v>39</v>
      </c>
      <c r="D35" s="24">
        <f>+'App.2-BA_2012'!H35</f>
        <v>0</v>
      </c>
      <c r="E35" s="24"/>
      <c r="F35" s="24"/>
      <c r="G35" s="24"/>
      <c r="H35" s="24"/>
      <c r="I35" s="25">
        <f t="shared" si="0"/>
        <v>0</v>
      </c>
      <c r="J35" s="26"/>
      <c r="K35" s="27">
        <f>+'App.2-BA_2012'!N35</f>
        <v>0</v>
      </c>
      <c r="L35" s="27"/>
      <c r="M35" s="27"/>
      <c r="N35" s="24"/>
      <c r="O35" s="24"/>
      <c r="P35" s="25">
        <f t="shared" si="1"/>
        <v>0</v>
      </c>
      <c r="Q35" s="28">
        <f t="shared" si="2"/>
        <v>0</v>
      </c>
      <c r="S35" s="59"/>
      <c r="T35" s="59"/>
    </row>
    <row r="36" spans="1:20" ht="15" x14ac:dyDescent="0.25">
      <c r="A36" s="22">
        <v>13</v>
      </c>
      <c r="B36" s="22">
        <v>1910</v>
      </c>
      <c r="C36" s="31" t="s">
        <v>27</v>
      </c>
      <c r="D36" s="24">
        <f>+'App.2-BA_2012'!H36</f>
        <v>333898.93</v>
      </c>
      <c r="E36" s="24">
        <v>333900</v>
      </c>
      <c r="F36" s="24"/>
      <c r="G36" s="24">
        <v>1674</v>
      </c>
      <c r="H36" s="24"/>
      <c r="I36" s="25">
        <f t="shared" si="0"/>
        <v>335574</v>
      </c>
      <c r="J36" s="26"/>
      <c r="K36" s="27">
        <f>+'App.2-BA_2012'!N36</f>
        <v>-218507</v>
      </c>
      <c r="L36" s="27">
        <v>-218507</v>
      </c>
      <c r="M36" s="27"/>
      <c r="N36" s="24">
        <v>-8072</v>
      </c>
      <c r="O36" s="24"/>
      <c r="P36" s="25">
        <f t="shared" si="1"/>
        <v>-226579</v>
      </c>
      <c r="Q36" s="28">
        <f t="shared" si="2"/>
        <v>108995</v>
      </c>
      <c r="S36" s="59"/>
      <c r="T36" s="59"/>
    </row>
    <row r="37" spans="1:20" ht="15" x14ac:dyDescent="0.25">
      <c r="A37" s="22">
        <v>8</v>
      </c>
      <c r="B37" s="22">
        <v>1915</v>
      </c>
      <c r="C37" s="31" t="s">
        <v>40</v>
      </c>
      <c r="D37" s="24">
        <f>+'App.2-BA_2012'!H37</f>
        <v>27285.1</v>
      </c>
      <c r="E37" s="24">
        <v>27285</v>
      </c>
      <c r="F37" s="24"/>
      <c r="G37" s="24"/>
      <c r="H37" s="24"/>
      <c r="I37" s="25">
        <f t="shared" si="0"/>
        <v>27285</v>
      </c>
      <c r="J37" s="26"/>
      <c r="K37" s="27">
        <f>+'App.2-BA_2012'!N37</f>
        <v>-3075</v>
      </c>
      <c r="L37" s="27">
        <v>-3075</v>
      </c>
      <c r="M37" s="27"/>
      <c r="N37" s="24">
        <v>-2729</v>
      </c>
      <c r="O37" s="24"/>
      <c r="P37" s="25">
        <f t="shared" si="1"/>
        <v>-5804</v>
      </c>
      <c r="Q37" s="28">
        <f t="shared" si="2"/>
        <v>21481</v>
      </c>
      <c r="S37" s="59"/>
      <c r="T37" s="59"/>
    </row>
    <row r="38" spans="1:20" ht="15" x14ac:dyDescent="0.25">
      <c r="A38" s="22">
        <v>8</v>
      </c>
      <c r="B38" s="22">
        <v>1915</v>
      </c>
      <c r="C38" s="31" t="s">
        <v>41</v>
      </c>
      <c r="D38" s="24">
        <f>+'App.2-BA_2012'!H38</f>
        <v>0</v>
      </c>
      <c r="E38" s="24"/>
      <c r="F38" s="24"/>
      <c r="G38" s="24"/>
      <c r="H38" s="24"/>
      <c r="I38" s="25">
        <f t="shared" si="0"/>
        <v>0</v>
      </c>
      <c r="J38" s="26"/>
      <c r="K38" s="27">
        <f>+'App.2-BA_2012'!N38</f>
        <v>0</v>
      </c>
      <c r="L38" s="27"/>
      <c r="M38" s="27"/>
      <c r="N38" s="24"/>
      <c r="O38" s="24"/>
      <c r="P38" s="25">
        <f t="shared" si="1"/>
        <v>0</v>
      </c>
      <c r="Q38" s="28">
        <f t="shared" si="2"/>
        <v>0</v>
      </c>
      <c r="S38" s="59"/>
      <c r="T38" s="59"/>
    </row>
    <row r="39" spans="1:20" ht="15" x14ac:dyDescent="0.25">
      <c r="A39" s="22">
        <v>10</v>
      </c>
      <c r="B39" s="22">
        <v>1920</v>
      </c>
      <c r="C39" s="31" t="s">
        <v>42</v>
      </c>
      <c r="D39" s="24">
        <f>+'App.2-BA_2012'!H39</f>
        <v>0</v>
      </c>
      <c r="E39" s="24"/>
      <c r="F39" s="24"/>
      <c r="G39" s="24"/>
      <c r="H39" s="24"/>
      <c r="I39" s="25">
        <f t="shared" si="0"/>
        <v>0</v>
      </c>
      <c r="J39" s="26"/>
      <c r="K39" s="27">
        <f>+'App.2-BA_2012'!N39</f>
        <v>0</v>
      </c>
      <c r="L39" s="27"/>
      <c r="M39" s="27"/>
      <c r="N39" s="24"/>
      <c r="O39" s="24"/>
      <c r="P39" s="25">
        <f t="shared" si="1"/>
        <v>0</v>
      </c>
      <c r="Q39" s="28">
        <f t="shared" si="2"/>
        <v>0</v>
      </c>
      <c r="S39" s="59"/>
      <c r="T39" s="59"/>
    </row>
    <row r="40" spans="1:20" ht="15" x14ac:dyDescent="0.25">
      <c r="A40" s="22">
        <v>45</v>
      </c>
      <c r="B40" s="32">
        <v>1920</v>
      </c>
      <c r="C40" s="23" t="s">
        <v>43</v>
      </c>
      <c r="D40" s="24">
        <f>+'App.2-BA_2012'!H40</f>
        <v>139588</v>
      </c>
      <c r="E40" s="24">
        <v>139588</v>
      </c>
      <c r="F40" s="24">
        <v>126584</v>
      </c>
      <c r="G40" s="24">
        <v>85305</v>
      </c>
      <c r="H40" s="24"/>
      <c r="I40" s="25">
        <f t="shared" si="0"/>
        <v>351477</v>
      </c>
      <c r="J40" s="26"/>
      <c r="K40" s="27">
        <f>+'App.2-BA_2012'!N40</f>
        <v>-125955</v>
      </c>
      <c r="L40" s="27">
        <v>-125955</v>
      </c>
      <c r="M40" s="27">
        <v>-62092</v>
      </c>
      <c r="N40" s="24">
        <v>-40580</v>
      </c>
      <c r="O40" s="24"/>
      <c r="P40" s="25">
        <f t="shared" si="1"/>
        <v>-228627</v>
      </c>
      <c r="Q40" s="28">
        <f t="shared" si="2"/>
        <v>122850</v>
      </c>
      <c r="S40" s="59"/>
      <c r="T40" s="59"/>
    </row>
    <row r="41" spans="1:20" ht="15" x14ac:dyDescent="0.25">
      <c r="A41" s="22">
        <v>45.1</v>
      </c>
      <c r="B41" s="32">
        <v>1920</v>
      </c>
      <c r="C41" s="23" t="s">
        <v>44</v>
      </c>
      <c r="D41" s="24">
        <f>+'App.2-BA_2012'!H41</f>
        <v>0</v>
      </c>
      <c r="E41" s="24"/>
      <c r="F41" s="24"/>
      <c r="G41" s="24"/>
      <c r="H41" s="24"/>
      <c r="I41" s="25">
        <f t="shared" si="0"/>
        <v>0</v>
      </c>
      <c r="J41" s="26"/>
      <c r="K41" s="27">
        <f>+'App.2-BA_2012'!N41</f>
        <v>0</v>
      </c>
      <c r="L41" s="27"/>
      <c r="M41" s="27"/>
      <c r="N41" s="24"/>
      <c r="O41" s="24"/>
      <c r="P41" s="25">
        <f t="shared" si="1"/>
        <v>0</v>
      </c>
      <c r="Q41" s="28">
        <f t="shared" si="2"/>
        <v>0</v>
      </c>
      <c r="S41" s="59"/>
      <c r="T41" s="59"/>
    </row>
    <row r="42" spans="1:20" ht="15" x14ac:dyDescent="0.25">
      <c r="A42" s="22">
        <v>10</v>
      </c>
      <c r="B42" s="22">
        <v>1930</v>
      </c>
      <c r="C42" s="31" t="s">
        <v>45</v>
      </c>
      <c r="D42" s="24">
        <f>+'App.2-BA_2012'!H42</f>
        <v>2704799.55</v>
      </c>
      <c r="E42" s="24">
        <v>2704800</v>
      </c>
      <c r="F42" s="24"/>
      <c r="G42" s="24">
        <v>89265</v>
      </c>
      <c r="H42" s="24"/>
      <c r="I42" s="25">
        <f t="shared" si="0"/>
        <v>2794065</v>
      </c>
      <c r="J42" s="26"/>
      <c r="K42" s="27">
        <f>+'App.2-BA_2012'!N42</f>
        <v>-1302365</v>
      </c>
      <c r="L42" s="27">
        <v>-1302365</v>
      </c>
      <c r="M42" s="27"/>
      <c r="N42" s="24">
        <v>-189971</v>
      </c>
      <c r="O42" s="24"/>
      <c r="P42" s="25">
        <f t="shared" si="1"/>
        <v>-1492336</v>
      </c>
      <c r="Q42" s="28">
        <f t="shared" si="2"/>
        <v>1301729</v>
      </c>
      <c r="S42" s="59"/>
      <c r="T42" s="59"/>
    </row>
    <row r="43" spans="1:20" ht="15" x14ac:dyDescent="0.25">
      <c r="A43" s="22">
        <v>8</v>
      </c>
      <c r="B43" s="22">
        <v>1935</v>
      </c>
      <c r="C43" s="31" t="s">
        <v>46</v>
      </c>
      <c r="D43" s="24">
        <f>+'App.2-BA_2012'!H43</f>
        <v>61101</v>
      </c>
      <c r="E43" s="24">
        <v>61101</v>
      </c>
      <c r="F43" s="24"/>
      <c r="G43" s="24"/>
      <c r="H43" s="24"/>
      <c r="I43" s="25">
        <f t="shared" si="0"/>
        <v>61101</v>
      </c>
      <c r="J43" s="26"/>
      <c r="K43" s="27">
        <f>+'App.2-BA_2012'!N43</f>
        <v>-23215</v>
      </c>
      <c r="L43" s="27">
        <v>-23215</v>
      </c>
      <c r="M43" s="27"/>
      <c r="N43" s="24">
        <v>-6110</v>
      </c>
      <c r="O43" s="24"/>
      <c r="P43" s="25">
        <f t="shared" si="1"/>
        <v>-29325</v>
      </c>
      <c r="Q43" s="28">
        <f t="shared" si="2"/>
        <v>31776</v>
      </c>
      <c r="S43" s="59"/>
      <c r="T43" s="59"/>
    </row>
    <row r="44" spans="1:20" ht="15" x14ac:dyDescent="0.25">
      <c r="A44" s="22">
        <v>8</v>
      </c>
      <c r="B44" s="22">
        <v>1940</v>
      </c>
      <c r="C44" s="31" t="s">
        <v>47</v>
      </c>
      <c r="D44" s="24">
        <f>+'App.2-BA_2012'!H44</f>
        <v>941349.68</v>
      </c>
      <c r="E44" s="24">
        <v>941350</v>
      </c>
      <c r="F44" s="24"/>
      <c r="G44" s="24">
        <v>48982</v>
      </c>
      <c r="H44" s="24"/>
      <c r="I44" s="25">
        <f t="shared" si="0"/>
        <v>990332</v>
      </c>
      <c r="J44" s="26"/>
      <c r="K44" s="27">
        <f>+'App.2-BA_2012'!N44</f>
        <v>-693281</v>
      </c>
      <c r="L44" s="27">
        <v>-693280</v>
      </c>
      <c r="M44" s="27"/>
      <c r="N44" s="24">
        <v>-56418</v>
      </c>
      <c r="O44" s="24"/>
      <c r="P44" s="25">
        <f t="shared" si="1"/>
        <v>-749698</v>
      </c>
      <c r="Q44" s="28">
        <f t="shared" si="2"/>
        <v>240634</v>
      </c>
      <c r="S44" s="59"/>
      <c r="T44" s="59"/>
    </row>
    <row r="45" spans="1:20" ht="15" x14ac:dyDescent="0.25">
      <c r="A45" s="22">
        <v>8</v>
      </c>
      <c r="B45" s="22">
        <v>1945</v>
      </c>
      <c r="C45" s="31" t="s">
        <v>48</v>
      </c>
      <c r="D45" s="24">
        <f>+'App.2-BA_2012'!H45</f>
        <v>61731</v>
      </c>
      <c r="E45" s="24">
        <v>61731</v>
      </c>
      <c r="F45" s="24"/>
      <c r="G45" s="24">
        <v>1650</v>
      </c>
      <c r="H45" s="24"/>
      <c r="I45" s="25">
        <f t="shared" si="0"/>
        <v>63381</v>
      </c>
      <c r="J45" s="26"/>
      <c r="K45" s="27">
        <f>+'App.2-BA_2012'!N45</f>
        <v>-20633</v>
      </c>
      <c r="L45" s="27">
        <v>-20633</v>
      </c>
      <c r="M45" s="27"/>
      <c r="N45" s="24">
        <v>-6256</v>
      </c>
      <c r="O45" s="24"/>
      <c r="P45" s="25">
        <f t="shared" si="1"/>
        <v>-26889</v>
      </c>
      <c r="Q45" s="28">
        <f t="shared" si="2"/>
        <v>36492</v>
      </c>
      <c r="S45" s="59"/>
      <c r="T45" s="59"/>
    </row>
    <row r="46" spans="1:20" ht="15" x14ac:dyDescent="0.25">
      <c r="A46" s="22">
        <v>8</v>
      </c>
      <c r="B46" s="22">
        <v>1950</v>
      </c>
      <c r="C46" s="31" t="s">
        <v>49</v>
      </c>
      <c r="D46" s="24">
        <f>+'App.2-BA_2012'!H46</f>
        <v>0</v>
      </c>
      <c r="E46" s="24"/>
      <c r="F46" s="24"/>
      <c r="G46" s="24"/>
      <c r="H46" s="24"/>
      <c r="I46" s="25">
        <f t="shared" si="0"/>
        <v>0</v>
      </c>
      <c r="J46" s="26"/>
      <c r="K46" s="27">
        <f>+'App.2-BA_2012'!N46</f>
        <v>0</v>
      </c>
      <c r="L46" s="27"/>
      <c r="M46" s="27"/>
      <c r="N46" s="24"/>
      <c r="O46" s="24"/>
      <c r="P46" s="25">
        <f t="shared" si="1"/>
        <v>0</v>
      </c>
      <c r="Q46" s="28">
        <f t="shared" si="2"/>
        <v>0</v>
      </c>
      <c r="S46" s="59"/>
      <c r="T46" s="59"/>
    </row>
    <row r="47" spans="1:20" ht="15" x14ac:dyDescent="0.25">
      <c r="A47" s="22">
        <v>8</v>
      </c>
      <c r="B47" s="22">
        <v>1955</v>
      </c>
      <c r="C47" s="31" t="s">
        <v>50</v>
      </c>
      <c r="D47" s="24">
        <f>+'App.2-BA_2012'!H47</f>
        <v>91240.01</v>
      </c>
      <c r="E47" s="24">
        <v>91240</v>
      </c>
      <c r="F47" s="24"/>
      <c r="G47" s="24">
        <v>6135</v>
      </c>
      <c r="H47" s="24"/>
      <c r="I47" s="25">
        <f t="shared" si="0"/>
        <v>97375</v>
      </c>
      <c r="J47" s="26"/>
      <c r="K47" s="27">
        <f>+'App.2-BA_2012'!N47</f>
        <v>-25730</v>
      </c>
      <c r="L47" s="27">
        <v>-25730</v>
      </c>
      <c r="M47" s="27"/>
      <c r="N47" s="24">
        <v>-35466</v>
      </c>
      <c r="O47" s="24"/>
      <c r="P47" s="25">
        <f t="shared" si="1"/>
        <v>-61196</v>
      </c>
      <c r="Q47" s="28">
        <f t="shared" si="2"/>
        <v>36179</v>
      </c>
      <c r="S47" s="59"/>
      <c r="T47" s="59"/>
    </row>
    <row r="48" spans="1:20" ht="15" x14ac:dyDescent="0.25">
      <c r="A48" s="33">
        <v>8</v>
      </c>
      <c r="B48" s="33">
        <v>1955</v>
      </c>
      <c r="C48" s="34" t="s">
        <v>51</v>
      </c>
      <c r="D48" s="24">
        <f>+'App.2-BA_2012'!H48</f>
        <v>0</v>
      </c>
      <c r="E48" s="24"/>
      <c r="F48" s="24"/>
      <c r="G48" s="24"/>
      <c r="H48" s="24"/>
      <c r="I48" s="25">
        <f t="shared" si="0"/>
        <v>0</v>
      </c>
      <c r="J48" s="26"/>
      <c r="K48" s="27">
        <f>+'App.2-BA_2012'!N48</f>
        <v>0</v>
      </c>
      <c r="L48" s="27"/>
      <c r="M48" s="27"/>
      <c r="N48" s="24"/>
      <c r="O48" s="24"/>
      <c r="P48" s="25">
        <f t="shared" si="1"/>
        <v>0</v>
      </c>
      <c r="Q48" s="28">
        <f t="shared" si="2"/>
        <v>0</v>
      </c>
      <c r="S48" s="59"/>
      <c r="T48" s="59"/>
    </row>
    <row r="49" spans="1:20" ht="15" x14ac:dyDescent="0.25">
      <c r="A49" s="32">
        <v>8</v>
      </c>
      <c r="B49" s="32">
        <v>1960</v>
      </c>
      <c r="C49" s="23" t="s">
        <v>52</v>
      </c>
      <c r="D49" s="24">
        <f>+'App.2-BA_2012'!H49</f>
        <v>0</v>
      </c>
      <c r="E49" s="24"/>
      <c r="F49" s="24"/>
      <c r="G49" s="24"/>
      <c r="H49" s="24"/>
      <c r="I49" s="25">
        <f t="shared" si="0"/>
        <v>0</v>
      </c>
      <c r="J49" s="26"/>
      <c r="K49" s="27">
        <f>+'App.2-BA_2012'!N49</f>
        <v>0</v>
      </c>
      <c r="L49" s="27"/>
      <c r="M49" s="27"/>
      <c r="N49" s="24"/>
      <c r="O49" s="24"/>
      <c r="P49" s="25">
        <f t="shared" si="1"/>
        <v>0</v>
      </c>
      <c r="Q49" s="28">
        <f t="shared" si="2"/>
        <v>0</v>
      </c>
      <c r="S49" s="59"/>
      <c r="T49" s="59"/>
    </row>
    <row r="50" spans="1:20" ht="15" x14ac:dyDescent="0.25">
      <c r="A50" s="1">
        <v>47</v>
      </c>
      <c r="B50" s="32">
        <v>1970</v>
      </c>
      <c r="C50" s="31" t="s">
        <v>53</v>
      </c>
      <c r="D50" s="24">
        <f>+'App.2-BA_2012'!H50</f>
        <v>0</v>
      </c>
      <c r="E50" s="24"/>
      <c r="F50" s="24"/>
      <c r="G50" s="24"/>
      <c r="H50" s="24"/>
      <c r="I50" s="25">
        <f t="shared" si="0"/>
        <v>0</v>
      </c>
      <c r="J50" s="26"/>
      <c r="K50" s="27">
        <f>+'App.2-BA_2012'!N50</f>
        <v>0</v>
      </c>
      <c r="L50" s="27"/>
      <c r="M50" s="27"/>
      <c r="N50" s="24"/>
      <c r="O50" s="24"/>
      <c r="P50" s="25">
        <f t="shared" si="1"/>
        <v>0</v>
      </c>
      <c r="Q50" s="28">
        <f t="shared" si="2"/>
        <v>0</v>
      </c>
      <c r="S50" s="59"/>
      <c r="T50" s="59"/>
    </row>
    <row r="51" spans="1:20" ht="15" x14ac:dyDescent="0.25">
      <c r="A51" s="22">
        <v>47</v>
      </c>
      <c r="B51" s="22">
        <v>1975</v>
      </c>
      <c r="C51" s="31" t="s">
        <v>54</v>
      </c>
      <c r="D51" s="24">
        <f>+'App.2-BA_2012'!H51</f>
        <v>0</v>
      </c>
      <c r="E51" s="24"/>
      <c r="F51" s="24"/>
      <c r="G51" s="24"/>
      <c r="H51" s="24"/>
      <c r="I51" s="25">
        <f t="shared" si="0"/>
        <v>0</v>
      </c>
      <c r="J51" s="26"/>
      <c r="K51" s="27">
        <f>+'App.2-BA_2012'!N51</f>
        <v>0</v>
      </c>
      <c r="L51" s="27"/>
      <c r="M51" s="27"/>
      <c r="N51" s="24"/>
      <c r="O51" s="24"/>
      <c r="P51" s="25">
        <f t="shared" si="1"/>
        <v>0</v>
      </c>
      <c r="Q51" s="28">
        <f t="shared" si="2"/>
        <v>0</v>
      </c>
      <c r="S51" s="59"/>
      <c r="T51" s="59"/>
    </row>
    <row r="52" spans="1:20" ht="15" x14ac:dyDescent="0.25">
      <c r="A52" s="22">
        <v>47</v>
      </c>
      <c r="B52" s="22">
        <v>1980</v>
      </c>
      <c r="C52" s="31" t="s">
        <v>55</v>
      </c>
      <c r="D52" s="24">
        <f>+'App.2-BA_2012'!H52</f>
        <v>2681901.34</v>
      </c>
      <c r="E52" s="24">
        <v>2681900</v>
      </c>
      <c r="F52" s="24"/>
      <c r="G52" s="24">
        <v>11745</v>
      </c>
      <c r="H52" s="24"/>
      <c r="I52" s="25">
        <f t="shared" si="0"/>
        <v>2693645</v>
      </c>
      <c r="J52" s="26"/>
      <c r="K52" s="27">
        <f>+'App.2-BA_2012'!N52</f>
        <v>-1866052</v>
      </c>
      <c r="L52" s="27">
        <v>-1865006</v>
      </c>
      <c r="M52" s="27"/>
      <c r="N52" s="24">
        <v>-58919</v>
      </c>
      <c r="O52" s="24"/>
      <c r="P52" s="25">
        <f t="shared" si="1"/>
        <v>-1923925</v>
      </c>
      <c r="Q52" s="28">
        <f t="shared" si="2"/>
        <v>769720</v>
      </c>
      <c r="S52" s="59"/>
      <c r="T52" s="59"/>
    </row>
    <row r="53" spans="1:20" ht="15" x14ac:dyDescent="0.25">
      <c r="A53" s="22">
        <v>47</v>
      </c>
      <c r="B53" s="22">
        <v>1985</v>
      </c>
      <c r="C53" s="31" t="s">
        <v>56</v>
      </c>
      <c r="D53" s="24">
        <f>+'App.2-BA_2012'!H53</f>
        <v>0</v>
      </c>
      <c r="E53" s="24"/>
      <c r="F53" s="24"/>
      <c r="G53" s="24"/>
      <c r="H53" s="24"/>
      <c r="I53" s="25">
        <f t="shared" si="0"/>
        <v>0</v>
      </c>
      <c r="J53" s="26"/>
      <c r="K53" s="27">
        <f>+'App.2-BA_2012'!N53</f>
        <v>0</v>
      </c>
      <c r="L53" s="27"/>
      <c r="M53" s="27"/>
      <c r="N53" s="24"/>
      <c r="O53" s="24"/>
      <c r="P53" s="25">
        <f t="shared" si="1"/>
        <v>0</v>
      </c>
      <c r="Q53" s="28">
        <f t="shared" si="2"/>
        <v>0</v>
      </c>
      <c r="S53" s="59"/>
      <c r="T53" s="59"/>
    </row>
    <row r="54" spans="1:20" ht="15" x14ac:dyDescent="0.25">
      <c r="A54" s="1">
        <v>47</v>
      </c>
      <c r="B54" s="22">
        <v>1990</v>
      </c>
      <c r="C54" s="35" t="s">
        <v>57</v>
      </c>
      <c r="D54" s="24">
        <f>+'App.2-BA_2012'!H54</f>
        <v>0</v>
      </c>
      <c r="E54" s="24"/>
      <c r="F54" s="24"/>
      <c r="G54" s="24"/>
      <c r="H54" s="24"/>
      <c r="I54" s="25">
        <f t="shared" si="0"/>
        <v>0</v>
      </c>
      <c r="J54" s="26"/>
      <c r="K54" s="27">
        <f>+'App.2-BA_2012'!N54</f>
        <v>0</v>
      </c>
      <c r="L54" s="27"/>
      <c r="M54" s="27"/>
      <c r="N54" s="24"/>
      <c r="O54" s="24"/>
      <c r="P54" s="25">
        <f t="shared" si="1"/>
        <v>0</v>
      </c>
      <c r="Q54" s="28">
        <f t="shared" si="2"/>
        <v>0</v>
      </c>
      <c r="S54" s="59"/>
      <c r="T54" s="59"/>
    </row>
    <row r="55" spans="1:20" ht="15" x14ac:dyDescent="0.25">
      <c r="A55" s="22">
        <v>47</v>
      </c>
      <c r="B55" s="22">
        <v>1995</v>
      </c>
      <c r="C55" s="31" t="s">
        <v>58</v>
      </c>
      <c r="D55" s="24">
        <f>+'App.2-BA_2012'!H55</f>
        <v>-1970508.94</v>
      </c>
      <c r="E55" s="24">
        <v>-1970509</v>
      </c>
      <c r="F55" s="24"/>
      <c r="G55" s="24">
        <v>-743055</v>
      </c>
      <c r="H55" s="24"/>
      <c r="I55" s="25">
        <f t="shared" si="0"/>
        <v>-2713564</v>
      </c>
      <c r="J55" s="60"/>
      <c r="K55" s="24">
        <f>+'App.2-BA_2012'!N55</f>
        <v>247472</v>
      </c>
      <c r="L55" s="27">
        <v>242760</v>
      </c>
      <c r="M55" s="27"/>
      <c r="N55" s="24">
        <v>52438</v>
      </c>
      <c r="O55" s="24"/>
      <c r="P55" s="25">
        <f t="shared" si="1"/>
        <v>295198</v>
      </c>
      <c r="Q55" s="28">
        <f t="shared" si="2"/>
        <v>-2418366</v>
      </c>
      <c r="S55" s="59"/>
      <c r="T55" s="59"/>
    </row>
    <row r="56" spans="1:20" ht="15" x14ac:dyDescent="0.25">
      <c r="A56" s="22">
        <v>47</v>
      </c>
      <c r="B56" s="22">
        <v>2440</v>
      </c>
      <c r="C56" s="31" t="s">
        <v>59</v>
      </c>
      <c r="D56" s="24">
        <f>+'App.2-BA_2012'!H56</f>
        <v>0</v>
      </c>
      <c r="E56" s="24"/>
      <c r="F56" s="24"/>
      <c r="G56" s="24"/>
      <c r="H56" s="24"/>
      <c r="I56" s="25">
        <f t="shared" si="0"/>
        <v>0</v>
      </c>
      <c r="K56" s="24">
        <f>+'App.2-BA_2012'!N56</f>
        <v>0</v>
      </c>
      <c r="L56" s="27"/>
      <c r="M56" s="27"/>
      <c r="N56" s="24"/>
      <c r="O56" s="24"/>
      <c r="P56" s="25">
        <f t="shared" si="1"/>
        <v>0</v>
      </c>
      <c r="Q56" s="28"/>
      <c r="S56" s="59"/>
      <c r="T56" s="59"/>
    </row>
    <row r="57" spans="1:20" ht="15" x14ac:dyDescent="0.25">
      <c r="A57" s="36"/>
      <c r="B57" s="36"/>
      <c r="C57" s="37"/>
      <c r="D57" s="24">
        <f>+'App.2-BA_2012'!H57</f>
        <v>0</v>
      </c>
      <c r="E57" s="24"/>
      <c r="F57" s="38"/>
      <c r="G57" s="38"/>
      <c r="H57" s="38"/>
      <c r="I57" s="25">
        <f t="shared" si="0"/>
        <v>0</v>
      </c>
      <c r="K57" s="24">
        <f>+'App.2-BA_2012'!N57</f>
        <v>0</v>
      </c>
      <c r="L57" s="27"/>
      <c r="M57" s="38"/>
      <c r="N57" s="38"/>
      <c r="O57" s="38"/>
      <c r="P57" s="25">
        <f t="shared" si="1"/>
        <v>0</v>
      </c>
      <c r="Q57" s="28">
        <f t="shared" si="2"/>
        <v>0</v>
      </c>
      <c r="S57" s="59"/>
      <c r="T57" s="59"/>
    </row>
    <row r="58" spans="1:20" x14ac:dyDescent="0.2">
      <c r="A58" s="36"/>
      <c r="B58" s="36"/>
      <c r="C58" s="39" t="s">
        <v>60</v>
      </c>
      <c r="D58" s="40">
        <f t="shared" ref="D58:I58" si="3">SUM(D17:D57)</f>
        <v>52885458.310000002</v>
      </c>
      <c r="E58" s="40">
        <f t="shared" si="3"/>
        <v>52476826</v>
      </c>
      <c r="F58" s="40">
        <f t="shared" si="3"/>
        <v>4672127</v>
      </c>
      <c r="G58" s="40">
        <f t="shared" si="3"/>
        <v>4292335</v>
      </c>
      <c r="H58" s="40">
        <f t="shared" si="3"/>
        <v>0</v>
      </c>
      <c r="I58" s="40">
        <f t="shared" si="3"/>
        <v>61441288</v>
      </c>
      <c r="J58" s="40"/>
      <c r="K58" s="40">
        <f t="shared" ref="K58:Q58" si="4">SUM(K17:K57)</f>
        <v>-21684679.789999999</v>
      </c>
      <c r="L58" s="40">
        <f t="shared" si="4"/>
        <v>-21151263</v>
      </c>
      <c r="M58" s="40">
        <f t="shared" si="4"/>
        <v>-818462</v>
      </c>
      <c r="N58" s="40">
        <f>SUM(N17:N57)</f>
        <v>-1516516</v>
      </c>
      <c r="O58" s="40">
        <f t="shared" si="4"/>
        <v>0</v>
      </c>
      <c r="P58" s="40">
        <f t="shared" si="4"/>
        <v>-23486241</v>
      </c>
      <c r="Q58" s="40">
        <f t="shared" si="4"/>
        <v>37955047</v>
      </c>
      <c r="S58" s="59"/>
      <c r="T58" s="59"/>
    </row>
    <row r="59" spans="1:20" ht="25.5" x14ac:dyDescent="0.25">
      <c r="A59" s="36"/>
      <c r="B59" s="36"/>
      <c r="C59" s="41" t="s">
        <v>61</v>
      </c>
      <c r="D59" s="38"/>
      <c r="E59" s="38"/>
      <c r="F59" s="38"/>
      <c r="G59" s="38"/>
      <c r="H59" s="38"/>
      <c r="I59" s="25">
        <f>D59+G59+H59</f>
        <v>0</v>
      </c>
      <c r="K59" s="38"/>
      <c r="L59" s="38"/>
      <c r="M59" s="38"/>
      <c r="N59" s="38"/>
      <c r="O59" s="38"/>
      <c r="P59" s="25">
        <f t="shared" si="1"/>
        <v>0</v>
      </c>
      <c r="Q59" s="28">
        <f t="shared" ref="Q59" si="5">I59+P59</f>
        <v>0</v>
      </c>
    </row>
    <row r="60" spans="1:20" ht="24.75" x14ac:dyDescent="0.25">
      <c r="A60" s="36"/>
      <c r="B60" s="36"/>
      <c r="C60" s="42" t="s">
        <v>62</v>
      </c>
      <c r="D60" s="38"/>
      <c r="E60" s="38"/>
      <c r="F60" s="38"/>
      <c r="G60" s="38"/>
      <c r="H60" s="38"/>
      <c r="I60" s="25">
        <f>D60+G60+H60</f>
        <v>0</v>
      </c>
      <c r="K60" s="38"/>
      <c r="L60" s="38"/>
      <c r="M60" s="38"/>
      <c r="N60" s="38"/>
      <c r="O60" s="38"/>
      <c r="P60" s="25">
        <f t="shared" si="1"/>
        <v>0</v>
      </c>
      <c r="Q60" s="28">
        <f t="shared" si="2"/>
        <v>0</v>
      </c>
    </row>
    <row r="61" spans="1:20" x14ac:dyDescent="0.2">
      <c r="A61" s="36"/>
      <c r="B61" s="36"/>
      <c r="C61" s="39" t="s">
        <v>63</v>
      </c>
      <c r="D61" s="40">
        <f>SUM(D58:D60)</f>
        <v>52885458.310000002</v>
      </c>
      <c r="E61" s="40"/>
      <c r="F61" s="40">
        <f>SUM(F58:F60)</f>
        <v>4672127</v>
      </c>
      <c r="G61" s="40">
        <f t="shared" ref="G61:I61" si="6">SUM(G58:G60)</f>
        <v>4292335</v>
      </c>
      <c r="H61" s="40">
        <f t="shared" si="6"/>
        <v>0</v>
      </c>
      <c r="I61" s="40">
        <f t="shared" si="6"/>
        <v>61441288</v>
      </c>
      <c r="J61" s="40"/>
      <c r="K61" s="40">
        <f>SUM(K58:K60)</f>
        <v>-21684679.789999999</v>
      </c>
      <c r="L61" s="40">
        <f>SUM(L58:L60)</f>
        <v>-21151263</v>
      </c>
      <c r="M61" s="40">
        <f t="shared" ref="M61:P61" si="7">SUM(M58:M60)</f>
        <v>-818462</v>
      </c>
      <c r="N61" s="40">
        <f t="shared" si="7"/>
        <v>-1516516</v>
      </c>
      <c r="O61" s="40">
        <f t="shared" si="7"/>
        <v>0</v>
      </c>
      <c r="P61" s="40">
        <f t="shared" si="7"/>
        <v>-23486241</v>
      </c>
      <c r="Q61" s="40">
        <f>SUM(Q58:Q60)</f>
        <v>37955047</v>
      </c>
    </row>
    <row r="62" spans="1:20" ht="15" x14ac:dyDescent="0.25">
      <c r="A62" s="36"/>
      <c r="B62" s="36"/>
      <c r="C62" s="89" t="s">
        <v>64</v>
      </c>
      <c r="D62" s="90"/>
      <c r="E62" s="90"/>
      <c r="F62" s="90"/>
      <c r="G62" s="90"/>
      <c r="H62" s="90"/>
      <c r="I62" s="90"/>
      <c r="J62" s="90"/>
      <c r="K62" s="91"/>
      <c r="L62" s="68"/>
      <c r="M62" s="68"/>
      <c r="N62" s="38"/>
      <c r="O62" s="43"/>
      <c r="P62" s="44"/>
      <c r="Q62" s="45"/>
    </row>
    <row r="63" spans="1:20" ht="15" x14ac:dyDescent="0.25">
      <c r="A63" s="36"/>
      <c r="B63" s="36"/>
      <c r="C63" s="89" t="s">
        <v>65</v>
      </c>
      <c r="D63" s="90"/>
      <c r="E63" s="90"/>
      <c r="F63" s="90"/>
      <c r="G63" s="90"/>
      <c r="H63" s="90"/>
      <c r="I63" s="90"/>
      <c r="J63" s="90"/>
      <c r="K63" s="91"/>
      <c r="L63" s="68"/>
      <c r="M63" s="68"/>
      <c r="N63" s="40">
        <f>N61+N62+M61</f>
        <v>-2334978</v>
      </c>
      <c r="O63" s="43"/>
      <c r="P63" s="44"/>
      <c r="Q63" s="45"/>
    </row>
    <row r="65" spans="1:18" x14ac:dyDescent="0.2">
      <c r="D65" s="59"/>
      <c r="E65" s="59"/>
      <c r="K65" s="46" t="s">
        <v>66</v>
      </c>
      <c r="L65" s="46"/>
      <c r="M65" s="46"/>
      <c r="N65" s="47"/>
    </row>
    <row r="66" spans="1:18" ht="15" x14ac:dyDescent="0.25">
      <c r="A66" s="36">
        <v>10</v>
      </c>
      <c r="B66" s="36"/>
      <c r="C66" s="37" t="s">
        <v>67</v>
      </c>
      <c r="G66" s="59">
        <f>+F58+G58+141467-704778</f>
        <v>8401151</v>
      </c>
      <c r="K66" s="47" t="s">
        <v>67</v>
      </c>
      <c r="L66" s="47"/>
      <c r="M66" s="47"/>
      <c r="N66" s="47"/>
      <c r="O66" s="48"/>
      <c r="Q66" s="59"/>
    </row>
    <row r="67" spans="1:18" ht="15" x14ac:dyDescent="0.25">
      <c r="A67" s="36">
        <v>8</v>
      </c>
      <c r="B67" s="36"/>
      <c r="C67" s="37" t="s">
        <v>46</v>
      </c>
      <c r="K67" s="47" t="s">
        <v>46</v>
      </c>
      <c r="L67" s="47"/>
      <c r="M67" s="47"/>
      <c r="N67" s="47"/>
      <c r="O67" s="49"/>
    </row>
    <row r="68" spans="1:18" ht="15" x14ac:dyDescent="0.25">
      <c r="K68" s="50" t="s">
        <v>68</v>
      </c>
      <c r="L68" s="50"/>
      <c r="M68" s="50"/>
      <c r="O68" s="51">
        <f>N63-O66-O67</f>
        <v>-2334978</v>
      </c>
    </row>
    <row r="69" spans="1:18" x14ac:dyDescent="0.2">
      <c r="R69" s="52"/>
    </row>
    <row r="70" spans="1:18" x14ac:dyDescent="0.2">
      <c r="A70" s="53" t="s">
        <v>69</v>
      </c>
      <c r="R70" s="52"/>
    </row>
    <row r="72" spans="1:18" x14ac:dyDescent="0.2">
      <c r="A72" s="1">
        <v>1</v>
      </c>
      <c r="B72" s="92" t="s">
        <v>70</v>
      </c>
      <c r="C72" s="92"/>
      <c r="D72" s="92"/>
      <c r="E72" s="92"/>
      <c r="F72" s="92"/>
      <c r="G72" s="92"/>
      <c r="H72" s="92"/>
      <c r="I72" s="92"/>
      <c r="J72" s="92"/>
      <c r="K72" s="92"/>
      <c r="L72" s="92"/>
      <c r="M72" s="92"/>
      <c r="N72" s="92"/>
      <c r="O72" s="92"/>
      <c r="P72" s="92"/>
      <c r="Q72" s="92"/>
    </row>
    <row r="73" spans="1:18" x14ac:dyDescent="0.2">
      <c r="B73" s="92"/>
      <c r="C73" s="92"/>
      <c r="D73" s="92"/>
      <c r="E73" s="92"/>
      <c r="F73" s="92"/>
      <c r="G73" s="92"/>
      <c r="H73" s="92"/>
      <c r="I73" s="92"/>
      <c r="J73" s="92"/>
      <c r="K73" s="92"/>
      <c r="L73" s="92"/>
      <c r="M73" s="92"/>
      <c r="N73" s="92"/>
      <c r="O73" s="92"/>
      <c r="P73" s="92"/>
      <c r="Q73" s="92"/>
    </row>
    <row r="75" spans="1:18" x14ac:dyDescent="0.2">
      <c r="A75" s="1">
        <v>2</v>
      </c>
      <c r="B75" s="83" t="s">
        <v>71</v>
      </c>
      <c r="C75" s="83"/>
      <c r="D75" s="83"/>
      <c r="E75" s="83"/>
      <c r="F75" s="83"/>
      <c r="G75" s="83"/>
      <c r="H75" s="83"/>
      <c r="I75" s="83"/>
      <c r="J75" s="83"/>
      <c r="K75" s="83"/>
      <c r="L75" s="83"/>
      <c r="M75" s="83"/>
      <c r="N75" s="83"/>
      <c r="O75" s="83"/>
      <c r="P75" s="83"/>
      <c r="Q75" s="83"/>
    </row>
    <row r="76" spans="1:18" x14ac:dyDescent="0.2">
      <c r="B76" s="83"/>
      <c r="C76" s="83"/>
      <c r="D76" s="83"/>
      <c r="E76" s="83"/>
      <c r="F76" s="83"/>
      <c r="G76" s="83"/>
      <c r="H76" s="83"/>
      <c r="I76" s="83"/>
      <c r="J76" s="83"/>
      <c r="K76" s="83"/>
      <c r="L76" s="83"/>
      <c r="M76" s="83"/>
      <c r="N76" s="83"/>
      <c r="O76" s="83"/>
      <c r="P76" s="83"/>
      <c r="Q76" s="83"/>
    </row>
    <row r="78" spans="1:18" x14ac:dyDescent="0.2">
      <c r="A78" s="1">
        <v>3</v>
      </c>
      <c r="B78" s="84" t="s">
        <v>72</v>
      </c>
      <c r="C78" s="84"/>
      <c r="D78" s="84"/>
      <c r="E78" s="84"/>
      <c r="F78" s="84"/>
      <c r="G78" s="84"/>
      <c r="H78" s="84"/>
      <c r="I78" s="84"/>
      <c r="J78" s="84"/>
      <c r="K78" s="84"/>
      <c r="L78" s="84"/>
      <c r="M78" s="84"/>
      <c r="N78" s="84"/>
      <c r="O78" s="84"/>
      <c r="P78" s="84"/>
      <c r="Q78" s="84"/>
    </row>
    <row r="80" spans="1:18" x14ac:dyDescent="0.2">
      <c r="A80" s="1">
        <v>4</v>
      </c>
      <c r="B80" s="54" t="s">
        <v>73</v>
      </c>
      <c r="C80" s="10"/>
    </row>
    <row r="82" spans="1:17" x14ac:dyDescent="0.2">
      <c r="A82" s="1">
        <v>5</v>
      </c>
      <c r="B82" s="55" t="s">
        <v>74</v>
      </c>
    </row>
    <row r="84" spans="1:17" x14ac:dyDescent="0.2">
      <c r="A84" s="1">
        <v>6</v>
      </c>
      <c r="B84" s="84" t="s">
        <v>75</v>
      </c>
      <c r="C84" s="84"/>
      <c r="D84" s="84"/>
      <c r="E84" s="84"/>
      <c r="F84" s="84"/>
      <c r="G84" s="84"/>
      <c r="H84" s="84"/>
      <c r="I84" s="84"/>
      <c r="J84" s="84"/>
      <c r="K84" s="84"/>
      <c r="L84" s="84"/>
      <c r="M84" s="84"/>
      <c r="N84" s="84"/>
      <c r="O84" s="84"/>
      <c r="P84" s="84"/>
      <c r="Q84" s="84"/>
    </row>
    <row r="85" spans="1:17" x14ac:dyDescent="0.2">
      <c r="B85" s="84"/>
      <c r="C85" s="84"/>
      <c r="D85" s="84"/>
      <c r="E85" s="84"/>
      <c r="F85" s="84"/>
      <c r="G85" s="84"/>
      <c r="H85" s="84"/>
      <c r="I85" s="84"/>
      <c r="J85" s="84"/>
      <c r="K85" s="84"/>
      <c r="L85" s="84"/>
      <c r="M85" s="84"/>
      <c r="N85" s="84"/>
      <c r="O85" s="84"/>
      <c r="P85" s="84"/>
      <c r="Q85" s="84"/>
    </row>
  </sheetData>
  <mergeCells count="9">
    <mergeCell ref="B75:Q76"/>
    <mergeCell ref="B78:Q78"/>
    <mergeCell ref="B84:Q85"/>
    <mergeCell ref="A9:Q9"/>
    <mergeCell ref="A10:Q10"/>
    <mergeCell ref="D15:I15"/>
    <mergeCell ref="C62:K62"/>
    <mergeCell ref="C63:K63"/>
    <mergeCell ref="B72:Q73"/>
  </mergeCells>
  <dataValidations count="1">
    <dataValidation type="list" allowBlank="1" showErrorMessage="1" error="Use the following date format when inserting a date:_x000a__x000a_Eg:  &quot;January 1, 2013&quot;" prompt="Use the following format eg: January 1, 2013" sqref="H12">
      <formula1>"CGAAP, MIFRS,USGAAP, ASPE"</formula1>
    </dataValidation>
  </dataValidations>
  <printOptions horizontalCentered="1"/>
  <pageMargins left="0.25" right="0.25" top="0.75" bottom="0.75" header="0.3" footer="0.3"/>
  <pageSetup paperSize="5" scale="6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pageSetUpPr fitToPage="1"/>
  </sheetPr>
  <dimension ref="A1:N85"/>
  <sheetViews>
    <sheetView showGridLines="0" zoomScale="80" zoomScaleNormal="80" zoomScaleSheetLayoutView="85" workbookViewId="0">
      <pane xSplit="3" ySplit="16" topLeftCell="D23" activePane="bottomRight" state="frozen"/>
      <selection activeCell="T31" sqref="T31"/>
      <selection pane="topRight" activeCell="T31" sqref="T31"/>
      <selection pane="bottomLeft" activeCell="T31" sqref="T31"/>
      <selection pane="bottomRight" activeCell="M1" sqref="M1:M7"/>
    </sheetView>
  </sheetViews>
  <sheetFormatPr defaultRowHeight="12.75" x14ac:dyDescent="0.2"/>
  <cols>
    <col min="1" max="1" width="7.7109375" style="1" customWidth="1"/>
    <col min="2" max="2" width="6.42578125" style="1" customWidth="1"/>
    <col min="3" max="3" width="50.7109375" style="2" bestFit="1" customWidth="1"/>
    <col min="4" max="4" width="14.42578125" style="2" customWidth="1"/>
    <col min="5" max="5" width="13" style="2" customWidth="1"/>
    <col min="6" max="6" width="12.28515625" style="2" bestFit="1" customWidth="1"/>
    <col min="7" max="7" width="13.5703125" style="2" customWidth="1"/>
    <col min="8" max="8" width="1.7109375" style="3" customWidth="1"/>
    <col min="9" max="9" width="14.28515625" style="2" customWidth="1"/>
    <col min="10" max="10" width="13.42578125" style="2" customWidth="1"/>
    <col min="11" max="11" width="12.28515625" style="2" bestFit="1" customWidth="1"/>
    <col min="12" max="12" width="14.5703125" style="2" bestFit="1" customWidth="1"/>
    <col min="13" max="13" width="14.140625" style="2" bestFit="1" customWidth="1"/>
    <col min="14" max="14" width="10.28515625" style="2" bestFit="1" customWidth="1"/>
    <col min="15" max="16384" width="9.140625" style="2"/>
  </cols>
  <sheetData>
    <row r="1" spans="1:13" x14ac:dyDescent="0.2">
      <c r="L1" s="4" t="s">
        <v>0</v>
      </c>
      <c r="M1" s="5" t="s">
        <v>86</v>
      </c>
    </row>
    <row r="2" spans="1:13" x14ac:dyDescent="0.2">
      <c r="L2" s="4" t="s">
        <v>1</v>
      </c>
      <c r="M2" s="6"/>
    </row>
    <row r="3" spans="1:13" x14ac:dyDescent="0.2">
      <c r="L3" s="4" t="s">
        <v>2</v>
      </c>
      <c r="M3" s="6"/>
    </row>
    <row r="4" spans="1:13" x14ac:dyDescent="0.2">
      <c r="L4" s="4" t="s">
        <v>3</v>
      </c>
      <c r="M4" s="6"/>
    </row>
    <row r="5" spans="1:13" x14ac:dyDescent="0.2">
      <c r="L5" s="4" t="s">
        <v>4</v>
      </c>
      <c r="M5" s="7"/>
    </row>
    <row r="6" spans="1:13" x14ac:dyDescent="0.2">
      <c r="G6" s="72"/>
      <c r="L6" s="4"/>
      <c r="M6" s="5" t="s">
        <v>87</v>
      </c>
    </row>
    <row r="7" spans="1:13" x14ac:dyDescent="0.2">
      <c r="L7" s="4" t="s">
        <v>5</v>
      </c>
      <c r="M7" s="7" t="s">
        <v>88</v>
      </c>
    </row>
    <row r="9" spans="1:13" ht="18" x14ac:dyDescent="0.2">
      <c r="A9" s="85" t="s">
        <v>6</v>
      </c>
      <c r="B9" s="85"/>
      <c r="C9" s="85"/>
      <c r="D9" s="85"/>
      <c r="E9" s="85"/>
      <c r="F9" s="85"/>
      <c r="G9" s="85"/>
      <c r="H9" s="85"/>
      <c r="I9" s="85"/>
      <c r="J9" s="85"/>
      <c r="K9" s="85"/>
      <c r="L9" s="85"/>
      <c r="M9" s="85"/>
    </row>
    <row r="10" spans="1:13" ht="18" x14ac:dyDescent="0.2">
      <c r="A10" s="85" t="s">
        <v>7</v>
      </c>
      <c r="B10" s="85"/>
      <c r="C10" s="85"/>
      <c r="D10" s="85"/>
      <c r="E10" s="85"/>
      <c r="F10" s="85"/>
      <c r="G10" s="85"/>
      <c r="H10" s="85"/>
      <c r="I10" s="85"/>
      <c r="J10" s="85"/>
      <c r="K10" s="85"/>
      <c r="L10" s="85"/>
      <c r="M10" s="85"/>
    </row>
    <row r="11" spans="1:13" x14ac:dyDescent="0.2">
      <c r="H11" s="2"/>
    </row>
    <row r="12" spans="1:13" x14ac:dyDescent="0.2">
      <c r="E12" s="8" t="s">
        <v>8</v>
      </c>
      <c r="F12" s="9" t="s">
        <v>9</v>
      </c>
      <c r="H12" s="2"/>
    </row>
    <row r="13" spans="1:13" ht="15" x14ac:dyDescent="0.25">
      <c r="C13" s="10"/>
      <c r="D13" s="59"/>
      <c r="E13" s="8" t="s">
        <v>10</v>
      </c>
      <c r="F13" s="56">
        <v>2014</v>
      </c>
      <c r="G13" s="11"/>
      <c r="I13" s="59"/>
    </row>
    <row r="15" spans="1:13" x14ac:dyDescent="0.2">
      <c r="D15" s="86" t="s">
        <v>11</v>
      </c>
      <c r="E15" s="87"/>
      <c r="F15" s="87"/>
      <c r="G15" s="88"/>
      <c r="I15" s="12"/>
      <c r="J15" s="13" t="s">
        <v>12</v>
      </c>
      <c r="K15" s="13"/>
      <c r="L15" s="14"/>
      <c r="M15" s="3"/>
    </row>
    <row r="16" spans="1:13" ht="25.5" x14ac:dyDescent="0.2">
      <c r="A16" s="15" t="s">
        <v>13</v>
      </c>
      <c r="B16" s="16" t="s">
        <v>14</v>
      </c>
      <c r="C16" s="17" t="s">
        <v>15</v>
      </c>
      <c r="D16" s="15" t="s">
        <v>16</v>
      </c>
      <c r="E16" s="16" t="s">
        <v>17</v>
      </c>
      <c r="F16" s="16" t="s">
        <v>18</v>
      </c>
      <c r="G16" s="15" t="s">
        <v>19</v>
      </c>
      <c r="H16" s="18"/>
      <c r="I16" s="19" t="s">
        <v>16</v>
      </c>
      <c r="J16" s="20" t="s">
        <v>17</v>
      </c>
      <c r="K16" s="20" t="s">
        <v>18</v>
      </c>
      <c r="L16" s="21" t="s">
        <v>19</v>
      </c>
      <c r="M16" s="15" t="s">
        <v>20</v>
      </c>
    </row>
    <row r="17" spans="1:13" ht="15" x14ac:dyDescent="0.25">
      <c r="A17" s="22"/>
      <c r="B17" s="22">
        <v>1610</v>
      </c>
      <c r="C17" s="23" t="s">
        <v>76</v>
      </c>
      <c r="D17" s="24">
        <f>+'App.2-BA_2013 New EUL'!I17</f>
        <v>242440</v>
      </c>
      <c r="E17" s="24"/>
      <c r="F17" s="24"/>
      <c r="G17" s="77">
        <f>D17+E17+F17</f>
        <v>242440</v>
      </c>
      <c r="H17" s="26"/>
      <c r="I17" s="24">
        <f>+'App.2-BA_2013 New EUL'!P17</f>
        <v>-33715</v>
      </c>
      <c r="J17" s="70">
        <v>-6061</v>
      </c>
      <c r="K17" s="24"/>
      <c r="L17" s="77">
        <f>I17+J17+K17</f>
        <v>-39776</v>
      </c>
      <c r="M17" s="28">
        <f t="shared" ref="M17:M55" si="0">G17+L17</f>
        <v>202664</v>
      </c>
    </row>
    <row r="18" spans="1:13" ht="15" x14ac:dyDescent="0.25">
      <c r="A18" s="22">
        <v>12</v>
      </c>
      <c r="B18" s="22">
        <v>1611</v>
      </c>
      <c r="C18" s="23" t="s">
        <v>21</v>
      </c>
      <c r="D18" s="24">
        <f>+'App.2-BA_2013 New EUL'!I18</f>
        <v>345639</v>
      </c>
      <c r="E18" s="24"/>
      <c r="F18" s="24"/>
      <c r="G18" s="77">
        <f t="shared" ref="G18:G60" si="1">D18+E18+F18</f>
        <v>345639</v>
      </c>
      <c r="H18" s="26"/>
      <c r="I18" s="24">
        <f>+'App.2-BA_2013 New EUL'!P18</f>
        <v>-283723</v>
      </c>
      <c r="J18" s="70">
        <v>-40395</v>
      </c>
      <c r="K18" s="24"/>
      <c r="L18" s="77">
        <f t="shared" ref="L18:L60" si="2">I18+J18+K18</f>
        <v>-324118</v>
      </c>
      <c r="M18" s="28">
        <f t="shared" si="0"/>
        <v>21521</v>
      </c>
    </row>
    <row r="19" spans="1:13" ht="15" x14ac:dyDescent="0.25">
      <c r="A19" s="22" t="s">
        <v>22</v>
      </c>
      <c r="B19" s="22">
        <v>1612</v>
      </c>
      <c r="C19" s="23" t="s">
        <v>23</v>
      </c>
      <c r="D19" s="24">
        <f>+'App.2-BA_2013 New EUL'!I19</f>
        <v>0</v>
      </c>
      <c r="E19" s="24"/>
      <c r="F19" s="24"/>
      <c r="G19" s="77">
        <f t="shared" si="1"/>
        <v>0</v>
      </c>
      <c r="H19" s="26"/>
      <c r="I19" s="24">
        <f>+'App.2-BA_2013 New EUL'!P19</f>
        <v>0</v>
      </c>
      <c r="J19" s="70"/>
      <c r="K19" s="24"/>
      <c r="L19" s="77">
        <f t="shared" si="2"/>
        <v>0</v>
      </c>
      <c r="M19" s="28">
        <f t="shared" si="0"/>
        <v>0</v>
      </c>
    </row>
    <row r="20" spans="1:13" ht="15" x14ac:dyDescent="0.25">
      <c r="A20" s="29" t="s">
        <v>24</v>
      </c>
      <c r="B20" s="29">
        <v>1805</v>
      </c>
      <c r="C20" s="30" t="s">
        <v>25</v>
      </c>
      <c r="D20" s="24">
        <f>+'App.2-BA_2013 New EUL'!I20</f>
        <v>197343</v>
      </c>
      <c r="E20" s="24"/>
      <c r="F20" s="24"/>
      <c r="G20" s="77">
        <f>D20+E20+F20</f>
        <v>197343</v>
      </c>
      <c r="H20" s="26"/>
      <c r="I20" s="24">
        <f>+'App.2-BA_2013 New EUL'!P20</f>
        <v>0</v>
      </c>
      <c r="J20" s="70"/>
      <c r="K20" s="24"/>
      <c r="L20" s="77">
        <f t="shared" si="2"/>
        <v>0</v>
      </c>
      <c r="M20" s="28">
        <f t="shared" si="0"/>
        <v>197343</v>
      </c>
    </row>
    <row r="21" spans="1:13" ht="15" x14ac:dyDescent="0.25">
      <c r="A21" s="22">
        <v>47</v>
      </c>
      <c r="B21" s="22">
        <v>1808</v>
      </c>
      <c r="C21" s="31" t="s">
        <v>26</v>
      </c>
      <c r="D21" s="24">
        <f>+'App.2-BA_2013 New EUL'!I21</f>
        <v>719769</v>
      </c>
      <c r="E21" s="24">
        <v>5927</v>
      </c>
      <c r="F21" s="24"/>
      <c r="G21" s="77">
        <f t="shared" si="1"/>
        <v>725696</v>
      </c>
      <c r="H21" s="26"/>
      <c r="I21" s="24">
        <f>+'App.2-BA_2013 New EUL'!P21</f>
        <v>-221045</v>
      </c>
      <c r="J21" s="70">
        <v>-14324.25</v>
      </c>
      <c r="K21" s="24"/>
      <c r="L21" s="77">
        <f t="shared" si="2"/>
        <v>-235369.25</v>
      </c>
      <c r="M21" s="28">
        <f t="shared" si="0"/>
        <v>490326.75</v>
      </c>
    </row>
    <row r="22" spans="1:13" ht="15" x14ac:dyDescent="0.25">
      <c r="A22" s="22">
        <v>13</v>
      </c>
      <c r="B22" s="22">
        <v>1810</v>
      </c>
      <c r="C22" s="31" t="s">
        <v>27</v>
      </c>
      <c r="D22" s="24">
        <f>+'App.2-BA_2013 New EUL'!I22</f>
        <v>0</v>
      </c>
      <c r="E22" s="24"/>
      <c r="F22" s="24"/>
      <c r="G22" s="77">
        <f t="shared" si="1"/>
        <v>0</v>
      </c>
      <c r="H22" s="26"/>
      <c r="I22" s="24">
        <f>+'App.2-BA_2013 New EUL'!P22</f>
        <v>0</v>
      </c>
      <c r="J22" s="70"/>
      <c r="K22" s="24"/>
      <c r="L22" s="77">
        <f t="shared" si="2"/>
        <v>0</v>
      </c>
      <c r="M22" s="28">
        <f t="shared" si="0"/>
        <v>0</v>
      </c>
    </row>
    <row r="23" spans="1:13" ht="15" x14ac:dyDescent="0.25">
      <c r="A23" s="22">
        <v>47</v>
      </c>
      <c r="B23" s="22">
        <v>1815</v>
      </c>
      <c r="C23" s="31" t="s">
        <v>28</v>
      </c>
      <c r="D23" s="24">
        <f>+'App.2-BA_2013 New EUL'!I23</f>
        <v>0</v>
      </c>
      <c r="E23" s="24"/>
      <c r="F23" s="24"/>
      <c r="G23" s="77">
        <f t="shared" si="1"/>
        <v>0</v>
      </c>
      <c r="H23" s="26"/>
      <c r="I23" s="24">
        <f>+'App.2-BA_2013 New EUL'!P23</f>
        <v>0</v>
      </c>
      <c r="J23" s="70"/>
      <c r="K23" s="24"/>
      <c r="L23" s="77">
        <f t="shared" si="2"/>
        <v>0</v>
      </c>
      <c r="M23" s="28">
        <f t="shared" si="0"/>
        <v>0</v>
      </c>
    </row>
    <row r="24" spans="1:13" ht="15" x14ac:dyDescent="0.25">
      <c r="A24" s="22">
        <v>47</v>
      </c>
      <c r="B24" s="22">
        <v>1820</v>
      </c>
      <c r="C24" s="23" t="s">
        <v>29</v>
      </c>
      <c r="D24" s="24">
        <f>+'App.2-BA_2013 New EUL'!I24</f>
        <v>9245470</v>
      </c>
      <c r="E24" s="24">
        <v>247140.9</v>
      </c>
      <c r="F24" s="24"/>
      <c r="G24" s="77">
        <f t="shared" si="1"/>
        <v>9492610.9000000004</v>
      </c>
      <c r="H24" s="26"/>
      <c r="I24" s="24">
        <f>+'App.2-BA_2013 New EUL'!P24</f>
        <v>-2494076</v>
      </c>
      <c r="J24" s="70">
        <v>-198372.52</v>
      </c>
      <c r="K24" s="24"/>
      <c r="L24" s="77">
        <f t="shared" si="2"/>
        <v>-2692448.52</v>
      </c>
      <c r="M24" s="28">
        <f t="shared" si="0"/>
        <v>6800162.3800000008</v>
      </c>
    </row>
    <row r="25" spans="1:13" ht="15" x14ac:dyDescent="0.25">
      <c r="A25" s="22">
        <v>47</v>
      </c>
      <c r="B25" s="22">
        <v>1825</v>
      </c>
      <c r="C25" s="31" t="s">
        <v>30</v>
      </c>
      <c r="D25" s="24">
        <f>+'App.2-BA_2013 New EUL'!I25</f>
        <v>0</v>
      </c>
      <c r="E25" s="24"/>
      <c r="F25" s="24"/>
      <c r="G25" s="77">
        <f t="shared" si="1"/>
        <v>0</v>
      </c>
      <c r="H25" s="26"/>
      <c r="I25" s="24">
        <f>+'App.2-BA_2013 New EUL'!P25</f>
        <v>0</v>
      </c>
      <c r="J25" s="70"/>
      <c r="K25" s="24"/>
      <c r="L25" s="77">
        <f t="shared" si="2"/>
        <v>0</v>
      </c>
      <c r="M25" s="28">
        <f t="shared" si="0"/>
        <v>0</v>
      </c>
    </row>
    <row r="26" spans="1:13" ht="15" x14ac:dyDescent="0.25">
      <c r="A26" s="22">
        <v>47</v>
      </c>
      <c r="B26" s="22">
        <v>1830</v>
      </c>
      <c r="C26" s="31" t="s">
        <v>31</v>
      </c>
      <c r="D26" s="24">
        <f>+'App.2-BA_2013 New EUL'!I26</f>
        <v>13431786</v>
      </c>
      <c r="E26" s="24">
        <v>1326417.3400000001</v>
      </c>
      <c r="F26" s="24"/>
      <c r="G26" s="77">
        <f t="shared" si="1"/>
        <v>14758203.34</v>
      </c>
      <c r="H26" s="26"/>
      <c r="I26" s="24">
        <f>+'App.2-BA_2013 New EUL'!P26</f>
        <v>-5546102</v>
      </c>
      <c r="J26" s="70">
        <v>-236499.1</v>
      </c>
      <c r="K26" s="24"/>
      <c r="L26" s="77">
        <f t="shared" si="2"/>
        <v>-5782601.0999999996</v>
      </c>
      <c r="M26" s="28">
        <f t="shared" si="0"/>
        <v>8975602.2400000002</v>
      </c>
    </row>
    <row r="27" spans="1:13" ht="15" x14ac:dyDescent="0.25">
      <c r="A27" s="22">
        <v>47</v>
      </c>
      <c r="B27" s="22">
        <v>1835</v>
      </c>
      <c r="C27" s="31" t="s">
        <v>32</v>
      </c>
      <c r="D27" s="24">
        <f>+'App.2-BA_2013 New EUL'!I27</f>
        <v>4467361</v>
      </c>
      <c r="E27" s="24">
        <v>60082.9</v>
      </c>
      <c r="F27" s="24"/>
      <c r="G27" s="77">
        <f t="shared" si="1"/>
        <v>4527443.9000000004</v>
      </c>
      <c r="H27" s="26"/>
      <c r="I27" s="24">
        <f>+'App.2-BA_2013 New EUL'!P27</f>
        <v>-914653</v>
      </c>
      <c r="J27" s="70">
        <v>-75919.77</v>
      </c>
      <c r="K27" s="24"/>
      <c r="L27" s="77">
        <f t="shared" si="2"/>
        <v>-990572.77</v>
      </c>
      <c r="M27" s="28">
        <f t="shared" si="0"/>
        <v>3536871.1300000004</v>
      </c>
    </row>
    <row r="28" spans="1:13" ht="15" x14ac:dyDescent="0.25">
      <c r="A28" s="22">
        <v>47</v>
      </c>
      <c r="B28" s="22">
        <v>1840</v>
      </c>
      <c r="C28" s="31" t="s">
        <v>33</v>
      </c>
      <c r="D28" s="24">
        <f>+'App.2-BA_2013 New EUL'!I28</f>
        <v>9883651</v>
      </c>
      <c r="E28" s="24">
        <v>640381.14</v>
      </c>
      <c r="F28" s="24"/>
      <c r="G28" s="77">
        <f t="shared" si="1"/>
        <v>10524032.140000001</v>
      </c>
      <c r="H28" s="26"/>
      <c r="I28" s="24">
        <f>+'App.2-BA_2013 New EUL'!P28</f>
        <v>-3143917</v>
      </c>
      <c r="J28" s="70">
        <v>-143792.68</v>
      </c>
      <c r="K28" s="24"/>
      <c r="L28" s="77">
        <f t="shared" si="2"/>
        <v>-3287709.68</v>
      </c>
      <c r="M28" s="28">
        <f t="shared" si="0"/>
        <v>7236322.4600000009</v>
      </c>
    </row>
    <row r="29" spans="1:13" ht="15" x14ac:dyDescent="0.25">
      <c r="A29" s="22">
        <v>47</v>
      </c>
      <c r="B29" s="22">
        <v>1845</v>
      </c>
      <c r="C29" s="31" t="s">
        <v>34</v>
      </c>
      <c r="D29" s="24">
        <f>+'App.2-BA_2013 New EUL'!I29</f>
        <v>6551067</v>
      </c>
      <c r="E29" s="24">
        <v>427700.11</v>
      </c>
      <c r="F29" s="24"/>
      <c r="G29" s="77">
        <f t="shared" si="1"/>
        <v>6978767.1100000003</v>
      </c>
      <c r="H29" s="26"/>
      <c r="I29" s="24">
        <f>+'App.2-BA_2013 New EUL'!P29</f>
        <v>-2000690</v>
      </c>
      <c r="J29" s="70">
        <v>-110535.47</v>
      </c>
      <c r="K29" s="24"/>
      <c r="L29" s="77">
        <f t="shared" si="2"/>
        <v>-2111225.4700000002</v>
      </c>
      <c r="M29" s="28">
        <f t="shared" si="0"/>
        <v>4867541.6400000006</v>
      </c>
    </row>
    <row r="30" spans="1:13" ht="15" x14ac:dyDescent="0.25">
      <c r="A30" s="22">
        <v>47</v>
      </c>
      <c r="B30" s="22">
        <v>1850</v>
      </c>
      <c r="C30" s="31" t="s">
        <v>35</v>
      </c>
      <c r="D30" s="24">
        <f>+'App.2-BA_2013 New EUL'!I30</f>
        <v>4443926</v>
      </c>
      <c r="E30" s="24">
        <v>232642.31</v>
      </c>
      <c r="F30" s="24"/>
      <c r="G30" s="77">
        <f t="shared" si="1"/>
        <v>4676568.3099999996</v>
      </c>
      <c r="H30" s="26"/>
      <c r="I30" s="24">
        <f>+'App.2-BA_2013 New EUL'!P30</f>
        <v>-2224635</v>
      </c>
      <c r="J30" s="70">
        <v>-76076.289999999994</v>
      </c>
      <c r="K30" s="24"/>
      <c r="L30" s="77">
        <f t="shared" si="2"/>
        <v>-2300711.29</v>
      </c>
      <c r="M30" s="28">
        <f t="shared" si="0"/>
        <v>2375857.0199999996</v>
      </c>
    </row>
    <row r="31" spans="1:13" ht="15" x14ac:dyDescent="0.25">
      <c r="A31" s="22">
        <v>47</v>
      </c>
      <c r="B31" s="22">
        <v>1855</v>
      </c>
      <c r="C31" s="31" t="s">
        <v>36</v>
      </c>
      <c r="D31" s="24">
        <f>+'App.2-BA_2013 New EUL'!I31</f>
        <v>1647507</v>
      </c>
      <c r="E31" s="24">
        <v>93973.68</v>
      </c>
      <c r="F31" s="24"/>
      <c r="G31" s="77">
        <f t="shared" si="1"/>
        <v>1741480.68</v>
      </c>
      <c r="H31" s="26"/>
      <c r="I31" s="24">
        <f>+'App.2-BA_2013 New EUL'!P31</f>
        <v>-859079</v>
      </c>
      <c r="J31" s="70">
        <v>-16150.46</v>
      </c>
      <c r="K31" s="24"/>
      <c r="L31" s="77">
        <f t="shared" si="2"/>
        <v>-875229.46</v>
      </c>
      <c r="M31" s="28">
        <f t="shared" si="0"/>
        <v>866251.22</v>
      </c>
    </row>
    <row r="32" spans="1:13" ht="15" x14ac:dyDescent="0.25">
      <c r="A32" s="22">
        <v>47</v>
      </c>
      <c r="B32" s="22">
        <v>1860</v>
      </c>
      <c r="C32" s="31" t="s">
        <v>37</v>
      </c>
      <c r="D32" s="24">
        <f>+'App.2-BA_2013 New EUL'!I32</f>
        <v>5564658</v>
      </c>
      <c r="E32" s="24">
        <v>257908.56</v>
      </c>
      <c r="F32" s="24"/>
      <c r="G32" s="77">
        <f t="shared" si="1"/>
        <v>5822566.5599999996</v>
      </c>
      <c r="H32" s="26"/>
      <c r="I32" s="24">
        <f>+'App.2-BA_2013 New EUL'!P32</f>
        <v>-1315425</v>
      </c>
      <c r="J32" s="70">
        <v>-340534.14</v>
      </c>
      <c r="K32" s="24"/>
      <c r="L32" s="77">
        <f t="shared" si="2"/>
        <v>-1655959.1400000001</v>
      </c>
      <c r="M32" s="28">
        <f t="shared" si="0"/>
        <v>4166607.4199999995</v>
      </c>
    </row>
    <row r="33" spans="1:13" ht="15" x14ac:dyDescent="0.25">
      <c r="A33" s="29">
        <v>47</v>
      </c>
      <c r="B33" s="29">
        <v>1860</v>
      </c>
      <c r="C33" s="30" t="s">
        <v>38</v>
      </c>
      <c r="D33" s="24">
        <f>+'App.2-BA_2013 New EUL'!I33</f>
        <v>0</v>
      </c>
      <c r="E33" s="24"/>
      <c r="F33" s="24"/>
      <c r="G33" s="77">
        <f t="shared" si="1"/>
        <v>0</v>
      </c>
      <c r="H33" s="26"/>
      <c r="I33" s="24">
        <f>+'App.2-BA_2013 New EUL'!P33</f>
        <v>0</v>
      </c>
      <c r="J33" s="70"/>
      <c r="K33" s="24"/>
      <c r="L33" s="77">
        <f t="shared" si="2"/>
        <v>0</v>
      </c>
      <c r="M33" s="28">
        <f t="shared" si="0"/>
        <v>0</v>
      </c>
    </row>
    <row r="34" spans="1:13" ht="15" x14ac:dyDescent="0.25">
      <c r="A34" s="29" t="s">
        <v>24</v>
      </c>
      <c r="B34" s="29">
        <v>1905</v>
      </c>
      <c r="C34" s="30" t="s">
        <v>25</v>
      </c>
      <c r="D34" s="24">
        <f>+'App.2-BA_2013 New EUL'!I34</f>
        <v>0</v>
      </c>
      <c r="E34" s="24"/>
      <c r="F34" s="24"/>
      <c r="G34" s="77">
        <f t="shared" si="1"/>
        <v>0</v>
      </c>
      <c r="H34" s="26"/>
      <c r="I34" s="24">
        <f>+'App.2-BA_2013 New EUL'!P34</f>
        <v>0</v>
      </c>
      <c r="J34" s="70"/>
      <c r="K34" s="24"/>
      <c r="L34" s="77">
        <f t="shared" si="2"/>
        <v>0</v>
      </c>
      <c r="M34" s="28">
        <f t="shared" si="0"/>
        <v>0</v>
      </c>
    </row>
    <row r="35" spans="1:13" ht="15" x14ac:dyDescent="0.25">
      <c r="A35" s="22">
        <v>47</v>
      </c>
      <c r="B35" s="22">
        <v>1908</v>
      </c>
      <c r="C35" s="31" t="s">
        <v>39</v>
      </c>
      <c r="D35" s="24">
        <f>+'App.2-BA_2013 New EUL'!I35</f>
        <v>0</v>
      </c>
      <c r="E35" s="24"/>
      <c r="F35" s="24"/>
      <c r="G35" s="77">
        <f t="shared" si="1"/>
        <v>0</v>
      </c>
      <c r="H35" s="26"/>
      <c r="I35" s="24">
        <f>+'App.2-BA_2013 New EUL'!P35</f>
        <v>0</v>
      </c>
      <c r="J35" s="70"/>
      <c r="K35" s="24"/>
      <c r="L35" s="77">
        <f t="shared" si="2"/>
        <v>0</v>
      </c>
      <c r="M35" s="28">
        <f t="shared" si="0"/>
        <v>0</v>
      </c>
    </row>
    <row r="36" spans="1:13" ht="15" x14ac:dyDescent="0.25">
      <c r="A36" s="22">
        <v>13</v>
      </c>
      <c r="B36" s="22">
        <v>1910</v>
      </c>
      <c r="C36" s="31" t="s">
        <v>27</v>
      </c>
      <c r="D36" s="24">
        <f>+'App.2-BA_2013 New EUL'!I36</f>
        <v>335574</v>
      </c>
      <c r="E36" s="24"/>
      <c r="F36" s="24"/>
      <c r="G36" s="77">
        <f t="shared" si="1"/>
        <v>335574</v>
      </c>
      <c r="H36" s="26"/>
      <c r="I36" s="24">
        <f>+'App.2-BA_2013 New EUL'!P36</f>
        <v>-226579</v>
      </c>
      <c r="J36" s="70">
        <v>-8114</v>
      </c>
      <c r="K36" s="24"/>
      <c r="L36" s="77">
        <f t="shared" si="2"/>
        <v>-234693</v>
      </c>
      <c r="M36" s="28">
        <f t="shared" si="0"/>
        <v>100881</v>
      </c>
    </row>
    <row r="37" spans="1:13" ht="15" x14ac:dyDescent="0.25">
      <c r="A37" s="22">
        <v>8</v>
      </c>
      <c r="B37" s="22">
        <v>1915</v>
      </c>
      <c r="C37" s="31" t="s">
        <v>40</v>
      </c>
      <c r="D37" s="24">
        <f>+'App.2-BA_2013 New EUL'!I37</f>
        <v>27285</v>
      </c>
      <c r="E37" s="24"/>
      <c r="F37" s="24"/>
      <c r="G37" s="77">
        <f t="shared" si="1"/>
        <v>27285</v>
      </c>
      <c r="H37" s="26"/>
      <c r="I37" s="24">
        <f>+'App.2-BA_2013 New EUL'!P37</f>
        <v>-5804</v>
      </c>
      <c r="J37" s="70">
        <v>-2729</v>
      </c>
      <c r="K37" s="24"/>
      <c r="L37" s="25">
        <f t="shared" si="2"/>
        <v>-8533</v>
      </c>
      <c r="M37" s="28">
        <f t="shared" si="0"/>
        <v>18752</v>
      </c>
    </row>
    <row r="38" spans="1:13" ht="15" x14ac:dyDescent="0.25">
      <c r="A38" s="22">
        <v>8</v>
      </c>
      <c r="B38" s="22">
        <v>1915</v>
      </c>
      <c r="C38" s="31" t="s">
        <v>41</v>
      </c>
      <c r="D38" s="24">
        <f>+'App.2-BA_2013 New EUL'!I38</f>
        <v>0</v>
      </c>
      <c r="E38" s="24"/>
      <c r="F38" s="24"/>
      <c r="G38" s="77">
        <f t="shared" si="1"/>
        <v>0</v>
      </c>
      <c r="H38" s="26"/>
      <c r="I38" s="24">
        <f>+'App.2-BA_2013 New EUL'!P38</f>
        <v>0</v>
      </c>
      <c r="J38" s="70"/>
      <c r="K38" s="24"/>
      <c r="L38" s="25">
        <f t="shared" si="2"/>
        <v>0</v>
      </c>
      <c r="M38" s="28">
        <f t="shared" si="0"/>
        <v>0</v>
      </c>
    </row>
    <row r="39" spans="1:13" ht="15" x14ac:dyDescent="0.25">
      <c r="A39" s="22">
        <v>10</v>
      </c>
      <c r="B39" s="22">
        <v>1920</v>
      </c>
      <c r="C39" s="31" t="s">
        <v>42</v>
      </c>
      <c r="D39" s="24">
        <f>+'App.2-BA_2013 New EUL'!I39</f>
        <v>0</v>
      </c>
      <c r="E39" s="24"/>
      <c r="F39" s="24"/>
      <c r="G39" s="77">
        <f t="shared" si="1"/>
        <v>0</v>
      </c>
      <c r="H39" s="26"/>
      <c r="I39" s="24">
        <f>+'App.2-BA_2013 New EUL'!P39</f>
        <v>0</v>
      </c>
      <c r="J39" s="70"/>
      <c r="K39" s="24"/>
      <c r="L39" s="25">
        <f t="shared" si="2"/>
        <v>0</v>
      </c>
      <c r="M39" s="28">
        <f t="shared" si="0"/>
        <v>0</v>
      </c>
    </row>
    <row r="40" spans="1:13" ht="15" x14ac:dyDescent="0.25">
      <c r="A40" s="22">
        <v>45</v>
      </c>
      <c r="B40" s="32">
        <v>1920</v>
      </c>
      <c r="C40" s="23" t="s">
        <v>43</v>
      </c>
      <c r="D40" s="24">
        <f>+'App.2-BA_2013 New EUL'!I40</f>
        <v>351477</v>
      </c>
      <c r="E40" s="24">
        <v>53599.92</v>
      </c>
      <c r="F40" s="24"/>
      <c r="G40" s="77">
        <f t="shared" si="1"/>
        <v>405076.92</v>
      </c>
      <c r="H40" s="26"/>
      <c r="I40" s="24">
        <f>+'App.2-BA_2013 New EUL'!P40</f>
        <v>-228627</v>
      </c>
      <c r="J40" s="70">
        <v>-54008</v>
      </c>
      <c r="K40" s="24"/>
      <c r="L40" s="25">
        <f t="shared" si="2"/>
        <v>-282635</v>
      </c>
      <c r="M40" s="28">
        <f t="shared" si="0"/>
        <v>122441.91999999998</v>
      </c>
    </row>
    <row r="41" spans="1:13" ht="15" x14ac:dyDescent="0.25">
      <c r="A41" s="22">
        <v>45.1</v>
      </c>
      <c r="B41" s="32">
        <v>1920</v>
      </c>
      <c r="C41" s="23" t="s">
        <v>44</v>
      </c>
      <c r="D41" s="24">
        <f>+'App.2-BA_2013 New EUL'!I41</f>
        <v>0</v>
      </c>
      <c r="E41" s="24"/>
      <c r="F41" s="24"/>
      <c r="G41" s="77">
        <f t="shared" si="1"/>
        <v>0</v>
      </c>
      <c r="H41" s="26"/>
      <c r="I41" s="24">
        <f>+'App.2-BA_2013 New EUL'!P41</f>
        <v>0</v>
      </c>
      <c r="J41" s="70"/>
      <c r="K41" s="24"/>
      <c r="L41" s="25">
        <f t="shared" si="2"/>
        <v>0</v>
      </c>
      <c r="M41" s="28">
        <f t="shared" si="0"/>
        <v>0</v>
      </c>
    </row>
    <row r="42" spans="1:13" ht="15" x14ac:dyDescent="0.25">
      <c r="A42" s="22">
        <v>10</v>
      </c>
      <c r="B42" s="22">
        <v>1930</v>
      </c>
      <c r="C42" s="31" t="s">
        <v>45</v>
      </c>
      <c r="D42" s="24">
        <f>+'App.2-BA_2013 New EUL'!I42</f>
        <v>2794065</v>
      </c>
      <c r="E42" s="24">
        <v>157007.29999999999</v>
      </c>
      <c r="F42" s="24"/>
      <c r="G42" s="77">
        <f t="shared" si="1"/>
        <v>2951072.3</v>
      </c>
      <c r="H42" s="26"/>
      <c r="I42" s="24">
        <f>+'App.2-BA_2013 New EUL'!P42</f>
        <v>-1492336</v>
      </c>
      <c r="J42" s="70">
        <v>-184392.06</v>
      </c>
      <c r="K42" s="24"/>
      <c r="L42" s="25">
        <f t="shared" si="2"/>
        <v>-1676728.06</v>
      </c>
      <c r="M42" s="28">
        <f t="shared" si="0"/>
        <v>1274344.2399999998</v>
      </c>
    </row>
    <row r="43" spans="1:13" ht="15" x14ac:dyDescent="0.25">
      <c r="A43" s="22">
        <v>8</v>
      </c>
      <c r="B43" s="22">
        <v>1935</v>
      </c>
      <c r="C43" s="31" t="s">
        <v>46</v>
      </c>
      <c r="D43" s="24">
        <f>+'App.2-BA_2013 New EUL'!I43</f>
        <v>61101</v>
      </c>
      <c r="E43" s="24"/>
      <c r="F43" s="24"/>
      <c r="G43" s="77">
        <f t="shared" si="1"/>
        <v>61101</v>
      </c>
      <c r="H43" s="26"/>
      <c r="I43" s="24">
        <f>+'App.2-BA_2013 New EUL'!P43</f>
        <v>-29325</v>
      </c>
      <c r="J43" s="70">
        <v>-6110</v>
      </c>
      <c r="K43" s="24"/>
      <c r="L43" s="25">
        <f t="shared" si="2"/>
        <v>-35435</v>
      </c>
      <c r="M43" s="28">
        <f t="shared" si="0"/>
        <v>25666</v>
      </c>
    </row>
    <row r="44" spans="1:13" ht="15" x14ac:dyDescent="0.25">
      <c r="A44" s="22">
        <v>8</v>
      </c>
      <c r="B44" s="22">
        <v>1940</v>
      </c>
      <c r="C44" s="31" t="s">
        <v>47</v>
      </c>
      <c r="D44" s="24">
        <f>+'App.2-BA_2013 New EUL'!I44</f>
        <v>990332</v>
      </c>
      <c r="E44" s="24">
        <v>91995.14</v>
      </c>
      <c r="F44" s="24"/>
      <c r="G44" s="77">
        <f t="shared" si="1"/>
        <v>1082327.1399999999</v>
      </c>
      <c r="H44" s="26"/>
      <c r="I44" s="24">
        <f>+'App.2-BA_2013 New EUL'!P44</f>
        <v>-749698</v>
      </c>
      <c r="J44" s="70">
        <v>-55971</v>
      </c>
      <c r="K44" s="24"/>
      <c r="L44" s="25">
        <f t="shared" si="2"/>
        <v>-805669</v>
      </c>
      <c r="M44" s="28">
        <f t="shared" si="0"/>
        <v>276658.1399999999</v>
      </c>
    </row>
    <row r="45" spans="1:13" ht="15" x14ac:dyDescent="0.25">
      <c r="A45" s="22">
        <v>8</v>
      </c>
      <c r="B45" s="22">
        <v>1945</v>
      </c>
      <c r="C45" s="31" t="s">
        <v>48</v>
      </c>
      <c r="D45" s="24">
        <f>+'App.2-BA_2013 New EUL'!I45</f>
        <v>63381</v>
      </c>
      <c r="E45" s="24"/>
      <c r="F45" s="24"/>
      <c r="G45" s="77">
        <f t="shared" si="1"/>
        <v>63381</v>
      </c>
      <c r="H45" s="26"/>
      <c r="I45" s="24">
        <f>+'App.2-BA_2013 New EUL'!P45</f>
        <v>-26889</v>
      </c>
      <c r="J45" s="70">
        <v>-6338</v>
      </c>
      <c r="K45" s="24"/>
      <c r="L45" s="25">
        <f t="shared" si="2"/>
        <v>-33227</v>
      </c>
      <c r="M45" s="28">
        <f t="shared" si="0"/>
        <v>30154</v>
      </c>
    </row>
    <row r="46" spans="1:13" ht="15" x14ac:dyDescent="0.25">
      <c r="A46" s="22">
        <v>8</v>
      </c>
      <c r="B46" s="22">
        <v>1950</v>
      </c>
      <c r="C46" s="31" t="s">
        <v>49</v>
      </c>
      <c r="D46" s="24">
        <f>+'App.2-BA_2013 New EUL'!I46</f>
        <v>0</v>
      </c>
      <c r="E46" s="24"/>
      <c r="F46" s="24"/>
      <c r="G46" s="77">
        <f t="shared" si="1"/>
        <v>0</v>
      </c>
      <c r="H46" s="26"/>
      <c r="I46" s="24">
        <f>+'App.2-BA_2013 New EUL'!P46</f>
        <v>0</v>
      </c>
      <c r="J46" s="70"/>
      <c r="K46" s="24"/>
      <c r="L46" s="25">
        <f t="shared" si="2"/>
        <v>0</v>
      </c>
      <c r="M46" s="28">
        <f t="shared" si="0"/>
        <v>0</v>
      </c>
    </row>
    <row r="47" spans="1:13" ht="15" x14ac:dyDescent="0.25">
      <c r="A47" s="22">
        <v>8</v>
      </c>
      <c r="B47" s="22">
        <v>1955</v>
      </c>
      <c r="C47" s="31" t="s">
        <v>50</v>
      </c>
      <c r="D47" s="24">
        <f>+'App.2-BA_2013 New EUL'!I47</f>
        <v>97375</v>
      </c>
      <c r="E47" s="24">
        <v>60537.96</v>
      </c>
      <c r="F47" s="24"/>
      <c r="G47" s="77">
        <f t="shared" si="1"/>
        <v>157912.95999999999</v>
      </c>
      <c r="H47" s="26"/>
      <c r="I47" s="24">
        <f>+'App.2-BA_2013 New EUL'!P47</f>
        <v>-61196</v>
      </c>
      <c r="J47" s="70">
        <v>-31455.33</v>
      </c>
      <c r="K47" s="24"/>
      <c r="L47" s="25">
        <f t="shared" si="2"/>
        <v>-92651.33</v>
      </c>
      <c r="M47" s="28">
        <f t="shared" si="0"/>
        <v>65261.62999999999</v>
      </c>
    </row>
    <row r="48" spans="1:13" ht="15" x14ac:dyDescent="0.25">
      <c r="A48" s="33">
        <v>8</v>
      </c>
      <c r="B48" s="33">
        <v>1955</v>
      </c>
      <c r="C48" s="34" t="s">
        <v>51</v>
      </c>
      <c r="D48" s="24">
        <f>+'App.2-BA_2013 New EUL'!I48</f>
        <v>0</v>
      </c>
      <c r="E48" s="24"/>
      <c r="F48" s="24"/>
      <c r="G48" s="77">
        <f t="shared" si="1"/>
        <v>0</v>
      </c>
      <c r="H48" s="26"/>
      <c r="I48" s="24">
        <f>+'App.2-BA_2013 New EUL'!P48</f>
        <v>0</v>
      </c>
      <c r="J48" s="70"/>
      <c r="K48" s="24"/>
      <c r="L48" s="25">
        <f t="shared" si="2"/>
        <v>0</v>
      </c>
      <c r="M48" s="28">
        <f t="shared" si="0"/>
        <v>0</v>
      </c>
    </row>
    <row r="49" spans="1:13" ht="15" x14ac:dyDescent="0.25">
      <c r="A49" s="32">
        <v>8</v>
      </c>
      <c r="B49" s="32">
        <v>1960</v>
      </c>
      <c r="C49" s="23" t="s">
        <v>52</v>
      </c>
      <c r="D49" s="24">
        <f>+'App.2-BA_2013 New EUL'!I49</f>
        <v>0</v>
      </c>
      <c r="E49" s="24"/>
      <c r="F49" s="24"/>
      <c r="G49" s="77">
        <f t="shared" si="1"/>
        <v>0</v>
      </c>
      <c r="H49" s="26"/>
      <c r="I49" s="24">
        <f>+'App.2-BA_2013 New EUL'!P49</f>
        <v>0</v>
      </c>
      <c r="J49" s="70"/>
      <c r="K49" s="24"/>
      <c r="L49" s="25">
        <f t="shared" si="2"/>
        <v>0</v>
      </c>
      <c r="M49" s="28">
        <f t="shared" si="0"/>
        <v>0</v>
      </c>
    </row>
    <row r="50" spans="1:13" ht="15" x14ac:dyDescent="0.25">
      <c r="A50" s="1">
        <v>47</v>
      </c>
      <c r="B50" s="32">
        <v>1970</v>
      </c>
      <c r="C50" s="31" t="s">
        <v>53</v>
      </c>
      <c r="D50" s="24">
        <f>+'App.2-BA_2013 New EUL'!I50</f>
        <v>0</v>
      </c>
      <c r="E50" s="24"/>
      <c r="F50" s="24"/>
      <c r="G50" s="77">
        <f t="shared" si="1"/>
        <v>0</v>
      </c>
      <c r="H50" s="26"/>
      <c r="I50" s="24">
        <f>+'App.2-BA_2013 New EUL'!P50</f>
        <v>0</v>
      </c>
      <c r="J50" s="70"/>
      <c r="K50" s="24"/>
      <c r="L50" s="25">
        <f t="shared" si="2"/>
        <v>0</v>
      </c>
      <c r="M50" s="28">
        <f t="shared" si="0"/>
        <v>0</v>
      </c>
    </row>
    <row r="51" spans="1:13" ht="15" x14ac:dyDescent="0.25">
      <c r="A51" s="22">
        <v>47</v>
      </c>
      <c r="B51" s="22">
        <v>1975</v>
      </c>
      <c r="C51" s="31" t="s">
        <v>54</v>
      </c>
      <c r="D51" s="24">
        <f>+'App.2-BA_2013 New EUL'!I51</f>
        <v>0</v>
      </c>
      <c r="E51" s="24"/>
      <c r="F51" s="24"/>
      <c r="G51" s="77">
        <f t="shared" si="1"/>
        <v>0</v>
      </c>
      <c r="H51" s="26"/>
      <c r="I51" s="24">
        <f>+'App.2-BA_2013 New EUL'!P51</f>
        <v>0</v>
      </c>
      <c r="J51" s="70"/>
      <c r="K51" s="24"/>
      <c r="L51" s="25">
        <f t="shared" si="2"/>
        <v>0</v>
      </c>
      <c r="M51" s="28">
        <f t="shared" si="0"/>
        <v>0</v>
      </c>
    </row>
    <row r="52" spans="1:13" ht="15" x14ac:dyDescent="0.25">
      <c r="A52" s="22">
        <v>47</v>
      </c>
      <c r="B52" s="22">
        <v>1980</v>
      </c>
      <c r="C52" s="31" t="s">
        <v>55</v>
      </c>
      <c r="D52" s="24">
        <f>+'App.2-BA_2013 New EUL'!I52</f>
        <v>2693645</v>
      </c>
      <c r="E52" s="24">
        <v>28747.65</v>
      </c>
      <c r="F52" s="24"/>
      <c r="G52" s="77">
        <f t="shared" si="1"/>
        <v>2722392.65</v>
      </c>
      <c r="H52" s="26"/>
      <c r="I52" s="24">
        <f>+'App.2-BA_2013 New EUL'!P52</f>
        <v>-1923925</v>
      </c>
      <c r="J52" s="70">
        <v>-59932.12</v>
      </c>
      <c r="K52" s="24"/>
      <c r="L52" s="25">
        <f t="shared" si="2"/>
        <v>-1983857.12</v>
      </c>
      <c r="M52" s="28">
        <f t="shared" si="0"/>
        <v>738535.5299999998</v>
      </c>
    </row>
    <row r="53" spans="1:13" ht="15" x14ac:dyDescent="0.25">
      <c r="A53" s="22">
        <v>47</v>
      </c>
      <c r="B53" s="22">
        <v>1985</v>
      </c>
      <c r="C53" s="31" t="s">
        <v>56</v>
      </c>
      <c r="D53" s="24">
        <f>+'App.2-BA_2013 New EUL'!I53</f>
        <v>0</v>
      </c>
      <c r="E53" s="24"/>
      <c r="F53" s="24"/>
      <c r="G53" s="77">
        <f t="shared" si="1"/>
        <v>0</v>
      </c>
      <c r="H53" s="26"/>
      <c r="I53" s="24">
        <f>+'App.2-BA_2013 New EUL'!P53</f>
        <v>0</v>
      </c>
      <c r="J53" s="70"/>
      <c r="K53" s="24"/>
      <c r="L53" s="25">
        <f t="shared" si="2"/>
        <v>0</v>
      </c>
      <c r="M53" s="28">
        <f t="shared" si="0"/>
        <v>0</v>
      </c>
    </row>
    <row r="54" spans="1:13" ht="15" x14ac:dyDescent="0.25">
      <c r="A54" s="1">
        <v>47</v>
      </c>
      <c r="B54" s="22">
        <v>1990</v>
      </c>
      <c r="C54" s="35" t="s">
        <v>57</v>
      </c>
      <c r="D54" s="24">
        <f>+'App.2-BA_2013 New EUL'!I54</f>
        <v>0</v>
      </c>
      <c r="E54" s="24"/>
      <c r="F54" s="24"/>
      <c r="G54" s="77">
        <f t="shared" si="1"/>
        <v>0</v>
      </c>
      <c r="H54" s="26"/>
      <c r="I54" s="24">
        <f>+'App.2-BA_2013 New EUL'!P54</f>
        <v>0</v>
      </c>
      <c r="J54" s="70"/>
      <c r="K54" s="24"/>
      <c r="L54" s="25">
        <f t="shared" si="2"/>
        <v>0</v>
      </c>
      <c r="M54" s="28">
        <f t="shared" si="0"/>
        <v>0</v>
      </c>
    </row>
    <row r="55" spans="1:13" ht="15" x14ac:dyDescent="0.25">
      <c r="A55" s="22">
        <v>47</v>
      </c>
      <c r="B55" s="22">
        <v>1995</v>
      </c>
      <c r="C55" s="31" t="s">
        <v>58</v>
      </c>
      <c r="D55" s="24">
        <f>+'App.2-BA_2013 New EUL'!I55</f>
        <v>-2713564</v>
      </c>
      <c r="E55" s="24">
        <v>-134910.57</v>
      </c>
      <c r="F55" s="24"/>
      <c r="G55" s="77">
        <f t="shared" si="1"/>
        <v>-2848474.57</v>
      </c>
      <c r="H55" s="60"/>
      <c r="I55" s="24">
        <f>+'App.2-BA_2013 New EUL'!P55</f>
        <v>295198</v>
      </c>
      <c r="J55" s="70">
        <v>62457.03</v>
      </c>
      <c r="K55" s="24"/>
      <c r="L55" s="25">
        <f t="shared" si="2"/>
        <v>357655.03</v>
      </c>
      <c r="M55" s="28">
        <f t="shared" si="0"/>
        <v>-2490819.54</v>
      </c>
    </row>
    <row r="56" spans="1:13" ht="15" x14ac:dyDescent="0.25">
      <c r="A56" s="22">
        <v>47</v>
      </c>
      <c r="B56" s="22">
        <v>2440</v>
      </c>
      <c r="C56" s="31" t="s">
        <v>59</v>
      </c>
      <c r="D56" s="24">
        <f>+'App.2-BA_2013 New EUL'!I56</f>
        <v>0</v>
      </c>
      <c r="E56" s="24"/>
      <c r="F56" s="24"/>
      <c r="G56" s="25">
        <f t="shared" si="1"/>
        <v>0</v>
      </c>
      <c r="I56" s="24">
        <f>+'App.2-BA_2013 New EUL'!P56</f>
        <v>0</v>
      </c>
      <c r="J56" s="70"/>
      <c r="K56" s="24"/>
      <c r="L56" s="25">
        <f t="shared" si="2"/>
        <v>0</v>
      </c>
      <c r="M56" s="28"/>
    </row>
    <row r="57" spans="1:13" ht="15" x14ac:dyDescent="0.25">
      <c r="A57" s="36"/>
      <c r="B57" s="36"/>
      <c r="C57" s="37"/>
      <c r="D57" s="24">
        <f>+'App.2-BA_2013 New EUL'!I57</f>
        <v>0</v>
      </c>
      <c r="E57" s="38"/>
      <c r="F57" s="38"/>
      <c r="G57" s="25">
        <f t="shared" si="1"/>
        <v>0</v>
      </c>
      <c r="I57" s="24">
        <f>+'App.2-BA_2013 New EUL'!P57</f>
        <v>0</v>
      </c>
      <c r="J57" s="71"/>
      <c r="K57" s="38"/>
      <c r="L57" s="25">
        <f t="shared" si="2"/>
        <v>0</v>
      </c>
      <c r="M57" s="28">
        <f>G57+L57</f>
        <v>0</v>
      </c>
    </row>
    <row r="58" spans="1:13" x14ac:dyDescent="0.2">
      <c r="A58" s="36"/>
      <c r="B58" s="36"/>
      <c r="C58" s="39" t="s">
        <v>60</v>
      </c>
      <c r="D58" s="40">
        <f t="shared" ref="D58:G58" si="3">SUM(D17:D57)</f>
        <v>61441288</v>
      </c>
      <c r="E58" s="40">
        <f t="shared" si="3"/>
        <v>3549151.34</v>
      </c>
      <c r="F58" s="40">
        <f t="shared" si="3"/>
        <v>0</v>
      </c>
      <c r="G58" s="40">
        <f t="shared" si="3"/>
        <v>64990439.340000011</v>
      </c>
      <c r="H58" s="40"/>
      <c r="I58" s="40">
        <f t="shared" ref="I58:M58" si="4">SUM(I17:I57)</f>
        <v>-23486241</v>
      </c>
      <c r="J58" s="40">
        <f t="shared" si="4"/>
        <v>-1605253.1600000004</v>
      </c>
      <c r="K58" s="40">
        <f t="shared" si="4"/>
        <v>0</v>
      </c>
      <c r="L58" s="40">
        <f t="shared" si="4"/>
        <v>-25091494.159999996</v>
      </c>
      <c r="M58" s="40">
        <f t="shared" si="4"/>
        <v>39898945.180000015</v>
      </c>
    </row>
    <row r="59" spans="1:13" ht="25.5" x14ac:dyDescent="0.25">
      <c r="A59" s="36"/>
      <c r="B59" s="36"/>
      <c r="C59" s="41" t="s">
        <v>61</v>
      </c>
      <c r="D59" s="38"/>
      <c r="E59" s="38"/>
      <c r="F59" s="38"/>
      <c r="G59" s="25">
        <f t="shared" si="1"/>
        <v>0</v>
      </c>
      <c r="I59" s="38"/>
      <c r="J59" s="38"/>
      <c r="K59" s="38"/>
      <c r="L59" s="25">
        <f t="shared" si="2"/>
        <v>0</v>
      </c>
      <c r="M59" s="28">
        <f>G59+L59</f>
        <v>0</v>
      </c>
    </row>
    <row r="60" spans="1:13" ht="24.75" x14ac:dyDescent="0.25">
      <c r="A60" s="36"/>
      <c r="B60" s="36"/>
      <c r="C60" s="42" t="s">
        <v>62</v>
      </c>
      <c r="D60" s="38"/>
      <c r="E60" s="38"/>
      <c r="F60" s="38"/>
      <c r="G60" s="25">
        <f t="shared" si="1"/>
        <v>0</v>
      </c>
      <c r="I60" s="38"/>
      <c r="J60" s="38"/>
      <c r="K60" s="38"/>
      <c r="L60" s="25">
        <f t="shared" si="2"/>
        <v>0</v>
      </c>
      <c r="M60" s="28">
        <f>G60+L60</f>
        <v>0</v>
      </c>
    </row>
    <row r="61" spans="1:13" x14ac:dyDescent="0.2">
      <c r="A61" s="36"/>
      <c r="B61" s="36"/>
      <c r="C61" s="39" t="s">
        <v>63</v>
      </c>
      <c r="D61" s="40">
        <f>SUM(D58:D60)</f>
        <v>61441288</v>
      </c>
      <c r="E61" s="40">
        <f t="shared" ref="E61:G61" si="5">SUM(E58:E60)</f>
        <v>3549151.34</v>
      </c>
      <c r="F61" s="40">
        <f t="shared" si="5"/>
        <v>0</v>
      </c>
      <c r="G61" s="40">
        <f t="shared" si="5"/>
        <v>64990439.340000011</v>
      </c>
      <c r="H61" s="40"/>
      <c r="I61" s="40">
        <f>SUM(I58:I60)</f>
        <v>-23486241</v>
      </c>
      <c r="J61" s="40">
        <f t="shared" ref="J61:L61" si="6">SUM(J58:J60)</f>
        <v>-1605253.1600000004</v>
      </c>
      <c r="K61" s="40">
        <f t="shared" si="6"/>
        <v>0</v>
      </c>
      <c r="L61" s="40">
        <f t="shared" si="6"/>
        <v>-25091494.159999996</v>
      </c>
      <c r="M61" s="40">
        <f>SUM(M58:M60)</f>
        <v>39898945.180000015</v>
      </c>
    </row>
    <row r="62" spans="1:13" ht="15" x14ac:dyDescent="0.25">
      <c r="A62" s="36"/>
      <c r="B62" s="36"/>
      <c r="C62" s="89" t="s">
        <v>64</v>
      </c>
      <c r="D62" s="90"/>
      <c r="E62" s="90"/>
      <c r="F62" s="90"/>
      <c r="G62" s="90"/>
      <c r="H62" s="90"/>
      <c r="I62" s="91"/>
      <c r="J62" s="38"/>
      <c r="K62" s="43"/>
      <c r="L62" s="44"/>
      <c r="M62" s="45"/>
    </row>
    <row r="63" spans="1:13" ht="15" x14ac:dyDescent="0.25">
      <c r="A63" s="36"/>
      <c r="B63" s="36"/>
      <c r="C63" s="89" t="s">
        <v>65</v>
      </c>
      <c r="D63" s="90"/>
      <c r="E63" s="90"/>
      <c r="F63" s="90"/>
      <c r="G63" s="90"/>
      <c r="H63" s="90"/>
      <c r="I63" s="91"/>
      <c r="J63" s="40">
        <f>J61+J62</f>
        <v>-1605253.1600000004</v>
      </c>
      <c r="K63" s="43"/>
      <c r="L63" s="44"/>
      <c r="M63" s="45"/>
    </row>
    <row r="65" spans="1:14" x14ac:dyDescent="0.2">
      <c r="D65" s="59"/>
      <c r="I65" s="46" t="s">
        <v>66</v>
      </c>
      <c r="J65" s="47"/>
    </row>
    <row r="66" spans="1:14" ht="15" x14ac:dyDescent="0.25">
      <c r="A66" s="36">
        <v>10</v>
      </c>
      <c r="B66" s="36"/>
      <c r="C66" s="37" t="s">
        <v>67</v>
      </c>
      <c r="I66" s="47" t="s">
        <v>67</v>
      </c>
      <c r="J66" s="47"/>
      <c r="K66" s="48"/>
    </row>
    <row r="67" spans="1:14" ht="15" x14ac:dyDescent="0.25">
      <c r="A67" s="36">
        <v>8</v>
      </c>
      <c r="B67" s="36"/>
      <c r="C67" s="37" t="s">
        <v>46</v>
      </c>
      <c r="I67" s="47" t="s">
        <v>46</v>
      </c>
      <c r="J67" s="47"/>
      <c r="K67" s="49"/>
      <c r="M67" s="59"/>
    </row>
    <row r="68" spans="1:14" ht="15" x14ac:dyDescent="0.25">
      <c r="I68" s="50" t="s">
        <v>68</v>
      </c>
      <c r="K68" s="51">
        <f>J63-K66-K67</f>
        <v>-1605253.1600000004</v>
      </c>
    </row>
    <row r="69" spans="1:14" x14ac:dyDescent="0.2">
      <c r="N69" s="52"/>
    </row>
    <row r="70" spans="1:14" x14ac:dyDescent="0.2">
      <c r="A70" s="53" t="s">
        <v>69</v>
      </c>
      <c r="N70" s="52"/>
    </row>
    <row r="72" spans="1:14" x14ac:dyDescent="0.2">
      <c r="A72" s="1">
        <v>1</v>
      </c>
      <c r="B72" s="92" t="s">
        <v>70</v>
      </c>
      <c r="C72" s="92"/>
      <c r="D72" s="92"/>
      <c r="E72" s="92"/>
      <c r="F72" s="92"/>
      <c r="G72" s="92"/>
      <c r="H72" s="92"/>
      <c r="I72" s="92"/>
      <c r="J72" s="92"/>
      <c r="K72" s="92"/>
      <c r="L72" s="92"/>
      <c r="M72" s="92"/>
    </row>
    <row r="73" spans="1:14" x14ac:dyDescent="0.2">
      <c r="B73" s="92"/>
      <c r="C73" s="92"/>
      <c r="D73" s="92"/>
      <c r="E73" s="92"/>
      <c r="F73" s="92"/>
      <c r="G73" s="92"/>
      <c r="H73" s="92"/>
      <c r="I73" s="92"/>
      <c r="J73" s="92"/>
      <c r="K73" s="92"/>
      <c r="L73" s="92"/>
      <c r="M73" s="92"/>
    </row>
    <row r="75" spans="1:14" x14ac:dyDescent="0.2">
      <c r="A75" s="1">
        <v>2</v>
      </c>
      <c r="B75" s="83" t="s">
        <v>71</v>
      </c>
      <c r="C75" s="83"/>
      <c r="D75" s="83"/>
      <c r="E75" s="83"/>
      <c r="F75" s="83"/>
      <c r="G75" s="83"/>
      <c r="H75" s="83"/>
      <c r="I75" s="83"/>
      <c r="J75" s="83"/>
      <c r="K75" s="83"/>
      <c r="L75" s="83"/>
      <c r="M75" s="83"/>
    </row>
    <row r="76" spans="1:14" x14ac:dyDescent="0.2">
      <c r="B76" s="83"/>
      <c r="C76" s="83"/>
      <c r="D76" s="83"/>
      <c r="E76" s="83"/>
      <c r="F76" s="83"/>
      <c r="G76" s="83"/>
      <c r="H76" s="83"/>
      <c r="I76" s="83"/>
      <c r="J76" s="83"/>
      <c r="K76" s="83"/>
      <c r="L76" s="83"/>
      <c r="M76" s="83"/>
    </row>
    <row r="78" spans="1:14" x14ac:dyDescent="0.2">
      <c r="A78" s="1">
        <v>3</v>
      </c>
      <c r="B78" s="84" t="s">
        <v>72</v>
      </c>
      <c r="C78" s="84"/>
      <c r="D78" s="84"/>
      <c r="E78" s="84"/>
      <c r="F78" s="84"/>
      <c r="G78" s="84"/>
      <c r="H78" s="84"/>
      <c r="I78" s="84"/>
      <c r="J78" s="84"/>
      <c r="K78" s="84"/>
      <c r="L78" s="84"/>
      <c r="M78" s="84"/>
    </row>
    <row r="80" spans="1:14" x14ac:dyDescent="0.2">
      <c r="A80" s="1">
        <v>4</v>
      </c>
      <c r="B80" s="54" t="s">
        <v>73</v>
      </c>
      <c r="C80" s="10"/>
    </row>
    <row r="82" spans="1:13" x14ac:dyDescent="0.2">
      <c r="A82" s="1">
        <v>5</v>
      </c>
      <c r="B82" s="55" t="s">
        <v>74</v>
      </c>
    </row>
    <row r="84" spans="1:13" x14ac:dyDescent="0.2">
      <c r="A84" s="1">
        <v>6</v>
      </c>
      <c r="B84" s="84" t="s">
        <v>75</v>
      </c>
      <c r="C84" s="84"/>
      <c r="D84" s="84"/>
      <c r="E84" s="84"/>
      <c r="F84" s="84"/>
      <c r="G84" s="84"/>
      <c r="H84" s="84"/>
      <c r="I84" s="84"/>
      <c r="J84" s="84"/>
      <c r="K84" s="84"/>
      <c r="L84" s="84"/>
      <c r="M84" s="84"/>
    </row>
    <row r="85" spans="1:13" x14ac:dyDescent="0.2">
      <c r="B85" s="84"/>
      <c r="C85" s="84"/>
      <c r="D85" s="84"/>
      <c r="E85" s="84"/>
      <c r="F85" s="84"/>
      <c r="G85" s="84"/>
      <c r="H85" s="84"/>
      <c r="I85" s="84"/>
      <c r="J85" s="84"/>
      <c r="K85" s="84"/>
      <c r="L85" s="84"/>
      <c r="M85" s="84"/>
    </row>
  </sheetData>
  <mergeCells count="9">
    <mergeCell ref="B75:M76"/>
    <mergeCell ref="B78:M78"/>
    <mergeCell ref="B84:M85"/>
    <mergeCell ref="A9:M9"/>
    <mergeCell ref="A10:M10"/>
    <mergeCell ref="D15:G15"/>
    <mergeCell ref="C62:I62"/>
    <mergeCell ref="C63:I63"/>
    <mergeCell ref="B72:M73"/>
  </mergeCells>
  <dataValidations count="1">
    <dataValidation type="list" allowBlank="1" showErrorMessage="1" error="Use the following date format when inserting a date:_x000a__x000a_Eg:  &quot;January 1, 2013&quot;" prompt="Use the following format eg: January 1, 2013" sqref="F12">
      <formula1>"CGAAP, MIFRS,USGAAP, ASPE"</formula1>
    </dataValidation>
  </dataValidations>
  <printOptions horizontalCentered="1"/>
  <pageMargins left="0.25" right="0.25" top="0.75" bottom="0.75" header="0.3" footer="0.3"/>
  <pageSetup paperSize="5" scale="61" orientation="landscape" r:id="rId1"/>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6" tint="0.59999389629810485"/>
    <pageSetUpPr fitToPage="1"/>
  </sheetPr>
  <dimension ref="A1:O85"/>
  <sheetViews>
    <sheetView showGridLines="0" zoomScale="80" zoomScaleNormal="80" zoomScaleSheetLayoutView="85" workbookViewId="0">
      <pane xSplit="3" ySplit="16" topLeftCell="D50" activePane="bottomRight" state="frozen"/>
      <selection activeCell="T31" sqref="T31"/>
      <selection pane="topRight" activeCell="T31" sqref="T31"/>
      <selection pane="bottomLeft" activeCell="T31" sqref="T31"/>
      <selection pane="bottomRight" activeCell="M1" sqref="M1:M7"/>
    </sheetView>
  </sheetViews>
  <sheetFormatPr defaultRowHeight="12.75" x14ac:dyDescent="0.2"/>
  <cols>
    <col min="1" max="1" width="7.7109375" style="1" customWidth="1"/>
    <col min="2" max="2" width="6.42578125" style="1" customWidth="1"/>
    <col min="3" max="3" width="50.7109375" style="2" bestFit="1" customWidth="1"/>
    <col min="4" max="4" width="14.42578125" style="2" customWidth="1"/>
    <col min="5" max="5" width="13" style="2" customWidth="1"/>
    <col min="6" max="6" width="12.28515625" style="2" bestFit="1" customWidth="1"/>
    <col min="7" max="7" width="13.5703125" style="2" customWidth="1"/>
    <col min="8" max="8" width="1.7109375" style="3" customWidth="1"/>
    <col min="9" max="9" width="14.28515625" style="2" customWidth="1"/>
    <col min="10" max="10" width="13.42578125" style="72" customWidth="1"/>
    <col min="11" max="11" width="12.28515625" style="2" bestFit="1" customWidth="1"/>
    <col min="12" max="12" width="14.5703125" style="2" bestFit="1" customWidth="1"/>
    <col min="13" max="13" width="14.140625" style="2" bestFit="1" customWidth="1"/>
    <col min="14" max="14" width="10.28515625" style="2" bestFit="1" customWidth="1"/>
    <col min="15" max="15" width="11.5703125" style="2" bestFit="1" customWidth="1"/>
    <col min="16" max="16384" width="9.140625" style="2"/>
  </cols>
  <sheetData>
    <row r="1" spans="1:13" x14ac:dyDescent="0.2">
      <c r="L1" s="4" t="s">
        <v>0</v>
      </c>
      <c r="M1" s="5" t="s">
        <v>86</v>
      </c>
    </row>
    <row r="2" spans="1:13" x14ac:dyDescent="0.2">
      <c r="L2" s="4" t="s">
        <v>1</v>
      </c>
      <c r="M2" s="6"/>
    </row>
    <row r="3" spans="1:13" x14ac:dyDescent="0.2">
      <c r="L3" s="4" t="s">
        <v>2</v>
      </c>
      <c r="M3" s="6"/>
    </row>
    <row r="4" spans="1:13" x14ac:dyDescent="0.2">
      <c r="L4" s="4" t="s">
        <v>3</v>
      </c>
      <c r="M4" s="6"/>
    </row>
    <row r="5" spans="1:13" x14ac:dyDescent="0.2">
      <c r="L5" s="4" t="s">
        <v>4</v>
      </c>
      <c r="M5" s="7"/>
    </row>
    <row r="6" spans="1:13" x14ac:dyDescent="0.2">
      <c r="L6" s="4"/>
      <c r="M6" s="5" t="s">
        <v>87</v>
      </c>
    </row>
    <row r="7" spans="1:13" x14ac:dyDescent="0.2">
      <c r="L7" s="4" t="s">
        <v>5</v>
      </c>
      <c r="M7" s="7" t="s">
        <v>88</v>
      </c>
    </row>
    <row r="9" spans="1:13" ht="18" x14ac:dyDescent="0.2">
      <c r="A9" s="85" t="s">
        <v>6</v>
      </c>
      <c r="B9" s="85"/>
      <c r="C9" s="85"/>
      <c r="D9" s="85"/>
      <c r="E9" s="85"/>
      <c r="F9" s="85"/>
      <c r="G9" s="85"/>
      <c r="H9" s="85"/>
      <c r="I9" s="85"/>
      <c r="J9" s="85"/>
      <c r="K9" s="85"/>
      <c r="L9" s="85"/>
      <c r="M9" s="85"/>
    </row>
    <row r="10" spans="1:13" ht="18" x14ac:dyDescent="0.2">
      <c r="A10" s="85" t="s">
        <v>7</v>
      </c>
      <c r="B10" s="85"/>
      <c r="C10" s="85"/>
      <c r="D10" s="85"/>
      <c r="E10" s="85"/>
      <c r="F10" s="85"/>
      <c r="G10" s="85"/>
      <c r="H10" s="85"/>
      <c r="I10" s="85"/>
      <c r="J10" s="85"/>
      <c r="K10" s="85"/>
      <c r="L10" s="85"/>
      <c r="M10" s="85"/>
    </row>
    <row r="11" spans="1:13" x14ac:dyDescent="0.2">
      <c r="H11" s="2"/>
    </row>
    <row r="12" spans="1:13" x14ac:dyDescent="0.2">
      <c r="E12" s="8" t="s">
        <v>8</v>
      </c>
      <c r="F12" s="9" t="s">
        <v>82</v>
      </c>
      <c r="H12" s="2"/>
    </row>
    <row r="13" spans="1:13" ht="15" x14ac:dyDescent="0.25">
      <c r="C13" s="10"/>
      <c r="D13" s="59"/>
      <c r="E13" s="8" t="s">
        <v>10</v>
      </c>
      <c r="F13" s="56">
        <v>2015</v>
      </c>
      <c r="G13" s="11"/>
      <c r="I13" s="59"/>
    </row>
    <row r="15" spans="1:13" x14ac:dyDescent="0.2">
      <c r="D15" s="86" t="s">
        <v>11</v>
      </c>
      <c r="E15" s="87"/>
      <c r="F15" s="87"/>
      <c r="G15" s="88"/>
      <c r="I15" s="12"/>
      <c r="J15" s="73" t="s">
        <v>12</v>
      </c>
      <c r="K15" s="13"/>
      <c r="L15" s="14"/>
      <c r="M15" s="3"/>
    </row>
    <row r="16" spans="1:13" ht="25.5" x14ac:dyDescent="0.2">
      <c r="A16" s="15" t="s">
        <v>13</v>
      </c>
      <c r="B16" s="16" t="s">
        <v>14</v>
      </c>
      <c r="C16" s="17" t="s">
        <v>15</v>
      </c>
      <c r="D16" s="15" t="s">
        <v>16</v>
      </c>
      <c r="E16" s="16" t="s">
        <v>17</v>
      </c>
      <c r="F16" s="16" t="s">
        <v>18</v>
      </c>
      <c r="G16" s="15" t="s">
        <v>19</v>
      </c>
      <c r="H16" s="18"/>
      <c r="I16" s="19" t="s">
        <v>16</v>
      </c>
      <c r="J16" s="74" t="s">
        <v>17</v>
      </c>
      <c r="K16" s="20" t="s">
        <v>18</v>
      </c>
      <c r="L16" s="21" t="s">
        <v>19</v>
      </c>
      <c r="M16" s="15" t="s">
        <v>20</v>
      </c>
    </row>
    <row r="17" spans="1:13" ht="15" x14ac:dyDescent="0.25">
      <c r="A17" s="22"/>
      <c r="B17" s="22">
        <v>1610</v>
      </c>
      <c r="C17" s="23" t="s">
        <v>76</v>
      </c>
      <c r="D17" s="24">
        <f>+'App.2-BA_2014'!G17</f>
        <v>242440</v>
      </c>
      <c r="E17" s="24"/>
      <c r="F17" s="24"/>
      <c r="G17" s="77">
        <f>D17+E17+F17</f>
        <v>242440</v>
      </c>
      <c r="H17" s="26"/>
      <c r="I17" s="24">
        <f>+'App.2-BA_2014'!L17</f>
        <v>-39776</v>
      </c>
      <c r="J17" s="70">
        <v>-6061</v>
      </c>
      <c r="K17" s="24"/>
      <c r="L17" s="25">
        <f>I17+J17+K17</f>
        <v>-45837</v>
      </c>
      <c r="M17" s="28">
        <f t="shared" ref="M17:M56" si="0">G17+L17</f>
        <v>196603</v>
      </c>
    </row>
    <row r="18" spans="1:13" ht="15" x14ac:dyDescent="0.25">
      <c r="A18" s="22">
        <v>12</v>
      </c>
      <c r="B18" s="22">
        <v>1611</v>
      </c>
      <c r="C18" s="23" t="s">
        <v>21</v>
      </c>
      <c r="D18" s="24">
        <f>+'App.2-BA_2014'!G18</f>
        <v>345639</v>
      </c>
      <c r="E18" s="24">
        <v>23000</v>
      </c>
      <c r="F18" s="24"/>
      <c r="G18" s="77">
        <f t="shared" ref="G18:G60" si="1">D18+E18+F18</f>
        <v>368639</v>
      </c>
      <c r="H18" s="26"/>
      <c r="I18" s="24">
        <f>+'App.2-BA_2014'!L18</f>
        <v>-324118</v>
      </c>
      <c r="J18" s="70">
        <v>-14195</v>
      </c>
      <c r="K18" s="24"/>
      <c r="L18" s="25">
        <f t="shared" ref="L18:L60" si="2">I18+J18+K18</f>
        <v>-338313</v>
      </c>
      <c r="M18" s="28">
        <f t="shared" si="0"/>
        <v>30326</v>
      </c>
    </row>
    <row r="19" spans="1:13" ht="15" x14ac:dyDescent="0.25">
      <c r="A19" s="22" t="s">
        <v>22</v>
      </c>
      <c r="B19" s="22">
        <v>1612</v>
      </c>
      <c r="C19" s="23" t="s">
        <v>23</v>
      </c>
      <c r="D19" s="24">
        <f>+'App.2-BA_2014'!G19</f>
        <v>0</v>
      </c>
      <c r="E19" s="24"/>
      <c r="F19" s="24"/>
      <c r="G19" s="77">
        <f t="shared" si="1"/>
        <v>0</v>
      </c>
      <c r="H19" s="26"/>
      <c r="I19" s="24">
        <f>+'App.2-BA_2014'!L19</f>
        <v>0</v>
      </c>
      <c r="J19" s="70"/>
      <c r="K19" s="24"/>
      <c r="L19" s="25">
        <f t="shared" si="2"/>
        <v>0</v>
      </c>
      <c r="M19" s="28">
        <f t="shared" si="0"/>
        <v>0</v>
      </c>
    </row>
    <row r="20" spans="1:13" ht="15" x14ac:dyDescent="0.25">
      <c r="A20" s="29" t="s">
        <v>24</v>
      </c>
      <c r="B20" s="29">
        <v>1805</v>
      </c>
      <c r="C20" s="30" t="s">
        <v>25</v>
      </c>
      <c r="D20" s="24">
        <f>+'App.2-BA_2014'!G20</f>
        <v>197343</v>
      </c>
      <c r="E20" s="24"/>
      <c r="F20" s="24"/>
      <c r="G20" s="77">
        <f t="shared" si="1"/>
        <v>197343</v>
      </c>
      <c r="H20" s="26"/>
      <c r="I20" s="24">
        <f>+'App.2-BA_2014'!L20</f>
        <v>0</v>
      </c>
      <c r="J20" s="70"/>
      <c r="K20" s="24"/>
      <c r="L20" s="25">
        <f t="shared" si="2"/>
        <v>0</v>
      </c>
      <c r="M20" s="28">
        <f t="shared" si="0"/>
        <v>197343</v>
      </c>
    </row>
    <row r="21" spans="1:13" ht="15" x14ac:dyDescent="0.25">
      <c r="A21" s="22">
        <v>47</v>
      </c>
      <c r="B21" s="22">
        <v>1808</v>
      </c>
      <c r="C21" s="31" t="s">
        <v>26</v>
      </c>
      <c r="D21" s="24">
        <f>+'App.2-BA_2014'!G21</f>
        <v>725696</v>
      </c>
      <c r="E21" s="24">
        <v>81000</v>
      </c>
      <c r="F21" s="24"/>
      <c r="G21" s="77">
        <f t="shared" si="1"/>
        <v>806696</v>
      </c>
      <c r="H21" s="26"/>
      <c r="I21" s="24">
        <f>+'App.2-BA_2014'!L21</f>
        <v>-235369.25</v>
      </c>
      <c r="J21" s="70">
        <v>-15075</v>
      </c>
      <c r="K21" s="24"/>
      <c r="L21" s="25">
        <f t="shared" si="2"/>
        <v>-250444.25</v>
      </c>
      <c r="M21" s="28">
        <f t="shared" si="0"/>
        <v>556251.75</v>
      </c>
    </row>
    <row r="22" spans="1:13" ht="15" x14ac:dyDescent="0.25">
      <c r="A22" s="22">
        <v>13</v>
      </c>
      <c r="B22" s="22">
        <v>1810</v>
      </c>
      <c r="C22" s="31" t="s">
        <v>27</v>
      </c>
      <c r="D22" s="24">
        <f>+'App.2-BA_2014'!G22</f>
        <v>0</v>
      </c>
      <c r="E22" s="24"/>
      <c r="F22" s="24"/>
      <c r="G22" s="77">
        <f t="shared" si="1"/>
        <v>0</v>
      </c>
      <c r="H22" s="26"/>
      <c r="I22" s="24">
        <f>+'App.2-BA_2014'!L22</f>
        <v>0</v>
      </c>
      <c r="J22" s="70"/>
      <c r="K22" s="24"/>
      <c r="L22" s="25">
        <f t="shared" si="2"/>
        <v>0</v>
      </c>
      <c r="M22" s="28">
        <f t="shared" si="0"/>
        <v>0</v>
      </c>
    </row>
    <row r="23" spans="1:13" ht="15" x14ac:dyDescent="0.25">
      <c r="A23" s="22">
        <v>47</v>
      </c>
      <c r="B23" s="22">
        <v>1815</v>
      </c>
      <c r="C23" s="31" t="s">
        <v>28</v>
      </c>
      <c r="D23" s="24">
        <f>+'App.2-BA_2014'!G23</f>
        <v>0</v>
      </c>
      <c r="E23" s="24"/>
      <c r="F23" s="24"/>
      <c r="G23" s="77">
        <f t="shared" si="1"/>
        <v>0</v>
      </c>
      <c r="H23" s="26"/>
      <c r="I23" s="24">
        <f>+'App.2-BA_2014'!L23</f>
        <v>0</v>
      </c>
      <c r="J23" s="70"/>
      <c r="K23" s="24"/>
      <c r="L23" s="25">
        <f t="shared" si="2"/>
        <v>0</v>
      </c>
      <c r="M23" s="28">
        <f t="shared" si="0"/>
        <v>0</v>
      </c>
    </row>
    <row r="24" spans="1:13" ht="15" x14ac:dyDescent="0.25">
      <c r="A24" s="22">
        <v>47</v>
      </c>
      <c r="B24" s="22">
        <v>1820</v>
      </c>
      <c r="C24" s="23" t="s">
        <v>29</v>
      </c>
      <c r="D24" s="24">
        <f>+'App.2-BA_2014'!G24</f>
        <v>9492610.9000000004</v>
      </c>
      <c r="E24" s="24">
        <v>254614</v>
      </c>
      <c r="F24" s="24"/>
      <c r="G24" s="77">
        <f t="shared" si="1"/>
        <v>9747224.9000000004</v>
      </c>
      <c r="H24" s="26"/>
      <c r="I24" s="24">
        <f>+'App.2-BA_2014'!L24</f>
        <v>-2692448.52</v>
      </c>
      <c r="J24" s="70">
        <v>-210046</v>
      </c>
      <c r="K24" s="24"/>
      <c r="L24" s="25">
        <f t="shared" si="2"/>
        <v>-2902494.52</v>
      </c>
      <c r="M24" s="28">
        <f t="shared" si="0"/>
        <v>6844730.3800000008</v>
      </c>
    </row>
    <row r="25" spans="1:13" ht="15" x14ac:dyDescent="0.25">
      <c r="A25" s="22">
        <v>47</v>
      </c>
      <c r="B25" s="22">
        <v>1825</v>
      </c>
      <c r="C25" s="31" t="s">
        <v>30</v>
      </c>
      <c r="D25" s="24">
        <f>+'App.2-BA_2014'!G25</f>
        <v>0</v>
      </c>
      <c r="E25" s="24"/>
      <c r="F25" s="24"/>
      <c r="G25" s="77">
        <f t="shared" si="1"/>
        <v>0</v>
      </c>
      <c r="H25" s="26"/>
      <c r="I25" s="24">
        <f>+'App.2-BA_2014'!L25</f>
        <v>0</v>
      </c>
      <c r="J25" s="70"/>
      <c r="K25" s="24"/>
      <c r="L25" s="25">
        <f t="shared" si="2"/>
        <v>0</v>
      </c>
      <c r="M25" s="28">
        <f t="shared" si="0"/>
        <v>0</v>
      </c>
    </row>
    <row r="26" spans="1:13" ht="15" x14ac:dyDescent="0.25">
      <c r="A26" s="22">
        <v>47</v>
      </c>
      <c r="B26" s="22">
        <v>1830</v>
      </c>
      <c r="C26" s="31" t="s">
        <v>31</v>
      </c>
      <c r="D26" s="24">
        <f>+'App.2-BA_2014'!G26</f>
        <v>14758203.34</v>
      </c>
      <c r="E26" s="24">
        <v>401328</v>
      </c>
      <c r="F26" s="24"/>
      <c r="G26" s="77">
        <f t="shared" si="1"/>
        <v>15159531.34</v>
      </c>
      <c r="H26" s="26"/>
      <c r="I26" s="24">
        <f>+'App.2-BA_2014'!L26</f>
        <v>-5782601.0999999996</v>
      </c>
      <c r="J26" s="70">
        <v>-255696</v>
      </c>
      <c r="K26" s="24"/>
      <c r="L26" s="25">
        <f t="shared" si="2"/>
        <v>-6038297.0999999996</v>
      </c>
      <c r="M26" s="28">
        <f t="shared" si="0"/>
        <v>9121234.2400000002</v>
      </c>
    </row>
    <row r="27" spans="1:13" ht="15" x14ac:dyDescent="0.25">
      <c r="A27" s="22">
        <v>47</v>
      </c>
      <c r="B27" s="22">
        <v>1835</v>
      </c>
      <c r="C27" s="31" t="s">
        <v>32</v>
      </c>
      <c r="D27" s="24">
        <f>+'App.2-BA_2014'!G27</f>
        <v>4527443.9000000004</v>
      </c>
      <c r="E27" s="24">
        <v>454238</v>
      </c>
      <c r="F27" s="24"/>
      <c r="G27" s="77">
        <f t="shared" si="1"/>
        <v>4981681.9000000004</v>
      </c>
      <c r="H27" s="26"/>
      <c r="I27" s="24">
        <f>+'App.2-BA_2014'!L27</f>
        <v>-990572.77</v>
      </c>
      <c r="J27" s="70">
        <v>-80346</v>
      </c>
      <c r="K27" s="24"/>
      <c r="L27" s="25">
        <f t="shared" si="2"/>
        <v>-1070918.77</v>
      </c>
      <c r="M27" s="28">
        <f t="shared" si="0"/>
        <v>3910763.1300000004</v>
      </c>
    </row>
    <row r="28" spans="1:13" ht="15" x14ac:dyDescent="0.25">
      <c r="A28" s="22">
        <v>47</v>
      </c>
      <c r="B28" s="22">
        <v>1840</v>
      </c>
      <c r="C28" s="31" t="s">
        <v>33</v>
      </c>
      <c r="D28" s="24">
        <f>+'App.2-BA_2014'!G28</f>
        <v>10524032.140000001</v>
      </c>
      <c r="E28" s="24">
        <v>645045</v>
      </c>
      <c r="F28" s="24"/>
      <c r="G28" s="77">
        <f t="shared" si="1"/>
        <v>11169077.140000001</v>
      </c>
      <c r="H28" s="26"/>
      <c r="I28" s="24">
        <f>+'App.2-BA_2014'!L28</f>
        <v>-3287709.68</v>
      </c>
      <c r="J28" s="70">
        <v>-150896</v>
      </c>
      <c r="K28" s="24"/>
      <c r="L28" s="25">
        <f t="shared" si="2"/>
        <v>-3438605.68</v>
      </c>
      <c r="M28" s="28">
        <f t="shared" si="0"/>
        <v>7730471.4600000009</v>
      </c>
    </row>
    <row r="29" spans="1:13" ht="15" x14ac:dyDescent="0.25">
      <c r="A29" s="22">
        <v>47</v>
      </c>
      <c r="B29" s="22">
        <v>1845</v>
      </c>
      <c r="C29" s="31" t="s">
        <v>34</v>
      </c>
      <c r="D29" s="24">
        <f>+'App.2-BA_2014'!G29</f>
        <v>6978767.1100000003</v>
      </c>
      <c r="E29" s="24">
        <v>902655</v>
      </c>
      <c r="F29" s="24"/>
      <c r="G29" s="77">
        <f t="shared" si="1"/>
        <v>7881422.1100000003</v>
      </c>
      <c r="H29" s="26"/>
      <c r="I29" s="24">
        <f>+'App.2-BA_2014'!L29</f>
        <v>-2111225.4700000002</v>
      </c>
      <c r="J29" s="70">
        <v>-123839</v>
      </c>
      <c r="K29" s="24"/>
      <c r="L29" s="25">
        <f t="shared" si="2"/>
        <v>-2235064.4700000002</v>
      </c>
      <c r="M29" s="28">
        <f t="shared" si="0"/>
        <v>5646357.6400000006</v>
      </c>
    </row>
    <row r="30" spans="1:13" ht="15" x14ac:dyDescent="0.25">
      <c r="A30" s="22">
        <v>47</v>
      </c>
      <c r="B30" s="22">
        <v>1850</v>
      </c>
      <c r="C30" s="31" t="s">
        <v>35</v>
      </c>
      <c r="D30" s="24">
        <f>+'App.2-BA_2014'!G30</f>
        <v>4676568.3099999996</v>
      </c>
      <c r="E30" s="24">
        <v>169350</v>
      </c>
      <c r="F30" s="24"/>
      <c r="G30" s="77">
        <f t="shared" si="1"/>
        <v>4845918.3099999996</v>
      </c>
      <c r="H30" s="26"/>
      <c r="I30" s="24">
        <f>+'App.2-BA_2014'!L30</f>
        <v>-2300711.29</v>
      </c>
      <c r="J30" s="70">
        <v>-81101</v>
      </c>
      <c r="K30" s="24"/>
      <c r="L30" s="25">
        <f t="shared" si="2"/>
        <v>-2381812.29</v>
      </c>
      <c r="M30" s="28">
        <f t="shared" si="0"/>
        <v>2464106.0199999996</v>
      </c>
    </row>
    <row r="31" spans="1:13" ht="15" x14ac:dyDescent="0.25">
      <c r="A31" s="22">
        <v>47</v>
      </c>
      <c r="B31" s="22">
        <v>1855</v>
      </c>
      <c r="C31" s="31" t="s">
        <v>36</v>
      </c>
      <c r="D31" s="24">
        <f>+'App.2-BA_2014'!G31</f>
        <v>1741480.68</v>
      </c>
      <c r="E31" s="24">
        <v>68470</v>
      </c>
      <c r="F31" s="24"/>
      <c r="G31" s="77">
        <f t="shared" si="1"/>
        <v>1809950.68</v>
      </c>
      <c r="H31" s="26"/>
      <c r="I31" s="24">
        <f>+'App.2-BA_2014'!L31</f>
        <v>-875229.46</v>
      </c>
      <c r="J31" s="70">
        <v>-17504</v>
      </c>
      <c r="K31" s="24"/>
      <c r="L31" s="25">
        <f t="shared" si="2"/>
        <v>-892733.46</v>
      </c>
      <c r="M31" s="28">
        <f t="shared" si="0"/>
        <v>917217.22</v>
      </c>
    </row>
    <row r="32" spans="1:13" ht="15" x14ac:dyDescent="0.25">
      <c r="A32" s="22">
        <v>47</v>
      </c>
      <c r="B32" s="22">
        <v>1860</v>
      </c>
      <c r="C32" s="31" t="s">
        <v>37</v>
      </c>
      <c r="D32" s="24">
        <f>+'App.2-BA_2014'!G32</f>
        <v>5822566.5599999996</v>
      </c>
      <c r="E32" s="24">
        <v>200000</v>
      </c>
      <c r="F32" s="24"/>
      <c r="G32" s="77">
        <f t="shared" si="1"/>
        <v>6022566.5599999996</v>
      </c>
      <c r="H32" s="26"/>
      <c r="I32" s="24">
        <f>+'App.2-BA_2014'!L32</f>
        <v>-1655959.1400000001</v>
      </c>
      <c r="J32" s="70">
        <v>-355485</v>
      </c>
      <c r="K32" s="24"/>
      <c r="L32" s="25">
        <f t="shared" si="2"/>
        <v>-2011444.1400000001</v>
      </c>
      <c r="M32" s="28">
        <f t="shared" si="0"/>
        <v>4011122.4199999995</v>
      </c>
    </row>
    <row r="33" spans="1:13" ht="15" x14ac:dyDescent="0.25">
      <c r="A33" s="29">
        <v>47</v>
      </c>
      <c r="B33" s="29">
        <v>1860</v>
      </c>
      <c r="C33" s="30" t="s">
        <v>38</v>
      </c>
      <c r="D33" s="24">
        <f>+'App.2-BA_2014'!G33</f>
        <v>0</v>
      </c>
      <c r="E33" s="24"/>
      <c r="F33" s="24"/>
      <c r="G33" s="77">
        <f t="shared" si="1"/>
        <v>0</v>
      </c>
      <c r="H33" s="26"/>
      <c r="I33" s="24">
        <f>+'App.2-BA_2014'!L33</f>
        <v>0</v>
      </c>
      <c r="J33" s="70"/>
      <c r="K33" s="24"/>
      <c r="L33" s="25">
        <f t="shared" si="2"/>
        <v>0</v>
      </c>
      <c r="M33" s="28">
        <f t="shared" si="0"/>
        <v>0</v>
      </c>
    </row>
    <row r="34" spans="1:13" ht="15" x14ac:dyDescent="0.25">
      <c r="A34" s="29" t="s">
        <v>24</v>
      </c>
      <c r="B34" s="29">
        <v>1905</v>
      </c>
      <c r="C34" s="30" t="s">
        <v>25</v>
      </c>
      <c r="D34" s="24">
        <f>+'App.2-BA_2014'!G34</f>
        <v>0</v>
      </c>
      <c r="E34" s="24"/>
      <c r="F34" s="24"/>
      <c r="G34" s="77">
        <f t="shared" si="1"/>
        <v>0</v>
      </c>
      <c r="H34" s="26"/>
      <c r="I34" s="24">
        <f>+'App.2-BA_2014'!L34</f>
        <v>0</v>
      </c>
      <c r="J34" s="70"/>
      <c r="K34" s="24"/>
      <c r="L34" s="25">
        <f t="shared" si="2"/>
        <v>0</v>
      </c>
      <c r="M34" s="28">
        <f t="shared" si="0"/>
        <v>0</v>
      </c>
    </row>
    <row r="35" spans="1:13" ht="15" x14ac:dyDescent="0.25">
      <c r="A35" s="22">
        <v>47</v>
      </c>
      <c r="B35" s="22">
        <v>1908</v>
      </c>
      <c r="C35" s="31" t="s">
        <v>39</v>
      </c>
      <c r="D35" s="24">
        <f>+'App.2-BA_2014'!G35</f>
        <v>0</v>
      </c>
      <c r="E35" s="24"/>
      <c r="F35" s="24"/>
      <c r="G35" s="77">
        <f t="shared" si="1"/>
        <v>0</v>
      </c>
      <c r="H35" s="26"/>
      <c r="I35" s="24">
        <f>+'App.2-BA_2014'!L35</f>
        <v>0</v>
      </c>
      <c r="J35" s="70"/>
      <c r="K35" s="24"/>
      <c r="L35" s="25">
        <f t="shared" si="2"/>
        <v>0</v>
      </c>
      <c r="M35" s="28">
        <f t="shared" si="0"/>
        <v>0</v>
      </c>
    </row>
    <row r="36" spans="1:13" ht="15" x14ac:dyDescent="0.25">
      <c r="A36" s="22">
        <v>13</v>
      </c>
      <c r="B36" s="22">
        <v>1910</v>
      </c>
      <c r="C36" s="31" t="s">
        <v>27</v>
      </c>
      <c r="D36" s="24">
        <f>+'App.2-BA_2014'!G36</f>
        <v>335574</v>
      </c>
      <c r="E36" s="24"/>
      <c r="F36" s="24"/>
      <c r="G36" s="77">
        <f t="shared" si="1"/>
        <v>335574</v>
      </c>
      <c r="H36" s="26"/>
      <c r="I36" s="24">
        <f>+'App.2-BA_2014'!L36</f>
        <v>-234693</v>
      </c>
      <c r="J36" s="70">
        <v>-8114</v>
      </c>
      <c r="K36" s="24"/>
      <c r="L36" s="25">
        <f t="shared" si="2"/>
        <v>-242807</v>
      </c>
      <c r="M36" s="28">
        <f t="shared" si="0"/>
        <v>92767</v>
      </c>
    </row>
    <row r="37" spans="1:13" ht="15" x14ac:dyDescent="0.25">
      <c r="A37" s="22">
        <v>8</v>
      </c>
      <c r="B37" s="22">
        <v>1915</v>
      </c>
      <c r="C37" s="31" t="s">
        <v>40</v>
      </c>
      <c r="D37" s="24">
        <f>+'App.2-BA_2014'!G37</f>
        <v>27285</v>
      </c>
      <c r="E37" s="24">
        <v>1000</v>
      </c>
      <c r="F37" s="24"/>
      <c r="G37" s="77">
        <f t="shared" si="1"/>
        <v>28285</v>
      </c>
      <c r="H37" s="26"/>
      <c r="I37" s="24">
        <f>+'App.2-BA_2014'!L37</f>
        <v>-8533</v>
      </c>
      <c r="J37" s="70">
        <v>-2779</v>
      </c>
      <c r="K37" s="24"/>
      <c r="L37" s="25">
        <f t="shared" si="2"/>
        <v>-11312</v>
      </c>
      <c r="M37" s="28">
        <f t="shared" si="0"/>
        <v>16973</v>
      </c>
    </row>
    <row r="38" spans="1:13" ht="15" x14ac:dyDescent="0.25">
      <c r="A38" s="22">
        <v>8</v>
      </c>
      <c r="B38" s="22">
        <v>1915</v>
      </c>
      <c r="C38" s="31" t="s">
        <v>41</v>
      </c>
      <c r="D38" s="24">
        <f>+'App.2-BA_2014'!G38</f>
        <v>0</v>
      </c>
      <c r="E38" s="24"/>
      <c r="F38" s="24"/>
      <c r="G38" s="77">
        <f t="shared" si="1"/>
        <v>0</v>
      </c>
      <c r="H38" s="26"/>
      <c r="I38" s="24">
        <f>+'App.2-BA_2014'!L38</f>
        <v>0</v>
      </c>
      <c r="J38" s="70"/>
      <c r="K38" s="24"/>
      <c r="L38" s="25">
        <f t="shared" si="2"/>
        <v>0</v>
      </c>
      <c r="M38" s="28">
        <f t="shared" si="0"/>
        <v>0</v>
      </c>
    </row>
    <row r="39" spans="1:13" ht="15" x14ac:dyDescent="0.25">
      <c r="A39" s="22">
        <v>10</v>
      </c>
      <c r="B39" s="22">
        <v>1920</v>
      </c>
      <c r="C39" s="31" t="s">
        <v>42</v>
      </c>
      <c r="D39" s="24">
        <f>+'App.2-BA_2014'!G39</f>
        <v>0</v>
      </c>
      <c r="E39" s="24"/>
      <c r="F39" s="24"/>
      <c r="G39" s="77">
        <f t="shared" si="1"/>
        <v>0</v>
      </c>
      <c r="H39" s="26"/>
      <c r="I39" s="24">
        <f>+'App.2-BA_2014'!L39</f>
        <v>0</v>
      </c>
      <c r="J39" s="70"/>
      <c r="K39" s="24"/>
      <c r="L39" s="25">
        <f t="shared" si="2"/>
        <v>0</v>
      </c>
      <c r="M39" s="28">
        <f t="shared" si="0"/>
        <v>0</v>
      </c>
    </row>
    <row r="40" spans="1:13" ht="15" x14ac:dyDescent="0.25">
      <c r="A40" s="22">
        <v>45</v>
      </c>
      <c r="B40" s="32">
        <v>1920</v>
      </c>
      <c r="C40" s="23" t="s">
        <v>43</v>
      </c>
      <c r="D40" s="24">
        <f>+'App.2-BA_2014'!G40</f>
        <v>405076.92</v>
      </c>
      <c r="E40" s="24"/>
      <c r="F40" s="24"/>
      <c r="G40" s="77">
        <f t="shared" si="1"/>
        <v>405076.92</v>
      </c>
      <c r="H40" s="26"/>
      <c r="I40" s="24">
        <f>+'App.2-BA_2014'!L40</f>
        <v>-282635</v>
      </c>
      <c r="J40" s="70">
        <v>-41461</v>
      </c>
      <c r="K40" s="24"/>
      <c r="L40" s="25">
        <f t="shared" si="2"/>
        <v>-324096</v>
      </c>
      <c r="M40" s="28">
        <f t="shared" si="0"/>
        <v>80980.919999999984</v>
      </c>
    </row>
    <row r="41" spans="1:13" ht="15" x14ac:dyDescent="0.25">
      <c r="A41" s="22">
        <v>45.1</v>
      </c>
      <c r="B41" s="32">
        <v>1920</v>
      </c>
      <c r="C41" s="23" t="s">
        <v>44</v>
      </c>
      <c r="D41" s="24">
        <f>+'App.2-BA_2014'!G41</f>
        <v>0</v>
      </c>
      <c r="E41" s="24"/>
      <c r="F41" s="24"/>
      <c r="G41" s="77">
        <f t="shared" si="1"/>
        <v>0</v>
      </c>
      <c r="H41" s="26"/>
      <c r="I41" s="24">
        <f>+'App.2-BA_2014'!L41</f>
        <v>0</v>
      </c>
      <c r="J41" s="70"/>
      <c r="K41" s="24"/>
      <c r="L41" s="25">
        <f t="shared" si="2"/>
        <v>0</v>
      </c>
      <c r="M41" s="28">
        <f t="shared" si="0"/>
        <v>0</v>
      </c>
    </row>
    <row r="42" spans="1:13" ht="15" x14ac:dyDescent="0.25">
      <c r="A42" s="22">
        <v>10</v>
      </c>
      <c r="B42" s="22">
        <v>1930</v>
      </c>
      <c r="C42" s="31" t="s">
        <v>45</v>
      </c>
      <c r="D42" s="24">
        <f>+'App.2-BA_2014'!G42</f>
        <v>2951072.3</v>
      </c>
      <c r="E42" s="24">
        <v>69000</v>
      </c>
      <c r="F42" s="24"/>
      <c r="G42" s="77">
        <f t="shared" si="1"/>
        <v>3020072.3</v>
      </c>
      <c r="H42" s="26"/>
      <c r="I42" s="24">
        <f>+'App.2-BA_2014'!L42</f>
        <v>-1676728.06</v>
      </c>
      <c r="J42" s="70">
        <v>-198247</v>
      </c>
      <c r="K42" s="24"/>
      <c r="L42" s="25">
        <f t="shared" si="2"/>
        <v>-1874975.06</v>
      </c>
      <c r="M42" s="28">
        <f t="shared" si="0"/>
        <v>1145097.2399999998</v>
      </c>
    </row>
    <row r="43" spans="1:13" ht="15" x14ac:dyDescent="0.25">
      <c r="A43" s="22">
        <v>8</v>
      </c>
      <c r="B43" s="22">
        <v>1935</v>
      </c>
      <c r="C43" s="31" t="s">
        <v>46</v>
      </c>
      <c r="D43" s="24">
        <f>+'App.2-BA_2014'!G43</f>
        <v>61101</v>
      </c>
      <c r="E43" s="24"/>
      <c r="F43" s="24"/>
      <c r="G43" s="77">
        <f t="shared" si="1"/>
        <v>61101</v>
      </c>
      <c r="H43" s="26"/>
      <c r="I43" s="24">
        <f>+'App.2-BA_2014'!L43</f>
        <v>-35435</v>
      </c>
      <c r="J43" s="70">
        <v>-6110</v>
      </c>
      <c r="K43" s="24"/>
      <c r="L43" s="25">
        <f t="shared" si="2"/>
        <v>-41545</v>
      </c>
      <c r="M43" s="28">
        <f t="shared" si="0"/>
        <v>19556</v>
      </c>
    </row>
    <row r="44" spans="1:13" ht="15" x14ac:dyDescent="0.25">
      <c r="A44" s="22">
        <v>8</v>
      </c>
      <c r="B44" s="22">
        <v>1940</v>
      </c>
      <c r="C44" s="31" t="s">
        <v>47</v>
      </c>
      <c r="D44" s="24">
        <f>+'App.2-BA_2014'!G44</f>
        <v>1082327.1399999999</v>
      </c>
      <c r="E44" s="24">
        <v>30000</v>
      </c>
      <c r="F44" s="24"/>
      <c r="G44" s="77">
        <f t="shared" si="1"/>
        <v>1112327.1399999999</v>
      </c>
      <c r="H44" s="26"/>
      <c r="I44" s="24">
        <f>+'App.2-BA_2014'!L44</f>
        <v>-805669</v>
      </c>
      <c r="J44" s="70">
        <v>-51052</v>
      </c>
      <c r="K44" s="24"/>
      <c r="L44" s="25">
        <f t="shared" si="2"/>
        <v>-856721</v>
      </c>
      <c r="M44" s="28">
        <f t="shared" si="0"/>
        <v>255606.1399999999</v>
      </c>
    </row>
    <row r="45" spans="1:13" ht="15" x14ac:dyDescent="0.25">
      <c r="A45" s="22">
        <v>8</v>
      </c>
      <c r="B45" s="22">
        <v>1945</v>
      </c>
      <c r="C45" s="31" t="s">
        <v>48</v>
      </c>
      <c r="D45" s="24">
        <f>+'App.2-BA_2014'!G45</f>
        <v>63381</v>
      </c>
      <c r="E45" s="24"/>
      <c r="F45" s="24"/>
      <c r="G45" s="77">
        <f t="shared" si="1"/>
        <v>63381</v>
      </c>
      <c r="H45" s="26"/>
      <c r="I45" s="24">
        <f>+'App.2-BA_2014'!L45</f>
        <v>-33227</v>
      </c>
      <c r="J45" s="70">
        <v>-6338</v>
      </c>
      <c r="K45" s="24"/>
      <c r="L45" s="25">
        <f t="shared" si="2"/>
        <v>-39565</v>
      </c>
      <c r="M45" s="28">
        <f t="shared" si="0"/>
        <v>23816</v>
      </c>
    </row>
    <row r="46" spans="1:13" ht="15" x14ac:dyDescent="0.25">
      <c r="A46" s="22">
        <v>8</v>
      </c>
      <c r="B46" s="22">
        <v>1950</v>
      </c>
      <c r="C46" s="31" t="s">
        <v>49</v>
      </c>
      <c r="D46" s="24">
        <f>+'App.2-BA_2014'!G46</f>
        <v>0</v>
      </c>
      <c r="E46" s="24"/>
      <c r="F46" s="24"/>
      <c r="G46" s="77">
        <f t="shared" si="1"/>
        <v>0</v>
      </c>
      <c r="H46" s="26"/>
      <c r="I46" s="24">
        <f>+'App.2-BA_2014'!L46</f>
        <v>0</v>
      </c>
      <c r="J46" s="70"/>
      <c r="K46" s="24"/>
      <c r="L46" s="25">
        <f t="shared" si="2"/>
        <v>0</v>
      </c>
      <c r="M46" s="28">
        <f t="shared" si="0"/>
        <v>0</v>
      </c>
    </row>
    <row r="47" spans="1:13" ht="15" x14ac:dyDescent="0.25">
      <c r="A47" s="22">
        <v>8</v>
      </c>
      <c r="B47" s="22">
        <v>1955</v>
      </c>
      <c r="C47" s="31" t="s">
        <v>50</v>
      </c>
      <c r="D47" s="24">
        <f>+'App.2-BA_2014'!G47</f>
        <v>157912.95999999999</v>
      </c>
      <c r="E47" s="24">
        <v>50000</v>
      </c>
      <c r="F47" s="24"/>
      <c r="G47" s="77">
        <f t="shared" si="1"/>
        <v>207912.95999999999</v>
      </c>
      <c r="H47" s="26"/>
      <c r="I47" s="24">
        <f>+'App.2-BA_2014'!L47</f>
        <v>-92651.33</v>
      </c>
      <c r="J47" s="70">
        <v>-22926</v>
      </c>
      <c r="K47" s="24"/>
      <c r="L47" s="25">
        <f t="shared" si="2"/>
        <v>-115577.33</v>
      </c>
      <c r="M47" s="28">
        <f t="shared" si="0"/>
        <v>92335.62999999999</v>
      </c>
    </row>
    <row r="48" spans="1:13" ht="15" x14ac:dyDescent="0.25">
      <c r="A48" s="33">
        <v>8</v>
      </c>
      <c r="B48" s="33">
        <v>1955</v>
      </c>
      <c r="C48" s="34" t="s">
        <v>51</v>
      </c>
      <c r="D48" s="24">
        <f>+'App.2-BA_2014'!G48</f>
        <v>0</v>
      </c>
      <c r="E48" s="24"/>
      <c r="F48" s="24"/>
      <c r="G48" s="77">
        <f t="shared" si="1"/>
        <v>0</v>
      </c>
      <c r="H48" s="26"/>
      <c r="I48" s="24">
        <f>+'App.2-BA_2014'!L48</f>
        <v>0</v>
      </c>
      <c r="J48" s="70"/>
      <c r="K48" s="24"/>
      <c r="L48" s="25">
        <f t="shared" si="2"/>
        <v>0</v>
      </c>
      <c r="M48" s="28">
        <f t="shared" si="0"/>
        <v>0</v>
      </c>
    </row>
    <row r="49" spans="1:13" ht="15" x14ac:dyDescent="0.25">
      <c r="A49" s="32">
        <v>8</v>
      </c>
      <c r="B49" s="32">
        <v>1960</v>
      </c>
      <c r="C49" s="23" t="s">
        <v>52</v>
      </c>
      <c r="D49" s="24">
        <f>+'App.2-BA_2014'!G49</f>
        <v>0</v>
      </c>
      <c r="E49" s="24"/>
      <c r="F49" s="24"/>
      <c r="G49" s="77">
        <f t="shared" si="1"/>
        <v>0</v>
      </c>
      <c r="H49" s="26"/>
      <c r="I49" s="24">
        <f>+'App.2-BA_2014'!L49</f>
        <v>0</v>
      </c>
      <c r="J49" s="70"/>
      <c r="K49" s="24"/>
      <c r="L49" s="25">
        <f t="shared" si="2"/>
        <v>0</v>
      </c>
      <c r="M49" s="28">
        <f t="shared" si="0"/>
        <v>0</v>
      </c>
    </row>
    <row r="50" spans="1:13" ht="15" x14ac:dyDescent="0.25">
      <c r="A50" s="1">
        <v>47</v>
      </c>
      <c r="B50" s="32">
        <v>1970</v>
      </c>
      <c r="C50" s="31" t="s">
        <v>53</v>
      </c>
      <c r="D50" s="24">
        <f>+'App.2-BA_2014'!G50</f>
        <v>0</v>
      </c>
      <c r="E50" s="24"/>
      <c r="F50" s="24"/>
      <c r="G50" s="77">
        <f t="shared" si="1"/>
        <v>0</v>
      </c>
      <c r="H50" s="26"/>
      <c r="I50" s="24">
        <f>+'App.2-BA_2014'!L50</f>
        <v>0</v>
      </c>
      <c r="J50" s="70"/>
      <c r="K50" s="24"/>
      <c r="L50" s="25">
        <f t="shared" si="2"/>
        <v>0</v>
      </c>
      <c r="M50" s="28">
        <f t="shared" si="0"/>
        <v>0</v>
      </c>
    </row>
    <row r="51" spans="1:13" ht="15" x14ac:dyDescent="0.25">
      <c r="A51" s="22">
        <v>47</v>
      </c>
      <c r="B51" s="22">
        <v>1975</v>
      </c>
      <c r="C51" s="31" t="s">
        <v>54</v>
      </c>
      <c r="D51" s="24">
        <f>+'App.2-BA_2014'!G51</f>
        <v>0</v>
      </c>
      <c r="E51" s="24"/>
      <c r="F51" s="24"/>
      <c r="G51" s="77">
        <f t="shared" si="1"/>
        <v>0</v>
      </c>
      <c r="H51" s="26"/>
      <c r="I51" s="24">
        <f>+'App.2-BA_2014'!L51</f>
        <v>0</v>
      </c>
      <c r="J51" s="70"/>
      <c r="K51" s="24"/>
      <c r="L51" s="25">
        <f t="shared" si="2"/>
        <v>0</v>
      </c>
      <c r="M51" s="28">
        <f t="shared" si="0"/>
        <v>0</v>
      </c>
    </row>
    <row r="52" spans="1:13" ht="15" x14ac:dyDescent="0.25">
      <c r="A52" s="22">
        <v>47</v>
      </c>
      <c r="B52" s="22">
        <v>1980</v>
      </c>
      <c r="C52" s="31" t="s">
        <v>55</v>
      </c>
      <c r="D52" s="24">
        <f>+'App.2-BA_2014'!G52</f>
        <v>2722392.65</v>
      </c>
      <c r="E52" s="24">
        <v>50000</v>
      </c>
      <c r="F52" s="24"/>
      <c r="G52" s="77">
        <f t="shared" si="1"/>
        <v>2772392.65</v>
      </c>
      <c r="H52" s="26"/>
      <c r="I52" s="24">
        <f>+'App.2-BA_2014'!L52</f>
        <v>-1983857.12</v>
      </c>
      <c r="J52" s="70">
        <v>-61901</v>
      </c>
      <c r="K52" s="24"/>
      <c r="L52" s="25">
        <f t="shared" si="2"/>
        <v>-2045758.12</v>
      </c>
      <c r="M52" s="28">
        <f t="shared" si="0"/>
        <v>726634.5299999998</v>
      </c>
    </row>
    <row r="53" spans="1:13" ht="15" x14ac:dyDescent="0.25">
      <c r="A53" s="22">
        <v>47</v>
      </c>
      <c r="B53" s="22">
        <v>1985</v>
      </c>
      <c r="C53" s="31" t="s">
        <v>56</v>
      </c>
      <c r="D53" s="24">
        <f>+'App.2-BA_2014'!G53</f>
        <v>0</v>
      </c>
      <c r="E53" s="24"/>
      <c r="F53" s="24"/>
      <c r="G53" s="25">
        <f t="shared" si="1"/>
        <v>0</v>
      </c>
      <c r="H53" s="26"/>
      <c r="I53" s="24">
        <f>+'App.2-BA_2014'!L53</f>
        <v>0</v>
      </c>
      <c r="J53" s="70"/>
      <c r="K53" s="24"/>
      <c r="L53" s="25">
        <f t="shared" si="2"/>
        <v>0</v>
      </c>
      <c r="M53" s="28">
        <f t="shared" si="0"/>
        <v>0</v>
      </c>
    </row>
    <row r="54" spans="1:13" ht="15" x14ac:dyDescent="0.25">
      <c r="A54" s="1">
        <v>47</v>
      </c>
      <c r="B54" s="22">
        <v>1990</v>
      </c>
      <c r="C54" s="35" t="s">
        <v>57</v>
      </c>
      <c r="D54" s="24">
        <f>+'App.2-BA_2014'!G54</f>
        <v>0</v>
      </c>
      <c r="E54" s="24"/>
      <c r="F54" s="24"/>
      <c r="G54" s="25">
        <f t="shared" si="1"/>
        <v>0</v>
      </c>
      <c r="H54" s="26"/>
      <c r="I54" s="24">
        <f>+'App.2-BA_2014'!L54</f>
        <v>0</v>
      </c>
      <c r="J54" s="70"/>
      <c r="K54" s="24"/>
      <c r="L54" s="25">
        <f t="shared" si="2"/>
        <v>0</v>
      </c>
      <c r="M54" s="28">
        <f t="shared" si="0"/>
        <v>0</v>
      </c>
    </row>
    <row r="55" spans="1:13" ht="15" x14ac:dyDescent="0.25">
      <c r="A55" s="22">
        <v>47</v>
      </c>
      <c r="B55" s="22">
        <v>1995</v>
      </c>
      <c r="C55" s="31" t="s">
        <v>58</v>
      </c>
      <c r="D55" s="24">
        <f>+'App.2-BA_2014'!G55</f>
        <v>-2848474.57</v>
      </c>
      <c r="E55" s="24"/>
      <c r="F55" s="24"/>
      <c r="G55" s="25">
        <f>D55+E55+F55</f>
        <v>-2848474.57</v>
      </c>
      <c r="H55" s="60"/>
      <c r="I55" s="24">
        <f>+'App.2-BA_2014'!L55</f>
        <v>357655.03</v>
      </c>
      <c r="J55" s="70">
        <v>64604</v>
      </c>
      <c r="K55" s="24"/>
      <c r="L55" s="25">
        <f t="shared" si="2"/>
        <v>422259.03</v>
      </c>
      <c r="M55" s="28">
        <f t="shared" si="0"/>
        <v>-2426215.54</v>
      </c>
    </row>
    <row r="56" spans="1:13" ht="15" x14ac:dyDescent="0.25">
      <c r="A56" s="22">
        <v>47</v>
      </c>
      <c r="B56" s="22">
        <v>2440</v>
      </c>
      <c r="C56" s="31" t="s">
        <v>59</v>
      </c>
      <c r="D56" s="24">
        <f>+'App.2-BA_2014'!G56</f>
        <v>0</v>
      </c>
      <c r="E56" s="24"/>
      <c r="F56" s="24"/>
      <c r="G56" s="25">
        <f t="shared" si="1"/>
        <v>0</v>
      </c>
      <c r="I56" s="24">
        <f>+'App.2-BA_2014'!L56</f>
        <v>0</v>
      </c>
      <c r="J56" s="70"/>
      <c r="K56" s="24"/>
      <c r="L56" s="25">
        <f t="shared" si="2"/>
        <v>0</v>
      </c>
      <c r="M56" s="28">
        <f t="shared" si="0"/>
        <v>0</v>
      </c>
    </row>
    <row r="57" spans="1:13" ht="15" x14ac:dyDescent="0.25">
      <c r="A57" s="36"/>
      <c r="B57" s="36"/>
      <c r="C57" s="37"/>
      <c r="D57" s="24">
        <f>+'App.2-BA_2014'!G57</f>
        <v>0</v>
      </c>
      <c r="E57" s="38"/>
      <c r="F57" s="38"/>
      <c r="G57" s="25">
        <f t="shared" si="1"/>
        <v>0</v>
      </c>
      <c r="I57" s="24">
        <f>+'App.2-BA_2014'!L57</f>
        <v>0</v>
      </c>
      <c r="J57" s="71"/>
      <c r="K57" s="38"/>
      <c r="L57" s="25">
        <f t="shared" si="2"/>
        <v>0</v>
      </c>
      <c r="M57" s="28">
        <f>G57+L57</f>
        <v>0</v>
      </c>
    </row>
    <row r="58" spans="1:13" x14ac:dyDescent="0.2">
      <c r="A58" s="36"/>
      <c r="B58" s="36"/>
      <c r="C58" s="39" t="s">
        <v>60</v>
      </c>
      <c r="D58" s="40">
        <f t="shared" ref="D58:G58" si="3">SUM(D17:D57)</f>
        <v>64990439.340000011</v>
      </c>
      <c r="E58" s="40">
        <f t="shared" si="3"/>
        <v>3399700</v>
      </c>
      <c r="F58" s="40">
        <f t="shared" si="3"/>
        <v>0</v>
      </c>
      <c r="G58" s="40">
        <f t="shared" si="3"/>
        <v>68390139.340000004</v>
      </c>
      <c r="H58" s="40"/>
      <c r="I58" s="40">
        <f t="shared" ref="I58:M58" si="4">SUM(I17:I57)</f>
        <v>-25091494.159999996</v>
      </c>
      <c r="J58" s="75">
        <f>SUM(J17:J57)</f>
        <v>-1644568</v>
      </c>
      <c r="K58" s="40">
        <f t="shared" si="4"/>
        <v>0</v>
      </c>
      <c r="L58" s="40">
        <f t="shared" si="4"/>
        <v>-26736062.159999996</v>
      </c>
      <c r="M58" s="40">
        <f t="shared" si="4"/>
        <v>41654077.180000015</v>
      </c>
    </row>
    <row r="59" spans="1:13" ht="25.5" x14ac:dyDescent="0.25">
      <c r="A59" s="36"/>
      <c r="B59" s="36"/>
      <c r="C59" s="41" t="s">
        <v>61</v>
      </c>
      <c r="D59" s="38"/>
      <c r="E59" s="38"/>
      <c r="F59" s="38"/>
      <c r="G59" s="25">
        <f t="shared" si="1"/>
        <v>0</v>
      </c>
      <c r="I59" s="38"/>
      <c r="J59" s="71"/>
      <c r="K59" s="38"/>
      <c r="L59" s="25">
        <f t="shared" si="2"/>
        <v>0</v>
      </c>
      <c r="M59" s="28">
        <f>G59+L59</f>
        <v>0</v>
      </c>
    </row>
    <row r="60" spans="1:13" ht="24.75" x14ac:dyDescent="0.25">
      <c r="A60" s="36"/>
      <c r="B60" s="36"/>
      <c r="C60" s="42" t="s">
        <v>62</v>
      </c>
      <c r="D60" s="38"/>
      <c r="E60" s="38"/>
      <c r="F60" s="38"/>
      <c r="G60" s="25">
        <f t="shared" si="1"/>
        <v>0</v>
      </c>
      <c r="I60" s="38"/>
      <c r="J60" s="71"/>
      <c r="K60" s="38"/>
      <c r="L60" s="25">
        <f t="shared" si="2"/>
        <v>0</v>
      </c>
      <c r="M60" s="28">
        <f>G60+L60</f>
        <v>0</v>
      </c>
    </row>
    <row r="61" spans="1:13" x14ac:dyDescent="0.2">
      <c r="A61" s="36"/>
      <c r="B61" s="36"/>
      <c r="C61" s="39" t="s">
        <v>63</v>
      </c>
      <c r="D61" s="40">
        <f>SUM(D58:D60)</f>
        <v>64990439.340000011</v>
      </c>
      <c r="E61" s="40">
        <f t="shared" ref="E61:G61" si="5">SUM(E58:E60)</f>
        <v>3399700</v>
      </c>
      <c r="F61" s="40">
        <f t="shared" si="5"/>
        <v>0</v>
      </c>
      <c r="G61" s="40">
        <f t="shared" si="5"/>
        <v>68390139.340000004</v>
      </c>
      <c r="H61" s="40"/>
      <c r="I61" s="40">
        <f>SUM(I58:I60)</f>
        <v>-25091494.159999996</v>
      </c>
      <c r="J61" s="75">
        <f t="shared" ref="J61:L61" si="6">SUM(J58:J60)</f>
        <v>-1644568</v>
      </c>
      <c r="K61" s="40">
        <f t="shared" si="6"/>
        <v>0</v>
      </c>
      <c r="L61" s="40">
        <f t="shared" si="6"/>
        <v>-26736062.159999996</v>
      </c>
      <c r="M61" s="40">
        <f>SUM(M58:M60)</f>
        <v>41654077.180000015</v>
      </c>
    </row>
    <row r="62" spans="1:13" ht="15" x14ac:dyDescent="0.25">
      <c r="A62" s="36"/>
      <c r="B62" s="36"/>
      <c r="C62" s="89" t="s">
        <v>64</v>
      </c>
      <c r="D62" s="90"/>
      <c r="E62" s="90"/>
      <c r="F62" s="90"/>
      <c r="G62" s="90"/>
      <c r="H62" s="90"/>
      <c r="I62" s="91"/>
      <c r="J62" s="71"/>
      <c r="K62" s="43"/>
      <c r="L62" s="44"/>
      <c r="M62" s="45"/>
    </row>
    <row r="63" spans="1:13" ht="15" x14ac:dyDescent="0.25">
      <c r="A63" s="36"/>
      <c r="B63" s="36"/>
      <c r="C63" s="89" t="s">
        <v>65</v>
      </c>
      <c r="D63" s="90"/>
      <c r="E63" s="90"/>
      <c r="F63" s="90"/>
      <c r="G63" s="90"/>
      <c r="H63" s="90"/>
      <c r="I63" s="91"/>
      <c r="J63" s="75">
        <f>J61+J62</f>
        <v>-1644568</v>
      </c>
      <c r="K63" s="43"/>
      <c r="L63" s="44"/>
      <c r="M63" s="45"/>
    </row>
    <row r="65" spans="1:15" x14ac:dyDescent="0.2">
      <c r="D65" s="59"/>
      <c r="G65" s="72"/>
      <c r="I65" s="46" t="s">
        <v>66</v>
      </c>
      <c r="J65" s="76"/>
      <c r="O65" s="78"/>
    </row>
    <row r="66" spans="1:15" ht="15" x14ac:dyDescent="0.25">
      <c r="A66" s="36">
        <v>10</v>
      </c>
      <c r="B66" s="36"/>
      <c r="C66" s="37" t="s">
        <v>67</v>
      </c>
      <c r="G66" s="59"/>
      <c r="I66" s="47" t="s">
        <v>67</v>
      </c>
      <c r="J66" s="76"/>
      <c r="K66" s="48"/>
      <c r="O66" s="59"/>
    </row>
    <row r="67" spans="1:15" ht="15" x14ac:dyDescent="0.25">
      <c r="A67" s="36">
        <v>8</v>
      </c>
      <c r="B67" s="36"/>
      <c r="C67" s="37" t="s">
        <v>46</v>
      </c>
      <c r="G67" s="59"/>
      <c r="I67" s="47" t="s">
        <v>46</v>
      </c>
      <c r="J67" s="76"/>
      <c r="K67" s="49"/>
    </row>
    <row r="68" spans="1:15" ht="15" x14ac:dyDescent="0.25">
      <c r="I68" s="50" t="s">
        <v>68</v>
      </c>
      <c r="K68" s="51">
        <f>J63-K66-K67</f>
        <v>-1644568</v>
      </c>
    </row>
    <row r="69" spans="1:15" x14ac:dyDescent="0.2">
      <c r="N69" s="52"/>
    </row>
    <row r="70" spans="1:15" x14ac:dyDescent="0.2">
      <c r="A70" s="53" t="s">
        <v>69</v>
      </c>
      <c r="N70" s="52"/>
    </row>
    <row r="72" spans="1:15" x14ac:dyDescent="0.2">
      <c r="A72" s="1">
        <v>1</v>
      </c>
      <c r="B72" s="92" t="s">
        <v>70</v>
      </c>
      <c r="C72" s="92"/>
      <c r="D72" s="92"/>
      <c r="E72" s="92"/>
      <c r="F72" s="92"/>
      <c r="G72" s="92"/>
      <c r="H72" s="92"/>
      <c r="I72" s="92"/>
      <c r="J72" s="92"/>
      <c r="K72" s="92"/>
      <c r="L72" s="92"/>
      <c r="M72" s="92"/>
    </row>
    <row r="73" spans="1:15" x14ac:dyDescent="0.2">
      <c r="B73" s="92"/>
      <c r="C73" s="92"/>
      <c r="D73" s="92"/>
      <c r="E73" s="92"/>
      <c r="F73" s="92"/>
      <c r="G73" s="92"/>
      <c r="H73" s="92"/>
      <c r="I73" s="92"/>
      <c r="J73" s="92"/>
      <c r="K73" s="92"/>
      <c r="L73" s="92"/>
      <c r="M73" s="92"/>
    </row>
    <row r="75" spans="1:15" x14ac:dyDescent="0.2">
      <c r="A75" s="1">
        <v>2</v>
      </c>
      <c r="B75" s="83" t="s">
        <v>71</v>
      </c>
      <c r="C75" s="83"/>
      <c r="D75" s="83"/>
      <c r="E75" s="83"/>
      <c r="F75" s="83"/>
      <c r="G75" s="83"/>
      <c r="H75" s="83"/>
      <c r="I75" s="83"/>
      <c r="J75" s="83"/>
      <c r="K75" s="83"/>
      <c r="L75" s="83"/>
      <c r="M75" s="83"/>
    </row>
    <row r="76" spans="1:15" x14ac:dyDescent="0.2">
      <c r="B76" s="83"/>
      <c r="C76" s="83"/>
      <c r="D76" s="83"/>
      <c r="E76" s="83"/>
      <c r="F76" s="83"/>
      <c r="G76" s="83"/>
      <c r="H76" s="83"/>
      <c r="I76" s="83"/>
      <c r="J76" s="83"/>
      <c r="K76" s="83"/>
      <c r="L76" s="83"/>
      <c r="M76" s="83"/>
    </row>
    <row r="78" spans="1:15" x14ac:dyDescent="0.2">
      <c r="A78" s="1">
        <v>3</v>
      </c>
      <c r="B78" s="84" t="s">
        <v>72</v>
      </c>
      <c r="C78" s="84"/>
      <c r="D78" s="84"/>
      <c r="E78" s="84"/>
      <c r="F78" s="84"/>
      <c r="G78" s="84"/>
      <c r="H78" s="84"/>
      <c r="I78" s="84"/>
      <c r="J78" s="84"/>
      <c r="K78" s="84"/>
      <c r="L78" s="84"/>
      <c r="M78" s="84"/>
    </row>
    <row r="80" spans="1:15" x14ac:dyDescent="0.2">
      <c r="A80" s="1">
        <v>4</v>
      </c>
      <c r="B80" s="54" t="s">
        <v>73</v>
      </c>
      <c r="C80" s="10"/>
    </row>
    <row r="82" spans="1:13" x14ac:dyDescent="0.2">
      <c r="A82" s="1">
        <v>5</v>
      </c>
      <c r="B82" s="55" t="s">
        <v>74</v>
      </c>
    </row>
    <row r="84" spans="1:13" x14ac:dyDescent="0.2">
      <c r="A84" s="1">
        <v>6</v>
      </c>
      <c r="B84" s="84" t="s">
        <v>75</v>
      </c>
      <c r="C84" s="84"/>
      <c r="D84" s="84"/>
      <c r="E84" s="84"/>
      <c r="F84" s="84"/>
      <c r="G84" s="84"/>
      <c r="H84" s="84"/>
      <c r="I84" s="84"/>
      <c r="J84" s="84"/>
      <c r="K84" s="84"/>
      <c r="L84" s="84"/>
      <c r="M84" s="84"/>
    </row>
    <row r="85" spans="1:13" x14ac:dyDescent="0.2">
      <c r="B85" s="84"/>
      <c r="C85" s="84"/>
      <c r="D85" s="84"/>
      <c r="E85" s="84"/>
      <c r="F85" s="84"/>
      <c r="G85" s="84"/>
      <c r="H85" s="84"/>
      <c r="I85" s="84"/>
      <c r="J85" s="84"/>
      <c r="K85" s="84"/>
      <c r="L85" s="84"/>
      <c r="M85" s="84"/>
    </row>
  </sheetData>
  <mergeCells count="9">
    <mergeCell ref="B75:M76"/>
    <mergeCell ref="B78:M78"/>
    <mergeCell ref="B84:M85"/>
    <mergeCell ref="A9:M9"/>
    <mergeCell ref="A10:M10"/>
    <mergeCell ref="D15:G15"/>
    <mergeCell ref="C62:I62"/>
    <mergeCell ref="C63:I63"/>
    <mergeCell ref="B72:M73"/>
  </mergeCells>
  <dataValidations disablePrompts="1" count="1">
    <dataValidation type="list" allowBlank="1" showErrorMessage="1" error="Use the following date format when inserting a date:_x000a__x000a_Eg:  &quot;January 1, 2013&quot;" prompt="Use the following format eg: January 1, 2013" sqref="F12">
      <formula1>"CGAAP, MIFRS,USGAAP, ASPE"</formula1>
    </dataValidation>
  </dataValidations>
  <printOptions horizontalCentered="1"/>
  <pageMargins left="0.25" right="0.25" top="0.75" bottom="0.75" header="0.3" footer="0.3"/>
  <pageSetup paperSize="5" scale="61" orientation="landscape"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10</vt:i4>
      </vt:variant>
    </vt:vector>
  </HeadingPairs>
  <TitlesOfParts>
    <vt:vector size="24" baseType="lpstr">
      <vt:lpstr>App.2-BA_2010</vt:lpstr>
      <vt:lpstr>App.2-BA_2011</vt:lpstr>
      <vt:lpstr>App.2-BA_2012</vt:lpstr>
      <vt:lpstr>App.2-BA_2013 Old EUL</vt:lpstr>
      <vt:lpstr>App.2-BA_2014CGAA</vt:lpstr>
      <vt:lpstr>App.2-BA_2015CGAAP</vt:lpstr>
      <vt:lpstr>App.2-BA_2013 New EUL</vt:lpstr>
      <vt:lpstr>App.2-BA_2014</vt:lpstr>
      <vt:lpstr>App.2-BA_2015_MIFRS</vt:lpstr>
      <vt:lpstr>App.2-BA_2016_MIFRS</vt:lpstr>
      <vt:lpstr>App.2-BA_2017_MIFRS</vt:lpstr>
      <vt:lpstr>App.2-BA_2018_MIFRS</vt:lpstr>
      <vt:lpstr>App.2-BA_2019_MIFRS</vt:lpstr>
      <vt:lpstr>App.2-BA_2020_MIFRS</vt:lpstr>
      <vt:lpstr>'App.2-BA_2010'!Print_Area</vt:lpstr>
      <vt:lpstr>'App.2-BA_2011'!Print_Area</vt:lpstr>
      <vt:lpstr>'App.2-BA_2012'!Print_Area</vt:lpstr>
      <vt:lpstr>'App.2-BA_2013 New EUL'!Print_Area</vt:lpstr>
      <vt:lpstr>'App.2-BA_2013 Old EUL'!Print_Area</vt:lpstr>
      <vt:lpstr>'App.2-BA_2014'!Print_Area</vt:lpstr>
      <vt:lpstr>'App.2-BA_2014CGAA'!Print_Area</vt:lpstr>
      <vt:lpstr>'App.2-BA_2015_MIFRS'!Print_Area</vt:lpstr>
      <vt:lpstr>'App.2-BA_2015CGAAP'!Print_Area</vt:lpstr>
      <vt:lpstr>'App.2-BA_2016_MIFRS'!Print_Area</vt:lpstr>
    </vt:vector>
  </TitlesOfParts>
  <Company>City of Kingston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ndavidson</dc:creator>
  <cp:lastModifiedBy>Gibson,Sherry</cp:lastModifiedBy>
  <cp:lastPrinted>2015-02-17T20:54:14Z</cp:lastPrinted>
  <dcterms:created xsi:type="dcterms:W3CDTF">2014-07-14T13:58:52Z</dcterms:created>
  <dcterms:modified xsi:type="dcterms:W3CDTF">2015-11-03T15:59:11Z</dcterms:modified>
</cp:coreProperties>
</file>