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0100" windowHeight="9276"/>
  </bookViews>
  <sheets>
    <sheet name="financial benefit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B25" i="1" l="1"/>
  <c r="B26" i="1" l="1"/>
  <c r="C26" i="1" s="1"/>
  <c r="D26" i="1" s="1"/>
  <c r="E26" i="1" s="1"/>
  <c r="F26" i="1" s="1"/>
  <c r="G26" i="1" s="1"/>
  <c r="H26" i="1" s="1"/>
  <c r="I26" i="1" s="1"/>
  <c r="J26" i="1" s="1"/>
  <c r="K26" i="1" s="1"/>
  <c r="B21" i="1"/>
  <c r="C21" i="1" s="1"/>
  <c r="D21" i="1" s="1"/>
  <c r="E21" i="1" s="1"/>
  <c r="F21" i="1" s="1"/>
  <c r="G21" i="1" s="1"/>
  <c r="H21" i="1" s="1"/>
  <c r="I21" i="1" s="1"/>
  <c r="J21" i="1" s="1"/>
  <c r="K21" i="1" s="1"/>
  <c r="B16" i="1"/>
  <c r="C16" i="1" s="1"/>
  <c r="D16" i="1" s="1"/>
  <c r="E16" i="1" s="1"/>
  <c r="F16" i="1" s="1"/>
  <c r="G16" i="1" s="1"/>
  <c r="H16" i="1" s="1"/>
  <c r="I16" i="1" s="1"/>
  <c r="J16" i="1" s="1"/>
  <c r="K16" i="1" s="1"/>
  <c r="K10" i="1" l="1"/>
  <c r="J10" i="1"/>
  <c r="I10" i="1"/>
  <c r="H10" i="1"/>
  <c r="G10" i="1"/>
  <c r="F10" i="1"/>
  <c r="E10" i="1"/>
  <c r="D10" i="1"/>
  <c r="C10" i="1"/>
  <c r="L25" i="1" l="1"/>
  <c r="L20" i="1"/>
  <c r="L15" i="1"/>
  <c r="B10" i="1" l="1"/>
  <c r="C11" i="1" l="1"/>
  <c r="D11" i="1" s="1"/>
  <c r="E11" i="1" s="1"/>
  <c r="F11" i="1" s="1"/>
  <c r="G11" i="1" s="1"/>
  <c r="H11" i="1" s="1"/>
  <c r="I11" i="1" s="1"/>
  <c r="J11" i="1" s="1"/>
  <c r="K11" i="1" s="1"/>
  <c r="B11" i="1"/>
  <c r="L10" i="1"/>
  <c r="M20" i="1" l="1"/>
  <c r="M25" i="1"/>
  <c r="M15" i="1"/>
</calcChain>
</file>

<file path=xl/sharedStrings.xml><?xml version="1.0" encoding="utf-8"?>
<sst xmlns="http://schemas.openxmlformats.org/spreadsheetml/2006/main" count="26" uniqueCount="21">
  <si>
    <t>Year 3</t>
  </si>
  <si>
    <t>Year 4</t>
  </si>
  <si>
    <t>Year 5</t>
  </si>
  <si>
    <t>Upfront aid to construct</t>
  </si>
  <si>
    <t>Upfront conversion costs</t>
  </si>
  <si>
    <t>Cost of natural Gas</t>
  </si>
  <si>
    <t>Annual cost</t>
  </si>
  <si>
    <t>Annaul cost</t>
  </si>
  <si>
    <t>Propane</t>
  </si>
  <si>
    <t>10 Year Total</t>
  </si>
  <si>
    <t>Year 6</t>
  </si>
  <si>
    <t>Year 7</t>
  </si>
  <si>
    <t>Year 8</t>
  </si>
  <si>
    <t>Year 9</t>
  </si>
  <si>
    <t>Year 10</t>
  </si>
  <si>
    <t>Furnace Oil</t>
  </si>
  <si>
    <t>Electricity TOU</t>
  </si>
  <si>
    <t>Cumulative Total</t>
  </si>
  <si>
    <t>Annual Cost</t>
  </si>
  <si>
    <t>2-10</t>
  </si>
  <si>
    <t>Savings vs 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</si>
</sst>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164" fontId="0" fillId="0" borderId="0" xfId="1" applyNumberFormat="1" applyFont="1"/>
    <xf numFmtId="164" fontId="0" fillId="0" borderId="1" xfId="1" applyNumberFormat="1" applyFont="1" applyBorder="1"/>
    <xf numFmtId="0" fontId="0" fillId="0" borderId="0" xfId="0" applyAlignment="1">
      <alignment horizontal="center"/>
    </xf>
    <xf numFmtId="164" fontId="0" fillId="0" borderId="1" xfId="1" applyNumberFormat="1" applyFont="1" applyFill="1" applyBorder="1"/>
    <xf numFmtId="164" fontId="0" fillId="0" borderId="0" xfId="0" applyNumberFormat="1"/>
    <xf numFmtId="164" fontId="0" fillId="0" borderId="0" xfId="1" applyNumberFormat="1" applyFont="1" applyBorder="1"/>
    <xf numFmtId="164" fontId="0" fillId="0" borderId="0" xfId="1" applyNumberFormat="1" applyFont="1" applyFill="1" applyBorder="1"/>
    <xf numFmtId="16" fontId="0" fillId="0" borderId="0" xfId="0" quotePrefix="1" applyNumberForma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Natural gas</c:v>
          </c:tx>
          <c:invertIfNegative val="0"/>
          <c:cat>
            <c:strRef>
              <c:f>'financial benefit'!$B$3:$C$3</c:f>
              <c:strCache>
                <c:ptCount val="2"/>
                <c:pt idx="0">
                  <c:v>1</c:v>
                </c:pt>
                <c:pt idx="1">
                  <c:v>2-10</c:v>
                </c:pt>
              </c:strCache>
            </c:strRef>
          </c:cat>
          <c:val>
            <c:numRef>
              <c:f>'financial benefit'!$B$10:$C$10</c:f>
              <c:numCache>
                <c:formatCode>_-* #,##0_-;\-* #,##0_-;_-* "-"??_-;_-@_-</c:formatCode>
                <c:ptCount val="2"/>
                <c:pt idx="0">
                  <c:v>7343</c:v>
                </c:pt>
                <c:pt idx="1">
                  <c:v>843</c:v>
                </c:pt>
              </c:numCache>
            </c:numRef>
          </c:val>
        </c:ser>
        <c:ser>
          <c:idx val="1"/>
          <c:order val="1"/>
          <c:tx>
            <c:strRef>
              <c:f>'financial benefit'!$A$13</c:f>
              <c:strCache>
                <c:ptCount val="1"/>
                <c:pt idx="0">
                  <c:v>Furnace Oil</c:v>
                </c:pt>
              </c:strCache>
            </c:strRef>
          </c:tx>
          <c:invertIfNegative val="0"/>
          <c:cat>
            <c:strRef>
              <c:f>'financial benefit'!$B$3:$C$3</c:f>
              <c:strCache>
                <c:ptCount val="2"/>
                <c:pt idx="0">
                  <c:v>1</c:v>
                </c:pt>
                <c:pt idx="1">
                  <c:v>2-10</c:v>
                </c:pt>
              </c:strCache>
            </c:strRef>
          </c:cat>
          <c:val>
            <c:numRef>
              <c:f>'financial benefit'!$B$15:$C$15</c:f>
              <c:numCache>
                <c:formatCode>_-* #,##0_-;\-* #,##0_-;_-* "-"??_-;_-@_-</c:formatCode>
                <c:ptCount val="2"/>
                <c:pt idx="0">
                  <c:v>2636</c:v>
                </c:pt>
                <c:pt idx="1">
                  <c:v>2636</c:v>
                </c:pt>
              </c:numCache>
            </c:numRef>
          </c:val>
        </c:ser>
        <c:ser>
          <c:idx val="2"/>
          <c:order val="2"/>
          <c:tx>
            <c:strRef>
              <c:f>'financial benefit'!$A$18</c:f>
              <c:strCache>
                <c:ptCount val="1"/>
                <c:pt idx="0">
                  <c:v>Propane</c:v>
                </c:pt>
              </c:strCache>
            </c:strRef>
          </c:tx>
          <c:invertIfNegative val="0"/>
          <c:cat>
            <c:strRef>
              <c:f>'financial benefit'!$B$3:$C$3</c:f>
              <c:strCache>
                <c:ptCount val="2"/>
                <c:pt idx="0">
                  <c:v>1</c:v>
                </c:pt>
                <c:pt idx="1">
                  <c:v>2-10</c:v>
                </c:pt>
              </c:strCache>
            </c:strRef>
          </c:cat>
          <c:val>
            <c:numRef>
              <c:f>'financial benefit'!$B$20:$C$20</c:f>
              <c:numCache>
                <c:formatCode>_-* #,##0_-;\-* #,##0_-;_-* "-"??_-;_-@_-</c:formatCode>
                <c:ptCount val="2"/>
                <c:pt idx="0">
                  <c:v>2527</c:v>
                </c:pt>
                <c:pt idx="1">
                  <c:v>2527</c:v>
                </c:pt>
              </c:numCache>
            </c:numRef>
          </c:val>
        </c:ser>
        <c:ser>
          <c:idx val="3"/>
          <c:order val="3"/>
          <c:tx>
            <c:strRef>
              <c:f>'financial benefit'!$A$23</c:f>
              <c:strCache>
                <c:ptCount val="1"/>
                <c:pt idx="0">
                  <c:v>Electricity TOU</c:v>
                </c:pt>
              </c:strCache>
            </c:strRef>
          </c:tx>
          <c:invertIfNegative val="0"/>
          <c:cat>
            <c:strRef>
              <c:f>'financial benefit'!$B$3:$C$3</c:f>
              <c:strCache>
                <c:ptCount val="2"/>
                <c:pt idx="0">
                  <c:v>1</c:v>
                </c:pt>
                <c:pt idx="1">
                  <c:v>2-10</c:v>
                </c:pt>
              </c:strCache>
            </c:strRef>
          </c:cat>
          <c:val>
            <c:numRef>
              <c:f>'financial benefit'!$B$25:$C$25</c:f>
              <c:numCache>
                <c:formatCode>_-* #,##0_-;\-* #,##0_-;_-* "-"??_-;_-@_-</c:formatCode>
                <c:ptCount val="2"/>
                <c:pt idx="0">
                  <c:v>3308</c:v>
                </c:pt>
                <c:pt idx="1">
                  <c:v>3308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557248"/>
        <c:axId val="151559168"/>
      </c:barChart>
      <c:catAx>
        <c:axId val="151557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51559168"/>
        <c:crosses val="autoZero"/>
        <c:auto val="1"/>
        <c:lblAlgn val="ctr"/>
        <c:lblOffset val="100"/>
        <c:noMultiLvlLbl val="0"/>
      </c:catAx>
      <c:valAx>
        <c:axId val="1515591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 whole dollars $</a:t>
                </a:r>
              </a:p>
            </c:rich>
          </c:tx>
          <c:overlay val="0"/>
        </c:title>
        <c:numFmt formatCode="_-* #,##0_-;\-* #,##0_-;_-* &quot;-&quot;??_-;_-@_-" sourceLinked="1"/>
        <c:majorTickMark val="none"/>
        <c:minorTickMark val="none"/>
        <c:tickLblPos val="nextTo"/>
        <c:crossAx val="1515572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Natural gas</c:v>
          </c:tx>
          <c:invertIfNegative val="0"/>
          <c:cat>
            <c:strRef>
              <c:f>'financial benefit'!$L$3</c:f>
              <c:strCache>
                <c:ptCount val="1"/>
                <c:pt idx="0">
                  <c:v>10 Year Total</c:v>
                </c:pt>
              </c:strCache>
            </c:strRef>
          </c:cat>
          <c:val>
            <c:numRef>
              <c:f>'financial benefit'!$L$10</c:f>
              <c:numCache>
                <c:formatCode>_-* #,##0_-;\-* #,##0_-;_-* "-"??_-;_-@_-</c:formatCode>
                <c:ptCount val="1"/>
                <c:pt idx="0">
                  <c:v>14930</c:v>
                </c:pt>
              </c:numCache>
            </c:numRef>
          </c:val>
        </c:ser>
        <c:ser>
          <c:idx val="1"/>
          <c:order val="1"/>
          <c:tx>
            <c:strRef>
              <c:f>'financial benefit'!$A$13</c:f>
              <c:strCache>
                <c:ptCount val="1"/>
                <c:pt idx="0">
                  <c:v>Furnace Oil</c:v>
                </c:pt>
              </c:strCache>
            </c:strRef>
          </c:tx>
          <c:invertIfNegative val="0"/>
          <c:cat>
            <c:strRef>
              <c:f>'financial benefit'!$L$3</c:f>
              <c:strCache>
                <c:ptCount val="1"/>
                <c:pt idx="0">
                  <c:v>10 Year Total</c:v>
                </c:pt>
              </c:strCache>
            </c:strRef>
          </c:cat>
          <c:val>
            <c:numRef>
              <c:f>'financial benefit'!$L$15</c:f>
              <c:numCache>
                <c:formatCode>_-* #,##0_-;\-* #,##0_-;_-* "-"??_-;_-@_-</c:formatCode>
                <c:ptCount val="1"/>
                <c:pt idx="0">
                  <c:v>26360</c:v>
                </c:pt>
              </c:numCache>
            </c:numRef>
          </c:val>
        </c:ser>
        <c:ser>
          <c:idx val="2"/>
          <c:order val="2"/>
          <c:tx>
            <c:strRef>
              <c:f>'financial benefit'!$A$18</c:f>
              <c:strCache>
                <c:ptCount val="1"/>
                <c:pt idx="0">
                  <c:v>Propane</c:v>
                </c:pt>
              </c:strCache>
            </c:strRef>
          </c:tx>
          <c:invertIfNegative val="0"/>
          <c:cat>
            <c:strRef>
              <c:f>'financial benefit'!$L$3</c:f>
              <c:strCache>
                <c:ptCount val="1"/>
                <c:pt idx="0">
                  <c:v>10 Year Total</c:v>
                </c:pt>
              </c:strCache>
            </c:strRef>
          </c:cat>
          <c:val>
            <c:numRef>
              <c:f>'financial benefit'!$L$20</c:f>
              <c:numCache>
                <c:formatCode>_-* #,##0_-;\-* #,##0_-;_-* "-"??_-;_-@_-</c:formatCode>
                <c:ptCount val="1"/>
                <c:pt idx="0">
                  <c:v>25270</c:v>
                </c:pt>
              </c:numCache>
            </c:numRef>
          </c:val>
        </c:ser>
        <c:ser>
          <c:idx val="3"/>
          <c:order val="3"/>
          <c:tx>
            <c:strRef>
              <c:f>'financial benefit'!$A$23</c:f>
              <c:strCache>
                <c:ptCount val="1"/>
                <c:pt idx="0">
                  <c:v>Electricity TOU</c:v>
                </c:pt>
              </c:strCache>
            </c:strRef>
          </c:tx>
          <c:invertIfNegative val="0"/>
          <c:cat>
            <c:strRef>
              <c:f>'financial benefit'!$L$3</c:f>
              <c:strCache>
                <c:ptCount val="1"/>
                <c:pt idx="0">
                  <c:v>10 Year Total</c:v>
                </c:pt>
              </c:strCache>
            </c:strRef>
          </c:cat>
          <c:val>
            <c:numRef>
              <c:f>'financial benefit'!$L$25</c:f>
              <c:numCache>
                <c:formatCode>_-* #,##0_-;\-* #,##0_-;_-* "-"??_-;_-@_-</c:formatCode>
                <c:ptCount val="1"/>
                <c:pt idx="0">
                  <c:v>33080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060928"/>
        <c:axId val="160062464"/>
      </c:barChart>
      <c:catAx>
        <c:axId val="16006092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aseline="0"/>
            </a:pPr>
            <a:endParaRPr lang="en-US"/>
          </a:p>
        </c:txPr>
        <c:crossAx val="160062464"/>
        <c:crosses val="autoZero"/>
        <c:auto val="1"/>
        <c:lblAlgn val="ctr"/>
        <c:lblOffset val="100"/>
        <c:noMultiLvlLbl val="0"/>
      </c:catAx>
      <c:valAx>
        <c:axId val="1600624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 whole dollars $</a:t>
                </a:r>
              </a:p>
            </c:rich>
          </c:tx>
          <c:overlay val="0"/>
        </c:title>
        <c:numFmt formatCode="_-* #,##0_-;\-* #,##0_-;_-* &quot;-&quot;??_-;_-@_-" sourceLinked="1"/>
        <c:majorTickMark val="none"/>
        <c:minorTickMark val="none"/>
        <c:tickLblPos val="nextTo"/>
        <c:crossAx val="1600609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644440817954754"/>
          <c:y val="4.9344531933508309E-2"/>
          <c:w val="0.44071437313859091"/>
          <c:h val="0.75042589676290461"/>
        </c:manualLayout>
      </c:layout>
      <c:lineChart>
        <c:grouping val="standard"/>
        <c:varyColors val="0"/>
        <c:ser>
          <c:idx val="0"/>
          <c:order val="0"/>
          <c:tx>
            <c:v>Natural Gas</c:v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val>
            <c:numRef>
              <c:f>'financial benefit'!$B$11:$K$11</c:f>
              <c:numCache>
                <c:formatCode>_-* #,##0_-;\-* #,##0_-;_-* "-"??_-;_-@_-</c:formatCode>
                <c:ptCount val="10"/>
                <c:pt idx="0">
                  <c:v>7343</c:v>
                </c:pt>
                <c:pt idx="1">
                  <c:v>8186</c:v>
                </c:pt>
                <c:pt idx="2">
                  <c:v>9029</c:v>
                </c:pt>
                <c:pt idx="3">
                  <c:v>9872</c:v>
                </c:pt>
                <c:pt idx="4">
                  <c:v>10715</c:v>
                </c:pt>
                <c:pt idx="5">
                  <c:v>11558</c:v>
                </c:pt>
                <c:pt idx="6">
                  <c:v>12401</c:v>
                </c:pt>
                <c:pt idx="7">
                  <c:v>13244</c:v>
                </c:pt>
                <c:pt idx="8">
                  <c:v>14087</c:v>
                </c:pt>
                <c:pt idx="9">
                  <c:v>14930</c:v>
                </c:pt>
              </c:numCache>
            </c:numRef>
          </c:val>
          <c:smooth val="0"/>
        </c:ser>
        <c:ser>
          <c:idx val="1"/>
          <c:order val="1"/>
          <c:tx>
            <c:v>Furnace Oil</c:v>
          </c:tx>
          <c:spPr>
            <a:ln>
              <a:solidFill>
                <a:schemeClr val="tx1"/>
              </a:solidFill>
            </a:ln>
          </c:spPr>
          <c:marker>
            <c:spPr>
              <a:solidFill>
                <a:schemeClr val="tx1"/>
              </a:solidFill>
              <a:ln>
                <a:solidFill>
                  <a:prstClr val="black"/>
                </a:solidFill>
              </a:ln>
            </c:spPr>
          </c:marker>
          <c:val>
            <c:numRef>
              <c:f>'financial benefit'!$B$16:$K$16</c:f>
              <c:numCache>
                <c:formatCode>_-* #,##0_-;\-* #,##0_-;_-* "-"??_-;_-@_-</c:formatCode>
                <c:ptCount val="10"/>
                <c:pt idx="0">
                  <c:v>2636</c:v>
                </c:pt>
                <c:pt idx="1">
                  <c:v>5272</c:v>
                </c:pt>
                <c:pt idx="2">
                  <c:v>7908</c:v>
                </c:pt>
                <c:pt idx="3">
                  <c:v>10544</c:v>
                </c:pt>
                <c:pt idx="4">
                  <c:v>13180</c:v>
                </c:pt>
                <c:pt idx="5">
                  <c:v>15816</c:v>
                </c:pt>
                <c:pt idx="6">
                  <c:v>18452</c:v>
                </c:pt>
                <c:pt idx="7">
                  <c:v>21088</c:v>
                </c:pt>
                <c:pt idx="8">
                  <c:v>23724</c:v>
                </c:pt>
                <c:pt idx="9">
                  <c:v>26360</c:v>
                </c:pt>
              </c:numCache>
            </c:numRef>
          </c:val>
          <c:smooth val="0"/>
        </c:ser>
        <c:ser>
          <c:idx val="2"/>
          <c:order val="2"/>
          <c:tx>
            <c:v>Propane</c:v>
          </c:tx>
          <c:spPr>
            <a:ln>
              <a:solidFill>
                <a:schemeClr val="accent6">
                  <a:lumMod val="50000"/>
                </a:schemeClr>
              </a:solidFill>
            </a:ln>
          </c:spPr>
          <c:marker>
            <c:spPr>
              <a:solidFill>
                <a:schemeClr val="accent6">
                  <a:lumMod val="50000"/>
                </a:schemeClr>
              </a:solidFill>
              <a:ln>
                <a:solidFill>
                  <a:srgbClr val="F79646">
                    <a:lumMod val="50000"/>
                  </a:srgbClr>
                </a:solidFill>
              </a:ln>
            </c:spPr>
          </c:marker>
          <c:val>
            <c:numRef>
              <c:f>'financial benefit'!$B$21:$K$21</c:f>
              <c:numCache>
                <c:formatCode>_-* #,##0_-;\-* #,##0_-;_-* "-"??_-;_-@_-</c:formatCode>
                <c:ptCount val="10"/>
                <c:pt idx="0">
                  <c:v>2527</c:v>
                </c:pt>
                <c:pt idx="1">
                  <c:v>5054</c:v>
                </c:pt>
                <c:pt idx="2">
                  <c:v>7581</c:v>
                </c:pt>
                <c:pt idx="3">
                  <c:v>10108</c:v>
                </c:pt>
                <c:pt idx="4">
                  <c:v>12635</c:v>
                </c:pt>
                <c:pt idx="5">
                  <c:v>15162</c:v>
                </c:pt>
                <c:pt idx="6">
                  <c:v>17689</c:v>
                </c:pt>
                <c:pt idx="7">
                  <c:v>20216</c:v>
                </c:pt>
                <c:pt idx="8">
                  <c:v>22743</c:v>
                </c:pt>
                <c:pt idx="9">
                  <c:v>25270</c:v>
                </c:pt>
              </c:numCache>
            </c:numRef>
          </c:val>
          <c:smooth val="0"/>
        </c:ser>
        <c:ser>
          <c:idx val="3"/>
          <c:order val="3"/>
          <c:tx>
            <c:v>Electricity TOU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val>
            <c:numRef>
              <c:f>'financial benefit'!$B$26:$K$26</c:f>
              <c:numCache>
                <c:formatCode>_-* #,##0_-;\-* #,##0_-;_-* "-"??_-;_-@_-</c:formatCode>
                <c:ptCount val="10"/>
                <c:pt idx="0">
                  <c:v>3308</c:v>
                </c:pt>
                <c:pt idx="1">
                  <c:v>6616</c:v>
                </c:pt>
                <c:pt idx="2">
                  <c:v>9924</c:v>
                </c:pt>
                <c:pt idx="3">
                  <c:v>13232</c:v>
                </c:pt>
                <c:pt idx="4">
                  <c:v>16540</c:v>
                </c:pt>
                <c:pt idx="5">
                  <c:v>19848</c:v>
                </c:pt>
                <c:pt idx="6">
                  <c:v>23156</c:v>
                </c:pt>
                <c:pt idx="7">
                  <c:v>26464</c:v>
                </c:pt>
                <c:pt idx="8">
                  <c:v>29772</c:v>
                </c:pt>
                <c:pt idx="9">
                  <c:v>33080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97408"/>
        <c:axId val="160099328"/>
      </c:lineChart>
      <c:catAx>
        <c:axId val="160097408"/>
        <c:scaling>
          <c:orientation val="minMax"/>
        </c:scaling>
        <c:delete val="0"/>
        <c:axPos val="b"/>
        <c:majorTickMark val="out"/>
        <c:minorTickMark val="none"/>
        <c:tickLblPos val="nextTo"/>
        <c:crossAx val="160099328"/>
        <c:crosses val="autoZero"/>
        <c:auto val="1"/>
        <c:lblAlgn val="ctr"/>
        <c:lblOffset val="100"/>
        <c:noMultiLvlLbl val="0"/>
      </c:catAx>
      <c:valAx>
        <c:axId val="160099328"/>
        <c:scaling>
          <c:orientation val="minMax"/>
        </c:scaling>
        <c:delete val="0"/>
        <c:axPos val="l"/>
        <c:majorGridlines/>
        <c:numFmt formatCode="&quot;$&quot;#,##0" sourceLinked="0"/>
        <c:majorTickMark val="out"/>
        <c:minorTickMark val="none"/>
        <c:tickLblPos val="nextTo"/>
        <c:crossAx val="160097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2341669726517344"/>
          <c:y val="0.22370743657042869"/>
          <c:w val="0.25931214556729631"/>
          <c:h val="0.53036290463692037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1013460</xdr:colOff>
      <xdr:row>27</xdr:row>
      <xdr:rowOff>171450</xdr:rowOff>
    </xdr:from>
    <xdr:to>
      <xdr:col>4</xdr:col>
      <xdr:colOff>297180</xdr:colOff>
      <xdr:row>44</xdr:row>
      <xdr:rowOff>91440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281940</xdr:colOff>
      <xdr:row>27</xdr:row>
      <xdr:rowOff>175260</xdr:rowOff>
    </xdr:from>
    <xdr:to>
      <xdr:col>9</xdr:col>
      <xdr:colOff>350520</xdr:colOff>
      <xdr:row>44</xdr:row>
      <xdr:rowOff>95250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1508760</xdr:colOff>
      <xdr:row>45</xdr:row>
      <xdr:rowOff>15240</xdr:rowOff>
    </xdr:from>
    <xdr:to>
      <xdr:col>12</xdr:col>
      <xdr:colOff>53340</xdr:colOff>
      <xdr:row>60</xdr:row>
      <xdr:rowOff>144780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0.41623</cdr:x>
      <cdr:y>0.88533</cdr:y>
    </cdr:from>
    <cdr:to>
      <cdr:x>0.54361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836420" y="2529840"/>
          <a:ext cx="561975" cy="327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Year</a:t>
          </a:r>
        </a:p>
      </cdr:txBody>
    </cdr:sp>
  </cdr:relSizeAnchor>
  <cdr:relSizeAnchor xmlns:cdr="http://schemas.openxmlformats.org/drawingml/2006/chartDrawing">
    <cdr:from>
      <cdr:x>0.02763</cdr:x>
      <cdr:y>0.33</cdr:y>
    </cdr:from>
    <cdr:to>
      <cdr:x>0.08139</cdr:x>
      <cdr:y>0.812</cdr:y>
    </cdr:to>
    <cdr:sp macro="" textlink="">
      <cdr:nvSpPr>
        <cdr:cNvPr id="3" name="TextBox 1"/>
        <cdr:cNvSpPr txBox="1"/>
      </cdr:nvSpPr>
      <cdr:spPr>
        <a:xfrm xmlns:a="http://schemas.openxmlformats.org/drawingml/2006/main" rot="16200000">
          <a:off x="-448150" y="1513048"/>
          <a:ext cx="1377317" cy="2371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CA" sz="1100" b="1"/>
            <a:t>Cumulative Residential Energy Costs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7"/>
  <sheetViews>
    <sheetView tabSelected="1" workbookViewId="0">
      <selection activeCell="E63" sqref="E63"/>
    </sheetView>
  </sheetViews>
  <sheetFormatPr defaultRowHeight="14.4" x14ac:dyDescent="0.3"/>
  <cols>
    <col min="1" max="1" width="23" customWidth="1"/>
    <col min="2" max="2" width="18.5546875" customWidth="1"/>
    <col min="3" max="6" width="9.33203125" bestFit="1" customWidth="1"/>
    <col min="7" max="11" width="9.33203125" customWidth="1"/>
    <col min="12" max="12" width="10.6640625" bestFit="1" customWidth="1"/>
  </cols>
  <sheetData>
    <row r="2" spans="1:13" x14ac:dyDescent="0.3">
      <c r="A2" s="1" t="s">
        <v>5</v>
      </c>
    </row>
    <row r="3" spans="1:13" x14ac:dyDescent="0.3">
      <c r="B3" s="4">
        <v>1</v>
      </c>
      <c r="C3" s="9" t="s">
        <v>19</v>
      </c>
      <c r="D3" s="4" t="s">
        <v>0</v>
      </c>
      <c r="E3" s="4" t="s">
        <v>1</v>
      </c>
      <c r="F3" s="4" t="s">
        <v>2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14</v>
      </c>
      <c r="L3" s="4" t="s">
        <v>9</v>
      </c>
    </row>
    <row r="4" spans="1:13" x14ac:dyDescent="0.3">
      <c r="A4" t="s">
        <v>7</v>
      </c>
      <c r="B4" s="2">
        <v>843</v>
      </c>
      <c r="C4" s="2">
        <v>843</v>
      </c>
      <c r="D4" s="2">
        <v>843</v>
      </c>
      <c r="E4" s="2">
        <v>843</v>
      </c>
      <c r="F4" s="2">
        <v>843</v>
      </c>
      <c r="G4" s="2">
        <v>843</v>
      </c>
      <c r="H4" s="2">
        <v>843</v>
      </c>
      <c r="I4" s="2">
        <v>843</v>
      </c>
      <c r="J4" s="2">
        <v>843</v>
      </c>
      <c r="K4" s="2">
        <v>843</v>
      </c>
      <c r="M4" t="s">
        <v>20</v>
      </c>
    </row>
    <row r="5" spans="1:13" x14ac:dyDescent="0.3">
      <c r="B5" s="2"/>
      <c r="C5" s="2"/>
      <c r="D5" s="2"/>
      <c r="E5" s="2"/>
      <c r="F5" s="2"/>
      <c r="G5" s="2"/>
      <c r="H5" s="2"/>
      <c r="I5" s="2"/>
      <c r="J5" s="2"/>
      <c r="K5" s="2"/>
    </row>
    <row r="6" spans="1:13" x14ac:dyDescent="0.3">
      <c r="A6" t="s">
        <v>3</v>
      </c>
      <c r="B6" s="2">
        <v>2500</v>
      </c>
      <c r="C6" s="2"/>
      <c r="D6" s="2"/>
      <c r="E6" s="2"/>
      <c r="F6" s="2"/>
      <c r="G6" s="2"/>
      <c r="H6" s="2"/>
      <c r="I6" s="2"/>
      <c r="J6" s="2"/>
      <c r="K6" s="2"/>
    </row>
    <row r="7" spans="1:13" x14ac:dyDescent="0.3">
      <c r="B7" s="2"/>
      <c r="C7" s="2"/>
      <c r="D7" s="2"/>
      <c r="E7" s="2"/>
      <c r="F7" s="2"/>
      <c r="G7" s="2"/>
      <c r="H7" s="2"/>
      <c r="I7" s="2"/>
      <c r="J7" s="2"/>
      <c r="K7" s="2"/>
    </row>
    <row r="8" spans="1:13" x14ac:dyDescent="0.3">
      <c r="A8" t="s">
        <v>4</v>
      </c>
      <c r="B8" s="2">
        <v>4000</v>
      </c>
      <c r="C8" s="2"/>
      <c r="D8" s="2"/>
      <c r="E8" s="2"/>
      <c r="F8" s="2"/>
      <c r="G8" s="2"/>
      <c r="H8" s="2"/>
      <c r="I8" s="2"/>
      <c r="J8" s="2"/>
      <c r="K8" s="2"/>
    </row>
    <row r="9" spans="1:13" x14ac:dyDescent="0.3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3" ht="15" thickBot="1" x14ac:dyDescent="0.35">
      <c r="A10" t="s">
        <v>18</v>
      </c>
      <c r="B10" s="3">
        <f t="shared" ref="B10:K10" si="0">SUM(B4:B8)</f>
        <v>7343</v>
      </c>
      <c r="C10" s="3">
        <f t="shared" si="0"/>
        <v>843</v>
      </c>
      <c r="D10" s="3">
        <f t="shared" si="0"/>
        <v>843</v>
      </c>
      <c r="E10" s="3">
        <f t="shared" si="0"/>
        <v>843</v>
      </c>
      <c r="F10" s="3">
        <f t="shared" si="0"/>
        <v>843</v>
      </c>
      <c r="G10" s="3">
        <f t="shared" si="0"/>
        <v>843</v>
      </c>
      <c r="H10" s="3">
        <f t="shared" si="0"/>
        <v>843</v>
      </c>
      <c r="I10" s="3">
        <f t="shared" si="0"/>
        <v>843</v>
      </c>
      <c r="J10" s="3">
        <f t="shared" si="0"/>
        <v>843</v>
      </c>
      <c r="K10" s="3">
        <f t="shared" si="0"/>
        <v>843</v>
      </c>
      <c r="L10" s="5">
        <f>SUM(B10:K10)</f>
        <v>14930</v>
      </c>
    </row>
    <row r="11" spans="1:13" ht="15" thickTop="1" x14ac:dyDescent="0.3">
      <c r="A11" t="s">
        <v>17</v>
      </c>
      <c r="B11" s="7">
        <f>B10</f>
        <v>7343</v>
      </c>
      <c r="C11" s="7">
        <f>B10+C10</f>
        <v>8186</v>
      </c>
      <c r="D11" s="7">
        <f t="shared" ref="D11:K11" si="1">C11+D10</f>
        <v>9029</v>
      </c>
      <c r="E11" s="7">
        <f t="shared" si="1"/>
        <v>9872</v>
      </c>
      <c r="F11" s="7">
        <f t="shared" si="1"/>
        <v>10715</v>
      </c>
      <c r="G11" s="7">
        <f t="shared" si="1"/>
        <v>11558</v>
      </c>
      <c r="H11" s="7">
        <f t="shared" si="1"/>
        <v>12401</v>
      </c>
      <c r="I11" s="7">
        <f t="shared" si="1"/>
        <v>13244</v>
      </c>
      <c r="J11" s="7">
        <f t="shared" si="1"/>
        <v>14087</v>
      </c>
      <c r="K11" s="7">
        <f t="shared" si="1"/>
        <v>14930</v>
      </c>
      <c r="L11" s="7"/>
    </row>
    <row r="12" spans="1:13" x14ac:dyDescent="0.3">
      <c r="E12" s="6"/>
      <c r="F12" s="6"/>
    </row>
    <row r="13" spans="1:13" x14ac:dyDescent="0.3">
      <c r="A13" s="1" t="s">
        <v>15</v>
      </c>
    </row>
    <row r="15" spans="1:13" ht="15" thickBot="1" x14ac:dyDescent="0.35">
      <c r="A15" t="s">
        <v>6</v>
      </c>
      <c r="B15" s="3">
        <v>2636</v>
      </c>
      <c r="C15" s="3">
        <v>2636</v>
      </c>
      <c r="D15" s="3">
        <v>2636</v>
      </c>
      <c r="E15" s="3">
        <v>2636</v>
      </c>
      <c r="F15" s="3">
        <v>2636</v>
      </c>
      <c r="G15" s="3">
        <v>2636</v>
      </c>
      <c r="H15" s="3">
        <v>2636</v>
      </c>
      <c r="I15" s="3">
        <v>2636</v>
      </c>
      <c r="J15" s="3">
        <v>2636</v>
      </c>
      <c r="K15" s="3">
        <v>2636</v>
      </c>
      <c r="L15" s="5">
        <f>SUM(B15:K15)</f>
        <v>26360</v>
      </c>
      <c r="M15" s="6">
        <f>L15-L10</f>
        <v>11430</v>
      </c>
    </row>
    <row r="16" spans="1:13" ht="15" thickTop="1" x14ac:dyDescent="0.3">
      <c r="A16" t="s">
        <v>17</v>
      </c>
      <c r="B16" s="7">
        <f>B15</f>
        <v>2636</v>
      </c>
      <c r="C16" s="7">
        <f t="shared" ref="C16:K16" si="2">B16+C15</f>
        <v>5272</v>
      </c>
      <c r="D16" s="7">
        <f t="shared" si="2"/>
        <v>7908</v>
      </c>
      <c r="E16" s="7">
        <f t="shared" si="2"/>
        <v>10544</v>
      </c>
      <c r="F16" s="7">
        <f t="shared" si="2"/>
        <v>13180</v>
      </c>
      <c r="G16" s="7">
        <f t="shared" si="2"/>
        <v>15816</v>
      </c>
      <c r="H16" s="7">
        <f t="shared" si="2"/>
        <v>18452</v>
      </c>
      <c r="I16" s="7">
        <f t="shared" si="2"/>
        <v>21088</v>
      </c>
      <c r="J16" s="7">
        <f t="shared" si="2"/>
        <v>23724</v>
      </c>
      <c r="K16" s="7">
        <f t="shared" si="2"/>
        <v>26360</v>
      </c>
      <c r="L16" s="8"/>
    </row>
    <row r="17" spans="1:13" x14ac:dyDescent="0.3">
      <c r="E17" s="6"/>
      <c r="F17" s="6"/>
    </row>
    <row r="18" spans="1:13" x14ac:dyDescent="0.3">
      <c r="A18" s="1" t="s">
        <v>8</v>
      </c>
    </row>
    <row r="20" spans="1:13" ht="15" thickBot="1" x14ac:dyDescent="0.35">
      <c r="A20" t="s">
        <v>6</v>
      </c>
      <c r="B20" s="3">
        <v>2527</v>
      </c>
      <c r="C20" s="3">
        <v>2527</v>
      </c>
      <c r="D20" s="3">
        <v>2527</v>
      </c>
      <c r="E20" s="3">
        <v>2527</v>
      </c>
      <c r="F20" s="3">
        <v>2527</v>
      </c>
      <c r="G20" s="3">
        <v>2527</v>
      </c>
      <c r="H20" s="3">
        <v>2527</v>
      </c>
      <c r="I20" s="3">
        <v>2527</v>
      </c>
      <c r="J20" s="3">
        <v>2527</v>
      </c>
      <c r="K20" s="3">
        <v>2527</v>
      </c>
      <c r="L20" s="5">
        <f>SUM(B20:K20)</f>
        <v>25270</v>
      </c>
      <c r="M20" s="6">
        <f>L20-L10</f>
        <v>10340</v>
      </c>
    </row>
    <row r="21" spans="1:13" ht="15" thickTop="1" x14ac:dyDescent="0.3">
      <c r="A21" t="s">
        <v>17</v>
      </c>
      <c r="B21" s="7">
        <f>B20</f>
        <v>2527</v>
      </c>
      <c r="C21" s="7">
        <f t="shared" ref="C21:K21" si="3">B21+C20</f>
        <v>5054</v>
      </c>
      <c r="D21" s="7">
        <f t="shared" si="3"/>
        <v>7581</v>
      </c>
      <c r="E21" s="7">
        <f t="shared" si="3"/>
        <v>10108</v>
      </c>
      <c r="F21" s="7">
        <f t="shared" si="3"/>
        <v>12635</v>
      </c>
      <c r="G21" s="7">
        <f t="shared" si="3"/>
        <v>15162</v>
      </c>
      <c r="H21" s="7">
        <f t="shared" si="3"/>
        <v>17689</v>
      </c>
      <c r="I21" s="7">
        <f t="shared" si="3"/>
        <v>20216</v>
      </c>
      <c r="J21" s="7">
        <f t="shared" si="3"/>
        <v>22743</v>
      </c>
      <c r="K21" s="7">
        <f t="shared" si="3"/>
        <v>25270</v>
      </c>
      <c r="L21" s="8"/>
    </row>
    <row r="22" spans="1:13" x14ac:dyDescent="0.3">
      <c r="E22" s="6"/>
      <c r="F22" s="6"/>
    </row>
    <row r="23" spans="1:13" x14ac:dyDescent="0.3">
      <c r="A23" s="1" t="s">
        <v>16</v>
      </c>
    </row>
    <row r="25" spans="1:13" ht="15" thickBot="1" x14ac:dyDescent="0.35">
      <c r="A25" t="s">
        <v>6</v>
      </c>
      <c r="B25" s="3">
        <f>3308</f>
        <v>3308</v>
      </c>
      <c r="C25" s="3">
        <v>3308</v>
      </c>
      <c r="D25" s="3">
        <v>3308</v>
      </c>
      <c r="E25" s="3">
        <v>3308</v>
      </c>
      <c r="F25" s="3">
        <v>3308</v>
      </c>
      <c r="G25" s="3">
        <v>3308</v>
      </c>
      <c r="H25" s="3">
        <v>3308</v>
      </c>
      <c r="I25" s="3">
        <v>3308</v>
      </c>
      <c r="J25" s="3">
        <v>3308</v>
      </c>
      <c r="K25" s="3">
        <v>3308</v>
      </c>
      <c r="L25" s="5">
        <f>SUM(B25:K25)</f>
        <v>33080</v>
      </c>
      <c r="M25" s="6">
        <f>L25-L10</f>
        <v>18150</v>
      </c>
    </row>
    <row r="26" spans="1:13" ht="15" thickTop="1" x14ac:dyDescent="0.3">
      <c r="A26" t="s">
        <v>17</v>
      </c>
      <c r="B26" s="7">
        <f>B25</f>
        <v>3308</v>
      </c>
      <c r="C26" s="7">
        <f t="shared" ref="C26:K26" si="4">B26+C25</f>
        <v>6616</v>
      </c>
      <c r="D26" s="7">
        <f t="shared" si="4"/>
        <v>9924</v>
      </c>
      <c r="E26" s="7">
        <f t="shared" si="4"/>
        <v>13232</v>
      </c>
      <c r="F26" s="7">
        <f t="shared" si="4"/>
        <v>16540</v>
      </c>
      <c r="G26" s="7">
        <f t="shared" si="4"/>
        <v>19848</v>
      </c>
      <c r="H26" s="7">
        <f t="shared" si="4"/>
        <v>23156</v>
      </c>
      <c r="I26" s="7">
        <f t="shared" si="4"/>
        <v>26464</v>
      </c>
      <c r="J26" s="7">
        <f t="shared" si="4"/>
        <v>29772</v>
      </c>
      <c r="K26" s="7">
        <f t="shared" si="4"/>
        <v>33080</v>
      </c>
      <c r="L26" s="8"/>
    </row>
    <row r="27" spans="1:13" x14ac:dyDescent="0.3">
      <c r="E27" s="6"/>
      <c r="F27" s="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E87D013AE26749BAA6B828F064E55A" ma:contentTypeVersion="0" ma:contentTypeDescription="Create a new document." ma:contentTypeScope="" ma:versionID="7747b3834a7e2086453ad686571fd8d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70BD183-4934-48DF-ACC1-1DB85375A8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FB3CEB-6E30-421E-B366-DC1980356B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1D88E10-0607-4725-985A-8FFD9D3FD7C5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financial benefit</vt:lpstr>
      <vt:lpstr>Sheet3</vt:lpstr>
    </vt:vector>
  </TitlesOfParts>
  <Company>Spectra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Wathy, Richard</dc:creator>
  <cp:lastModifiedBy>Hale, Angela</cp:lastModifiedBy>
  <dcterms:created xsi:type="dcterms:W3CDTF">2015-04-10T13:00:20Z</dcterms:created>
  <dcterms:modified xsi:type="dcterms:W3CDTF">2015-12-09T19:04:03Z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0x01010020E87D013AE26749BAA6B828F064E55A</vt:lpwstr>
  </property>
</Properties>
</file>