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80" windowWidth="21075" windowHeight="666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I22" i="1" l="1"/>
  <c r="G23" i="1"/>
  <c r="I23" i="1" s="1"/>
  <c r="I25" i="1" l="1"/>
  <c r="G21" i="1" l="1"/>
  <c r="F21" i="1"/>
  <c r="G19" i="1"/>
  <c r="E19" i="1"/>
  <c r="G11" i="1"/>
  <c r="G13" i="1"/>
  <c r="H9" i="1"/>
  <c r="I9" i="1" s="1"/>
  <c r="H19" i="1" l="1"/>
  <c r="E27" i="1"/>
  <c r="H17" i="1"/>
  <c r="I17" i="1" s="1"/>
  <c r="H15" i="1"/>
  <c r="G15" i="1"/>
  <c r="H13" i="1"/>
  <c r="I13" i="1" s="1"/>
  <c r="I19" i="1" l="1"/>
  <c r="I15" i="1"/>
  <c r="F27" i="1" l="1"/>
  <c r="G27" i="1" l="1"/>
  <c r="I11" i="1" l="1"/>
  <c r="H21" i="1" l="1"/>
  <c r="I21" i="1" l="1"/>
  <c r="H27" i="1"/>
  <c r="I27" i="1" l="1"/>
  <c r="J27" i="1" s="1"/>
  <c r="J29" i="1" s="1"/>
</calcChain>
</file>

<file path=xl/sharedStrings.xml><?xml version="1.0" encoding="utf-8"?>
<sst xmlns="http://schemas.openxmlformats.org/spreadsheetml/2006/main" count="30" uniqueCount="29">
  <si>
    <t>Summary of Changes to Revenue Requirement from Interrogatories</t>
  </si>
  <si>
    <t>Description</t>
  </si>
  <si>
    <t>IR #</t>
  </si>
  <si>
    <t>Amount</t>
  </si>
  <si>
    <t>Change</t>
  </si>
  <si>
    <t>OM&amp;A</t>
  </si>
  <si>
    <t>Amortization</t>
  </si>
  <si>
    <t>Rate of Return</t>
  </si>
  <si>
    <t>PILS</t>
  </si>
  <si>
    <t>Revenue Requirement as filed in application</t>
  </si>
  <si>
    <t>5-Staff-42</t>
  </si>
  <si>
    <t>Update cost of capital, Oct 15, 2015 Report</t>
  </si>
  <si>
    <t>2- EP-8</t>
  </si>
  <si>
    <t>Update Revenue Requirement</t>
  </si>
  <si>
    <t>2-Staff-5</t>
  </si>
  <si>
    <t>Update cost of power calc.</t>
  </si>
  <si>
    <t>4-EP-36</t>
  </si>
  <si>
    <t>Move computer hardware to CCA class 50</t>
  </si>
  <si>
    <t>4-EP-21</t>
  </si>
  <si>
    <t>2 - SEC -23</t>
  </si>
  <si>
    <t>Update depreciation expense for computer hardware and software</t>
  </si>
  <si>
    <t>Total Change</t>
  </si>
  <si>
    <t>2-Staff -5</t>
  </si>
  <si>
    <t>Update for tax loss</t>
  </si>
  <si>
    <t>Update OM&amp;A for OPEB cost</t>
  </si>
  <si>
    <t>Move transformer land to CIP in 2015</t>
  </si>
  <si>
    <t>Revised load forecast</t>
  </si>
  <si>
    <t>Update NBV for Account 1970 - Load Management Ontrol</t>
  </si>
  <si>
    <t>Total changes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</si>
</sst>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-* #,##0_-;\-* #,##0_-;_-* &quot;-&quot;??_-;_-@_-"/>
    <numFmt numFmtId="165" formatCode="#,##0_ ;[Red]\-#,##0\ 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164" fontId="0" fillId="0" borderId="0" xfId="1" applyNumberFormat="1" applyFont="1"/>
    <xf numFmtId="165" fontId="0" fillId="0" borderId="1" xfId="1" applyNumberFormat="1" applyFont="1" applyBorder="1"/>
    <xf numFmtId="165" fontId="2" fillId="0" borderId="2" xfId="1" applyNumberFormat="1" applyFont="1" applyBorder="1"/>
    <xf numFmtId="0" fontId="2" fillId="0" borderId="3" xfId="0" applyFont="1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0" xfId="0" applyBorder="1"/>
    <xf numFmtId="0" fontId="0" fillId="0" borderId="7" xfId="0" applyBorder="1"/>
    <xf numFmtId="0" fontId="2" fillId="0" borderId="6" xfId="0" applyFont="1" applyBorder="1" applyAlignment="1">
      <alignment horizontal="center"/>
    </xf>
    <xf numFmtId="164" fontId="0" fillId="0" borderId="7" xfId="1" applyNumberFormat="1" applyFont="1" applyBorder="1"/>
    <xf numFmtId="0" fontId="0" fillId="0" borderId="0" xfId="0" applyBorder="1" applyAlignment="1"/>
    <xf numFmtId="165" fontId="0" fillId="0" borderId="0" xfId="0" applyNumberFormat="1" applyBorder="1"/>
    <xf numFmtId="165" fontId="0" fillId="0" borderId="0" xfId="1" applyNumberFormat="1" applyFont="1" applyBorder="1"/>
    <xf numFmtId="165" fontId="0" fillId="0" borderId="7" xfId="0" applyNumberFormat="1" applyBorder="1"/>
    <xf numFmtId="165" fontId="0" fillId="0" borderId="7" xfId="1" applyNumberFormat="1" applyFont="1" applyBorder="1"/>
    <xf numFmtId="0" fontId="0" fillId="0" borderId="0" xfId="0" applyBorder="1" applyAlignment="1">
      <alignment wrapText="1"/>
    </xf>
    <xf numFmtId="0" fontId="0" fillId="0" borderId="0" xfId="0" applyBorder="1" applyAlignment="1">
      <alignment horizontal="left"/>
    </xf>
    <xf numFmtId="165" fontId="0" fillId="0" borderId="8" xfId="1" applyNumberFormat="1" applyFont="1" applyBorder="1"/>
    <xf numFmtId="0" fontId="2" fillId="0" borderId="0" xfId="0" applyFont="1" applyBorder="1"/>
    <xf numFmtId="165" fontId="2" fillId="0" borderId="7" xfId="1" applyNumberFormat="1" applyFont="1" applyBorder="1"/>
    <xf numFmtId="164" fontId="0" fillId="0" borderId="0" xfId="1" applyNumberFormat="1" applyFont="1" applyBorder="1"/>
    <xf numFmtId="0" fontId="2" fillId="0" borderId="6" xfId="0" applyFont="1" applyBorder="1"/>
    <xf numFmtId="164" fontId="2" fillId="0" borderId="0" xfId="1" applyNumberFormat="1" applyFont="1" applyBorder="1"/>
    <xf numFmtId="164" fontId="2" fillId="0" borderId="9" xfId="1" applyNumberFormat="1" applyFont="1" applyBorder="1"/>
    <xf numFmtId="0" fontId="0" fillId="0" borderId="10" xfId="0" applyBorder="1"/>
    <xf numFmtId="0" fontId="0" fillId="0" borderId="11" xfId="0" applyBorder="1"/>
    <xf numFmtId="164" fontId="0" fillId="0" borderId="11" xfId="1" applyNumberFormat="1" applyFont="1" applyBorder="1"/>
    <xf numFmtId="164" fontId="0" fillId="0" borderId="12" xfId="1" applyNumberFormat="1" applyFont="1" applyBorder="1"/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1" xfId="0" applyFont="1" applyBorder="1" applyAlignment="1">
      <alignment horizontal="center" wrapText="1"/>
    </xf>
    <xf numFmtId="0" fontId="2" fillId="0" borderId="12" xfId="0" applyFont="1" applyBorder="1" applyAlignment="1">
      <alignment horizontal="center"/>
    </xf>
    <xf numFmtId="0" fontId="2" fillId="0" borderId="1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2016%20CoS%20Rate%20Application\2016%20COS%20Model_%20V2\2016%20Revenue%20Requirement%20%20Mod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"/>
      <sheetName val="FA Continuity 2012"/>
      <sheetName val="FA Continuity 2013"/>
      <sheetName val="FA Continuity 2014"/>
      <sheetName val="FA Continuity 2015"/>
      <sheetName val="FA Continuity 2016"/>
      <sheetName val="Trial Balance"/>
      <sheetName val="2012 Balance Sheet"/>
      <sheetName val="2012 Income Statement"/>
      <sheetName val="2013 Balance Sheet"/>
      <sheetName val="2013 Income Statement"/>
      <sheetName val="2014 Balance Sheet"/>
      <sheetName val="2014 Income Statement"/>
      <sheetName val="2015 Balance Sheet"/>
      <sheetName val="2015 Income Statement"/>
      <sheetName val="2016 Balance Sheet"/>
      <sheetName val="2016 Income Statement"/>
      <sheetName val="Return on Capital"/>
      <sheetName val="Debt &amp; Capital Structure"/>
      <sheetName val="Tax rates"/>
      <sheetName val="CCA Continuity 2015"/>
      <sheetName val="CCA Continuity 2016"/>
      <sheetName val="Reserves Continuity"/>
      <sheetName val="Corporation Loss Continuity"/>
      <sheetName val="Tax Adjustments 2015"/>
      <sheetName val="Tax Adjustments 2016"/>
      <sheetName val="2016 Rev Deficiency"/>
      <sheetName val="Capital Tax &amp; Expense Schedules"/>
      <sheetName val="Revenue Requiremen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>
        <row r="5">
          <cell r="O5">
            <v>34483</v>
          </cell>
        </row>
        <row r="6">
          <cell r="P6">
            <v>-828390.24066895526</v>
          </cell>
        </row>
        <row r="8">
          <cell r="J8">
            <v>11759</v>
          </cell>
          <cell r="L8">
            <v>-77440.724874398205</v>
          </cell>
          <cell r="M8">
            <v>-51050</v>
          </cell>
          <cell r="O8">
            <v>144.693936672993</v>
          </cell>
          <cell r="P8">
            <v>22662</v>
          </cell>
          <cell r="Q8">
            <v>5389</v>
          </cell>
        </row>
        <row r="9">
          <cell r="K9">
            <v>220666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46"/>
  <sheetViews>
    <sheetView tabSelected="1" zoomScaleNormal="100" workbookViewId="0">
      <selection activeCell="U23" sqref="U23"/>
    </sheetView>
  </sheetViews>
  <sheetFormatPr defaultRowHeight="15" x14ac:dyDescent="0.25"/>
  <cols>
    <col min="1" max="1" width="4.28515625" customWidth="1"/>
    <col min="2" max="2" width="6.7109375" customWidth="1"/>
    <col min="3" max="3" width="44.28515625" customWidth="1"/>
    <col min="4" max="4" width="9.7109375" customWidth="1"/>
    <col min="5" max="5" width="11" customWidth="1"/>
    <col min="6" max="6" width="13.140625" customWidth="1"/>
    <col min="7" max="7" width="13" customWidth="1"/>
    <col min="8" max="8" width="11.5703125" bestFit="1" customWidth="1"/>
    <col min="9" max="9" width="12" customWidth="1"/>
    <col min="10" max="10" width="11.5703125" customWidth="1"/>
  </cols>
  <sheetData>
    <row r="1" spans="2:10" ht="15.75" thickBot="1" x14ac:dyDescent="0.3"/>
    <row r="2" spans="2:10" x14ac:dyDescent="0.25">
      <c r="B2" s="4" t="s">
        <v>0</v>
      </c>
      <c r="C2" s="5"/>
      <c r="D2" s="5"/>
      <c r="E2" s="5"/>
      <c r="F2" s="5"/>
      <c r="G2" s="5"/>
      <c r="H2" s="5"/>
      <c r="I2" s="5"/>
      <c r="J2" s="6"/>
    </row>
    <row r="3" spans="2:10" x14ac:dyDescent="0.25">
      <c r="B3" s="7"/>
      <c r="C3" s="8"/>
      <c r="D3" s="8"/>
      <c r="E3" s="8"/>
      <c r="F3" s="8"/>
      <c r="G3" s="8"/>
      <c r="H3" s="8"/>
      <c r="I3" s="8"/>
      <c r="J3" s="9"/>
    </row>
    <row r="4" spans="2:10" x14ac:dyDescent="0.25">
      <c r="B4" s="10"/>
      <c r="C4" s="8"/>
      <c r="D4" s="8"/>
      <c r="E4" s="34" t="s">
        <v>4</v>
      </c>
      <c r="F4" s="34"/>
      <c r="G4" s="34"/>
      <c r="H4" s="34"/>
      <c r="I4" s="34"/>
      <c r="J4" s="9"/>
    </row>
    <row r="5" spans="2:10" ht="30.75" thickBot="1" x14ac:dyDescent="0.3">
      <c r="B5" s="30"/>
      <c r="C5" s="31" t="s">
        <v>1</v>
      </c>
      <c r="D5" s="31" t="s">
        <v>2</v>
      </c>
      <c r="E5" s="31" t="s">
        <v>5</v>
      </c>
      <c r="F5" s="32" t="s">
        <v>6</v>
      </c>
      <c r="G5" s="32" t="s">
        <v>7</v>
      </c>
      <c r="H5" s="31" t="s">
        <v>8</v>
      </c>
      <c r="I5" s="32" t="s">
        <v>28</v>
      </c>
      <c r="J5" s="33" t="s">
        <v>3</v>
      </c>
    </row>
    <row r="6" spans="2:10" x14ac:dyDescent="0.25">
      <c r="B6" s="7"/>
      <c r="C6" s="8"/>
      <c r="D6" s="8"/>
      <c r="E6" s="8"/>
      <c r="F6" s="8"/>
      <c r="G6" s="8"/>
      <c r="H6" s="8"/>
      <c r="I6" s="8"/>
      <c r="J6" s="9"/>
    </row>
    <row r="7" spans="2:10" x14ac:dyDescent="0.25">
      <c r="B7" s="7"/>
      <c r="C7" s="8" t="s">
        <v>9</v>
      </c>
      <c r="D7" s="8"/>
      <c r="E7" s="8"/>
      <c r="F7" s="8"/>
      <c r="G7" s="8"/>
      <c r="H7" s="8"/>
      <c r="I7" s="8"/>
      <c r="J7" s="11">
        <v>12472736</v>
      </c>
    </row>
    <row r="8" spans="2:10" x14ac:dyDescent="0.25">
      <c r="B8" s="7"/>
      <c r="C8" s="8"/>
      <c r="D8" s="8"/>
      <c r="E8" s="8"/>
      <c r="F8" s="8"/>
      <c r="G8" s="8"/>
      <c r="H8" s="8"/>
      <c r="I8" s="8"/>
      <c r="J8" s="9"/>
    </row>
    <row r="9" spans="2:10" x14ac:dyDescent="0.25">
      <c r="B9" s="7"/>
      <c r="C9" s="8" t="s">
        <v>23</v>
      </c>
      <c r="D9" s="12" t="s">
        <v>22</v>
      </c>
      <c r="E9" s="13"/>
      <c r="F9" s="13"/>
      <c r="G9" s="13"/>
      <c r="H9" s="14">
        <f>'[1]Revenue Requirement'!$K$9</f>
        <v>220666</v>
      </c>
      <c r="I9" s="14">
        <f>SUM(E9:H9)</f>
        <v>220666</v>
      </c>
      <c r="J9" s="15"/>
    </row>
    <row r="10" spans="2:10" x14ac:dyDescent="0.25">
      <c r="B10" s="7"/>
      <c r="C10" s="8"/>
      <c r="D10" s="12"/>
      <c r="E10" s="13"/>
      <c r="F10" s="13"/>
      <c r="G10" s="13"/>
      <c r="H10" s="13"/>
      <c r="I10" s="13"/>
      <c r="J10" s="15"/>
    </row>
    <row r="11" spans="2:10" x14ac:dyDescent="0.25">
      <c r="B11" s="7"/>
      <c r="C11" s="8" t="s">
        <v>11</v>
      </c>
      <c r="D11" s="12" t="s">
        <v>10</v>
      </c>
      <c r="E11" s="14"/>
      <c r="F11" s="14"/>
      <c r="G11" s="14">
        <f>'[1]Revenue Requirement'!$L$8</f>
        <v>-77440.724874398205</v>
      </c>
      <c r="H11" s="14"/>
      <c r="I11" s="14">
        <f>SUM(E11:H11)</f>
        <v>-77440.724874398205</v>
      </c>
      <c r="J11" s="16"/>
    </row>
    <row r="12" spans="2:10" x14ac:dyDescent="0.25">
      <c r="B12" s="7"/>
      <c r="C12" s="8"/>
      <c r="D12" s="12"/>
      <c r="E12" s="14"/>
      <c r="F12" s="14"/>
      <c r="G12" s="14"/>
      <c r="H12" s="14"/>
      <c r="I12" s="14"/>
      <c r="J12" s="16"/>
    </row>
    <row r="13" spans="2:10" x14ac:dyDescent="0.25">
      <c r="B13" s="7"/>
      <c r="C13" s="8" t="s">
        <v>25</v>
      </c>
      <c r="D13" s="12" t="s">
        <v>12</v>
      </c>
      <c r="E13" s="14"/>
      <c r="F13" s="14"/>
      <c r="G13" s="14">
        <f>'[1]Revenue Requirement'!$M$8</f>
        <v>-51050</v>
      </c>
      <c r="H13" s="14">
        <f>'[1]Revenue Requirement'!$L$9</f>
        <v>0</v>
      </c>
      <c r="I13" s="14">
        <f>SUM(E13:H13)</f>
        <v>-51050</v>
      </c>
      <c r="J13" s="16"/>
    </row>
    <row r="14" spans="2:10" x14ac:dyDescent="0.25">
      <c r="B14" s="7"/>
      <c r="C14" s="8"/>
      <c r="D14" s="12"/>
      <c r="E14" s="14"/>
      <c r="F14" s="14"/>
      <c r="G14" s="14"/>
      <c r="H14" s="14"/>
      <c r="I14" s="14"/>
      <c r="J14" s="16"/>
    </row>
    <row r="15" spans="2:10" x14ac:dyDescent="0.25">
      <c r="B15" s="7"/>
      <c r="C15" s="8" t="s">
        <v>15</v>
      </c>
      <c r="D15" s="12" t="s">
        <v>14</v>
      </c>
      <c r="E15" s="14"/>
      <c r="F15" s="14"/>
      <c r="G15" s="14">
        <f>'[1]Revenue Requirement'!$J$8</f>
        <v>11759</v>
      </c>
      <c r="H15" s="14">
        <f>'[1]Revenue Requirement'!$J$9</f>
        <v>0</v>
      </c>
      <c r="I15" s="14">
        <f>SUM(E15:H15)</f>
        <v>11759</v>
      </c>
      <c r="J15" s="16"/>
    </row>
    <row r="16" spans="2:10" x14ac:dyDescent="0.25">
      <c r="B16" s="7"/>
      <c r="C16" s="8"/>
      <c r="D16" s="12"/>
      <c r="E16" s="14"/>
      <c r="F16" s="14"/>
      <c r="G16" s="14"/>
      <c r="H16" s="14"/>
      <c r="I16" s="14"/>
      <c r="J16" s="16"/>
    </row>
    <row r="17" spans="2:10" x14ac:dyDescent="0.25">
      <c r="B17" s="7"/>
      <c r="C17" s="8" t="s">
        <v>17</v>
      </c>
      <c r="D17" s="12" t="s">
        <v>16</v>
      </c>
      <c r="E17" s="14"/>
      <c r="F17" s="14"/>
      <c r="G17" s="14"/>
      <c r="H17" s="14">
        <f>'[1]Revenue Requirement'!$M$9</f>
        <v>0</v>
      </c>
      <c r="I17" s="14">
        <f>SUM(E17:H17)</f>
        <v>0</v>
      </c>
      <c r="J17" s="16"/>
    </row>
    <row r="18" spans="2:10" x14ac:dyDescent="0.25">
      <c r="B18" s="7"/>
      <c r="C18" s="8"/>
      <c r="D18" s="12"/>
      <c r="E18" s="14"/>
      <c r="F18" s="14"/>
      <c r="G18" s="14"/>
      <c r="H18" s="14"/>
      <c r="I18" s="14"/>
      <c r="J18" s="16"/>
    </row>
    <row r="19" spans="2:10" x14ac:dyDescent="0.25">
      <c r="B19" s="7"/>
      <c r="C19" s="8" t="s">
        <v>24</v>
      </c>
      <c r="D19" s="12" t="s">
        <v>18</v>
      </c>
      <c r="E19" s="14">
        <f>'[1]Revenue Requirement'!$O$5</f>
        <v>34483</v>
      </c>
      <c r="F19" s="14"/>
      <c r="G19" s="14">
        <f>'[1]Revenue Requirement'!$O$8</f>
        <v>144.693936672993</v>
      </c>
      <c r="H19" s="14">
        <f>'[1]Revenue Requirement'!$N$9</f>
        <v>0</v>
      </c>
      <c r="I19" s="14">
        <f>SUM(E19:H19)</f>
        <v>34627.693936672993</v>
      </c>
      <c r="J19" s="16"/>
    </row>
    <row r="20" spans="2:10" x14ac:dyDescent="0.25">
      <c r="B20" s="7"/>
      <c r="C20" s="8"/>
      <c r="D20" s="12"/>
      <c r="E20" s="14"/>
      <c r="F20" s="14"/>
      <c r="G20" s="14"/>
      <c r="H20" s="14"/>
      <c r="I20" s="14"/>
      <c r="J20" s="16"/>
    </row>
    <row r="21" spans="2:10" ht="30" x14ac:dyDescent="0.25">
      <c r="B21" s="7"/>
      <c r="C21" s="17" t="s">
        <v>20</v>
      </c>
      <c r="D21" s="12" t="s">
        <v>19</v>
      </c>
      <c r="E21" s="14"/>
      <c r="F21" s="14">
        <f>'[1]Revenue Requirement'!$P$6</f>
        <v>-828390.24066895526</v>
      </c>
      <c r="G21" s="14">
        <f>'[1]Revenue Requirement'!$P$8</f>
        <v>22662</v>
      </c>
      <c r="H21" s="14">
        <f>'[1]Revenue Requirement'!$O$9</f>
        <v>0</v>
      </c>
      <c r="I21" s="14">
        <f>SUM(E21:H21)</f>
        <v>-805728.24066895526</v>
      </c>
      <c r="J21" s="16"/>
    </row>
    <row r="22" spans="2:10" x14ac:dyDescent="0.25">
      <c r="B22" s="7"/>
      <c r="C22" s="17"/>
      <c r="D22" s="12"/>
      <c r="E22" s="14"/>
      <c r="F22" s="14"/>
      <c r="G22" s="14"/>
      <c r="H22" s="14"/>
      <c r="I22" s="14">
        <f t="shared" ref="I22:I23" si="0">SUM(E22:H22)</f>
        <v>0</v>
      </c>
      <c r="J22" s="16"/>
    </row>
    <row r="23" spans="2:10" ht="30" x14ac:dyDescent="0.25">
      <c r="B23" s="7"/>
      <c r="C23" s="17" t="s">
        <v>27</v>
      </c>
      <c r="D23" s="12" t="s">
        <v>19</v>
      </c>
      <c r="E23" s="14"/>
      <c r="F23" s="14"/>
      <c r="G23" s="14">
        <f>'[1]Revenue Requirement'!$Q$8</f>
        <v>5389</v>
      </c>
      <c r="H23" s="14"/>
      <c r="I23" s="14">
        <f t="shared" si="0"/>
        <v>5389</v>
      </c>
      <c r="J23" s="16"/>
    </row>
    <row r="24" spans="2:10" x14ac:dyDescent="0.25">
      <c r="B24" s="7"/>
      <c r="C24" s="17"/>
      <c r="D24" s="18"/>
      <c r="E24" s="14"/>
      <c r="F24" s="14"/>
      <c r="G24" s="14"/>
      <c r="H24" s="14"/>
      <c r="I24" s="14"/>
      <c r="J24" s="16"/>
    </row>
    <row r="25" spans="2:10" x14ac:dyDescent="0.25">
      <c r="B25" s="7"/>
      <c r="C25" s="17" t="s">
        <v>26</v>
      </c>
      <c r="D25" s="18"/>
      <c r="E25" s="14"/>
      <c r="F25" s="14"/>
      <c r="G25" s="14">
        <v>-425</v>
      </c>
      <c r="H25" s="14"/>
      <c r="I25" s="14">
        <f>SUM(E25:H25)</f>
        <v>-425</v>
      </c>
      <c r="J25" s="16"/>
    </row>
    <row r="26" spans="2:10" x14ac:dyDescent="0.25">
      <c r="B26" s="7"/>
      <c r="C26" s="8"/>
      <c r="D26" s="18"/>
      <c r="E26" s="2"/>
      <c r="F26" s="2"/>
      <c r="G26" s="2"/>
      <c r="H26" s="2"/>
      <c r="I26" s="2"/>
      <c r="J26" s="19"/>
    </row>
    <row r="27" spans="2:10" x14ac:dyDescent="0.25">
      <c r="B27" s="7"/>
      <c r="C27" s="20" t="s">
        <v>21</v>
      </c>
      <c r="D27" s="20"/>
      <c r="E27" s="3">
        <f>SUM(E7:E26)</f>
        <v>34483</v>
      </c>
      <c r="F27" s="3">
        <f>SUM(F7:F26)</f>
        <v>-828390.24066895526</v>
      </c>
      <c r="G27" s="3">
        <f>SUM(G7:G26)</f>
        <v>-88961.030937725212</v>
      </c>
      <c r="H27" s="3">
        <f>SUM(H7:H26)</f>
        <v>220666</v>
      </c>
      <c r="I27" s="3">
        <f>SUM(I7:I26)</f>
        <v>-662202.27160668047</v>
      </c>
      <c r="J27" s="21">
        <f>I27</f>
        <v>-662202.27160668047</v>
      </c>
    </row>
    <row r="28" spans="2:10" x14ac:dyDescent="0.25">
      <c r="B28" s="7"/>
      <c r="C28" s="8"/>
      <c r="D28" s="8"/>
      <c r="E28" s="22"/>
      <c r="F28" s="22"/>
      <c r="G28" s="22"/>
      <c r="H28" s="22"/>
      <c r="I28" s="22"/>
      <c r="J28" s="11"/>
    </row>
    <row r="29" spans="2:10" ht="15.75" thickBot="1" x14ac:dyDescent="0.3">
      <c r="B29" s="23"/>
      <c r="C29" s="20" t="s">
        <v>13</v>
      </c>
      <c r="D29" s="20"/>
      <c r="E29" s="24"/>
      <c r="F29" s="24"/>
      <c r="G29" s="24"/>
      <c r="H29" s="24"/>
      <c r="I29" s="24"/>
      <c r="J29" s="25">
        <f>SUM(J7:J28)</f>
        <v>11810533.72839332</v>
      </c>
    </row>
    <row r="30" spans="2:10" ht="15.75" thickBot="1" x14ac:dyDescent="0.3">
      <c r="B30" s="26"/>
      <c r="C30" s="27"/>
      <c r="D30" s="27"/>
      <c r="E30" s="28"/>
      <c r="F30" s="28"/>
      <c r="G30" s="28"/>
      <c r="H30" s="28"/>
      <c r="I30" s="28"/>
      <c r="J30" s="29"/>
    </row>
    <row r="31" spans="2:10" x14ac:dyDescent="0.25">
      <c r="E31" s="1"/>
      <c r="F31" s="1"/>
      <c r="G31" s="1"/>
      <c r="H31" s="1"/>
      <c r="I31" s="1"/>
      <c r="J31" s="1"/>
    </row>
    <row r="32" spans="2:10" x14ac:dyDescent="0.25">
      <c r="E32" s="1"/>
      <c r="F32" s="1"/>
      <c r="G32" s="1"/>
      <c r="H32" s="1"/>
      <c r="I32" s="1"/>
      <c r="J32" s="1"/>
    </row>
    <row r="33" spans="5:10" x14ac:dyDescent="0.25">
      <c r="E33" s="1"/>
      <c r="F33" s="1"/>
      <c r="G33" s="1"/>
      <c r="H33" s="1"/>
      <c r="I33" s="1"/>
      <c r="J33" s="1"/>
    </row>
    <row r="34" spans="5:10" x14ac:dyDescent="0.25">
      <c r="E34" s="1"/>
      <c r="F34" s="1"/>
      <c r="G34" s="1"/>
      <c r="H34" s="1"/>
      <c r="I34" s="1"/>
      <c r="J34" s="1"/>
    </row>
    <row r="35" spans="5:10" x14ac:dyDescent="0.25">
      <c r="E35" s="1"/>
      <c r="F35" s="1"/>
      <c r="G35" s="1"/>
      <c r="H35" s="1"/>
      <c r="I35" s="1"/>
      <c r="J35" s="1"/>
    </row>
    <row r="36" spans="5:10" x14ac:dyDescent="0.25">
      <c r="E36" s="1"/>
      <c r="F36" s="1"/>
      <c r="G36" s="1"/>
      <c r="H36" s="1"/>
      <c r="I36" s="1"/>
      <c r="J36" s="1"/>
    </row>
    <row r="37" spans="5:10" x14ac:dyDescent="0.25">
      <c r="E37" s="1"/>
      <c r="F37" s="1"/>
      <c r="G37" s="1"/>
      <c r="H37" s="1"/>
      <c r="I37" s="1"/>
      <c r="J37" s="1"/>
    </row>
    <row r="38" spans="5:10" x14ac:dyDescent="0.25">
      <c r="E38" s="1"/>
      <c r="F38" s="1"/>
      <c r="G38" s="1"/>
      <c r="H38" s="1"/>
      <c r="I38" s="1"/>
      <c r="J38" s="1"/>
    </row>
    <row r="39" spans="5:10" x14ac:dyDescent="0.25">
      <c r="E39" s="1"/>
      <c r="F39" s="1"/>
      <c r="G39" s="1"/>
      <c r="H39" s="1"/>
      <c r="I39" s="1"/>
      <c r="J39" s="1"/>
    </row>
    <row r="40" spans="5:10" x14ac:dyDescent="0.25">
      <c r="E40" s="1"/>
      <c r="F40" s="1"/>
      <c r="G40" s="1"/>
      <c r="H40" s="1"/>
      <c r="I40" s="1"/>
      <c r="J40" s="1"/>
    </row>
    <row r="41" spans="5:10" x14ac:dyDescent="0.25">
      <c r="E41" s="1"/>
      <c r="F41" s="1"/>
      <c r="G41" s="1"/>
      <c r="H41" s="1"/>
      <c r="I41" s="1"/>
      <c r="J41" s="1"/>
    </row>
    <row r="42" spans="5:10" x14ac:dyDescent="0.25">
      <c r="E42" s="1"/>
      <c r="F42" s="1"/>
      <c r="G42" s="1"/>
      <c r="H42" s="1"/>
      <c r="I42" s="1"/>
      <c r="J42" s="1"/>
    </row>
    <row r="43" spans="5:10" x14ac:dyDescent="0.25">
      <c r="E43" s="1"/>
      <c r="F43" s="1"/>
      <c r="G43" s="1"/>
      <c r="H43" s="1"/>
      <c r="I43" s="1"/>
      <c r="J43" s="1"/>
    </row>
    <row r="44" spans="5:10" x14ac:dyDescent="0.25">
      <c r="E44" s="1"/>
      <c r="F44" s="1"/>
      <c r="G44" s="1"/>
      <c r="H44" s="1"/>
      <c r="I44" s="1"/>
      <c r="J44" s="1"/>
    </row>
    <row r="45" spans="5:10" x14ac:dyDescent="0.25">
      <c r="E45" s="1"/>
      <c r="F45" s="1"/>
      <c r="G45" s="1"/>
      <c r="H45" s="1"/>
      <c r="I45" s="1"/>
      <c r="J45" s="1"/>
    </row>
    <row r="46" spans="5:10" x14ac:dyDescent="0.25">
      <c r="E46" s="1"/>
      <c r="F46" s="1"/>
      <c r="G46" s="1"/>
      <c r="H46" s="1"/>
      <c r="I46" s="1"/>
      <c r="J46" s="1"/>
    </row>
  </sheetData>
  <mergeCells count="1">
    <mergeCell ref="E4:I4"/>
  </mergeCells>
  <printOptions gridLines="1"/>
  <pageMargins left="0.70866141732283472" right="0.70866141732283472" top="0.74803149606299213" bottom="0.74803149606299213" header="0.31496062992125984" footer="0.31496062992125984"/>
  <pageSetup scale="8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Ravi Baichan</dc:creator>
  <cp:lastModifiedBy>Ravi Baichan</cp:lastModifiedBy>
  <cp:lastPrinted>2016-01-18T14:26:20Z</cp:lastPrinted>
  <dcterms:created xsi:type="dcterms:W3CDTF">2016-01-16T15:50:33Z</dcterms:created>
  <dcterms:modified xsi:type="dcterms:W3CDTF">2016-01-18T22:13:47Z</dcterms:modified>
</cp:coreProperties>
</file>